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9525"/>
  </bookViews>
  <sheets>
    <sheet name="Hoja1" sheetId="1" r:id="rId1"/>
    <sheet name="Hoja2" sheetId="2" r:id="rId2"/>
  </sheets>
  <definedNames>
    <definedName name="_xlnm.Print_Area" localSheetId="1">Hoja2!$A$1:$AA$52</definedName>
  </definedNames>
  <calcPr calcId="162913"/>
</workbook>
</file>

<file path=xl/calcChain.xml><?xml version="1.0" encoding="utf-8"?>
<calcChain xmlns="http://schemas.openxmlformats.org/spreadsheetml/2006/main">
  <c r="T47" i="2" l="1"/>
  <c r="U47" i="2"/>
  <c r="V47" i="2"/>
  <c r="W47" i="2"/>
  <c r="S47" i="2"/>
  <c r="N7" i="2" l="1"/>
  <c r="N9" i="2"/>
  <c r="Q10" i="2"/>
  <c r="N12" i="2"/>
  <c r="O13" i="2"/>
  <c r="Q13" i="2" s="1"/>
  <c r="O12" i="2"/>
  <c r="Q12" i="2" s="1"/>
  <c r="O11" i="2"/>
  <c r="Q11" i="2" s="1"/>
  <c r="O9" i="2"/>
  <c r="Q9" i="2" s="1"/>
  <c r="O8" i="2"/>
  <c r="Q8" i="2" s="1"/>
  <c r="O7" i="2"/>
  <c r="Q7" i="2" s="1"/>
  <c r="J50" i="2"/>
  <c r="N14" i="2" l="1"/>
  <c r="O14" i="2"/>
  <c r="O16" i="2" l="1"/>
  <c r="O15" i="2"/>
  <c r="Q16" i="2" s="1"/>
  <c r="O18" i="2" s="1"/>
  <c r="O19" i="2" s="1"/>
</calcChain>
</file>

<file path=xl/sharedStrings.xml><?xml version="1.0" encoding="utf-8"?>
<sst xmlns="http://schemas.openxmlformats.org/spreadsheetml/2006/main" count="205" uniqueCount="69">
  <si>
    <t>DISTRIBUCIÓN DE RESIDUOS NO APROVECHABLES</t>
  </si>
  <si>
    <t>ÁREA</t>
  </si>
  <si>
    <t>CANTIDAD CANECAS 
(55 GAL )</t>
  </si>
  <si>
    <t>FIRMA OPERARIO QUE ENTREGA</t>
  </si>
  <si>
    <t>PORTERÍA</t>
  </si>
  <si>
    <t>CAFETERÍA</t>
  </si>
  <si>
    <t>ALMACÉN</t>
  </si>
  <si>
    <t>DESPACHOS</t>
  </si>
  <si>
    <t>INYECCIÓN</t>
  </si>
  <si>
    <t>TALON</t>
  </si>
  <si>
    <t>PINTURA</t>
  </si>
  <si>
    <t>ENSAMBLE</t>
  </si>
  <si>
    <t>MADERAS</t>
  </si>
  <si>
    <t>ALUMINIO</t>
  </si>
  <si>
    <t>SILLAS</t>
  </si>
  <si>
    <t>TOTAL CANECAS</t>
  </si>
  <si>
    <r>
      <rPr>
        <b/>
        <sz val="11"/>
        <color theme="1"/>
        <rFont val="Century Gothic"/>
        <family val="2"/>
      </rPr>
      <t>AFORO RESIDUOS NO APROVECHABLES</t>
    </r>
    <r>
      <rPr>
        <sz val="11"/>
        <color theme="1"/>
        <rFont val="Century Gothic"/>
        <family val="2"/>
      </rPr>
      <t xml:space="preserve">
F-GCM-22 Rev. 1 / Diciembre 2018</t>
    </r>
  </si>
  <si>
    <t>FECHA DE RECOLECCIÓN</t>
  </si>
  <si>
    <t>HORA INGRESO</t>
  </si>
  <si>
    <t>HORA DE SALIDA</t>
  </si>
  <si>
    <t>NOMBRE RESPONSABLE:</t>
  </si>
  <si>
    <t>FIRMA:</t>
  </si>
  <si>
    <t>PUNZONADO</t>
  </si>
  <si>
    <r>
      <rPr>
        <b/>
        <sz val="11"/>
        <color theme="1"/>
        <rFont val="Century Gothic"/>
        <family val="2"/>
      </rPr>
      <t>AFORO RESIDUOS ORDINARIOS</t>
    </r>
    <r>
      <rPr>
        <sz val="11"/>
        <color theme="1"/>
        <rFont val="Century Gothic"/>
        <family val="2"/>
      </rPr>
      <t xml:space="preserve">
F-GCM-22 Rev. 1 / Diciembre 2018</t>
    </r>
  </si>
  <si>
    <t>CANTIDAD CANECAS 
ACTUALES</t>
  </si>
  <si>
    <t>REQUERIDAS</t>
  </si>
  <si>
    <t>TIPO</t>
  </si>
  <si>
    <t>COLOR</t>
  </si>
  <si>
    <t>Papel y Cartón</t>
  </si>
  <si>
    <t>Madera</t>
  </si>
  <si>
    <t>Ordinarios</t>
  </si>
  <si>
    <t>Peligrosos</t>
  </si>
  <si>
    <t xml:space="preserve">Plastico </t>
  </si>
  <si>
    <t>Carton</t>
  </si>
  <si>
    <t>CANTIDAD</t>
  </si>
  <si>
    <t>Plastico</t>
  </si>
  <si>
    <t>Cartón</t>
  </si>
  <si>
    <t>Vidrio</t>
  </si>
  <si>
    <t>Metal</t>
  </si>
  <si>
    <t>metal</t>
  </si>
  <si>
    <t>Plástico</t>
  </si>
  <si>
    <t>ALMACÉN MADERA</t>
  </si>
  <si>
    <t>Cartón y papel</t>
  </si>
  <si>
    <t>Aserrin</t>
  </si>
  <si>
    <t>Retal</t>
  </si>
  <si>
    <t xml:space="preserve">Externas </t>
  </si>
  <si>
    <t>PLEGADO Y SOLDADURA</t>
  </si>
  <si>
    <t>Organicos</t>
  </si>
  <si>
    <t>TOTAL</t>
  </si>
  <si>
    <t>'Vidrio</t>
  </si>
  <si>
    <t>PINTURA NECESARIA (GALONES )</t>
  </si>
  <si>
    <t xml:space="preserve">Verde </t>
  </si>
  <si>
    <t xml:space="preserve">Azul </t>
  </si>
  <si>
    <t>Naranja</t>
  </si>
  <si>
    <t>Rojo</t>
  </si>
  <si>
    <t>Blanco</t>
  </si>
  <si>
    <t>Café oscuro</t>
  </si>
  <si>
    <t>Gris</t>
  </si>
  <si>
    <t>Verde</t>
  </si>
  <si>
    <t>Blanca</t>
  </si>
  <si>
    <t>Roja</t>
  </si>
  <si>
    <t>Café</t>
  </si>
  <si>
    <t>PLEGADO</t>
  </si>
  <si>
    <t>SILLLAS</t>
  </si>
  <si>
    <t xml:space="preserve">INYECCIÓN </t>
  </si>
  <si>
    <t>PORTERIA</t>
  </si>
  <si>
    <t xml:space="preserve">Gris </t>
  </si>
  <si>
    <t>ALMACÉN (MADERA)</t>
  </si>
  <si>
    <t>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</si>
</sst>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5" xfId="0" quotePrefix="1" applyBorder="1" applyAlignment="1">
      <alignment horizontal="left"/>
    </xf>
    <xf numFmtId="0" fontId="0" fillId="0" borderId="5" xfId="0" applyBorder="1"/>
    <xf numFmtId="0" fontId="0" fillId="0" borderId="0" xfId="0" quotePrefix="1" applyAlignment="1">
      <alignment horizontal="left"/>
    </xf>
    <xf numFmtId="0" fontId="0" fillId="0" borderId="6" xfId="0" applyBorder="1"/>
    <xf numFmtId="0" fontId="4" fillId="2" borderId="1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9" xfId="0" applyBorder="1"/>
    <xf numFmtId="0" fontId="0" fillId="0" borderId="11" xfId="0" applyBorder="1"/>
    <xf numFmtId="0" fontId="0" fillId="0" borderId="6" xfId="0" applyFill="1" applyBorder="1" applyAlignment="1"/>
    <xf numFmtId="0" fontId="0" fillId="0" borderId="13" xfId="0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8" xfId="0" applyBorder="1"/>
    <xf numFmtId="0" fontId="0" fillId="0" borderId="0" xfId="0" applyBorder="1"/>
    <xf numFmtId="0" fontId="0" fillId="0" borderId="11" xfId="0" applyFill="1" applyBorder="1"/>
    <xf numFmtId="0" fontId="0" fillId="0" borderId="13" xfId="0" applyFill="1" applyBorder="1"/>
    <xf numFmtId="0" fontId="0" fillId="0" borderId="6" xfId="0" quotePrefix="1" applyBorder="1" applyAlignment="1">
      <alignment horizontal="left"/>
    </xf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8" xfId="0" applyFill="1" applyBorder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5" xfId="0" applyFill="1" applyBorder="1"/>
    <xf numFmtId="0" fontId="0" fillId="0" borderId="16" xfId="0" applyBorder="1" applyAlignment="1">
      <alignment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0" xfId="0" quotePrefix="1" applyFill="1" applyAlignment="1">
      <alignment horizontal="left"/>
    </xf>
    <xf numFmtId="0" fontId="5" fillId="0" borderId="1" xfId="0" quotePrefix="1" applyFont="1" applyBorder="1" applyAlignment="1">
      <alignment vertical="center"/>
    </xf>
    <xf numFmtId="0" fontId="0" fillId="3" borderId="6" xfId="0" applyFill="1" applyBorder="1" applyAlignment="1"/>
    <xf numFmtId="0" fontId="0" fillId="3" borderId="13" xfId="0" applyFill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quotePrefix="1" applyFont="1" applyBorder="1" applyAlignment="1">
      <alignment horizontal="left" vertical="center"/>
    </xf>
    <xf numFmtId="0" fontId="0" fillId="3" borderId="0" xfId="0" applyFill="1" applyBorder="1" applyAlignment="1"/>
    <xf numFmtId="0" fontId="0" fillId="3" borderId="11" xfId="0" applyFill="1" applyBorder="1"/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314325</xdr:colOff>
      <xdr:row>4</xdr:row>
      <xdr:rowOff>9525</xdr:rowOff>
    </xdr:to>
    <xdr:pic>
      <xdr:nvPicPr>
        <xdr:cNvPr id="4" name="3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57150" y="57150"/>
          <a:ext cx="2181225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85726</xdr:colOff>
      <xdr:row>27</xdr:row>
      <xdr:rowOff>19051</xdr:rowOff>
    </xdr:from>
    <xdr:to>
      <xdr:col>2</xdr:col>
      <xdr:colOff>238126</xdr:colOff>
      <xdr:row>30</xdr:row>
      <xdr:rowOff>85726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85726" y="4819651"/>
          <a:ext cx="2076450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Layout" zoomScaleNormal="100" workbookViewId="0">
      <selection activeCell="A12" sqref="A12:C12"/>
    </sheetView>
  </sheetViews>
  <sheetFormatPr baseColWidth="10" defaultRowHeight="15" x14ac:dyDescent="0.25"/>
  <cols>
    <col min="1" max="1" width="20.28515625" customWidth="1"/>
    <col min="2" max="2" width="6.5703125" customWidth="1"/>
    <col min="3" max="3" width="7.85546875" customWidth="1"/>
    <col min="4" max="4" width="14" customWidth="1"/>
    <col min="5" max="5" width="7.42578125" customWidth="1"/>
    <col min="6" max="6" width="5.85546875" customWidth="1"/>
    <col min="7" max="7" width="15.28515625" customWidth="1"/>
    <col min="8" max="8" width="3.28515625" customWidth="1"/>
  </cols>
  <sheetData>
    <row r="1" spans="1:9" x14ac:dyDescent="0.25">
      <c r="A1" s="63"/>
      <c r="B1" s="63"/>
      <c r="C1" s="63"/>
      <c r="D1" s="73" t="s">
        <v>23</v>
      </c>
      <c r="E1" s="73"/>
      <c r="F1" s="73"/>
      <c r="G1" s="73"/>
      <c r="H1" s="73"/>
      <c r="I1" s="73"/>
    </row>
    <row r="2" spans="1:9" x14ac:dyDescent="0.25">
      <c r="A2" s="63"/>
      <c r="B2" s="63"/>
      <c r="C2" s="63"/>
      <c r="D2" s="73"/>
      <c r="E2" s="73"/>
      <c r="F2" s="73"/>
      <c r="G2" s="73"/>
      <c r="H2" s="73"/>
      <c r="I2" s="73"/>
    </row>
    <row r="3" spans="1:9" ht="3" customHeight="1" x14ac:dyDescent="0.25">
      <c r="A3" s="63"/>
      <c r="B3" s="63"/>
      <c r="C3" s="63"/>
      <c r="D3" s="73"/>
      <c r="E3" s="73"/>
      <c r="F3" s="73"/>
      <c r="G3" s="73"/>
      <c r="H3" s="73"/>
      <c r="I3" s="73"/>
    </row>
    <row r="4" spans="1:9" x14ac:dyDescent="0.25">
      <c r="A4" s="63"/>
      <c r="B4" s="63"/>
      <c r="C4" s="63"/>
      <c r="D4" s="73"/>
      <c r="E4" s="73"/>
      <c r="F4" s="73"/>
      <c r="G4" s="73"/>
      <c r="H4" s="73"/>
      <c r="I4" s="73"/>
    </row>
    <row r="5" spans="1:9" ht="5.25" customHeight="1" x14ac:dyDescent="0.25"/>
    <row r="6" spans="1:9" ht="19.5" customHeight="1" x14ac:dyDescent="0.25">
      <c r="A6" s="5" t="s">
        <v>17</v>
      </c>
      <c r="B6" s="74"/>
      <c r="C6" s="75"/>
      <c r="D6" s="5" t="s">
        <v>18</v>
      </c>
      <c r="E6" s="76"/>
      <c r="F6" s="76"/>
      <c r="G6" s="5" t="s">
        <v>19</v>
      </c>
      <c r="H6" s="77"/>
      <c r="I6" s="77"/>
    </row>
    <row r="7" spans="1:9" ht="9.75" customHeight="1" x14ac:dyDescent="0.25"/>
    <row r="8" spans="1:9" x14ac:dyDescent="0.25">
      <c r="A8" s="69" t="s">
        <v>0</v>
      </c>
      <c r="B8" s="70"/>
      <c r="C8" s="70"/>
      <c r="D8" s="70"/>
      <c r="E8" s="70"/>
      <c r="F8" s="70"/>
      <c r="G8" s="70"/>
      <c r="H8" s="70"/>
      <c r="I8" s="70"/>
    </row>
    <row r="9" spans="1:9" x14ac:dyDescent="0.25">
      <c r="A9" s="71" t="s">
        <v>1</v>
      </c>
      <c r="B9" s="71"/>
      <c r="C9" s="71"/>
      <c r="D9" s="72" t="s">
        <v>2</v>
      </c>
      <c r="E9" s="71"/>
      <c r="F9" s="71"/>
      <c r="G9" s="72" t="s">
        <v>3</v>
      </c>
      <c r="H9" s="71"/>
      <c r="I9" s="71"/>
    </row>
    <row r="10" spans="1:9" x14ac:dyDescent="0.25">
      <c r="A10" s="63"/>
      <c r="B10" s="63"/>
      <c r="C10" s="63"/>
      <c r="D10" s="64"/>
      <c r="E10" s="65"/>
      <c r="F10" s="66"/>
      <c r="G10" s="64"/>
      <c r="H10" s="65"/>
      <c r="I10" s="66"/>
    </row>
    <row r="11" spans="1:9" x14ac:dyDescent="0.25">
      <c r="A11" s="63"/>
      <c r="B11" s="63"/>
      <c r="C11" s="63"/>
      <c r="D11" s="64"/>
      <c r="E11" s="65"/>
      <c r="F11" s="66"/>
      <c r="G11" s="64"/>
      <c r="H11" s="65"/>
      <c r="I11" s="66"/>
    </row>
    <row r="12" spans="1:9" x14ac:dyDescent="0.25">
      <c r="A12" s="63"/>
      <c r="B12" s="63"/>
      <c r="C12" s="63"/>
      <c r="D12" s="64"/>
      <c r="E12" s="65"/>
      <c r="F12" s="66"/>
      <c r="G12" s="64"/>
      <c r="H12" s="65"/>
      <c r="I12" s="66"/>
    </row>
    <row r="13" spans="1:9" x14ac:dyDescent="0.25">
      <c r="A13" s="63"/>
      <c r="B13" s="63"/>
      <c r="C13" s="63"/>
      <c r="D13" s="64"/>
      <c r="E13" s="65"/>
      <c r="F13" s="66"/>
      <c r="G13" s="64"/>
      <c r="H13" s="65"/>
      <c r="I13" s="66"/>
    </row>
    <row r="14" spans="1:9" x14ac:dyDescent="0.25">
      <c r="A14" s="63"/>
      <c r="B14" s="63"/>
      <c r="C14" s="63"/>
      <c r="D14" s="64"/>
      <c r="E14" s="65"/>
      <c r="F14" s="66"/>
      <c r="G14" s="64"/>
      <c r="H14" s="65"/>
      <c r="I14" s="66"/>
    </row>
    <row r="15" spans="1:9" x14ac:dyDescent="0.25">
      <c r="A15" s="63"/>
      <c r="B15" s="63"/>
      <c r="C15" s="63"/>
      <c r="D15" s="64"/>
      <c r="E15" s="65"/>
      <c r="F15" s="66"/>
      <c r="G15" s="64"/>
      <c r="H15" s="65"/>
      <c r="I15" s="66"/>
    </row>
    <row r="16" spans="1:9" x14ac:dyDescent="0.25">
      <c r="A16" s="63"/>
      <c r="B16" s="63"/>
      <c r="C16" s="63"/>
      <c r="D16" s="64"/>
      <c r="E16" s="65"/>
      <c r="F16" s="66"/>
      <c r="G16" s="64"/>
      <c r="H16" s="65"/>
      <c r="I16" s="66"/>
    </row>
    <row r="17" spans="1:9" x14ac:dyDescent="0.25">
      <c r="A17" s="63"/>
      <c r="B17" s="63"/>
      <c r="C17" s="63"/>
      <c r="D17" s="64"/>
      <c r="E17" s="65"/>
      <c r="F17" s="66"/>
      <c r="G17" s="64"/>
      <c r="H17" s="65"/>
      <c r="I17" s="66"/>
    </row>
    <row r="18" spans="1:9" x14ac:dyDescent="0.25">
      <c r="A18" s="63"/>
      <c r="B18" s="63"/>
      <c r="C18" s="63"/>
      <c r="D18" s="64"/>
      <c r="E18" s="65"/>
      <c r="F18" s="66"/>
      <c r="G18" s="64"/>
      <c r="H18" s="65"/>
      <c r="I18" s="66"/>
    </row>
    <row r="19" spans="1:9" x14ac:dyDescent="0.25">
      <c r="A19" s="63"/>
      <c r="B19" s="63"/>
      <c r="C19" s="63"/>
      <c r="D19" s="64"/>
      <c r="E19" s="65"/>
      <c r="F19" s="66"/>
      <c r="G19" s="64"/>
      <c r="H19" s="65"/>
      <c r="I19" s="66"/>
    </row>
    <row r="20" spans="1:9" x14ac:dyDescent="0.25">
      <c r="A20" s="63"/>
      <c r="B20" s="63"/>
      <c r="C20" s="63"/>
      <c r="D20" s="64"/>
      <c r="E20" s="65"/>
      <c r="F20" s="66"/>
      <c r="G20" s="64"/>
      <c r="H20" s="65"/>
      <c r="I20" s="66"/>
    </row>
    <row r="21" spans="1:9" x14ac:dyDescent="0.25">
      <c r="A21" s="63"/>
      <c r="B21" s="63"/>
      <c r="C21" s="63"/>
      <c r="D21" s="64"/>
      <c r="E21" s="65"/>
      <c r="F21" s="66"/>
      <c r="G21" s="64"/>
      <c r="H21" s="65"/>
      <c r="I21" s="66"/>
    </row>
    <row r="22" spans="1:9" x14ac:dyDescent="0.25">
      <c r="A22" s="63"/>
      <c r="B22" s="63"/>
      <c r="C22" s="63"/>
      <c r="D22" s="64"/>
      <c r="E22" s="65"/>
      <c r="F22" s="66"/>
      <c r="G22" s="64"/>
      <c r="H22" s="65"/>
      <c r="I22" s="66"/>
    </row>
    <row r="23" spans="1:9" x14ac:dyDescent="0.25">
      <c r="A23" s="63"/>
      <c r="B23" s="63"/>
      <c r="C23" s="63"/>
      <c r="D23" s="64"/>
      <c r="E23" s="65"/>
      <c r="F23" s="66"/>
      <c r="G23" s="64"/>
      <c r="H23" s="65"/>
      <c r="I23" s="66"/>
    </row>
    <row r="24" spans="1:9" x14ac:dyDescent="0.25">
      <c r="A24" s="67" t="s">
        <v>15</v>
      </c>
      <c r="B24" s="67"/>
      <c r="C24" s="67"/>
      <c r="D24" s="68"/>
      <c r="E24" s="68"/>
      <c r="F24" s="68"/>
    </row>
    <row r="25" spans="1:9" ht="12.75" customHeight="1" x14ac:dyDescent="0.25"/>
    <row r="26" spans="1:9" x14ac:dyDescent="0.25">
      <c r="A26" s="1" t="s">
        <v>20</v>
      </c>
      <c r="B26" s="2"/>
      <c r="C26" s="2"/>
      <c r="D26" s="2"/>
      <c r="E26" s="2"/>
      <c r="F26" s="2"/>
      <c r="G26" s="2" t="s">
        <v>21</v>
      </c>
      <c r="H26" s="2"/>
      <c r="I26" s="2"/>
    </row>
    <row r="27" spans="1:9" ht="9.75" customHeight="1" x14ac:dyDescent="0.25"/>
    <row r="28" spans="1:9" ht="15" customHeight="1" x14ac:dyDescent="0.25">
      <c r="A28" s="63"/>
      <c r="B28" s="63"/>
      <c r="C28" s="63"/>
      <c r="D28" s="73" t="s">
        <v>16</v>
      </c>
      <c r="E28" s="73"/>
      <c r="F28" s="73"/>
      <c r="G28" s="73"/>
      <c r="H28" s="73"/>
      <c r="I28" s="73"/>
    </row>
    <row r="29" spans="1:9" ht="10.5" customHeight="1" x14ac:dyDescent="0.25">
      <c r="A29" s="63"/>
      <c r="B29" s="63"/>
      <c r="C29" s="63"/>
      <c r="D29" s="73"/>
      <c r="E29" s="73"/>
      <c r="F29" s="73"/>
      <c r="G29" s="73"/>
      <c r="H29" s="73"/>
      <c r="I29" s="73"/>
    </row>
    <row r="30" spans="1:9" ht="6.75" customHeight="1" x14ac:dyDescent="0.25">
      <c r="A30" s="63"/>
      <c r="B30" s="63"/>
      <c r="C30" s="63"/>
      <c r="D30" s="73"/>
      <c r="E30" s="73"/>
      <c r="F30" s="73"/>
      <c r="G30" s="73"/>
      <c r="H30" s="73"/>
      <c r="I30" s="73"/>
    </row>
    <row r="31" spans="1:9" ht="7.5" customHeight="1" x14ac:dyDescent="0.25">
      <c r="A31" s="63"/>
      <c r="B31" s="63"/>
      <c r="C31" s="63"/>
      <c r="D31" s="73"/>
      <c r="E31" s="73"/>
      <c r="F31" s="73"/>
      <c r="G31" s="73"/>
      <c r="H31" s="73"/>
      <c r="I31" s="73"/>
    </row>
    <row r="32" spans="1:9" ht="6.75" customHeight="1" x14ac:dyDescent="0.25"/>
    <row r="33" spans="1:9" ht="21.75" customHeight="1" x14ac:dyDescent="0.25">
      <c r="A33" s="5" t="s">
        <v>17</v>
      </c>
      <c r="B33" s="74"/>
      <c r="C33" s="75"/>
      <c r="D33" s="5" t="s">
        <v>18</v>
      </c>
      <c r="E33" s="76"/>
      <c r="F33" s="76"/>
      <c r="G33" s="5" t="s">
        <v>19</v>
      </c>
      <c r="H33" s="77"/>
      <c r="I33" s="77"/>
    </row>
    <row r="34" spans="1:9" ht="3" customHeight="1" x14ac:dyDescent="0.25"/>
    <row r="35" spans="1:9" x14ac:dyDescent="0.25">
      <c r="A35" s="69" t="s">
        <v>0</v>
      </c>
      <c r="B35" s="70"/>
      <c r="C35" s="70"/>
      <c r="D35" s="70"/>
      <c r="E35" s="70"/>
      <c r="F35" s="70"/>
      <c r="G35" s="70"/>
      <c r="H35" s="70"/>
      <c r="I35" s="70"/>
    </row>
    <row r="36" spans="1:9" x14ac:dyDescent="0.25">
      <c r="A36" s="71" t="s">
        <v>1</v>
      </c>
      <c r="B36" s="71"/>
      <c r="C36" s="71"/>
      <c r="D36" s="72" t="s">
        <v>2</v>
      </c>
      <c r="E36" s="71"/>
      <c r="F36" s="71"/>
      <c r="G36" s="72" t="s">
        <v>3</v>
      </c>
      <c r="H36" s="71"/>
      <c r="I36" s="71"/>
    </row>
    <row r="37" spans="1:9" x14ac:dyDescent="0.25">
      <c r="A37" s="63"/>
      <c r="B37" s="63"/>
      <c r="C37" s="63"/>
      <c r="D37" s="64"/>
      <c r="E37" s="65"/>
      <c r="F37" s="66"/>
      <c r="G37" s="64"/>
      <c r="H37" s="65"/>
      <c r="I37" s="66"/>
    </row>
    <row r="38" spans="1:9" x14ac:dyDescent="0.25">
      <c r="A38" s="63"/>
      <c r="B38" s="63"/>
      <c r="C38" s="63"/>
      <c r="D38" s="64"/>
      <c r="E38" s="65"/>
      <c r="F38" s="66"/>
      <c r="G38" s="64"/>
      <c r="H38" s="65"/>
      <c r="I38" s="66"/>
    </row>
    <row r="39" spans="1:9" x14ac:dyDescent="0.25">
      <c r="A39" s="63"/>
      <c r="B39" s="63"/>
      <c r="C39" s="63"/>
      <c r="D39" s="64"/>
      <c r="E39" s="65"/>
      <c r="F39" s="66"/>
      <c r="G39" s="64"/>
      <c r="H39" s="65"/>
      <c r="I39" s="66"/>
    </row>
    <row r="40" spans="1:9" x14ac:dyDescent="0.25">
      <c r="A40" s="63"/>
      <c r="B40" s="63"/>
      <c r="C40" s="63"/>
      <c r="D40" s="64"/>
      <c r="E40" s="65"/>
      <c r="F40" s="66"/>
      <c r="G40" s="64"/>
      <c r="H40" s="65"/>
      <c r="I40" s="66"/>
    </row>
    <row r="41" spans="1:9" x14ac:dyDescent="0.25">
      <c r="A41" s="63"/>
      <c r="B41" s="63"/>
      <c r="C41" s="63"/>
      <c r="D41" s="64"/>
      <c r="E41" s="65"/>
      <c r="F41" s="66"/>
      <c r="G41" s="64"/>
      <c r="H41" s="65"/>
      <c r="I41" s="66"/>
    </row>
    <row r="42" spans="1:9" x14ac:dyDescent="0.25">
      <c r="A42" s="63"/>
      <c r="B42" s="63"/>
      <c r="C42" s="63"/>
      <c r="D42" s="64"/>
      <c r="E42" s="65"/>
      <c r="F42" s="66"/>
      <c r="G42" s="64"/>
      <c r="H42" s="65"/>
      <c r="I42" s="66"/>
    </row>
    <row r="43" spans="1:9" x14ac:dyDescent="0.25">
      <c r="A43" s="63"/>
      <c r="B43" s="63"/>
      <c r="C43" s="63"/>
      <c r="D43" s="64"/>
      <c r="E43" s="65"/>
      <c r="F43" s="66"/>
      <c r="G43" s="64"/>
      <c r="H43" s="65"/>
      <c r="I43" s="66"/>
    </row>
    <row r="44" spans="1:9" x14ac:dyDescent="0.25">
      <c r="A44" s="63"/>
      <c r="B44" s="63"/>
      <c r="C44" s="63"/>
      <c r="D44" s="64"/>
      <c r="E44" s="65"/>
      <c r="F44" s="66"/>
      <c r="G44" s="64"/>
      <c r="H44" s="65"/>
      <c r="I44" s="66"/>
    </row>
    <row r="45" spans="1:9" x14ac:dyDescent="0.25">
      <c r="A45" s="63"/>
      <c r="B45" s="63"/>
      <c r="C45" s="63"/>
      <c r="D45" s="64"/>
      <c r="E45" s="65"/>
      <c r="F45" s="66"/>
      <c r="G45" s="64"/>
      <c r="H45" s="65"/>
      <c r="I45" s="66"/>
    </row>
    <row r="46" spans="1:9" x14ac:dyDescent="0.25">
      <c r="A46" s="63"/>
      <c r="B46" s="63"/>
      <c r="C46" s="63"/>
      <c r="D46" s="64"/>
      <c r="E46" s="65"/>
      <c r="F46" s="66"/>
      <c r="G46" s="64"/>
      <c r="H46" s="65"/>
      <c r="I46" s="66"/>
    </row>
    <row r="47" spans="1:9" x14ac:dyDescent="0.25">
      <c r="A47" s="63"/>
      <c r="B47" s="63"/>
      <c r="C47" s="63"/>
      <c r="D47" s="64"/>
      <c r="E47" s="65"/>
      <c r="F47" s="66"/>
      <c r="G47" s="64"/>
      <c r="H47" s="65"/>
      <c r="I47" s="66"/>
    </row>
    <row r="48" spans="1:9" x14ac:dyDescent="0.25">
      <c r="A48" s="63"/>
      <c r="B48" s="63"/>
      <c r="C48" s="63"/>
      <c r="D48" s="64"/>
      <c r="E48" s="65"/>
      <c r="F48" s="66"/>
      <c r="G48" s="64"/>
      <c r="H48" s="65"/>
      <c r="I48" s="66"/>
    </row>
    <row r="49" spans="1:9" x14ac:dyDescent="0.25">
      <c r="A49" s="63"/>
      <c r="B49" s="63"/>
      <c r="C49" s="63"/>
      <c r="D49" s="64"/>
      <c r="E49" s="65"/>
      <c r="F49" s="66"/>
      <c r="G49" s="64"/>
      <c r="H49" s="65"/>
      <c r="I49" s="66"/>
    </row>
    <row r="50" spans="1:9" x14ac:dyDescent="0.25">
      <c r="A50" s="63"/>
      <c r="B50" s="63"/>
      <c r="C50" s="63"/>
      <c r="D50" s="64"/>
      <c r="E50" s="65"/>
      <c r="F50" s="66"/>
      <c r="G50" s="64"/>
      <c r="H50" s="65"/>
      <c r="I50" s="66"/>
    </row>
    <row r="51" spans="1:9" x14ac:dyDescent="0.25">
      <c r="A51" s="67" t="s">
        <v>15</v>
      </c>
      <c r="B51" s="67"/>
      <c r="C51" s="67"/>
      <c r="D51" s="68"/>
      <c r="E51" s="68"/>
      <c r="F51" s="68"/>
    </row>
    <row r="53" spans="1:9" x14ac:dyDescent="0.25">
      <c r="A53" s="3" t="s">
        <v>20</v>
      </c>
      <c r="C53" s="4"/>
      <c r="D53" s="4"/>
      <c r="E53" s="4"/>
      <c r="F53" s="4"/>
      <c r="G53" t="s">
        <v>21</v>
      </c>
      <c r="H53" s="4"/>
      <c r="I53" s="4"/>
    </row>
  </sheetData>
  <mergeCells count="106">
    <mergeCell ref="A1:C4"/>
    <mergeCell ref="D1:I4"/>
    <mergeCell ref="B6:C6"/>
    <mergeCell ref="E6:F6"/>
    <mergeCell ref="H6:I6"/>
    <mergeCell ref="A13:C13"/>
    <mergeCell ref="D13:F13"/>
    <mergeCell ref="G13:I13"/>
    <mergeCell ref="A17:C17"/>
    <mergeCell ref="D17:F17"/>
    <mergeCell ref="A11:C11"/>
    <mergeCell ref="D11:F11"/>
    <mergeCell ref="G11:I11"/>
    <mergeCell ref="D12:F12"/>
    <mergeCell ref="G12:I12"/>
    <mergeCell ref="A9:C9"/>
    <mergeCell ref="D9:F9"/>
    <mergeCell ref="G9:I9"/>
    <mergeCell ref="A10:C10"/>
    <mergeCell ref="D10:F10"/>
    <mergeCell ref="G10:I10"/>
    <mergeCell ref="A8:I8"/>
    <mergeCell ref="G17:I17"/>
    <mergeCell ref="A14:C14"/>
    <mergeCell ref="D14:F14"/>
    <mergeCell ref="G14:I14"/>
    <mergeCell ref="A16:C16"/>
    <mergeCell ref="D16:F16"/>
    <mergeCell ref="G16:I16"/>
    <mergeCell ref="A12:C12"/>
    <mergeCell ref="A15:C15"/>
    <mergeCell ref="D15:F15"/>
    <mergeCell ref="G15:I15"/>
    <mergeCell ref="A20:C20"/>
    <mergeCell ref="D20:F20"/>
    <mergeCell ref="G20:I20"/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24:C24"/>
    <mergeCell ref="D24:F24"/>
    <mergeCell ref="A28:C31"/>
    <mergeCell ref="D28:I31"/>
    <mergeCell ref="B33:C33"/>
    <mergeCell ref="E33:F33"/>
    <mergeCell ref="H33:I33"/>
    <mergeCell ref="A22:C22"/>
    <mergeCell ref="D22:F22"/>
    <mergeCell ref="G22:I22"/>
    <mergeCell ref="A23:C23"/>
    <mergeCell ref="D23:F23"/>
    <mergeCell ref="G23:I23"/>
    <mergeCell ref="A38:C38"/>
    <mergeCell ref="D38:F38"/>
    <mergeCell ref="G38:I38"/>
    <mergeCell ref="A39:C39"/>
    <mergeCell ref="D39:F39"/>
    <mergeCell ref="G39:I39"/>
    <mergeCell ref="A35:I35"/>
    <mergeCell ref="A36:C36"/>
    <mergeCell ref="D36:F36"/>
    <mergeCell ref="G36:I36"/>
    <mergeCell ref="A37:C37"/>
    <mergeCell ref="D37:F37"/>
    <mergeCell ref="G37:I37"/>
    <mergeCell ref="D44:F44"/>
    <mergeCell ref="G44:I44"/>
    <mergeCell ref="A40:C40"/>
    <mergeCell ref="D40:F40"/>
    <mergeCell ref="G40:I40"/>
    <mergeCell ref="A41:C41"/>
    <mergeCell ref="D41:F41"/>
    <mergeCell ref="G41:I41"/>
    <mergeCell ref="A42:C42"/>
    <mergeCell ref="D42:F42"/>
    <mergeCell ref="G42:I42"/>
    <mergeCell ref="A45:C45"/>
    <mergeCell ref="D45:F45"/>
    <mergeCell ref="G45:I45"/>
    <mergeCell ref="A46:C46"/>
    <mergeCell ref="D46:F46"/>
    <mergeCell ref="G46:I46"/>
    <mergeCell ref="A43:C43"/>
    <mergeCell ref="A51:C51"/>
    <mergeCell ref="D51:F51"/>
    <mergeCell ref="A49:C49"/>
    <mergeCell ref="D49:F49"/>
    <mergeCell ref="G49:I49"/>
    <mergeCell ref="A50:C50"/>
    <mergeCell ref="D50:F50"/>
    <mergeCell ref="G50:I50"/>
    <mergeCell ref="A47:C47"/>
    <mergeCell ref="D47:F47"/>
    <mergeCell ref="G47:I47"/>
    <mergeCell ref="A48:C48"/>
    <mergeCell ref="D48:F48"/>
    <mergeCell ref="G48:I48"/>
    <mergeCell ref="D43:F43"/>
    <mergeCell ref="G43:I43"/>
    <mergeCell ref="A44:C44"/>
  </mergeCells>
  <pageMargins left="0.5625" right="0.7" top="0.3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W50"/>
  <sheetViews>
    <sheetView view="pageBreakPreview" topLeftCell="A4" zoomScale="60" zoomScaleNormal="100" zoomScalePageLayoutView="50" workbookViewId="0">
      <selection activeCell="U22" sqref="U22:W35"/>
    </sheetView>
  </sheetViews>
  <sheetFormatPr baseColWidth="10" defaultRowHeight="15" x14ac:dyDescent="0.25"/>
  <cols>
    <col min="3" max="3" width="11.7109375" customWidth="1"/>
    <col min="4" max="4" width="4.7109375" customWidth="1"/>
    <col min="6" max="6" width="14.7109375" customWidth="1"/>
    <col min="12" max="12" width="5" customWidth="1"/>
    <col min="13" max="13" width="15.140625" customWidth="1"/>
    <col min="17" max="17" width="17.140625" customWidth="1"/>
    <col min="21" max="21" width="25.42578125" customWidth="1"/>
  </cols>
  <sheetData>
    <row r="5" spans="3:19" ht="33.75" customHeight="1" x14ac:dyDescent="0.25">
      <c r="C5" s="106" t="s">
        <v>1</v>
      </c>
      <c r="D5" s="81"/>
      <c r="E5" s="82"/>
      <c r="F5" s="103" t="s">
        <v>24</v>
      </c>
      <c r="G5" s="104"/>
      <c r="H5" s="105"/>
      <c r="I5" s="103" t="s">
        <v>25</v>
      </c>
      <c r="J5" s="104"/>
      <c r="K5" s="105"/>
    </row>
    <row r="6" spans="3:19" ht="19.5" customHeight="1" x14ac:dyDescent="0.25">
      <c r="C6" s="34"/>
      <c r="D6" s="34"/>
      <c r="E6" s="34"/>
      <c r="F6" s="6" t="s">
        <v>26</v>
      </c>
      <c r="G6" s="35" t="s">
        <v>34</v>
      </c>
      <c r="H6" s="36" t="s">
        <v>27</v>
      </c>
      <c r="I6" s="6" t="s">
        <v>26</v>
      </c>
      <c r="J6" s="35" t="s">
        <v>34</v>
      </c>
      <c r="K6" s="36" t="s">
        <v>27</v>
      </c>
      <c r="M6" s="81" t="s">
        <v>48</v>
      </c>
      <c r="N6" s="82"/>
      <c r="R6" t="s">
        <v>50</v>
      </c>
    </row>
    <row r="7" spans="3:19" x14ac:dyDescent="0.25">
      <c r="C7" s="64" t="s">
        <v>4</v>
      </c>
      <c r="D7" s="65"/>
      <c r="E7" s="66"/>
      <c r="F7" s="37"/>
      <c r="G7" s="37"/>
      <c r="H7" s="37"/>
      <c r="I7" s="51" t="s">
        <v>30</v>
      </c>
      <c r="J7" s="51">
        <v>1</v>
      </c>
      <c r="K7" t="s">
        <v>58</v>
      </c>
      <c r="M7" t="s">
        <v>30</v>
      </c>
      <c r="N7">
        <f>G10+G12+G14+G46</f>
        <v>4</v>
      </c>
      <c r="O7" s="31">
        <f>SUM(J7:J8,J13,,J14,J19,J25,J30,J32,J41,,J44,J46,J49)</f>
        <v>16</v>
      </c>
      <c r="P7" s="31">
        <v>12</v>
      </c>
      <c r="Q7">
        <f>O7/8</f>
        <v>2</v>
      </c>
      <c r="R7">
        <v>3</v>
      </c>
      <c r="S7" t="s">
        <v>51</v>
      </c>
    </row>
    <row r="8" spans="3:19" x14ac:dyDescent="0.25">
      <c r="C8" s="91" t="s">
        <v>5</v>
      </c>
      <c r="D8" s="92"/>
      <c r="E8" s="93"/>
      <c r="F8" s="7" t="s">
        <v>28</v>
      </c>
      <c r="G8" s="10">
        <v>1</v>
      </c>
      <c r="H8" s="9"/>
      <c r="I8" s="51" t="s">
        <v>30</v>
      </c>
      <c r="J8" s="51">
        <v>1</v>
      </c>
      <c r="K8" t="s">
        <v>58</v>
      </c>
      <c r="M8" t="s">
        <v>35</v>
      </c>
      <c r="O8" s="31">
        <f>SUM(J9,J11,J16,J22,J26,J29,J31,J40,J45)</f>
        <v>11</v>
      </c>
      <c r="P8" s="31">
        <v>11</v>
      </c>
      <c r="Q8">
        <f t="shared" ref="Q8:Q13" si="0">O8/8</f>
        <v>1.375</v>
      </c>
      <c r="R8">
        <v>2</v>
      </c>
      <c r="S8" t="s">
        <v>52</v>
      </c>
    </row>
    <row r="9" spans="3:19" x14ac:dyDescent="0.25">
      <c r="C9" s="94"/>
      <c r="D9" s="95"/>
      <c r="E9" s="96"/>
      <c r="F9" s="7" t="s">
        <v>29</v>
      </c>
      <c r="G9" s="33">
        <v>1</v>
      </c>
      <c r="H9" s="9"/>
      <c r="I9" s="51" t="s">
        <v>35</v>
      </c>
      <c r="J9" s="51">
        <v>1</v>
      </c>
      <c r="K9" t="s">
        <v>52</v>
      </c>
      <c r="M9" t="s">
        <v>36</v>
      </c>
      <c r="N9">
        <f>G8+G13+G28+G34+G36</f>
        <v>6</v>
      </c>
      <c r="O9" s="31">
        <f>SUM(J10,J12,J17,J23,J28,J37,J38,J39)</f>
        <v>8</v>
      </c>
      <c r="P9" s="31">
        <v>2</v>
      </c>
      <c r="Q9">
        <f t="shared" si="0"/>
        <v>1</v>
      </c>
      <c r="R9">
        <v>1</v>
      </c>
      <c r="S9" t="s">
        <v>57</v>
      </c>
    </row>
    <row r="10" spans="3:19" x14ac:dyDescent="0.25">
      <c r="C10" s="97"/>
      <c r="D10" s="98"/>
      <c r="E10" s="99"/>
      <c r="F10" s="7" t="s">
        <v>30</v>
      </c>
      <c r="G10" s="33">
        <v>1</v>
      </c>
      <c r="H10" s="9"/>
      <c r="I10" s="51" t="s">
        <v>36</v>
      </c>
      <c r="J10" s="51">
        <v>1</v>
      </c>
      <c r="K10" t="s">
        <v>57</v>
      </c>
      <c r="M10" t="s">
        <v>49</v>
      </c>
      <c r="O10" s="31">
        <v>1</v>
      </c>
      <c r="P10" s="31">
        <v>1</v>
      </c>
      <c r="Q10">
        <f t="shared" si="0"/>
        <v>0.125</v>
      </c>
      <c r="R10">
        <v>2</v>
      </c>
      <c r="S10" t="s">
        <v>55</v>
      </c>
    </row>
    <row r="11" spans="3:19" x14ac:dyDescent="0.25">
      <c r="C11" s="83" t="s">
        <v>6</v>
      </c>
      <c r="D11" s="84"/>
      <c r="E11" s="89"/>
      <c r="F11" s="7" t="s">
        <v>31</v>
      </c>
      <c r="G11" s="33">
        <v>1</v>
      </c>
      <c r="H11" s="9"/>
      <c r="I11" s="51" t="s">
        <v>32</v>
      </c>
      <c r="J11" s="51">
        <v>1</v>
      </c>
      <c r="M11" t="s">
        <v>39</v>
      </c>
      <c r="O11" s="31">
        <f>SUM(J18,J24,J42,J48)</f>
        <v>20</v>
      </c>
      <c r="P11" s="31">
        <v>20</v>
      </c>
      <c r="Q11">
        <f t="shared" si="0"/>
        <v>2.5</v>
      </c>
      <c r="R11">
        <v>3</v>
      </c>
      <c r="S11" t="s">
        <v>56</v>
      </c>
    </row>
    <row r="12" spans="3:19" x14ac:dyDescent="0.25">
      <c r="C12" s="85"/>
      <c r="D12" s="86"/>
      <c r="E12" s="78"/>
      <c r="F12" s="7" t="s">
        <v>30</v>
      </c>
      <c r="G12" s="33">
        <v>1</v>
      </c>
      <c r="H12" s="9"/>
      <c r="I12" s="51" t="s">
        <v>33</v>
      </c>
      <c r="J12" s="51">
        <v>1</v>
      </c>
      <c r="M12" t="s">
        <v>31</v>
      </c>
      <c r="N12">
        <f>SUM(G11,G37,G33)</f>
        <v>4</v>
      </c>
      <c r="O12" s="31">
        <f>SUM(J20,J27,J33,J36,J43,J47)</f>
        <v>10</v>
      </c>
      <c r="P12" s="31">
        <v>6</v>
      </c>
      <c r="Q12">
        <f t="shared" si="0"/>
        <v>1.25</v>
      </c>
      <c r="R12">
        <v>2</v>
      </c>
      <c r="S12" t="s">
        <v>54</v>
      </c>
    </row>
    <row r="13" spans="3:19" x14ac:dyDescent="0.25">
      <c r="C13" s="87"/>
      <c r="D13" s="88"/>
      <c r="E13" s="90"/>
      <c r="F13" s="7" t="s">
        <v>28</v>
      </c>
      <c r="G13" s="33">
        <v>1</v>
      </c>
      <c r="H13" s="9"/>
      <c r="I13" s="51" t="s">
        <v>30</v>
      </c>
      <c r="J13" s="51">
        <v>1</v>
      </c>
      <c r="M13" s="11" t="s">
        <v>29</v>
      </c>
      <c r="N13">
        <v>1</v>
      </c>
      <c r="O13" s="31">
        <f>SUM(J34,)</f>
        <v>10</v>
      </c>
      <c r="P13" s="31">
        <v>9</v>
      </c>
      <c r="Q13">
        <f t="shared" si="0"/>
        <v>1.25</v>
      </c>
      <c r="R13">
        <v>2</v>
      </c>
      <c r="S13" t="s">
        <v>53</v>
      </c>
    </row>
    <row r="14" spans="3:19" x14ac:dyDescent="0.25">
      <c r="C14" s="91" t="s">
        <v>7</v>
      </c>
      <c r="D14" s="92"/>
      <c r="E14" s="93"/>
      <c r="F14" s="7" t="s">
        <v>30</v>
      </c>
      <c r="G14" s="8">
        <v>1</v>
      </c>
      <c r="H14" s="9"/>
      <c r="I14" s="51" t="s">
        <v>30</v>
      </c>
      <c r="J14" s="51">
        <v>1</v>
      </c>
      <c r="N14" s="32">
        <f>SUM(N7:N13)</f>
        <v>15</v>
      </c>
      <c r="O14" s="32">
        <f>SUM(O7:O13)</f>
        <v>76</v>
      </c>
      <c r="P14" s="32"/>
    </row>
    <row r="15" spans="3:19" x14ac:dyDescent="0.25">
      <c r="C15" s="94"/>
      <c r="D15" s="95"/>
      <c r="E15" s="96"/>
      <c r="F15" s="7"/>
      <c r="G15" s="8"/>
      <c r="H15" s="9"/>
      <c r="I15" s="52" t="s">
        <v>37</v>
      </c>
      <c r="J15" s="51">
        <v>1</v>
      </c>
      <c r="O15">
        <f>O14-N14</f>
        <v>61</v>
      </c>
    </row>
    <row r="16" spans="3:19" x14ac:dyDescent="0.25">
      <c r="C16" s="94"/>
      <c r="D16" s="95"/>
      <c r="E16" s="96"/>
      <c r="F16" s="7"/>
      <c r="G16" s="8"/>
      <c r="H16" s="9"/>
      <c r="I16" s="51" t="s">
        <v>35</v>
      </c>
      <c r="J16" s="51">
        <v>1</v>
      </c>
      <c r="O16">
        <f>O14/2</f>
        <v>38</v>
      </c>
      <c r="Q16">
        <f>O15/2</f>
        <v>30.5</v>
      </c>
    </row>
    <row r="17" spans="3:23" x14ac:dyDescent="0.25">
      <c r="C17" s="97"/>
      <c r="D17" s="98"/>
      <c r="E17" s="99"/>
      <c r="F17" s="7"/>
      <c r="G17" s="8"/>
      <c r="H17" s="9"/>
      <c r="I17" s="51" t="s">
        <v>36</v>
      </c>
      <c r="J17" s="51">
        <v>1</v>
      </c>
    </row>
    <row r="18" spans="3:23" x14ac:dyDescent="0.25">
      <c r="C18" s="83" t="s">
        <v>22</v>
      </c>
      <c r="D18" s="84"/>
      <c r="E18" s="89"/>
      <c r="F18" s="7" t="s">
        <v>38</v>
      </c>
      <c r="G18" s="8">
        <v>5</v>
      </c>
      <c r="H18" s="9"/>
      <c r="I18" t="s">
        <v>39</v>
      </c>
      <c r="J18">
        <v>5</v>
      </c>
      <c r="O18">
        <f>12000*Q16</f>
        <v>366000</v>
      </c>
    </row>
    <row r="19" spans="3:23" x14ac:dyDescent="0.25">
      <c r="C19" s="85"/>
      <c r="D19" s="86"/>
      <c r="E19" s="78"/>
      <c r="F19" s="7"/>
      <c r="G19" s="8"/>
      <c r="H19" s="9"/>
      <c r="I19" t="s">
        <v>30</v>
      </c>
      <c r="J19">
        <v>1</v>
      </c>
      <c r="O19">
        <f>O18-360000</f>
        <v>6000</v>
      </c>
    </row>
    <row r="20" spans="3:23" x14ac:dyDescent="0.25">
      <c r="C20" s="87"/>
      <c r="D20" s="88"/>
      <c r="E20" s="90"/>
      <c r="F20" s="19"/>
      <c r="G20" s="20"/>
      <c r="H20" s="21"/>
      <c r="I20" t="s">
        <v>31</v>
      </c>
      <c r="J20">
        <v>1</v>
      </c>
    </row>
    <row r="21" spans="3:23" x14ac:dyDescent="0.25">
      <c r="C21" s="91" t="s">
        <v>8</v>
      </c>
      <c r="D21" s="92"/>
      <c r="E21" s="93"/>
      <c r="F21" s="7"/>
      <c r="G21" s="8"/>
      <c r="H21" s="9"/>
      <c r="I21" s="22" t="s">
        <v>31</v>
      </c>
      <c r="J21" s="15">
        <v>1</v>
      </c>
    </row>
    <row r="22" spans="3:23" ht="15.75" x14ac:dyDescent="0.25">
      <c r="C22" s="94"/>
      <c r="D22" s="95"/>
      <c r="E22" s="96"/>
      <c r="F22" s="7"/>
      <c r="G22" s="8"/>
      <c r="H22" s="9"/>
      <c r="I22" s="23" t="s">
        <v>32</v>
      </c>
      <c r="J22" s="16">
        <v>1</v>
      </c>
      <c r="M22" s="100" t="s">
        <v>5</v>
      </c>
      <c r="N22" s="40" t="s">
        <v>58</v>
      </c>
      <c r="O22" s="41">
        <v>1</v>
      </c>
      <c r="P22" s="38"/>
      <c r="Q22" s="79" t="s">
        <v>6</v>
      </c>
      <c r="R22" s="45" t="s">
        <v>59</v>
      </c>
      <c r="S22" s="46">
        <v>1</v>
      </c>
      <c r="U22" s="53" t="s">
        <v>65</v>
      </c>
      <c r="V22" s="45" t="s">
        <v>58</v>
      </c>
      <c r="W22" s="46">
        <v>1</v>
      </c>
    </row>
    <row r="23" spans="3:23" ht="15.75" x14ac:dyDescent="0.25">
      <c r="C23" s="97"/>
      <c r="D23" s="98"/>
      <c r="E23" s="99"/>
      <c r="F23" s="4"/>
      <c r="G23" s="4"/>
      <c r="H23" s="4"/>
      <c r="I23" s="4" t="s">
        <v>33</v>
      </c>
      <c r="J23" s="18">
        <v>1</v>
      </c>
      <c r="M23" s="101"/>
      <c r="N23" s="40" t="s">
        <v>52</v>
      </c>
      <c r="O23" s="41">
        <v>1</v>
      </c>
      <c r="P23" s="38"/>
      <c r="Q23" s="79"/>
      <c r="R23" s="45" t="s">
        <v>58</v>
      </c>
      <c r="S23" s="47">
        <v>1</v>
      </c>
      <c r="U23" s="107" t="s">
        <v>22</v>
      </c>
      <c r="V23" s="45" t="s">
        <v>61</v>
      </c>
      <c r="W23" s="50">
        <v>4</v>
      </c>
    </row>
    <row r="24" spans="3:23" ht="15.75" x14ac:dyDescent="0.25">
      <c r="C24" s="83" t="s">
        <v>9</v>
      </c>
      <c r="D24" s="84"/>
      <c r="E24" s="84"/>
      <c r="F24" s="7" t="s">
        <v>38</v>
      </c>
      <c r="G24" s="12">
        <v>10</v>
      </c>
      <c r="H24" s="13"/>
      <c r="I24" s="7" t="s">
        <v>38</v>
      </c>
      <c r="J24" s="15">
        <v>10</v>
      </c>
      <c r="M24" s="102"/>
      <c r="N24" s="40" t="s">
        <v>57</v>
      </c>
      <c r="O24" s="41">
        <v>1</v>
      </c>
      <c r="P24" s="38"/>
      <c r="Q24" s="79"/>
      <c r="R24" s="45" t="s">
        <v>52</v>
      </c>
      <c r="S24" s="47">
        <v>1</v>
      </c>
      <c r="U24" s="107"/>
      <c r="V24" s="45" t="s">
        <v>58</v>
      </c>
      <c r="W24" s="50">
        <v>1</v>
      </c>
    </row>
    <row r="25" spans="3:23" ht="15.75" x14ac:dyDescent="0.25">
      <c r="C25" s="85"/>
      <c r="D25" s="86"/>
      <c r="E25" s="86"/>
      <c r="F25" s="14" t="s">
        <v>30</v>
      </c>
      <c r="G25" s="12">
        <v>2</v>
      </c>
      <c r="H25" s="13"/>
      <c r="I25" s="11" t="s">
        <v>30</v>
      </c>
      <c r="J25" s="16">
        <v>2</v>
      </c>
      <c r="P25" s="39"/>
      <c r="Q25" s="79"/>
      <c r="R25" s="45"/>
      <c r="S25" s="46"/>
      <c r="U25" s="107"/>
      <c r="V25" s="45" t="s">
        <v>60</v>
      </c>
      <c r="W25" s="46">
        <v>1</v>
      </c>
    </row>
    <row r="26" spans="3:23" ht="15.75" x14ac:dyDescent="0.25">
      <c r="C26" s="85"/>
      <c r="D26" s="86"/>
      <c r="E26" s="86"/>
      <c r="F26" s="4"/>
      <c r="G26" s="4"/>
      <c r="H26" s="4"/>
      <c r="I26" s="17" t="s">
        <v>40</v>
      </c>
      <c r="J26" s="18">
        <v>1</v>
      </c>
      <c r="P26" s="38"/>
      <c r="Q26" s="79" t="s">
        <v>7</v>
      </c>
      <c r="R26" s="45" t="s">
        <v>59</v>
      </c>
      <c r="S26" s="46">
        <v>1</v>
      </c>
      <c r="U26" s="107" t="s">
        <v>8</v>
      </c>
      <c r="V26" s="45" t="s">
        <v>60</v>
      </c>
      <c r="W26" s="46">
        <v>1</v>
      </c>
    </row>
    <row r="27" spans="3:23" ht="15.75" x14ac:dyDescent="0.25">
      <c r="C27" s="87"/>
      <c r="D27" s="88"/>
      <c r="E27" s="88"/>
      <c r="F27" s="4"/>
      <c r="G27" s="4"/>
      <c r="H27" s="4"/>
      <c r="I27" s="17" t="s">
        <v>31</v>
      </c>
      <c r="J27" s="25">
        <v>1</v>
      </c>
      <c r="P27" s="38"/>
      <c r="Q27" s="79"/>
      <c r="R27" s="45" t="s">
        <v>58</v>
      </c>
      <c r="S27" s="47">
        <v>1</v>
      </c>
      <c r="U27" s="107"/>
      <c r="V27" s="45" t="s">
        <v>66</v>
      </c>
      <c r="W27" s="50">
        <v>1</v>
      </c>
    </row>
    <row r="28" spans="3:23" ht="15.75" x14ac:dyDescent="0.25">
      <c r="C28" s="83" t="s">
        <v>41</v>
      </c>
      <c r="D28" s="84"/>
      <c r="E28" s="89"/>
      <c r="F28" t="s">
        <v>42</v>
      </c>
      <c r="G28">
        <v>1</v>
      </c>
      <c r="I28" s="11" t="s">
        <v>36</v>
      </c>
      <c r="J28" s="24">
        <v>1</v>
      </c>
      <c r="P28" s="39"/>
      <c r="Q28" s="79"/>
      <c r="R28" s="45" t="s">
        <v>52</v>
      </c>
      <c r="S28" s="47">
        <v>1</v>
      </c>
      <c r="U28" s="107" t="s">
        <v>10</v>
      </c>
      <c r="V28" s="45" t="s">
        <v>60</v>
      </c>
      <c r="W28" s="50">
        <v>1</v>
      </c>
    </row>
    <row r="29" spans="3:23" ht="15.75" x14ac:dyDescent="0.25">
      <c r="C29" s="85"/>
      <c r="D29" s="86"/>
      <c r="E29" s="78"/>
      <c r="I29" s="59" t="s">
        <v>35</v>
      </c>
      <c r="J29" s="60">
        <v>1</v>
      </c>
      <c r="P29" s="39"/>
      <c r="Q29" s="79"/>
      <c r="R29" s="45" t="s">
        <v>57</v>
      </c>
      <c r="S29" s="46">
        <v>1</v>
      </c>
      <c r="U29" s="107"/>
      <c r="V29" s="45" t="s">
        <v>52</v>
      </c>
      <c r="W29" s="46">
        <v>1</v>
      </c>
    </row>
    <row r="30" spans="3:23" ht="15.75" x14ac:dyDescent="0.25">
      <c r="C30" s="87"/>
      <c r="D30" s="88"/>
      <c r="E30" s="90"/>
      <c r="I30" s="11" t="s">
        <v>30</v>
      </c>
      <c r="J30" s="24">
        <v>1</v>
      </c>
      <c r="P30" s="38"/>
      <c r="Q30" s="79" t="s">
        <v>10</v>
      </c>
      <c r="R30" s="45" t="s">
        <v>60</v>
      </c>
      <c r="S30" s="47">
        <v>1</v>
      </c>
      <c r="U30" s="61" t="s">
        <v>9</v>
      </c>
      <c r="V30" s="45" t="s">
        <v>60</v>
      </c>
      <c r="W30" s="50">
        <v>1</v>
      </c>
    </row>
    <row r="31" spans="3:23" ht="15.75" x14ac:dyDescent="0.25">
      <c r="C31" s="91" t="s">
        <v>12</v>
      </c>
      <c r="D31" s="92"/>
      <c r="E31" s="93"/>
      <c r="F31" s="22" t="s">
        <v>43</v>
      </c>
      <c r="G31" s="22">
        <v>1</v>
      </c>
      <c r="H31" s="22"/>
      <c r="I31" s="30" t="s">
        <v>35</v>
      </c>
      <c r="J31" s="29">
        <v>1</v>
      </c>
      <c r="P31" s="38"/>
      <c r="Q31" s="79"/>
      <c r="R31" s="45" t="s">
        <v>58</v>
      </c>
      <c r="S31" s="46">
        <v>1</v>
      </c>
      <c r="U31" s="61" t="s">
        <v>67</v>
      </c>
      <c r="V31" s="45" t="s">
        <v>66</v>
      </c>
      <c r="W31" s="50">
        <v>1</v>
      </c>
    </row>
    <row r="32" spans="3:23" ht="15.75" x14ac:dyDescent="0.25">
      <c r="C32" s="94"/>
      <c r="D32" s="95"/>
      <c r="E32" s="96"/>
      <c r="F32" s="23" t="s">
        <v>44</v>
      </c>
      <c r="G32" s="23">
        <v>7</v>
      </c>
      <c r="H32" s="23"/>
      <c r="I32" s="11" t="s">
        <v>30</v>
      </c>
      <c r="J32" s="24">
        <v>2</v>
      </c>
      <c r="P32" s="39"/>
      <c r="Q32" s="79"/>
      <c r="R32" s="45" t="s">
        <v>57</v>
      </c>
      <c r="S32" s="48">
        <v>1</v>
      </c>
      <c r="U32" s="62" t="s">
        <v>62</v>
      </c>
      <c r="V32" s="45" t="s">
        <v>58</v>
      </c>
      <c r="W32" s="50">
        <v>1</v>
      </c>
    </row>
    <row r="33" spans="3:23" ht="15.75" x14ac:dyDescent="0.25">
      <c r="C33" s="94"/>
      <c r="D33" s="95"/>
      <c r="E33" s="96"/>
      <c r="F33" s="23" t="s">
        <v>31</v>
      </c>
      <c r="G33" s="23">
        <v>1</v>
      </c>
      <c r="H33" s="23"/>
      <c r="I33" s="54" t="s">
        <v>31</v>
      </c>
      <c r="J33" s="55">
        <v>1</v>
      </c>
      <c r="M33" s="108" t="s">
        <v>22</v>
      </c>
      <c r="N33" s="40" t="s">
        <v>58</v>
      </c>
      <c r="O33" s="40">
        <v>1</v>
      </c>
      <c r="P33" s="23"/>
      <c r="Q33" s="79" t="s">
        <v>9</v>
      </c>
      <c r="R33" s="45" t="s">
        <v>52</v>
      </c>
      <c r="S33" s="46">
        <v>1</v>
      </c>
      <c r="U33" s="62" t="s">
        <v>14</v>
      </c>
      <c r="V33" s="45" t="s">
        <v>58</v>
      </c>
      <c r="W33" s="46">
        <v>1</v>
      </c>
    </row>
    <row r="34" spans="3:23" ht="15.75" x14ac:dyDescent="0.25">
      <c r="C34" s="94"/>
      <c r="D34" s="95"/>
      <c r="E34" s="96"/>
      <c r="F34" s="23" t="s">
        <v>28</v>
      </c>
      <c r="G34" s="23">
        <v>1</v>
      </c>
      <c r="H34" s="23"/>
      <c r="I34" s="11" t="s">
        <v>29</v>
      </c>
      <c r="J34" s="16">
        <v>10</v>
      </c>
      <c r="M34" s="109"/>
      <c r="N34" s="40" t="s">
        <v>60</v>
      </c>
      <c r="O34" s="40">
        <v>1</v>
      </c>
      <c r="P34" s="23"/>
      <c r="Q34" s="79"/>
      <c r="R34" s="49" t="s">
        <v>61</v>
      </c>
      <c r="S34" s="46">
        <v>3</v>
      </c>
      <c r="U34" s="107" t="s">
        <v>68</v>
      </c>
      <c r="V34" s="45" t="s">
        <v>66</v>
      </c>
      <c r="W34" s="46">
        <v>1</v>
      </c>
    </row>
    <row r="35" spans="3:23" ht="15.75" x14ac:dyDescent="0.25">
      <c r="C35" s="97"/>
      <c r="D35" s="98"/>
      <c r="E35" s="99"/>
      <c r="F35" s="26" t="s">
        <v>45</v>
      </c>
      <c r="G35" s="4">
        <v>27</v>
      </c>
      <c r="H35" s="4"/>
      <c r="I35" s="4"/>
      <c r="J35" s="18"/>
      <c r="M35" s="110"/>
      <c r="O35" s="44"/>
      <c r="P35" s="38"/>
      <c r="Q35" s="79"/>
      <c r="R35" s="45" t="s">
        <v>60</v>
      </c>
      <c r="S35" s="47">
        <v>1</v>
      </c>
      <c r="U35" s="107"/>
      <c r="V35" s="45" t="s">
        <v>53</v>
      </c>
      <c r="W35" s="50">
        <v>5</v>
      </c>
    </row>
    <row r="36" spans="3:23" ht="15.75" x14ac:dyDescent="0.25">
      <c r="C36" s="83" t="s">
        <v>10</v>
      </c>
      <c r="D36" s="84"/>
      <c r="E36" s="89"/>
      <c r="F36" s="22" t="s">
        <v>42</v>
      </c>
      <c r="G36" s="28">
        <v>2</v>
      </c>
      <c r="H36" s="22"/>
      <c r="I36" s="22" t="s">
        <v>31</v>
      </c>
      <c r="J36" s="29">
        <v>3</v>
      </c>
      <c r="M36" s="111"/>
      <c r="N36" s="40"/>
      <c r="O36" s="42"/>
      <c r="P36" s="39"/>
      <c r="Q36" s="80" t="s">
        <v>12</v>
      </c>
      <c r="R36" s="45" t="s">
        <v>53</v>
      </c>
      <c r="S36" s="46">
        <v>3</v>
      </c>
      <c r="U36" s="58"/>
      <c r="V36" s="45"/>
      <c r="W36" s="50"/>
    </row>
    <row r="37" spans="3:23" ht="15.75" x14ac:dyDescent="0.25">
      <c r="C37" s="85"/>
      <c r="D37" s="86"/>
      <c r="E37" s="78"/>
      <c r="F37" s="23" t="s">
        <v>31</v>
      </c>
      <c r="G37" s="27">
        <v>2</v>
      </c>
      <c r="H37" s="23"/>
      <c r="I37" s="11" t="s">
        <v>36</v>
      </c>
      <c r="J37" s="24">
        <v>1</v>
      </c>
      <c r="M37" s="111"/>
      <c r="N37" s="40"/>
      <c r="Q37" s="80"/>
      <c r="R37" s="45" t="s">
        <v>60</v>
      </c>
      <c r="S37" s="46">
        <v>1</v>
      </c>
      <c r="U37" s="56"/>
      <c r="V37" s="45"/>
      <c r="W37" s="50"/>
    </row>
    <row r="38" spans="3:23" ht="15.75" x14ac:dyDescent="0.25">
      <c r="C38" s="87"/>
      <c r="D38" s="88"/>
      <c r="E38" s="90"/>
      <c r="F38" s="4"/>
      <c r="G38" s="4"/>
      <c r="H38" s="4"/>
      <c r="I38" s="17" t="s">
        <v>30</v>
      </c>
      <c r="J38" s="25">
        <v>1</v>
      </c>
      <c r="M38" s="112" t="s">
        <v>11</v>
      </c>
      <c r="N38" s="40" t="s">
        <v>58</v>
      </c>
      <c r="O38">
        <v>1</v>
      </c>
      <c r="Q38" s="80"/>
      <c r="R38" s="45" t="s">
        <v>52</v>
      </c>
      <c r="S38" s="46">
        <v>1</v>
      </c>
      <c r="U38" s="57"/>
      <c r="V38" s="45"/>
      <c r="W38" s="46"/>
    </row>
    <row r="39" spans="3:23" ht="15.75" x14ac:dyDescent="0.25">
      <c r="C39" s="83" t="s">
        <v>11</v>
      </c>
      <c r="D39" s="84"/>
      <c r="E39" s="89"/>
      <c r="F39" s="22" t="s">
        <v>42</v>
      </c>
      <c r="G39" s="28">
        <v>3</v>
      </c>
      <c r="H39" s="22"/>
      <c r="I39" s="30" t="s">
        <v>36</v>
      </c>
      <c r="J39" s="29">
        <v>1</v>
      </c>
      <c r="M39" s="112"/>
      <c r="N39" s="40" t="s">
        <v>57</v>
      </c>
      <c r="O39" s="41">
        <v>1</v>
      </c>
      <c r="P39" s="38"/>
      <c r="Q39" s="45"/>
      <c r="R39" s="45"/>
      <c r="S39" s="45"/>
      <c r="U39" s="45"/>
      <c r="V39" s="45"/>
      <c r="W39" s="45"/>
    </row>
    <row r="40" spans="3:23" ht="15.75" x14ac:dyDescent="0.25">
      <c r="C40" s="85"/>
      <c r="D40" s="86"/>
      <c r="E40" s="78"/>
      <c r="F40" s="23"/>
      <c r="G40" s="23"/>
      <c r="H40" s="23"/>
      <c r="I40" s="17" t="s">
        <v>40</v>
      </c>
      <c r="J40" s="18">
        <v>2</v>
      </c>
      <c r="M40" s="112"/>
      <c r="N40" s="40" t="s">
        <v>52</v>
      </c>
      <c r="O40" s="42">
        <v>1</v>
      </c>
      <c r="P40" s="39"/>
      <c r="Q40" s="45" t="s">
        <v>5</v>
      </c>
      <c r="R40" s="45" t="s">
        <v>52</v>
      </c>
      <c r="S40" s="46">
        <v>1</v>
      </c>
      <c r="U40" s="45"/>
      <c r="V40" s="45"/>
      <c r="W40" s="46"/>
    </row>
    <row r="41" spans="3:23" ht="15.75" x14ac:dyDescent="0.25">
      <c r="C41" s="87"/>
      <c r="D41" s="88"/>
      <c r="E41" s="90"/>
      <c r="F41" s="4"/>
      <c r="G41" s="4"/>
      <c r="H41" s="4"/>
      <c r="I41" s="17" t="s">
        <v>30</v>
      </c>
      <c r="J41" s="25">
        <v>2</v>
      </c>
      <c r="M41" s="112" t="s">
        <v>14</v>
      </c>
      <c r="N41" s="40" t="s">
        <v>52</v>
      </c>
      <c r="O41">
        <v>1</v>
      </c>
      <c r="Q41" s="45" t="s">
        <v>62</v>
      </c>
      <c r="R41" s="45" t="s">
        <v>60</v>
      </c>
      <c r="S41" s="47">
        <v>1</v>
      </c>
      <c r="U41" s="45"/>
      <c r="V41" s="45"/>
      <c r="W41" s="50"/>
    </row>
    <row r="42" spans="3:23" ht="15.75" x14ac:dyDescent="0.25">
      <c r="C42" s="83" t="s">
        <v>46</v>
      </c>
      <c r="D42" s="84"/>
      <c r="E42" s="84"/>
      <c r="F42" s="7" t="s">
        <v>38</v>
      </c>
      <c r="G42" s="12">
        <v>3</v>
      </c>
      <c r="H42" s="22"/>
      <c r="I42" s="7" t="s">
        <v>38</v>
      </c>
      <c r="J42" s="13">
        <v>3</v>
      </c>
      <c r="M42" s="112"/>
      <c r="N42" s="40" t="s">
        <v>58</v>
      </c>
      <c r="O42">
        <v>1</v>
      </c>
      <c r="Q42" s="45" t="s">
        <v>11</v>
      </c>
      <c r="R42" s="45" t="s">
        <v>52</v>
      </c>
      <c r="S42" s="46">
        <v>1</v>
      </c>
      <c r="U42" s="45"/>
      <c r="V42" s="45"/>
      <c r="W42" s="46"/>
    </row>
    <row r="43" spans="3:23" ht="15.75" x14ac:dyDescent="0.25">
      <c r="C43" s="85"/>
      <c r="D43" s="86"/>
      <c r="E43" s="86"/>
      <c r="F43" s="23"/>
      <c r="G43" s="23"/>
      <c r="H43" s="23"/>
      <c r="I43" s="22" t="s">
        <v>31</v>
      </c>
      <c r="J43" s="29">
        <v>3</v>
      </c>
      <c r="M43" s="78" t="s">
        <v>9</v>
      </c>
      <c r="N43" s="43" t="s">
        <v>61</v>
      </c>
      <c r="O43">
        <v>5</v>
      </c>
      <c r="Q43" s="45" t="s">
        <v>63</v>
      </c>
      <c r="R43" s="45" t="s">
        <v>52</v>
      </c>
      <c r="S43" s="46">
        <v>1</v>
      </c>
      <c r="U43" s="45"/>
      <c r="V43" s="45"/>
      <c r="W43" s="46"/>
    </row>
    <row r="44" spans="3:23" ht="15.75" x14ac:dyDescent="0.25">
      <c r="C44" s="87"/>
      <c r="D44" s="88"/>
      <c r="E44" s="88"/>
      <c r="F44" s="4"/>
      <c r="G44" s="4"/>
      <c r="H44" s="4"/>
      <c r="I44" s="17" t="s">
        <v>30</v>
      </c>
      <c r="J44" s="25">
        <v>2</v>
      </c>
      <c r="M44" s="78"/>
      <c r="N44" s="40" t="s">
        <v>52</v>
      </c>
      <c r="O44">
        <v>1</v>
      </c>
      <c r="Q44" s="45" t="s">
        <v>41</v>
      </c>
      <c r="R44" s="45" t="s">
        <v>52</v>
      </c>
      <c r="S44" s="46">
        <v>1</v>
      </c>
      <c r="U44" s="45"/>
      <c r="V44" s="45"/>
      <c r="W44" s="46"/>
    </row>
    <row r="45" spans="3:23" ht="15.75" x14ac:dyDescent="0.25">
      <c r="C45" s="83" t="s">
        <v>14</v>
      </c>
      <c r="D45" s="84"/>
      <c r="E45" s="89"/>
      <c r="F45" s="22" t="s">
        <v>35</v>
      </c>
      <c r="G45" s="22">
        <v>1</v>
      </c>
      <c r="H45" s="22"/>
      <c r="I45" s="30" t="s">
        <v>35</v>
      </c>
      <c r="J45" s="29">
        <v>2</v>
      </c>
      <c r="M45" s="78"/>
      <c r="N45" s="40" t="s">
        <v>58</v>
      </c>
      <c r="O45">
        <v>1</v>
      </c>
      <c r="Q45" s="45" t="s">
        <v>64</v>
      </c>
      <c r="R45" s="45" t="s">
        <v>52</v>
      </c>
      <c r="S45" s="46">
        <v>1</v>
      </c>
      <c r="U45" s="45"/>
      <c r="V45" s="45"/>
      <c r="W45" s="46"/>
    </row>
    <row r="46" spans="3:23" x14ac:dyDescent="0.25">
      <c r="C46" s="87"/>
      <c r="D46" s="88"/>
      <c r="E46" s="90"/>
      <c r="F46" s="4" t="s">
        <v>47</v>
      </c>
      <c r="G46" s="4">
        <v>1</v>
      </c>
      <c r="H46" s="4"/>
      <c r="I46" s="17" t="s">
        <v>47</v>
      </c>
      <c r="J46" s="25">
        <v>1</v>
      </c>
      <c r="M46" s="78"/>
      <c r="N46" s="40" t="s">
        <v>57</v>
      </c>
      <c r="O46">
        <v>1</v>
      </c>
    </row>
    <row r="47" spans="3:23" x14ac:dyDescent="0.25">
      <c r="C47" s="91" t="s">
        <v>13</v>
      </c>
      <c r="D47" s="92"/>
      <c r="E47" s="92"/>
      <c r="F47" s="22"/>
      <c r="G47" s="22"/>
      <c r="H47" s="22"/>
      <c r="I47" s="22" t="s">
        <v>31</v>
      </c>
      <c r="J47" s="29">
        <v>1</v>
      </c>
      <c r="N47" t="s">
        <v>60</v>
      </c>
      <c r="O47" s="41">
        <v>1</v>
      </c>
      <c r="P47" s="38"/>
      <c r="S47">
        <f>SUM(S22:S45)</f>
        <v>26</v>
      </c>
      <c r="T47">
        <f t="shared" ref="T47:W47" si="1">SUM(T22:T45)</f>
        <v>0</v>
      </c>
      <c r="U47">
        <f t="shared" si="1"/>
        <v>0</v>
      </c>
      <c r="V47">
        <f t="shared" si="1"/>
        <v>0</v>
      </c>
      <c r="W47">
        <f t="shared" si="1"/>
        <v>21</v>
      </c>
    </row>
    <row r="48" spans="3:23" x14ac:dyDescent="0.25">
      <c r="C48" s="94"/>
      <c r="D48" s="95"/>
      <c r="E48" s="95"/>
      <c r="F48" s="23"/>
      <c r="G48" s="23"/>
      <c r="H48" s="23"/>
      <c r="I48" s="7" t="s">
        <v>38</v>
      </c>
      <c r="J48" s="13">
        <v>2</v>
      </c>
    </row>
    <row r="49" spans="3:10" x14ac:dyDescent="0.25">
      <c r="C49" s="97"/>
      <c r="D49" s="98"/>
      <c r="E49" s="98"/>
      <c r="F49" s="4"/>
      <c r="G49" s="4"/>
      <c r="H49" s="4"/>
      <c r="I49" s="17" t="s">
        <v>30</v>
      </c>
      <c r="J49" s="25">
        <v>1</v>
      </c>
    </row>
    <row r="50" spans="3:10" x14ac:dyDescent="0.25">
      <c r="J50">
        <f>SUM(J8:J49)</f>
        <v>76</v>
      </c>
    </row>
  </sheetData>
  <mergeCells count="33">
    <mergeCell ref="U23:U25"/>
    <mergeCell ref="U26:U27"/>
    <mergeCell ref="U28:U29"/>
    <mergeCell ref="U34:U35"/>
    <mergeCell ref="C39:E41"/>
    <mergeCell ref="Q22:Q25"/>
    <mergeCell ref="Q26:Q29"/>
    <mergeCell ref="M33:M34"/>
    <mergeCell ref="M35:M37"/>
    <mergeCell ref="M38:M40"/>
    <mergeCell ref="M41:M42"/>
    <mergeCell ref="C42:E44"/>
    <mergeCell ref="C45:E46"/>
    <mergeCell ref="C47:E49"/>
    <mergeCell ref="I5:K5"/>
    <mergeCell ref="C8:E10"/>
    <mergeCell ref="C11:E13"/>
    <mergeCell ref="C5:E5"/>
    <mergeCell ref="F5:H5"/>
    <mergeCell ref="C7:E7"/>
    <mergeCell ref="C14:E17"/>
    <mergeCell ref="C18:E20"/>
    <mergeCell ref="C21:E23"/>
    <mergeCell ref="C24:E27"/>
    <mergeCell ref="C28:E30"/>
    <mergeCell ref="C31:E35"/>
    <mergeCell ref="C36:E38"/>
    <mergeCell ref="M22:M24"/>
    <mergeCell ref="M43:M46"/>
    <mergeCell ref="Q30:Q32"/>
    <mergeCell ref="Q33:Q35"/>
    <mergeCell ref="Q36:Q38"/>
    <mergeCell ref="M6:N6"/>
  </mergeCells>
  <pageMargins left="0.7" right="0.7" top="0.75" bottom="0.75" header="0.3" footer="0.3"/>
  <pageSetup scale="30" orientation="portrait" r:id="rId1"/>
  <colBreaks count="1" manualBreakCount="1">
    <brk id="2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</dc:creator>
  <cp:lastModifiedBy>Asistente Calidad</cp:lastModifiedBy>
  <dcterms:created xsi:type="dcterms:W3CDTF">2018-12-11T17:15:37Z</dcterms:created>
  <dcterms:modified xsi:type="dcterms:W3CDTF">2021-01-12T17:40:53Z</dcterms:modified>
</cp:coreProperties>
</file>