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NOMINAS\2025\2. ENERO 30 DE 2025\"/>
    </mc:Choice>
  </mc:AlternateContent>
  <xr:revisionPtr revIDLastSave="0" documentId="13_ncr:1_{4A866BB7-1BFF-470C-8A6D-58EB27AE68E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HORAS EXTRA PARA EL 30 DE MAYO " sheetId="1" r:id="rId1"/>
    <sheet name="HORAS" sheetId="3" r:id="rId2"/>
    <sheet name="HE 30 DE ENERO 2025" sheetId="6" r:id="rId3"/>
    <sheet name="Hoja1" sheetId="8" r:id="rId4"/>
    <sheet name="LOGISTICA 30-01-2025" sheetId="9" r:id="rId5"/>
    <sheet name="Hoja15" sheetId="22" r:id="rId6"/>
  </sheets>
  <definedNames>
    <definedName name="_xlnm._FilterDatabase" localSheetId="2" hidden="1">'HE 30 DE ENERO 2025'!$A$1:$AZ$613</definedName>
    <definedName name="_xlnm._FilterDatabase" localSheetId="0" hidden="1">'HORAS EXTRA PARA EL 30 DE MAYO '!$B$4:$L$1053</definedName>
    <definedName name="_xlnm._FilterDatabase" localSheetId="4" hidden="1">'LOGISTICA 30-01-2025'!$A$1:$AZ$610</definedName>
    <definedName name="_xlnm.Criteria" localSheetId="2">'HE 30 DE ENERO 2025'!#REF!</definedName>
    <definedName name="_xlnm.Criteria" localSheetId="0">'HORAS EXTRA PARA EL 30 DE MAYO '!$B$1:$F$2</definedName>
    <definedName name="_xlnm.Criteria" localSheetId="4">'LOGISTICA 30-01-2025'!#REF!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2" l="1"/>
  <c r="C9" i="22"/>
  <c r="AI610" i="9"/>
  <c r="V610" i="9"/>
  <c r="W610" i="9" s="1"/>
  <c r="U610" i="9"/>
  <c r="Q610" i="9"/>
  <c r="H610" i="9"/>
  <c r="AP610" i="9" s="1"/>
  <c r="AI609" i="9"/>
  <c r="V609" i="9"/>
  <c r="W609" i="9" s="1"/>
  <c r="U609" i="9"/>
  <c r="Q609" i="9"/>
  <c r="H609" i="9"/>
  <c r="AI608" i="9"/>
  <c r="V608" i="9"/>
  <c r="W608" i="9" s="1"/>
  <c r="U608" i="9"/>
  <c r="Q608" i="9"/>
  <c r="H608" i="9"/>
  <c r="AI607" i="9"/>
  <c r="V607" i="9"/>
  <c r="W607" i="9" s="1"/>
  <c r="U607" i="9"/>
  <c r="Q607" i="9"/>
  <c r="H607" i="9"/>
  <c r="AI606" i="9"/>
  <c r="V606" i="9"/>
  <c r="W606" i="9" s="1"/>
  <c r="U606" i="9"/>
  <c r="Q606" i="9"/>
  <c r="H606" i="9"/>
  <c r="AP606" i="9" s="1"/>
  <c r="AI605" i="9"/>
  <c r="V605" i="9"/>
  <c r="W605" i="9" s="1"/>
  <c r="U605" i="9"/>
  <c r="Q605" i="9"/>
  <c r="H605" i="9"/>
  <c r="AO604" i="9"/>
  <c r="AI604" i="9"/>
  <c r="V604" i="9"/>
  <c r="W604" i="9" s="1"/>
  <c r="U604" i="9"/>
  <c r="Q604" i="9"/>
  <c r="H604" i="9"/>
  <c r="AP604" i="9" s="1"/>
  <c r="AI603" i="9"/>
  <c r="V603" i="9"/>
  <c r="W603" i="9" s="1"/>
  <c r="U603" i="9"/>
  <c r="Q603" i="9"/>
  <c r="H603" i="9"/>
  <c r="AN603" i="9" s="1"/>
  <c r="AI602" i="9"/>
  <c r="V602" i="9"/>
  <c r="W602" i="9" s="1"/>
  <c r="U602" i="9"/>
  <c r="Q602" i="9"/>
  <c r="H602" i="9"/>
  <c r="AI601" i="9"/>
  <c r="V601" i="9"/>
  <c r="W601" i="9" s="1"/>
  <c r="U601" i="9"/>
  <c r="Q601" i="9"/>
  <c r="H601" i="9"/>
  <c r="AP601" i="9" s="1"/>
  <c r="AI600" i="9"/>
  <c r="V600" i="9"/>
  <c r="W600" i="9" s="1"/>
  <c r="U600" i="9"/>
  <c r="Q600" i="9"/>
  <c r="H600" i="9"/>
  <c r="AI599" i="9"/>
  <c r="V599" i="9"/>
  <c r="W599" i="9" s="1"/>
  <c r="U599" i="9"/>
  <c r="Q599" i="9"/>
  <c r="H599" i="9"/>
  <c r="AV599" i="9" s="1"/>
  <c r="AX599" i="9" s="1"/>
  <c r="AY599" i="9" s="1"/>
  <c r="AI598" i="9"/>
  <c r="V598" i="9"/>
  <c r="W598" i="9" s="1"/>
  <c r="U598" i="9"/>
  <c r="Q598" i="9"/>
  <c r="H598" i="9"/>
  <c r="AV598" i="9" s="1"/>
  <c r="AI597" i="9"/>
  <c r="V597" i="9"/>
  <c r="W597" i="9" s="1"/>
  <c r="U597" i="9"/>
  <c r="Q597" i="9"/>
  <c r="H597" i="9"/>
  <c r="AO597" i="9" s="1"/>
  <c r="AI596" i="9"/>
  <c r="V596" i="9"/>
  <c r="W596" i="9" s="1"/>
  <c r="U596" i="9"/>
  <c r="AC596" i="9" s="1"/>
  <c r="Q596" i="9"/>
  <c r="H596" i="9"/>
  <c r="AV596" i="9" s="1"/>
  <c r="AI595" i="9"/>
  <c r="V595" i="9"/>
  <c r="W595" i="9" s="1"/>
  <c r="U595" i="9"/>
  <c r="Q595" i="9"/>
  <c r="H595" i="9"/>
  <c r="AI594" i="9"/>
  <c r="V594" i="9"/>
  <c r="W594" i="9" s="1"/>
  <c r="U594" i="9"/>
  <c r="Q594" i="9"/>
  <c r="H594" i="9"/>
  <c r="AN594" i="9" s="1"/>
  <c r="AI593" i="9"/>
  <c r="V593" i="9"/>
  <c r="W593" i="9" s="1"/>
  <c r="U593" i="9"/>
  <c r="Q593" i="9"/>
  <c r="H593" i="9"/>
  <c r="AP593" i="9" s="1"/>
  <c r="AI592" i="9"/>
  <c r="V592" i="9"/>
  <c r="W592" i="9" s="1"/>
  <c r="U592" i="9"/>
  <c r="Q592" i="9"/>
  <c r="H592" i="9"/>
  <c r="AI591" i="9"/>
  <c r="V591" i="9"/>
  <c r="W591" i="9" s="1"/>
  <c r="U591" i="9"/>
  <c r="Q591" i="9"/>
  <c r="H591" i="9"/>
  <c r="AP591" i="9" s="1"/>
  <c r="AX590" i="9"/>
  <c r="AY590" i="9" s="1"/>
  <c r="AW590" i="9"/>
  <c r="AZ590" i="9" s="1"/>
  <c r="AP590" i="9"/>
  <c r="AI590" i="9"/>
  <c r="V590" i="9"/>
  <c r="W590" i="9" s="1"/>
  <c r="U590" i="9"/>
  <c r="Q590" i="9"/>
  <c r="H590" i="9"/>
  <c r="AV590" i="9" s="1"/>
  <c r="AI589" i="9"/>
  <c r="V589" i="9"/>
  <c r="W589" i="9" s="1"/>
  <c r="U589" i="9"/>
  <c r="Q589" i="9"/>
  <c r="H589" i="9"/>
  <c r="AI588" i="9"/>
  <c r="V588" i="9"/>
  <c r="W588" i="9" s="1"/>
  <c r="U588" i="9"/>
  <c r="AC588" i="9" s="1"/>
  <c r="Q588" i="9"/>
  <c r="H588" i="9"/>
  <c r="AO588" i="9" s="1"/>
  <c r="AI587" i="9"/>
  <c r="V587" i="9"/>
  <c r="W587" i="9" s="1"/>
  <c r="U587" i="9"/>
  <c r="Q587" i="9"/>
  <c r="H587" i="9"/>
  <c r="AP587" i="9" s="1"/>
  <c r="AI586" i="9"/>
  <c r="V586" i="9"/>
  <c r="W586" i="9" s="1"/>
  <c r="U586" i="9"/>
  <c r="G586" i="9" s="1"/>
  <c r="Q586" i="9"/>
  <c r="H586" i="9"/>
  <c r="AV586" i="9" s="1"/>
  <c r="AI585" i="9"/>
  <c r="V585" i="9"/>
  <c r="W585" i="9" s="1"/>
  <c r="U585" i="9"/>
  <c r="Q585" i="9"/>
  <c r="H585" i="9"/>
  <c r="AI584" i="9"/>
  <c r="V584" i="9"/>
  <c r="W584" i="9" s="1"/>
  <c r="U584" i="9"/>
  <c r="Q584" i="9"/>
  <c r="H584" i="9"/>
  <c r="AI583" i="9"/>
  <c r="V583" i="9"/>
  <c r="W583" i="9" s="1"/>
  <c r="U583" i="9"/>
  <c r="Q583" i="9"/>
  <c r="H583" i="9"/>
  <c r="AP583" i="9" s="1"/>
  <c r="AI582" i="9"/>
  <c r="V582" i="9"/>
  <c r="W582" i="9" s="1"/>
  <c r="U582" i="9"/>
  <c r="Q582" i="9"/>
  <c r="H582" i="9"/>
  <c r="AV582" i="9" s="1"/>
  <c r="AI581" i="9"/>
  <c r="V581" i="9"/>
  <c r="W581" i="9" s="1"/>
  <c r="U581" i="9"/>
  <c r="Q581" i="9"/>
  <c r="H581" i="9"/>
  <c r="AO581" i="9" s="1"/>
  <c r="AI580" i="9"/>
  <c r="V580" i="9"/>
  <c r="W580" i="9" s="1"/>
  <c r="U580" i="9"/>
  <c r="Q580" i="9"/>
  <c r="H580" i="9"/>
  <c r="AV580" i="9" s="1"/>
  <c r="AI579" i="9"/>
  <c r="V579" i="9"/>
  <c r="W579" i="9" s="1"/>
  <c r="U579" i="9"/>
  <c r="Q579" i="9"/>
  <c r="H579" i="9"/>
  <c r="AV579" i="9" s="1"/>
  <c r="AI578" i="9"/>
  <c r="W578" i="9"/>
  <c r="V578" i="9"/>
  <c r="U578" i="9"/>
  <c r="Q578" i="9"/>
  <c r="H578" i="9"/>
  <c r="AV578" i="9" s="1"/>
  <c r="AI577" i="9"/>
  <c r="V577" i="9"/>
  <c r="W577" i="9" s="1"/>
  <c r="U577" i="9"/>
  <c r="Q577" i="9"/>
  <c r="H577" i="9"/>
  <c r="AP577" i="9" s="1"/>
  <c r="AI576" i="9"/>
  <c r="V576" i="9"/>
  <c r="W576" i="9" s="1"/>
  <c r="U576" i="9"/>
  <c r="Q576" i="9"/>
  <c r="H576" i="9"/>
  <c r="AI575" i="9"/>
  <c r="V575" i="9"/>
  <c r="W575" i="9" s="1"/>
  <c r="U575" i="9"/>
  <c r="Q575" i="9"/>
  <c r="H575" i="9"/>
  <c r="AN575" i="9" s="1"/>
  <c r="AI574" i="9"/>
  <c r="V574" i="9"/>
  <c r="W574" i="9" s="1"/>
  <c r="U574" i="9"/>
  <c r="Q574" i="9"/>
  <c r="H574" i="9"/>
  <c r="AO574" i="9" s="1"/>
  <c r="AI573" i="9"/>
  <c r="V573" i="9"/>
  <c r="W573" i="9" s="1"/>
  <c r="U573" i="9"/>
  <c r="Q573" i="9"/>
  <c r="H573" i="9"/>
  <c r="AI572" i="9"/>
  <c r="V572" i="9"/>
  <c r="W572" i="9" s="1"/>
  <c r="U572" i="9"/>
  <c r="Q572" i="9"/>
  <c r="H572" i="9"/>
  <c r="AI571" i="9"/>
  <c r="V571" i="9"/>
  <c r="W571" i="9" s="1"/>
  <c r="U571" i="9"/>
  <c r="Q571" i="9"/>
  <c r="H571" i="9"/>
  <c r="AP571" i="9" s="1"/>
  <c r="AI570" i="9"/>
  <c r="V570" i="9"/>
  <c r="W570" i="9" s="1"/>
  <c r="U570" i="9"/>
  <c r="Q570" i="9"/>
  <c r="H570" i="9"/>
  <c r="AP569" i="9"/>
  <c r="AI569" i="9"/>
  <c r="V569" i="9"/>
  <c r="W569" i="9" s="1"/>
  <c r="U569" i="9"/>
  <c r="Q569" i="9"/>
  <c r="H569" i="9"/>
  <c r="AO569" i="9" s="1"/>
  <c r="AI568" i="9"/>
  <c r="V568" i="9"/>
  <c r="W568" i="9" s="1"/>
  <c r="U568" i="9"/>
  <c r="Q568" i="9"/>
  <c r="H568" i="9"/>
  <c r="AN568" i="9" s="1"/>
  <c r="AI567" i="9"/>
  <c r="V567" i="9"/>
  <c r="W567" i="9" s="1"/>
  <c r="U567" i="9"/>
  <c r="Q567" i="9"/>
  <c r="H567" i="9"/>
  <c r="AP567" i="9" s="1"/>
  <c r="AI566" i="9"/>
  <c r="V566" i="9"/>
  <c r="W566" i="9" s="1"/>
  <c r="U566" i="9"/>
  <c r="Q566" i="9"/>
  <c r="H566" i="9"/>
  <c r="AV566" i="9" s="1"/>
  <c r="AW566" i="9" s="1"/>
  <c r="AI565" i="9"/>
  <c r="V565" i="9"/>
  <c r="W565" i="9" s="1"/>
  <c r="U565" i="9"/>
  <c r="Q565" i="9"/>
  <c r="H565" i="9"/>
  <c r="AI564" i="9"/>
  <c r="V564" i="9"/>
  <c r="W564" i="9" s="1"/>
  <c r="U564" i="9"/>
  <c r="Q564" i="9"/>
  <c r="H564" i="9"/>
  <c r="AI563" i="9"/>
  <c r="V563" i="9"/>
  <c r="W563" i="9" s="1"/>
  <c r="U563" i="9"/>
  <c r="Q563" i="9"/>
  <c r="H563" i="9"/>
  <c r="AP563" i="9" s="1"/>
  <c r="AI562" i="9"/>
  <c r="V562" i="9"/>
  <c r="W562" i="9" s="1"/>
  <c r="U562" i="9"/>
  <c r="Q562" i="9"/>
  <c r="H562" i="9"/>
  <c r="AN562" i="9" s="1"/>
  <c r="AI561" i="9"/>
  <c r="V561" i="9"/>
  <c r="W561" i="9" s="1"/>
  <c r="U561" i="9"/>
  <c r="Q561" i="9"/>
  <c r="H561" i="9"/>
  <c r="AP561" i="9" s="1"/>
  <c r="AI560" i="9"/>
  <c r="V560" i="9"/>
  <c r="W560" i="9" s="1"/>
  <c r="U560" i="9"/>
  <c r="Q560" i="9"/>
  <c r="H560" i="9"/>
  <c r="AP560" i="9" s="1"/>
  <c r="AI559" i="9"/>
  <c r="V559" i="9"/>
  <c r="W559" i="9" s="1"/>
  <c r="U559" i="9"/>
  <c r="Q559" i="9"/>
  <c r="H559" i="9"/>
  <c r="AI558" i="9"/>
  <c r="V558" i="9"/>
  <c r="W558" i="9" s="1"/>
  <c r="U558" i="9"/>
  <c r="Q558" i="9"/>
  <c r="H558" i="9"/>
  <c r="AV558" i="9" s="1"/>
  <c r="AI557" i="9"/>
  <c r="V557" i="9"/>
  <c r="W557" i="9" s="1"/>
  <c r="U557" i="9"/>
  <c r="Q557" i="9"/>
  <c r="H557" i="9"/>
  <c r="AP557" i="9" s="1"/>
  <c r="AI556" i="9"/>
  <c r="V556" i="9"/>
  <c r="W556" i="9" s="1"/>
  <c r="U556" i="9"/>
  <c r="Q556" i="9"/>
  <c r="H556" i="9"/>
  <c r="AI555" i="9"/>
  <c r="V555" i="9"/>
  <c r="W555" i="9" s="1"/>
  <c r="U555" i="9"/>
  <c r="Q555" i="9"/>
  <c r="H555" i="9"/>
  <c r="AO555" i="9" s="1"/>
  <c r="AI554" i="9"/>
  <c r="V554" i="9"/>
  <c r="W554" i="9" s="1"/>
  <c r="U554" i="9"/>
  <c r="Q554" i="9"/>
  <c r="H554" i="9"/>
  <c r="AV554" i="9" s="1"/>
  <c r="AI553" i="9"/>
  <c r="V553" i="9"/>
  <c r="W553" i="9" s="1"/>
  <c r="U553" i="9"/>
  <c r="Q553" i="9"/>
  <c r="H553" i="9"/>
  <c r="AI552" i="9"/>
  <c r="V552" i="9"/>
  <c r="W552" i="9" s="1"/>
  <c r="U552" i="9"/>
  <c r="Q552" i="9"/>
  <c r="H552" i="9"/>
  <c r="AV552" i="9" s="1"/>
  <c r="AI551" i="9"/>
  <c r="V551" i="9"/>
  <c r="W551" i="9" s="1"/>
  <c r="U551" i="9"/>
  <c r="Q551" i="9"/>
  <c r="H551" i="9"/>
  <c r="AP551" i="9" s="1"/>
  <c r="AI550" i="9"/>
  <c r="V550" i="9"/>
  <c r="W550" i="9" s="1"/>
  <c r="G550" i="9" s="1"/>
  <c r="K550" i="9" s="1"/>
  <c r="U550" i="9"/>
  <c r="Q550" i="9"/>
  <c r="H550" i="9"/>
  <c r="AI549" i="9"/>
  <c r="V549" i="9"/>
  <c r="W549" i="9" s="1"/>
  <c r="X549" i="9" s="1"/>
  <c r="U549" i="9"/>
  <c r="Q549" i="9"/>
  <c r="H549" i="9"/>
  <c r="AP549" i="9" s="1"/>
  <c r="AI548" i="9"/>
  <c r="V548" i="9"/>
  <c r="W548" i="9" s="1"/>
  <c r="U548" i="9"/>
  <c r="Q548" i="9"/>
  <c r="H548" i="9"/>
  <c r="AO548" i="9" s="1"/>
  <c r="AI547" i="9"/>
  <c r="V547" i="9"/>
  <c r="W547" i="9" s="1"/>
  <c r="U547" i="9"/>
  <c r="Q547" i="9"/>
  <c r="H547" i="9"/>
  <c r="AI546" i="9"/>
  <c r="V546" i="9"/>
  <c r="W546" i="9" s="1"/>
  <c r="U546" i="9"/>
  <c r="Q546" i="9"/>
  <c r="H546" i="9"/>
  <c r="AV546" i="9" s="1"/>
  <c r="AI545" i="9"/>
  <c r="V545" i="9"/>
  <c r="W545" i="9" s="1"/>
  <c r="U545" i="9"/>
  <c r="Q545" i="9"/>
  <c r="H545" i="9"/>
  <c r="AI544" i="9"/>
  <c r="V544" i="9"/>
  <c r="W544" i="9" s="1"/>
  <c r="U544" i="9"/>
  <c r="Q544" i="9"/>
  <c r="H544" i="9"/>
  <c r="AI543" i="9"/>
  <c r="V543" i="9"/>
  <c r="W543" i="9" s="1"/>
  <c r="U543" i="9"/>
  <c r="Q543" i="9"/>
  <c r="H543" i="9"/>
  <c r="AO543" i="9" s="1"/>
  <c r="AI542" i="9"/>
  <c r="V542" i="9"/>
  <c r="W542" i="9" s="1"/>
  <c r="U542" i="9"/>
  <c r="Q542" i="9"/>
  <c r="H542" i="9"/>
  <c r="AI541" i="9"/>
  <c r="V541" i="9"/>
  <c r="W541" i="9" s="1"/>
  <c r="U541" i="9"/>
  <c r="Q541" i="9"/>
  <c r="H541" i="9"/>
  <c r="AI540" i="9"/>
  <c r="V540" i="9"/>
  <c r="W540" i="9" s="1"/>
  <c r="U540" i="9"/>
  <c r="Q540" i="9"/>
  <c r="H540" i="9"/>
  <c r="AO540" i="9" s="1"/>
  <c r="AI539" i="9"/>
  <c r="V539" i="9"/>
  <c r="W539" i="9" s="1"/>
  <c r="U539" i="9"/>
  <c r="Q539" i="9"/>
  <c r="H539" i="9"/>
  <c r="AI538" i="9"/>
  <c r="V538" i="9"/>
  <c r="W538" i="9" s="1"/>
  <c r="U538" i="9"/>
  <c r="Q538" i="9"/>
  <c r="H538" i="9"/>
  <c r="AI537" i="9"/>
  <c r="V537" i="9"/>
  <c r="W537" i="9" s="1"/>
  <c r="U537" i="9"/>
  <c r="Q537" i="9"/>
  <c r="H537" i="9"/>
  <c r="AP537" i="9" s="1"/>
  <c r="AI536" i="9"/>
  <c r="V536" i="9"/>
  <c r="W536" i="9" s="1"/>
  <c r="U536" i="9"/>
  <c r="Q536" i="9"/>
  <c r="H536" i="9"/>
  <c r="AI535" i="9"/>
  <c r="V535" i="9"/>
  <c r="W535" i="9" s="1"/>
  <c r="U535" i="9"/>
  <c r="X535" i="9" s="1"/>
  <c r="Q535" i="9"/>
  <c r="H535" i="9"/>
  <c r="AI534" i="9"/>
  <c r="V534" i="9"/>
  <c r="W534" i="9" s="1"/>
  <c r="X534" i="9" s="1"/>
  <c r="Y534" i="9" s="1"/>
  <c r="U534" i="9"/>
  <c r="Q534" i="9"/>
  <c r="H534" i="9"/>
  <c r="AP534" i="9" s="1"/>
  <c r="AI533" i="9"/>
  <c r="V533" i="9"/>
  <c r="W533" i="9" s="1"/>
  <c r="U533" i="9"/>
  <c r="Q533" i="9"/>
  <c r="H533" i="9"/>
  <c r="AI532" i="9"/>
  <c r="V532" i="9"/>
  <c r="W532" i="9" s="1"/>
  <c r="U532" i="9"/>
  <c r="Q532" i="9"/>
  <c r="H532" i="9"/>
  <c r="AV532" i="9" s="1"/>
  <c r="AI531" i="9"/>
  <c r="V531" i="9"/>
  <c r="W531" i="9" s="1"/>
  <c r="U531" i="9"/>
  <c r="Q531" i="9"/>
  <c r="H531" i="9"/>
  <c r="AI530" i="9"/>
  <c r="V530" i="9"/>
  <c r="W530" i="9" s="1"/>
  <c r="U530" i="9"/>
  <c r="Q530" i="9"/>
  <c r="H530" i="9"/>
  <c r="AN530" i="9" s="1"/>
  <c r="AO529" i="9"/>
  <c r="AI529" i="9"/>
  <c r="V529" i="9"/>
  <c r="W529" i="9" s="1"/>
  <c r="U529" i="9"/>
  <c r="Q529" i="9"/>
  <c r="H529" i="9"/>
  <c r="AV529" i="9" s="1"/>
  <c r="AW529" i="9" s="1"/>
  <c r="AI528" i="9"/>
  <c r="V528" i="9"/>
  <c r="W528" i="9" s="1"/>
  <c r="U528" i="9"/>
  <c r="X528" i="9" s="1"/>
  <c r="Q528" i="9"/>
  <c r="H528" i="9"/>
  <c r="AI527" i="9"/>
  <c r="V527" i="9"/>
  <c r="W527" i="9" s="1"/>
  <c r="U527" i="9"/>
  <c r="Q527" i="9"/>
  <c r="H527" i="9"/>
  <c r="AN527" i="9" s="1"/>
  <c r="AI526" i="9"/>
  <c r="V526" i="9"/>
  <c r="W526" i="9" s="1"/>
  <c r="U526" i="9"/>
  <c r="G526" i="9" s="1"/>
  <c r="Q526" i="9"/>
  <c r="H526" i="9"/>
  <c r="AO526" i="9" s="1"/>
  <c r="AI525" i="9"/>
  <c r="V525" i="9"/>
  <c r="W525" i="9" s="1"/>
  <c r="U525" i="9"/>
  <c r="Q525" i="9"/>
  <c r="H525" i="9"/>
  <c r="AO525" i="9" s="1"/>
  <c r="AI524" i="9"/>
  <c r="V524" i="9"/>
  <c r="W524" i="9" s="1"/>
  <c r="U524" i="9"/>
  <c r="Q524" i="9"/>
  <c r="H524" i="9"/>
  <c r="AI523" i="9"/>
  <c r="V523" i="9"/>
  <c r="W523" i="9" s="1"/>
  <c r="U523" i="9"/>
  <c r="Q523" i="9"/>
  <c r="H523" i="9"/>
  <c r="AI522" i="9"/>
  <c r="V522" i="9"/>
  <c r="W522" i="9" s="1"/>
  <c r="U522" i="9"/>
  <c r="Q522" i="9"/>
  <c r="H522" i="9"/>
  <c r="AI521" i="9"/>
  <c r="V521" i="9"/>
  <c r="W521" i="9" s="1"/>
  <c r="U521" i="9"/>
  <c r="Q521" i="9"/>
  <c r="H521" i="9"/>
  <c r="AI520" i="9"/>
  <c r="V520" i="9"/>
  <c r="W520" i="9" s="1"/>
  <c r="U520" i="9"/>
  <c r="Q520" i="9"/>
  <c r="H520" i="9"/>
  <c r="AI519" i="9"/>
  <c r="V519" i="9"/>
  <c r="W519" i="9" s="1"/>
  <c r="U519" i="9"/>
  <c r="Q519" i="9"/>
  <c r="H519" i="9"/>
  <c r="AO519" i="9" s="1"/>
  <c r="AI518" i="9"/>
  <c r="V518" i="9"/>
  <c r="W518" i="9" s="1"/>
  <c r="U518" i="9"/>
  <c r="Q518" i="9"/>
  <c r="H518" i="9"/>
  <c r="AI517" i="9"/>
  <c r="V517" i="9"/>
  <c r="W517" i="9" s="1"/>
  <c r="U517" i="9"/>
  <c r="Q517" i="9"/>
  <c r="H517" i="9"/>
  <c r="AV517" i="9" s="1"/>
  <c r="AI516" i="9"/>
  <c r="V516" i="9"/>
  <c r="W516" i="9" s="1"/>
  <c r="U516" i="9"/>
  <c r="Q516" i="9"/>
  <c r="H516" i="9"/>
  <c r="AO516" i="9" s="1"/>
  <c r="AI515" i="9"/>
  <c r="V515" i="9"/>
  <c r="W515" i="9" s="1"/>
  <c r="U515" i="9"/>
  <c r="Q515" i="9"/>
  <c r="H515" i="9"/>
  <c r="AI514" i="9"/>
  <c r="V514" i="9"/>
  <c r="W514" i="9" s="1"/>
  <c r="U514" i="9"/>
  <c r="Q514" i="9"/>
  <c r="H514" i="9"/>
  <c r="AP514" i="9" s="1"/>
  <c r="AI513" i="9"/>
  <c r="V513" i="9"/>
  <c r="W513" i="9" s="1"/>
  <c r="U513" i="9"/>
  <c r="Q513" i="9"/>
  <c r="H513" i="9"/>
  <c r="AO513" i="9" s="1"/>
  <c r="AI512" i="9"/>
  <c r="V512" i="9"/>
  <c r="W512" i="9" s="1"/>
  <c r="U512" i="9"/>
  <c r="Q512" i="9"/>
  <c r="H512" i="9"/>
  <c r="AI511" i="9"/>
  <c r="V511" i="9"/>
  <c r="W511" i="9" s="1"/>
  <c r="U511" i="9"/>
  <c r="Q511" i="9"/>
  <c r="H511" i="9"/>
  <c r="AN511" i="9" s="1"/>
  <c r="AI510" i="9"/>
  <c r="V510" i="9"/>
  <c r="W510" i="9" s="1"/>
  <c r="U510" i="9"/>
  <c r="Q510" i="9"/>
  <c r="H510" i="9"/>
  <c r="AI509" i="9"/>
  <c r="V509" i="9"/>
  <c r="W509" i="9" s="1"/>
  <c r="U509" i="9"/>
  <c r="Q509" i="9"/>
  <c r="H509" i="9"/>
  <c r="AO509" i="9" s="1"/>
  <c r="AI508" i="9"/>
  <c r="V508" i="9"/>
  <c r="W508" i="9" s="1"/>
  <c r="U508" i="9"/>
  <c r="Q508" i="9"/>
  <c r="H508" i="9"/>
  <c r="AV508" i="9" s="1"/>
  <c r="AP507" i="9"/>
  <c r="AI507" i="9"/>
  <c r="V507" i="9"/>
  <c r="W507" i="9" s="1"/>
  <c r="U507" i="9"/>
  <c r="Q507" i="9"/>
  <c r="H507" i="9"/>
  <c r="AI506" i="9"/>
  <c r="V506" i="9"/>
  <c r="W506" i="9" s="1"/>
  <c r="U506" i="9"/>
  <c r="Q506" i="9"/>
  <c r="H506" i="9"/>
  <c r="AV506" i="9" s="1"/>
  <c r="AI505" i="9"/>
  <c r="W505" i="9"/>
  <c r="V505" i="9"/>
  <c r="U505" i="9"/>
  <c r="Q505" i="9"/>
  <c r="H505" i="9"/>
  <c r="AI504" i="9"/>
  <c r="V504" i="9"/>
  <c r="W504" i="9" s="1"/>
  <c r="U504" i="9"/>
  <c r="Q504" i="9"/>
  <c r="H504" i="9"/>
  <c r="AP504" i="9" s="1"/>
  <c r="AI503" i="9"/>
  <c r="V503" i="9"/>
  <c r="W503" i="9" s="1"/>
  <c r="U503" i="9"/>
  <c r="Q503" i="9"/>
  <c r="H503" i="9"/>
  <c r="AI502" i="9"/>
  <c r="V502" i="9"/>
  <c r="W502" i="9" s="1"/>
  <c r="U502" i="9"/>
  <c r="Q502" i="9"/>
  <c r="H502" i="9"/>
  <c r="AP502" i="9" s="1"/>
  <c r="AI501" i="9"/>
  <c r="V501" i="9"/>
  <c r="W501" i="9" s="1"/>
  <c r="U501" i="9"/>
  <c r="Q501" i="9"/>
  <c r="H501" i="9"/>
  <c r="AV501" i="9" s="1"/>
  <c r="AI500" i="9"/>
  <c r="V500" i="9"/>
  <c r="W500" i="9" s="1"/>
  <c r="U500" i="9"/>
  <c r="Q500" i="9"/>
  <c r="H500" i="9"/>
  <c r="AO500" i="9" s="1"/>
  <c r="AI499" i="9"/>
  <c r="V499" i="9"/>
  <c r="W499" i="9" s="1"/>
  <c r="U499" i="9"/>
  <c r="Q499" i="9"/>
  <c r="H499" i="9"/>
  <c r="AP499" i="9" s="1"/>
  <c r="AI498" i="9"/>
  <c r="V498" i="9"/>
  <c r="W498" i="9" s="1"/>
  <c r="U498" i="9"/>
  <c r="Q498" i="9"/>
  <c r="H498" i="9"/>
  <c r="AI497" i="9"/>
  <c r="V497" i="9"/>
  <c r="W497" i="9" s="1"/>
  <c r="U497" i="9"/>
  <c r="Q497" i="9"/>
  <c r="H497" i="9"/>
  <c r="AP497" i="9" s="1"/>
  <c r="AI496" i="9"/>
  <c r="V496" i="9"/>
  <c r="W496" i="9" s="1"/>
  <c r="U496" i="9"/>
  <c r="Q496" i="9"/>
  <c r="H496" i="9"/>
  <c r="AI495" i="9"/>
  <c r="V495" i="9"/>
  <c r="W495" i="9" s="1"/>
  <c r="U495" i="9"/>
  <c r="Q495" i="9"/>
  <c r="H495" i="9"/>
  <c r="AP495" i="9" s="1"/>
  <c r="AI494" i="9"/>
  <c r="V494" i="9"/>
  <c r="W494" i="9" s="1"/>
  <c r="AC494" i="9" s="1"/>
  <c r="AE494" i="9" s="1"/>
  <c r="AF494" i="9" s="1"/>
  <c r="U494" i="9"/>
  <c r="Q494" i="9"/>
  <c r="H494" i="9"/>
  <c r="AV494" i="9" s="1"/>
  <c r="AI493" i="9"/>
  <c r="V493" i="9"/>
  <c r="W493" i="9" s="1"/>
  <c r="U493" i="9"/>
  <c r="Q493" i="9"/>
  <c r="H493" i="9"/>
  <c r="AV493" i="9" s="1"/>
  <c r="AX493" i="9" s="1"/>
  <c r="AY493" i="9" s="1"/>
  <c r="AI492" i="9"/>
  <c r="V492" i="9"/>
  <c r="W492" i="9" s="1"/>
  <c r="U492" i="9"/>
  <c r="Q492" i="9"/>
  <c r="H492" i="9"/>
  <c r="AI491" i="9"/>
  <c r="V491" i="9"/>
  <c r="W491" i="9" s="1"/>
  <c r="U491" i="9"/>
  <c r="Q491" i="9"/>
  <c r="H491" i="9"/>
  <c r="AN491" i="9" s="1"/>
  <c r="AI490" i="9"/>
  <c r="V490" i="9"/>
  <c r="W490" i="9" s="1"/>
  <c r="U490" i="9"/>
  <c r="Q490" i="9"/>
  <c r="H490" i="9"/>
  <c r="AI489" i="9"/>
  <c r="V489" i="9"/>
  <c r="W489" i="9" s="1"/>
  <c r="U489" i="9"/>
  <c r="Q489" i="9"/>
  <c r="H489" i="9"/>
  <c r="AO489" i="9" s="1"/>
  <c r="AI488" i="9"/>
  <c r="V488" i="9"/>
  <c r="W488" i="9" s="1"/>
  <c r="U488" i="9"/>
  <c r="Q488" i="9"/>
  <c r="H488" i="9"/>
  <c r="AO488" i="9" s="1"/>
  <c r="AO487" i="9"/>
  <c r="AQ487" i="9" s="1"/>
  <c r="AI487" i="9"/>
  <c r="V487" i="9"/>
  <c r="W487" i="9" s="1"/>
  <c r="U487" i="9"/>
  <c r="X487" i="9" s="1"/>
  <c r="Z487" i="9" s="1"/>
  <c r="Q487" i="9"/>
  <c r="H487" i="9"/>
  <c r="AP487" i="9" s="1"/>
  <c r="AI486" i="9"/>
  <c r="V486" i="9"/>
  <c r="W486" i="9" s="1"/>
  <c r="U486" i="9"/>
  <c r="Q486" i="9"/>
  <c r="H486" i="9"/>
  <c r="AP486" i="9" s="1"/>
  <c r="AI485" i="9"/>
  <c r="V485" i="9"/>
  <c r="W485" i="9" s="1"/>
  <c r="U485" i="9"/>
  <c r="Q485" i="9"/>
  <c r="H485" i="9"/>
  <c r="AV485" i="9" s="1"/>
  <c r="AI484" i="9"/>
  <c r="V484" i="9"/>
  <c r="W484" i="9" s="1"/>
  <c r="U484" i="9"/>
  <c r="Q484" i="9"/>
  <c r="H484" i="9"/>
  <c r="AI483" i="9"/>
  <c r="V483" i="9"/>
  <c r="W483" i="9" s="1"/>
  <c r="U483" i="9"/>
  <c r="Q483" i="9"/>
  <c r="H483" i="9"/>
  <c r="AI482" i="9"/>
  <c r="V482" i="9"/>
  <c r="W482" i="9" s="1"/>
  <c r="U482" i="9"/>
  <c r="Q482" i="9"/>
  <c r="H482" i="9"/>
  <c r="AP482" i="9" s="1"/>
  <c r="AI481" i="9"/>
  <c r="V481" i="9"/>
  <c r="W481" i="9" s="1"/>
  <c r="G481" i="9" s="1"/>
  <c r="U481" i="9"/>
  <c r="Q481" i="9"/>
  <c r="H481" i="9"/>
  <c r="AI480" i="9"/>
  <c r="V480" i="9"/>
  <c r="W480" i="9" s="1"/>
  <c r="U480" i="9"/>
  <c r="G480" i="9" s="1"/>
  <c r="Q480" i="9"/>
  <c r="H480" i="9"/>
  <c r="AI479" i="9"/>
  <c r="V479" i="9"/>
  <c r="W479" i="9" s="1"/>
  <c r="U479" i="9"/>
  <c r="G479" i="9" s="1"/>
  <c r="Q479" i="9"/>
  <c r="H479" i="9"/>
  <c r="AI478" i="9"/>
  <c r="V478" i="9"/>
  <c r="W478" i="9" s="1"/>
  <c r="U478" i="9"/>
  <c r="Q478" i="9"/>
  <c r="H478" i="9"/>
  <c r="AI477" i="9"/>
  <c r="V477" i="9"/>
  <c r="W477" i="9" s="1"/>
  <c r="U477" i="9"/>
  <c r="Q477" i="9"/>
  <c r="H477" i="9"/>
  <c r="AO477" i="9" s="1"/>
  <c r="AI476" i="9"/>
  <c r="V476" i="9"/>
  <c r="W476" i="9" s="1"/>
  <c r="U476" i="9"/>
  <c r="Q476" i="9"/>
  <c r="H476" i="9"/>
  <c r="AO476" i="9" s="1"/>
  <c r="AI475" i="9"/>
  <c r="V475" i="9"/>
  <c r="W475" i="9" s="1"/>
  <c r="U475" i="9"/>
  <c r="Q475" i="9"/>
  <c r="H475" i="9"/>
  <c r="AO475" i="9" s="1"/>
  <c r="AI474" i="9"/>
  <c r="V474" i="9"/>
  <c r="W474" i="9" s="1"/>
  <c r="U474" i="9"/>
  <c r="Q474" i="9"/>
  <c r="H474" i="9"/>
  <c r="AV474" i="9" s="1"/>
  <c r="AW474" i="9" s="1"/>
  <c r="AI473" i="9"/>
  <c r="V473" i="9"/>
  <c r="W473" i="9" s="1"/>
  <c r="U473" i="9"/>
  <c r="Q473" i="9"/>
  <c r="H473" i="9"/>
  <c r="AI472" i="9"/>
  <c r="V472" i="9"/>
  <c r="W472" i="9" s="1"/>
  <c r="U472" i="9"/>
  <c r="Q472" i="9"/>
  <c r="H472" i="9"/>
  <c r="AI471" i="9"/>
  <c r="V471" i="9"/>
  <c r="W471" i="9" s="1"/>
  <c r="U471" i="9"/>
  <c r="Q471" i="9"/>
  <c r="H471" i="9"/>
  <c r="AV471" i="9" s="1"/>
  <c r="AI470" i="9"/>
  <c r="V470" i="9"/>
  <c r="W470" i="9" s="1"/>
  <c r="U470" i="9"/>
  <c r="Q470" i="9"/>
  <c r="H470" i="9"/>
  <c r="AP470" i="9" s="1"/>
  <c r="AI469" i="9"/>
  <c r="W469" i="9"/>
  <c r="V469" i="9"/>
  <c r="U469" i="9"/>
  <c r="Q469" i="9"/>
  <c r="H469" i="9"/>
  <c r="AV469" i="9" s="1"/>
  <c r="AI468" i="9"/>
  <c r="V468" i="9"/>
  <c r="W468" i="9" s="1"/>
  <c r="U468" i="9"/>
  <c r="Q468" i="9"/>
  <c r="H468" i="9"/>
  <c r="AO468" i="9" s="1"/>
  <c r="AI467" i="9"/>
  <c r="V467" i="9"/>
  <c r="W467" i="9" s="1"/>
  <c r="U467" i="9"/>
  <c r="Q467" i="9"/>
  <c r="H467" i="9"/>
  <c r="AN467" i="9" s="1"/>
  <c r="AI466" i="9"/>
  <c r="V466" i="9"/>
  <c r="W466" i="9" s="1"/>
  <c r="U466" i="9"/>
  <c r="Q466" i="9"/>
  <c r="H466" i="9"/>
  <c r="AI465" i="9"/>
  <c r="V465" i="9"/>
  <c r="W465" i="9" s="1"/>
  <c r="U465" i="9"/>
  <c r="Q465" i="9"/>
  <c r="H465" i="9"/>
  <c r="AI464" i="9"/>
  <c r="V464" i="9"/>
  <c r="W464" i="9" s="1"/>
  <c r="U464" i="9"/>
  <c r="Q464" i="9"/>
  <c r="H464" i="9"/>
  <c r="AI463" i="9"/>
  <c r="V463" i="9"/>
  <c r="W463" i="9" s="1"/>
  <c r="U463" i="9"/>
  <c r="Q463" i="9"/>
  <c r="H463" i="9"/>
  <c r="AV463" i="9" s="1"/>
  <c r="AI462" i="9"/>
  <c r="V462" i="9"/>
  <c r="W462" i="9" s="1"/>
  <c r="U462" i="9"/>
  <c r="Q462" i="9"/>
  <c r="H462" i="9"/>
  <c r="AP462" i="9" s="1"/>
  <c r="AI461" i="9"/>
  <c r="V461" i="9"/>
  <c r="W461" i="9" s="1"/>
  <c r="U461" i="9"/>
  <c r="Q461" i="9"/>
  <c r="H461" i="9"/>
  <c r="AP461" i="9" s="1"/>
  <c r="AI460" i="9"/>
  <c r="V460" i="9"/>
  <c r="W460" i="9" s="1"/>
  <c r="U460" i="9"/>
  <c r="Q460" i="9"/>
  <c r="H460" i="9"/>
  <c r="AP460" i="9" s="1"/>
  <c r="AI459" i="9"/>
  <c r="V459" i="9"/>
  <c r="W459" i="9" s="1"/>
  <c r="U459" i="9"/>
  <c r="Q459" i="9"/>
  <c r="H459" i="9"/>
  <c r="AP459" i="9" s="1"/>
  <c r="AI458" i="9"/>
  <c r="V458" i="9"/>
  <c r="W458" i="9" s="1"/>
  <c r="U458" i="9"/>
  <c r="Q458" i="9"/>
  <c r="H458" i="9"/>
  <c r="AP458" i="9" s="1"/>
  <c r="AI457" i="9"/>
  <c r="V457" i="9"/>
  <c r="W457" i="9" s="1"/>
  <c r="U457" i="9"/>
  <c r="Q457" i="9"/>
  <c r="H457" i="9"/>
  <c r="AP457" i="9" s="1"/>
  <c r="AI456" i="9"/>
  <c r="V456" i="9"/>
  <c r="W456" i="9" s="1"/>
  <c r="U456" i="9"/>
  <c r="Q456" i="9"/>
  <c r="H456" i="9"/>
  <c r="AN456" i="9" s="1"/>
  <c r="AI455" i="9"/>
  <c r="V455" i="9"/>
  <c r="W455" i="9" s="1"/>
  <c r="U455" i="9"/>
  <c r="Q455" i="9"/>
  <c r="H455" i="9"/>
  <c r="AO455" i="9" s="1"/>
  <c r="AI454" i="9"/>
  <c r="V454" i="9"/>
  <c r="W454" i="9" s="1"/>
  <c r="U454" i="9"/>
  <c r="Q454" i="9"/>
  <c r="H454" i="9"/>
  <c r="AV454" i="9" s="1"/>
  <c r="AI453" i="9"/>
  <c r="V453" i="9"/>
  <c r="W453" i="9" s="1"/>
  <c r="X453" i="9" s="1"/>
  <c r="U453" i="9"/>
  <c r="Q453" i="9"/>
  <c r="H453" i="9"/>
  <c r="AV453" i="9" s="1"/>
  <c r="AI452" i="9"/>
  <c r="V452" i="9"/>
  <c r="W452" i="9" s="1"/>
  <c r="U452" i="9"/>
  <c r="Q452" i="9"/>
  <c r="H452" i="9"/>
  <c r="AI451" i="9"/>
  <c r="V451" i="9"/>
  <c r="W451" i="9" s="1"/>
  <c r="U451" i="9"/>
  <c r="Q451" i="9"/>
  <c r="H451" i="9"/>
  <c r="AO451" i="9" s="1"/>
  <c r="AI450" i="9"/>
  <c r="V450" i="9"/>
  <c r="W450" i="9" s="1"/>
  <c r="U450" i="9"/>
  <c r="Q450" i="9"/>
  <c r="H450" i="9"/>
  <c r="AN450" i="9" s="1"/>
  <c r="AI449" i="9"/>
  <c r="V449" i="9"/>
  <c r="W449" i="9" s="1"/>
  <c r="U449" i="9"/>
  <c r="Q449" i="9"/>
  <c r="H449" i="9"/>
  <c r="AI448" i="9"/>
  <c r="V448" i="9"/>
  <c r="W448" i="9" s="1"/>
  <c r="U448" i="9"/>
  <c r="Q448" i="9"/>
  <c r="H448" i="9"/>
  <c r="AO448" i="9" s="1"/>
  <c r="AI447" i="9"/>
  <c r="V447" i="9"/>
  <c r="W447" i="9" s="1"/>
  <c r="U447" i="9"/>
  <c r="Q447" i="9"/>
  <c r="H447" i="9"/>
  <c r="AV447" i="9" s="1"/>
  <c r="AX447" i="9" s="1"/>
  <c r="AY447" i="9" s="1"/>
  <c r="AI446" i="9"/>
  <c r="V446" i="9"/>
  <c r="W446" i="9" s="1"/>
  <c r="U446" i="9"/>
  <c r="Q446" i="9"/>
  <c r="H446" i="9"/>
  <c r="AV446" i="9" s="1"/>
  <c r="AI445" i="9"/>
  <c r="V445" i="9"/>
  <c r="W445" i="9" s="1"/>
  <c r="U445" i="9"/>
  <c r="Q445" i="9"/>
  <c r="H445" i="9"/>
  <c r="AI444" i="9"/>
  <c r="V444" i="9"/>
  <c r="W444" i="9" s="1"/>
  <c r="U444" i="9"/>
  <c r="Q444" i="9"/>
  <c r="H444" i="9"/>
  <c r="AN444" i="9" s="1"/>
  <c r="AI443" i="9"/>
  <c r="V443" i="9"/>
  <c r="W443" i="9" s="1"/>
  <c r="U443" i="9"/>
  <c r="X443" i="9" s="1"/>
  <c r="Q443" i="9"/>
  <c r="H443" i="9"/>
  <c r="AI442" i="9"/>
  <c r="V442" i="9"/>
  <c r="W442" i="9" s="1"/>
  <c r="U442" i="9"/>
  <c r="Q442" i="9"/>
  <c r="H442" i="9"/>
  <c r="AP442" i="9" s="1"/>
  <c r="AI441" i="9"/>
  <c r="V441" i="9"/>
  <c r="W441" i="9" s="1"/>
  <c r="U441" i="9"/>
  <c r="Q441" i="9"/>
  <c r="H441" i="9"/>
  <c r="AV441" i="9" s="1"/>
  <c r="AI440" i="9"/>
  <c r="V440" i="9"/>
  <c r="W440" i="9" s="1"/>
  <c r="U440" i="9"/>
  <c r="Q440" i="9"/>
  <c r="H440" i="9"/>
  <c r="AI439" i="9"/>
  <c r="V439" i="9"/>
  <c r="W439" i="9" s="1"/>
  <c r="U439" i="9"/>
  <c r="Q439" i="9"/>
  <c r="H439" i="9"/>
  <c r="AI438" i="9"/>
  <c r="V438" i="9"/>
  <c r="W438" i="9" s="1"/>
  <c r="AC438" i="9" s="1"/>
  <c r="U438" i="9"/>
  <c r="Q438" i="9"/>
  <c r="H438" i="9"/>
  <c r="AV438" i="9" s="1"/>
  <c r="AI437" i="9"/>
  <c r="V437" i="9"/>
  <c r="W437" i="9" s="1"/>
  <c r="U437" i="9"/>
  <c r="Q437" i="9"/>
  <c r="H437" i="9"/>
  <c r="AN437" i="9" s="1"/>
  <c r="AV436" i="9"/>
  <c r="AW436" i="9" s="1"/>
  <c r="AI436" i="9"/>
  <c r="V436" i="9"/>
  <c r="W436" i="9" s="1"/>
  <c r="U436" i="9"/>
  <c r="Q436" i="9"/>
  <c r="H436" i="9"/>
  <c r="AP436" i="9" s="1"/>
  <c r="AI435" i="9"/>
  <c r="V435" i="9"/>
  <c r="W435" i="9" s="1"/>
  <c r="U435" i="9"/>
  <c r="Q435" i="9"/>
  <c r="H435" i="9"/>
  <c r="AV435" i="9" s="1"/>
  <c r="AV434" i="9"/>
  <c r="AI434" i="9"/>
  <c r="V434" i="9"/>
  <c r="W434" i="9" s="1"/>
  <c r="U434" i="9"/>
  <c r="Q434" i="9"/>
  <c r="H434" i="9"/>
  <c r="AO434" i="9" s="1"/>
  <c r="AI433" i="9"/>
  <c r="V433" i="9"/>
  <c r="W433" i="9" s="1"/>
  <c r="U433" i="9"/>
  <c r="Q433" i="9"/>
  <c r="H433" i="9"/>
  <c r="AI432" i="9"/>
  <c r="W432" i="9"/>
  <c r="V432" i="9"/>
  <c r="U432" i="9"/>
  <c r="Q432" i="9"/>
  <c r="H432" i="9"/>
  <c r="AV432" i="9" s="1"/>
  <c r="AI431" i="9"/>
  <c r="V431" i="9"/>
  <c r="W431" i="9" s="1"/>
  <c r="U431" i="9"/>
  <c r="Q431" i="9"/>
  <c r="H431" i="9"/>
  <c r="AI430" i="9"/>
  <c r="V430" i="9"/>
  <c r="W430" i="9" s="1"/>
  <c r="U430" i="9"/>
  <c r="Q430" i="9"/>
  <c r="H430" i="9"/>
  <c r="AI429" i="9"/>
  <c r="V429" i="9"/>
  <c r="W429" i="9" s="1"/>
  <c r="U429" i="9"/>
  <c r="Q429" i="9"/>
  <c r="H429" i="9"/>
  <c r="AP429" i="9" s="1"/>
  <c r="AO428" i="9"/>
  <c r="AI428" i="9"/>
  <c r="V428" i="9"/>
  <c r="W428" i="9" s="1"/>
  <c r="U428" i="9"/>
  <c r="Q428" i="9"/>
  <c r="H428" i="9"/>
  <c r="AI427" i="9"/>
  <c r="V427" i="9"/>
  <c r="W427" i="9" s="1"/>
  <c r="X427" i="9" s="1"/>
  <c r="U427" i="9"/>
  <c r="Q427" i="9"/>
  <c r="H427" i="9"/>
  <c r="AI426" i="9"/>
  <c r="V426" i="9"/>
  <c r="W426" i="9" s="1"/>
  <c r="U426" i="9"/>
  <c r="Q426" i="9"/>
  <c r="H426" i="9"/>
  <c r="AO426" i="9" s="1"/>
  <c r="AP425" i="9"/>
  <c r="AO425" i="9"/>
  <c r="AN425" i="9"/>
  <c r="AI425" i="9"/>
  <c r="V425" i="9"/>
  <c r="W425" i="9" s="1"/>
  <c r="U425" i="9"/>
  <c r="Q425" i="9"/>
  <c r="H425" i="9"/>
  <c r="AV425" i="9" s="1"/>
  <c r="AI424" i="9"/>
  <c r="V424" i="9"/>
  <c r="W424" i="9" s="1"/>
  <c r="U424" i="9"/>
  <c r="Q424" i="9"/>
  <c r="H424" i="9"/>
  <c r="AN424" i="9" s="1"/>
  <c r="AI423" i="9"/>
  <c r="V423" i="9"/>
  <c r="W423" i="9" s="1"/>
  <c r="U423" i="9"/>
  <c r="Q423" i="9"/>
  <c r="H423" i="9"/>
  <c r="AP423" i="9" s="1"/>
  <c r="AV422" i="9"/>
  <c r="AI422" i="9"/>
  <c r="V422" i="9"/>
  <c r="W422" i="9" s="1"/>
  <c r="U422" i="9"/>
  <c r="Q422" i="9"/>
  <c r="H422" i="9"/>
  <c r="AP422" i="9" s="1"/>
  <c r="AN421" i="9"/>
  <c r="AI421" i="9"/>
  <c r="V421" i="9"/>
  <c r="W421" i="9" s="1"/>
  <c r="U421" i="9"/>
  <c r="Q421" i="9"/>
  <c r="H421" i="9"/>
  <c r="AP421" i="9" s="1"/>
  <c r="AI420" i="9"/>
  <c r="V420" i="9"/>
  <c r="W420" i="9" s="1"/>
  <c r="U420" i="9"/>
  <c r="Q420" i="9"/>
  <c r="H420" i="9"/>
  <c r="AP420" i="9" s="1"/>
  <c r="AI419" i="9"/>
  <c r="V419" i="9"/>
  <c r="W419" i="9" s="1"/>
  <c r="U419" i="9"/>
  <c r="Q419" i="9"/>
  <c r="H419" i="9"/>
  <c r="AI418" i="9"/>
  <c r="V418" i="9"/>
  <c r="W418" i="9" s="1"/>
  <c r="U418" i="9"/>
  <c r="Q418" i="9"/>
  <c r="H418" i="9"/>
  <c r="AP418" i="9" s="1"/>
  <c r="AI417" i="9"/>
  <c r="V417" i="9"/>
  <c r="W417" i="9" s="1"/>
  <c r="U417" i="9"/>
  <c r="Q417" i="9"/>
  <c r="H417" i="9"/>
  <c r="AP417" i="9" s="1"/>
  <c r="AI416" i="9"/>
  <c r="V416" i="9"/>
  <c r="W416" i="9" s="1"/>
  <c r="U416" i="9"/>
  <c r="Q416" i="9"/>
  <c r="H416" i="9"/>
  <c r="AV416" i="9" s="1"/>
  <c r="AI415" i="9"/>
  <c r="V415" i="9"/>
  <c r="W415" i="9" s="1"/>
  <c r="U415" i="9"/>
  <c r="AC415" i="9" s="1"/>
  <c r="Q415" i="9"/>
  <c r="H415" i="9"/>
  <c r="AO415" i="9" s="1"/>
  <c r="AI414" i="9"/>
  <c r="V414" i="9"/>
  <c r="W414" i="9" s="1"/>
  <c r="U414" i="9"/>
  <c r="Q414" i="9"/>
  <c r="H414" i="9"/>
  <c r="AI413" i="9"/>
  <c r="V413" i="9"/>
  <c r="W413" i="9" s="1"/>
  <c r="U413" i="9"/>
  <c r="Q413" i="9"/>
  <c r="H413" i="9"/>
  <c r="AV413" i="9" s="1"/>
  <c r="AI412" i="9"/>
  <c r="V412" i="9"/>
  <c r="W412" i="9" s="1"/>
  <c r="U412" i="9"/>
  <c r="Q412" i="9"/>
  <c r="H412" i="9"/>
  <c r="AI411" i="9"/>
  <c r="V411" i="9"/>
  <c r="W411" i="9" s="1"/>
  <c r="U411" i="9"/>
  <c r="Q411" i="9"/>
  <c r="H411" i="9"/>
  <c r="AP411" i="9" s="1"/>
  <c r="AI410" i="9"/>
  <c r="V410" i="9"/>
  <c r="W410" i="9" s="1"/>
  <c r="U410" i="9"/>
  <c r="Q410" i="9"/>
  <c r="H410" i="9"/>
  <c r="AV410" i="9" s="1"/>
  <c r="AX410" i="9" s="1"/>
  <c r="AY410" i="9" s="1"/>
  <c r="AI409" i="9"/>
  <c r="W409" i="9"/>
  <c r="V409" i="9"/>
  <c r="U409" i="9"/>
  <c r="Q409" i="9"/>
  <c r="H409" i="9"/>
  <c r="AV409" i="9" s="1"/>
  <c r="AI408" i="9"/>
  <c r="V408" i="9"/>
  <c r="W408" i="9" s="1"/>
  <c r="U408" i="9"/>
  <c r="Q408" i="9"/>
  <c r="H408" i="9"/>
  <c r="AP408" i="9" s="1"/>
  <c r="AI407" i="9"/>
  <c r="V407" i="9"/>
  <c r="W407" i="9" s="1"/>
  <c r="U407" i="9"/>
  <c r="Q407" i="9"/>
  <c r="H407" i="9"/>
  <c r="AV407" i="9" s="1"/>
  <c r="AX407" i="9" s="1"/>
  <c r="AY407" i="9" s="1"/>
  <c r="AI406" i="9"/>
  <c r="V406" i="9"/>
  <c r="W406" i="9" s="1"/>
  <c r="U406" i="9"/>
  <c r="Q406" i="9"/>
  <c r="H406" i="9"/>
  <c r="AN406" i="9" s="1"/>
  <c r="AI405" i="9"/>
  <c r="V405" i="9"/>
  <c r="W405" i="9" s="1"/>
  <c r="U405" i="9"/>
  <c r="Q405" i="9"/>
  <c r="H405" i="9"/>
  <c r="AI404" i="9"/>
  <c r="V404" i="9"/>
  <c r="W404" i="9" s="1"/>
  <c r="U404" i="9"/>
  <c r="Q404" i="9"/>
  <c r="H404" i="9"/>
  <c r="AP404" i="9" s="1"/>
  <c r="AI403" i="9"/>
  <c r="V403" i="9"/>
  <c r="W403" i="9" s="1"/>
  <c r="U403" i="9"/>
  <c r="Q403" i="9"/>
  <c r="H403" i="9"/>
  <c r="AV403" i="9" s="1"/>
  <c r="AW403" i="9" s="1"/>
  <c r="AI402" i="9"/>
  <c r="V402" i="9"/>
  <c r="W402" i="9" s="1"/>
  <c r="U402" i="9"/>
  <c r="Q402" i="9"/>
  <c r="H402" i="9"/>
  <c r="AP402" i="9" s="1"/>
  <c r="AI401" i="9"/>
  <c r="V401" i="9"/>
  <c r="W401" i="9" s="1"/>
  <c r="U401" i="9"/>
  <c r="Q401" i="9"/>
  <c r="H401" i="9"/>
  <c r="AO401" i="9" s="1"/>
  <c r="AI400" i="9"/>
  <c r="V400" i="9"/>
  <c r="W400" i="9" s="1"/>
  <c r="U400" i="9"/>
  <c r="Q400" i="9"/>
  <c r="H400" i="9"/>
  <c r="AV400" i="9" s="1"/>
  <c r="AX400" i="9" s="1"/>
  <c r="AY400" i="9" s="1"/>
  <c r="AI399" i="9"/>
  <c r="V399" i="9"/>
  <c r="W399" i="9" s="1"/>
  <c r="U399" i="9"/>
  <c r="Q399" i="9"/>
  <c r="H399" i="9"/>
  <c r="AI398" i="9"/>
  <c r="V398" i="9"/>
  <c r="W398" i="9" s="1"/>
  <c r="U398" i="9"/>
  <c r="Q398" i="9"/>
  <c r="H398" i="9"/>
  <c r="AO398" i="9" s="1"/>
  <c r="AN397" i="9"/>
  <c r="AI397" i="9"/>
  <c r="V397" i="9"/>
  <c r="W397" i="9" s="1"/>
  <c r="U397" i="9"/>
  <c r="Q397" i="9"/>
  <c r="H397" i="9"/>
  <c r="AV397" i="9" s="1"/>
  <c r="AI396" i="9"/>
  <c r="V396" i="9"/>
  <c r="W396" i="9" s="1"/>
  <c r="U396" i="9"/>
  <c r="Q396" i="9"/>
  <c r="H396" i="9"/>
  <c r="AN396" i="9" s="1"/>
  <c r="AI395" i="9"/>
  <c r="V395" i="9"/>
  <c r="W395" i="9" s="1"/>
  <c r="U395" i="9"/>
  <c r="Q395" i="9"/>
  <c r="H395" i="9"/>
  <c r="AV395" i="9" s="1"/>
  <c r="AI394" i="9"/>
  <c r="V394" i="9"/>
  <c r="W394" i="9" s="1"/>
  <c r="U394" i="9"/>
  <c r="Q394" i="9"/>
  <c r="H394" i="9"/>
  <c r="AI393" i="9"/>
  <c r="V393" i="9"/>
  <c r="W393" i="9" s="1"/>
  <c r="U393" i="9"/>
  <c r="Q393" i="9"/>
  <c r="H393" i="9"/>
  <c r="AO392" i="9"/>
  <c r="AI392" i="9"/>
  <c r="V392" i="9"/>
  <c r="W392" i="9" s="1"/>
  <c r="U392" i="9"/>
  <c r="Q392" i="9"/>
  <c r="H392" i="9"/>
  <c r="AP392" i="9" s="1"/>
  <c r="AI391" i="9"/>
  <c r="V391" i="9"/>
  <c r="W391" i="9" s="1"/>
  <c r="U391" i="9"/>
  <c r="Q391" i="9"/>
  <c r="H391" i="9"/>
  <c r="AI390" i="9"/>
  <c r="V390" i="9"/>
  <c r="W390" i="9" s="1"/>
  <c r="U390" i="9"/>
  <c r="Q390" i="9"/>
  <c r="H390" i="9"/>
  <c r="AI389" i="9"/>
  <c r="V389" i="9"/>
  <c r="W389" i="9" s="1"/>
  <c r="U389" i="9"/>
  <c r="Q389" i="9"/>
  <c r="H389" i="9"/>
  <c r="AP389" i="9" s="1"/>
  <c r="AI388" i="9"/>
  <c r="V388" i="9"/>
  <c r="W388" i="9" s="1"/>
  <c r="U388" i="9"/>
  <c r="X388" i="9" s="1"/>
  <c r="Z388" i="9" s="1"/>
  <c r="Q388" i="9"/>
  <c r="H388" i="9"/>
  <c r="AI387" i="9"/>
  <c r="V387" i="9"/>
  <c r="W387" i="9" s="1"/>
  <c r="U387" i="9"/>
  <c r="Q387" i="9"/>
  <c r="H387" i="9"/>
  <c r="AP387" i="9" s="1"/>
  <c r="AI386" i="9"/>
  <c r="V386" i="9"/>
  <c r="W386" i="9" s="1"/>
  <c r="U386" i="9"/>
  <c r="Q386" i="9"/>
  <c r="H386" i="9"/>
  <c r="AP386" i="9" s="1"/>
  <c r="AI385" i="9"/>
  <c r="V385" i="9"/>
  <c r="W385" i="9" s="1"/>
  <c r="U385" i="9"/>
  <c r="Q385" i="9"/>
  <c r="H385" i="9"/>
  <c r="AN385" i="9" s="1"/>
  <c r="AI384" i="9"/>
  <c r="V384" i="9"/>
  <c r="W384" i="9" s="1"/>
  <c r="U384" i="9"/>
  <c r="Q384" i="9"/>
  <c r="H384" i="9"/>
  <c r="AP384" i="9" s="1"/>
  <c r="AI383" i="9"/>
  <c r="V383" i="9"/>
  <c r="W383" i="9" s="1"/>
  <c r="U383" i="9"/>
  <c r="Q383" i="9"/>
  <c r="H383" i="9"/>
  <c r="AN383" i="9" s="1"/>
  <c r="AI382" i="9"/>
  <c r="V382" i="9"/>
  <c r="W382" i="9" s="1"/>
  <c r="U382" i="9"/>
  <c r="Q382" i="9"/>
  <c r="H382" i="9"/>
  <c r="AN382" i="9" s="1"/>
  <c r="AI381" i="9"/>
  <c r="V381" i="9"/>
  <c r="W381" i="9" s="1"/>
  <c r="U381" i="9"/>
  <c r="Q381" i="9"/>
  <c r="H381" i="9"/>
  <c r="AV381" i="9" s="1"/>
  <c r="AI380" i="9"/>
  <c r="V380" i="9"/>
  <c r="W380" i="9" s="1"/>
  <c r="U380" i="9"/>
  <c r="Q380" i="9"/>
  <c r="H380" i="9"/>
  <c r="AO380" i="9" s="1"/>
  <c r="AI379" i="9"/>
  <c r="V379" i="9"/>
  <c r="W379" i="9" s="1"/>
  <c r="U379" i="9"/>
  <c r="Q379" i="9"/>
  <c r="H379" i="9"/>
  <c r="AP379" i="9" s="1"/>
  <c r="AI378" i="9"/>
  <c r="V378" i="9"/>
  <c r="W378" i="9" s="1"/>
  <c r="U378" i="9"/>
  <c r="Q378" i="9"/>
  <c r="H378" i="9"/>
  <c r="AN378" i="9" s="1"/>
  <c r="AV377" i="9"/>
  <c r="AX377" i="9" s="1"/>
  <c r="AY377" i="9" s="1"/>
  <c r="AI377" i="9"/>
  <c r="V377" i="9"/>
  <c r="W377" i="9" s="1"/>
  <c r="U377" i="9"/>
  <c r="Q377" i="9"/>
  <c r="H377" i="9"/>
  <c r="AO377" i="9" s="1"/>
  <c r="AI376" i="9"/>
  <c r="V376" i="9"/>
  <c r="W376" i="9" s="1"/>
  <c r="U376" i="9"/>
  <c r="Q376" i="9"/>
  <c r="H376" i="9"/>
  <c r="AV376" i="9" s="1"/>
  <c r="AX376" i="9" s="1"/>
  <c r="AY376" i="9" s="1"/>
  <c r="AI375" i="9"/>
  <c r="V375" i="9"/>
  <c r="W375" i="9" s="1"/>
  <c r="U375" i="9"/>
  <c r="Q375" i="9"/>
  <c r="H375" i="9"/>
  <c r="AV375" i="9" s="1"/>
  <c r="AI374" i="9"/>
  <c r="V374" i="9"/>
  <c r="W374" i="9" s="1"/>
  <c r="U374" i="9"/>
  <c r="Q374" i="9"/>
  <c r="H374" i="9"/>
  <c r="AI373" i="9"/>
  <c r="V373" i="9"/>
  <c r="W373" i="9" s="1"/>
  <c r="U373" i="9"/>
  <c r="Q373" i="9"/>
  <c r="H373" i="9"/>
  <c r="AP373" i="9" s="1"/>
  <c r="AI372" i="9"/>
  <c r="V372" i="9"/>
  <c r="W372" i="9" s="1"/>
  <c r="U372" i="9"/>
  <c r="Q372" i="9"/>
  <c r="H372" i="9"/>
  <c r="AV372" i="9" s="1"/>
  <c r="AX372" i="9" s="1"/>
  <c r="AY372" i="9" s="1"/>
  <c r="AN371" i="9"/>
  <c r="AI371" i="9"/>
  <c r="V371" i="9"/>
  <c r="W371" i="9" s="1"/>
  <c r="U371" i="9"/>
  <c r="Q371" i="9"/>
  <c r="H371" i="9"/>
  <c r="AI370" i="9"/>
  <c r="W370" i="9"/>
  <c r="V370" i="9"/>
  <c r="U370" i="9"/>
  <c r="Q370" i="9"/>
  <c r="H370" i="9"/>
  <c r="AI369" i="9"/>
  <c r="V369" i="9"/>
  <c r="W369" i="9" s="1"/>
  <c r="U369" i="9"/>
  <c r="Q369" i="9"/>
  <c r="H369" i="9"/>
  <c r="AI368" i="9"/>
  <c r="V368" i="9"/>
  <c r="W368" i="9" s="1"/>
  <c r="U368" i="9"/>
  <c r="Q368" i="9"/>
  <c r="H368" i="9"/>
  <c r="AI367" i="9"/>
  <c r="V367" i="9"/>
  <c r="W367" i="9" s="1"/>
  <c r="U367" i="9"/>
  <c r="Q367" i="9"/>
  <c r="H367" i="9"/>
  <c r="AI366" i="9"/>
  <c r="V366" i="9"/>
  <c r="W366" i="9" s="1"/>
  <c r="U366" i="9"/>
  <c r="X366" i="9" s="1"/>
  <c r="Q366" i="9"/>
  <c r="H366" i="9"/>
  <c r="AI365" i="9"/>
  <c r="V365" i="9"/>
  <c r="W365" i="9" s="1"/>
  <c r="U365" i="9"/>
  <c r="Q365" i="9"/>
  <c r="H365" i="9"/>
  <c r="AN365" i="9" s="1"/>
  <c r="AI364" i="9"/>
  <c r="V364" i="9"/>
  <c r="W364" i="9" s="1"/>
  <c r="U364" i="9"/>
  <c r="Q364" i="9"/>
  <c r="H364" i="9"/>
  <c r="AN364" i="9" s="1"/>
  <c r="AI363" i="9"/>
  <c r="V363" i="9"/>
  <c r="W363" i="9" s="1"/>
  <c r="U363" i="9"/>
  <c r="Q363" i="9"/>
  <c r="H363" i="9"/>
  <c r="AO363" i="9" s="1"/>
  <c r="AI362" i="9"/>
  <c r="V362" i="9"/>
  <c r="W362" i="9" s="1"/>
  <c r="U362" i="9"/>
  <c r="Q362" i="9"/>
  <c r="H362" i="9"/>
  <c r="AI361" i="9"/>
  <c r="V361" i="9"/>
  <c r="W361" i="9" s="1"/>
  <c r="U361" i="9"/>
  <c r="Q361" i="9"/>
  <c r="H361" i="9"/>
  <c r="AI360" i="9"/>
  <c r="V360" i="9"/>
  <c r="W360" i="9" s="1"/>
  <c r="U360" i="9"/>
  <c r="Q360" i="9"/>
  <c r="H360" i="9"/>
  <c r="AO359" i="9"/>
  <c r="AI359" i="9"/>
  <c r="V359" i="9"/>
  <c r="W359" i="9" s="1"/>
  <c r="U359" i="9"/>
  <c r="Q359" i="9"/>
  <c r="H359" i="9"/>
  <c r="AP359" i="9" s="1"/>
  <c r="AI358" i="9"/>
  <c r="V358" i="9"/>
  <c r="W358" i="9" s="1"/>
  <c r="U358" i="9"/>
  <c r="G358" i="9" s="1"/>
  <c r="K358" i="9" s="1"/>
  <c r="Q358" i="9"/>
  <c r="H358" i="9"/>
  <c r="AO358" i="9" s="1"/>
  <c r="AI357" i="9"/>
  <c r="V357" i="9"/>
  <c r="W357" i="9" s="1"/>
  <c r="U357" i="9"/>
  <c r="Q357" i="9"/>
  <c r="H357" i="9"/>
  <c r="AO357" i="9" s="1"/>
  <c r="AI356" i="9"/>
  <c r="V356" i="9"/>
  <c r="W356" i="9" s="1"/>
  <c r="U356" i="9"/>
  <c r="Q356" i="9"/>
  <c r="H356" i="9"/>
  <c r="AO356" i="9" s="1"/>
  <c r="AI355" i="9"/>
  <c r="V355" i="9"/>
  <c r="W355" i="9" s="1"/>
  <c r="U355" i="9"/>
  <c r="Q355" i="9"/>
  <c r="H355" i="9"/>
  <c r="AI354" i="9"/>
  <c r="V354" i="9"/>
  <c r="W354" i="9" s="1"/>
  <c r="AC354" i="9" s="1"/>
  <c r="U354" i="9"/>
  <c r="Q354" i="9"/>
  <c r="H354" i="9"/>
  <c r="AI353" i="9"/>
  <c r="V353" i="9"/>
  <c r="W353" i="9" s="1"/>
  <c r="U353" i="9"/>
  <c r="Q353" i="9"/>
  <c r="H353" i="9"/>
  <c r="AO353" i="9" s="1"/>
  <c r="AI352" i="9"/>
  <c r="V352" i="9"/>
  <c r="W352" i="9" s="1"/>
  <c r="U352" i="9"/>
  <c r="Q352" i="9"/>
  <c r="H352" i="9"/>
  <c r="AI351" i="9"/>
  <c r="V351" i="9"/>
  <c r="W351" i="9" s="1"/>
  <c r="U351" i="9"/>
  <c r="Q351" i="9"/>
  <c r="H351" i="9"/>
  <c r="AO351" i="9" s="1"/>
  <c r="AI350" i="9"/>
  <c r="V350" i="9"/>
  <c r="W350" i="9" s="1"/>
  <c r="U350" i="9"/>
  <c r="Q350" i="9"/>
  <c r="H350" i="9"/>
  <c r="AI349" i="9"/>
  <c r="V349" i="9"/>
  <c r="W349" i="9" s="1"/>
  <c r="U349" i="9"/>
  <c r="Q349" i="9"/>
  <c r="H349" i="9"/>
  <c r="AN349" i="9" s="1"/>
  <c r="AI348" i="9"/>
  <c r="V348" i="9"/>
  <c r="W348" i="9" s="1"/>
  <c r="U348" i="9"/>
  <c r="Q348" i="9"/>
  <c r="H348" i="9"/>
  <c r="AV348" i="9" s="1"/>
  <c r="AI347" i="9"/>
  <c r="V347" i="9"/>
  <c r="W347" i="9" s="1"/>
  <c r="U347" i="9"/>
  <c r="Q347" i="9"/>
  <c r="H347" i="9"/>
  <c r="AV347" i="9" s="1"/>
  <c r="AI346" i="9"/>
  <c r="V346" i="9"/>
  <c r="W346" i="9" s="1"/>
  <c r="U346" i="9"/>
  <c r="AC346" i="9" s="1"/>
  <c r="Q346" i="9"/>
  <c r="H346" i="9"/>
  <c r="AI345" i="9"/>
  <c r="V345" i="9"/>
  <c r="W345" i="9" s="1"/>
  <c r="U345" i="9"/>
  <c r="Q345" i="9"/>
  <c r="H345" i="9"/>
  <c r="AV345" i="9" s="1"/>
  <c r="AI344" i="9"/>
  <c r="V344" i="9"/>
  <c r="W344" i="9" s="1"/>
  <c r="U344" i="9"/>
  <c r="AC344" i="9" s="1"/>
  <c r="Q344" i="9"/>
  <c r="H344" i="9"/>
  <c r="AV344" i="9" s="1"/>
  <c r="AI343" i="9"/>
  <c r="V343" i="9"/>
  <c r="W343" i="9" s="1"/>
  <c r="U343" i="9"/>
  <c r="Q343" i="9"/>
  <c r="H343" i="9"/>
  <c r="AP343" i="9" s="1"/>
  <c r="AI342" i="9"/>
  <c r="V342" i="9"/>
  <c r="W342" i="9" s="1"/>
  <c r="U342" i="9"/>
  <c r="Q342" i="9"/>
  <c r="H342" i="9"/>
  <c r="AI341" i="9"/>
  <c r="V341" i="9"/>
  <c r="W341" i="9" s="1"/>
  <c r="U341" i="9"/>
  <c r="Q341" i="9"/>
  <c r="H341" i="9"/>
  <c r="AI340" i="9"/>
  <c r="V340" i="9"/>
  <c r="W340" i="9" s="1"/>
  <c r="U340" i="9"/>
  <c r="Q340" i="9"/>
  <c r="H340" i="9"/>
  <c r="AN340" i="9" s="1"/>
  <c r="AI339" i="9"/>
  <c r="V339" i="9"/>
  <c r="W339" i="9" s="1"/>
  <c r="U339" i="9"/>
  <c r="Q339" i="9"/>
  <c r="H339" i="9"/>
  <c r="AI338" i="9"/>
  <c r="V338" i="9"/>
  <c r="W338" i="9" s="1"/>
  <c r="U338" i="9"/>
  <c r="Q338" i="9"/>
  <c r="H338" i="9"/>
  <c r="AP338" i="9" s="1"/>
  <c r="AI337" i="9"/>
  <c r="V337" i="9"/>
  <c r="W337" i="9" s="1"/>
  <c r="AC337" i="9" s="1"/>
  <c r="U337" i="9"/>
  <c r="Q337" i="9"/>
  <c r="H337" i="9"/>
  <c r="AP337" i="9" s="1"/>
  <c r="AI336" i="9"/>
  <c r="V336" i="9"/>
  <c r="W336" i="9" s="1"/>
  <c r="U336" i="9"/>
  <c r="Q336" i="9"/>
  <c r="H336" i="9"/>
  <c r="AP336" i="9" s="1"/>
  <c r="AI335" i="9"/>
  <c r="V335" i="9"/>
  <c r="W335" i="9" s="1"/>
  <c r="U335" i="9"/>
  <c r="AC335" i="9" s="1"/>
  <c r="Q335" i="9"/>
  <c r="H335" i="9"/>
  <c r="AI334" i="9"/>
  <c r="V334" i="9"/>
  <c r="W334" i="9" s="1"/>
  <c r="U334" i="9"/>
  <c r="Q334" i="9"/>
  <c r="H334" i="9"/>
  <c r="AI333" i="9"/>
  <c r="V333" i="9"/>
  <c r="W333" i="9" s="1"/>
  <c r="U333" i="9"/>
  <c r="Q333" i="9"/>
  <c r="H333" i="9"/>
  <c r="AI332" i="9"/>
  <c r="V332" i="9"/>
  <c r="W332" i="9" s="1"/>
  <c r="U332" i="9"/>
  <c r="Q332" i="9"/>
  <c r="H332" i="9"/>
  <c r="AP332" i="9" s="1"/>
  <c r="AI331" i="9"/>
  <c r="V331" i="9"/>
  <c r="W331" i="9" s="1"/>
  <c r="U331" i="9"/>
  <c r="Q331" i="9"/>
  <c r="H331" i="9"/>
  <c r="AV331" i="9" s="1"/>
  <c r="AI330" i="9"/>
  <c r="V330" i="9"/>
  <c r="W330" i="9" s="1"/>
  <c r="U330" i="9"/>
  <c r="Q330" i="9"/>
  <c r="H330" i="9"/>
  <c r="AI329" i="9"/>
  <c r="V329" i="9"/>
  <c r="W329" i="9" s="1"/>
  <c r="U329" i="9"/>
  <c r="Q329" i="9"/>
  <c r="H329" i="9"/>
  <c r="AV329" i="9" s="1"/>
  <c r="AW329" i="9" s="1"/>
  <c r="AI328" i="9"/>
  <c r="V328" i="9"/>
  <c r="W328" i="9" s="1"/>
  <c r="U328" i="9"/>
  <c r="Q328" i="9"/>
  <c r="H328" i="9"/>
  <c r="AN328" i="9" s="1"/>
  <c r="AI327" i="9"/>
  <c r="V327" i="9"/>
  <c r="W327" i="9" s="1"/>
  <c r="U327" i="9"/>
  <c r="Q327" i="9"/>
  <c r="H327" i="9"/>
  <c r="AP327" i="9" s="1"/>
  <c r="AI326" i="9"/>
  <c r="V326" i="9"/>
  <c r="W326" i="9" s="1"/>
  <c r="U326" i="9"/>
  <c r="Q326" i="9"/>
  <c r="H326" i="9"/>
  <c r="AO326" i="9" s="1"/>
  <c r="AI325" i="9"/>
  <c r="V325" i="9"/>
  <c r="W325" i="9" s="1"/>
  <c r="U325" i="9"/>
  <c r="Q325" i="9"/>
  <c r="H325" i="9"/>
  <c r="AP325" i="9" s="1"/>
  <c r="AI324" i="9"/>
  <c r="V324" i="9"/>
  <c r="W324" i="9" s="1"/>
  <c r="U324" i="9"/>
  <c r="Q324" i="9"/>
  <c r="H324" i="9"/>
  <c r="AP324" i="9" s="1"/>
  <c r="AI323" i="9"/>
  <c r="V323" i="9"/>
  <c r="W323" i="9" s="1"/>
  <c r="U323" i="9"/>
  <c r="Q323" i="9"/>
  <c r="H323" i="9"/>
  <c r="AO323" i="9" s="1"/>
  <c r="AI322" i="9"/>
  <c r="V322" i="9"/>
  <c r="W322" i="9" s="1"/>
  <c r="U322" i="9"/>
  <c r="Q322" i="9"/>
  <c r="H322" i="9"/>
  <c r="AO321" i="9"/>
  <c r="AN321" i="9"/>
  <c r="AI321" i="9"/>
  <c r="V321" i="9"/>
  <c r="W321" i="9" s="1"/>
  <c r="U321" i="9"/>
  <c r="Q321" i="9"/>
  <c r="H321" i="9"/>
  <c r="AI320" i="9"/>
  <c r="V320" i="9"/>
  <c r="W320" i="9" s="1"/>
  <c r="U320" i="9"/>
  <c r="Q320" i="9"/>
  <c r="H320" i="9"/>
  <c r="AI319" i="9"/>
  <c r="V319" i="9"/>
  <c r="W319" i="9" s="1"/>
  <c r="U319" i="9"/>
  <c r="Q319" i="9"/>
  <c r="H319" i="9"/>
  <c r="AI318" i="9"/>
  <c r="V318" i="9"/>
  <c r="W318" i="9" s="1"/>
  <c r="U318" i="9"/>
  <c r="Q318" i="9"/>
  <c r="H318" i="9"/>
  <c r="AI317" i="9"/>
  <c r="V317" i="9"/>
  <c r="W317" i="9" s="1"/>
  <c r="U317" i="9"/>
  <c r="Q317" i="9"/>
  <c r="H317" i="9"/>
  <c r="AN317" i="9" s="1"/>
  <c r="AI316" i="9"/>
  <c r="V316" i="9"/>
  <c r="W316" i="9" s="1"/>
  <c r="U316" i="9"/>
  <c r="Q316" i="9"/>
  <c r="H316" i="9"/>
  <c r="AI315" i="9"/>
  <c r="V315" i="9"/>
  <c r="W315" i="9" s="1"/>
  <c r="U315" i="9"/>
  <c r="Q315" i="9"/>
  <c r="H315" i="9"/>
  <c r="AV315" i="9" s="1"/>
  <c r="AI314" i="9"/>
  <c r="V314" i="9"/>
  <c r="W314" i="9" s="1"/>
  <c r="U314" i="9"/>
  <c r="Q314" i="9"/>
  <c r="H314" i="9"/>
  <c r="AV314" i="9" s="1"/>
  <c r="AI313" i="9"/>
  <c r="AC313" i="9"/>
  <c r="V313" i="9"/>
  <c r="W313" i="9" s="1"/>
  <c r="U313" i="9"/>
  <c r="Q313" i="9"/>
  <c r="H313" i="9"/>
  <c r="AV313" i="9" s="1"/>
  <c r="AW313" i="9" s="1"/>
  <c r="AI312" i="9"/>
  <c r="V312" i="9"/>
  <c r="W312" i="9" s="1"/>
  <c r="U312" i="9"/>
  <c r="Q312" i="9"/>
  <c r="H312" i="9"/>
  <c r="AP312" i="9" s="1"/>
  <c r="AI311" i="9"/>
  <c r="V311" i="9"/>
  <c r="W311" i="9" s="1"/>
  <c r="U311" i="9"/>
  <c r="Q311" i="9"/>
  <c r="H311" i="9"/>
  <c r="AN311" i="9" s="1"/>
  <c r="AI310" i="9"/>
  <c r="V310" i="9"/>
  <c r="W310" i="9" s="1"/>
  <c r="U310" i="9"/>
  <c r="Q310" i="9"/>
  <c r="H310" i="9"/>
  <c r="AI309" i="9"/>
  <c r="V309" i="9"/>
  <c r="W309" i="9" s="1"/>
  <c r="U309" i="9"/>
  <c r="Q309" i="9"/>
  <c r="H309" i="9"/>
  <c r="AO309" i="9" s="1"/>
  <c r="AI308" i="9"/>
  <c r="V308" i="9"/>
  <c r="W308" i="9" s="1"/>
  <c r="U308" i="9"/>
  <c r="Q308" i="9"/>
  <c r="H308" i="9"/>
  <c r="AV308" i="9" s="1"/>
  <c r="AX308" i="9" s="1"/>
  <c r="AY308" i="9" s="1"/>
  <c r="AI307" i="9"/>
  <c r="V307" i="9"/>
  <c r="W307" i="9" s="1"/>
  <c r="U307" i="9"/>
  <c r="Q307" i="9"/>
  <c r="H307" i="9"/>
  <c r="AV307" i="9" s="1"/>
  <c r="AX307" i="9" s="1"/>
  <c r="AY307" i="9" s="1"/>
  <c r="AI306" i="9"/>
  <c r="V306" i="9"/>
  <c r="W306" i="9" s="1"/>
  <c r="U306" i="9"/>
  <c r="Q306" i="9"/>
  <c r="H306" i="9"/>
  <c r="AI305" i="9"/>
  <c r="V305" i="9"/>
  <c r="W305" i="9" s="1"/>
  <c r="U305" i="9"/>
  <c r="Q305" i="9"/>
  <c r="H305" i="9"/>
  <c r="AI304" i="9"/>
  <c r="V304" i="9"/>
  <c r="W304" i="9" s="1"/>
  <c r="U304" i="9"/>
  <c r="Q304" i="9"/>
  <c r="H304" i="9"/>
  <c r="AP304" i="9" s="1"/>
  <c r="AI303" i="9"/>
  <c r="V303" i="9"/>
  <c r="W303" i="9" s="1"/>
  <c r="U303" i="9"/>
  <c r="Q303" i="9"/>
  <c r="H303" i="9"/>
  <c r="AN303" i="9" s="1"/>
  <c r="AI302" i="9"/>
  <c r="V302" i="9"/>
  <c r="W302" i="9" s="1"/>
  <c r="U302" i="9"/>
  <c r="AC302" i="9" s="1"/>
  <c r="Q302" i="9"/>
  <c r="H302" i="9"/>
  <c r="AI301" i="9"/>
  <c r="V301" i="9"/>
  <c r="W301" i="9" s="1"/>
  <c r="U301" i="9"/>
  <c r="Q301" i="9"/>
  <c r="H301" i="9"/>
  <c r="AP301" i="9" s="1"/>
  <c r="AI300" i="9"/>
  <c r="V300" i="9"/>
  <c r="W300" i="9" s="1"/>
  <c r="U300" i="9"/>
  <c r="Q300" i="9"/>
  <c r="H300" i="9"/>
  <c r="AO300" i="9" s="1"/>
  <c r="AI299" i="9"/>
  <c r="V299" i="9"/>
  <c r="W299" i="9" s="1"/>
  <c r="U299" i="9"/>
  <c r="Q299" i="9"/>
  <c r="H299" i="9"/>
  <c r="AI298" i="9"/>
  <c r="V298" i="9"/>
  <c r="W298" i="9" s="1"/>
  <c r="U298" i="9"/>
  <c r="G298" i="9" s="1"/>
  <c r="F298" i="9" s="1"/>
  <c r="Q298" i="9"/>
  <c r="H298" i="9"/>
  <c r="AV298" i="9" s="1"/>
  <c r="AX298" i="9" s="1"/>
  <c r="AY298" i="9" s="1"/>
  <c r="AI297" i="9"/>
  <c r="V297" i="9"/>
  <c r="W297" i="9" s="1"/>
  <c r="U297" i="9"/>
  <c r="Q297" i="9"/>
  <c r="H297" i="9"/>
  <c r="AP297" i="9" s="1"/>
  <c r="AI296" i="9"/>
  <c r="V296" i="9"/>
  <c r="W296" i="9" s="1"/>
  <c r="U296" i="9"/>
  <c r="Q296" i="9"/>
  <c r="H296" i="9"/>
  <c r="AO296" i="9" s="1"/>
  <c r="AI295" i="9"/>
  <c r="V295" i="9"/>
  <c r="W295" i="9" s="1"/>
  <c r="U295" i="9"/>
  <c r="Q295" i="9"/>
  <c r="H295" i="9"/>
  <c r="AV295" i="9" s="1"/>
  <c r="AX295" i="9" s="1"/>
  <c r="AY295" i="9" s="1"/>
  <c r="AI294" i="9"/>
  <c r="V294" i="9"/>
  <c r="W294" i="9" s="1"/>
  <c r="U294" i="9"/>
  <c r="Q294" i="9"/>
  <c r="H294" i="9"/>
  <c r="AP294" i="9" s="1"/>
  <c r="AI293" i="9"/>
  <c r="V293" i="9"/>
  <c r="W293" i="9" s="1"/>
  <c r="U293" i="9"/>
  <c r="Q293" i="9"/>
  <c r="H293" i="9"/>
  <c r="AO293" i="9" s="1"/>
  <c r="AI292" i="9"/>
  <c r="V292" i="9"/>
  <c r="W292" i="9" s="1"/>
  <c r="U292" i="9"/>
  <c r="Q292" i="9"/>
  <c r="H292" i="9"/>
  <c r="AV292" i="9" s="1"/>
  <c r="AX292" i="9" s="1"/>
  <c r="AY292" i="9" s="1"/>
  <c r="AO291" i="9"/>
  <c r="AQ291" i="9" s="1"/>
  <c r="AI291" i="9"/>
  <c r="V291" i="9"/>
  <c r="W291" i="9" s="1"/>
  <c r="U291" i="9"/>
  <c r="Q291" i="9"/>
  <c r="H291" i="9"/>
  <c r="AP291" i="9" s="1"/>
  <c r="AI290" i="9"/>
  <c r="V290" i="9"/>
  <c r="W290" i="9" s="1"/>
  <c r="U290" i="9"/>
  <c r="Q290" i="9"/>
  <c r="H290" i="9"/>
  <c r="AI289" i="9"/>
  <c r="V289" i="9"/>
  <c r="W289" i="9" s="1"/>
  <c r="U289" i="9"/>
  <c r="AC289" i="9" s="1"/>
  <c r="Q289" i="9"/>
  <c r="H289" i="9"/>
  <c r="AI288" i="9"/>
  <c r="V288" i="9"/>
  <c r="W288" i="9" s="1"/>
  <c r="U288" i="9"/>
  <c r="Q288" i="9"/>
  <c r="H288" i="9"/>
  <c r="AV288" i="9" s="1"/>
  <c r="AW288" i="9" s="1"/>
  <c r="AI287" i="9"/>
  <c r="V287" i="9"/>
  <c r="W287" i="9" s="1"/>
  <c r="U287" i="9"/>
  <c r="Q287" i="9"/>
  <c r="H287" i="9"/>
  <c r="AI286" i="9"/>
  <c r="V286" i="9"/>
  <c r="W286" i="9" s="1"/>
  <c r="U286" i="9"/>
  <c r="Q286" i="9"/>
  <c r="H286" i="9"/>
  <c r="AI285" i="9"/>
  <c r="V285" i="9"/>
  <c r="W285" i="9" s="1"/>
  <c r="U285" i="9"/>
  <c r="Q285" i="9"/>
  <c r="H285" i="9"/>
  <c r="AP285" i="9" s="1"/>
  <c r="AV284" i="9"/>
  <c r="AI284" i="9"/>
  <c r="V284" i="9"/>
  <c r="W284" i="9" s="1"/>
  <c r="U284" i="9"/>
  <c r="Q284" i="9"/>
  <c r="H284" i="9"/>
  <c r="AO283" i="9"/>
  <c r="AN283" i="9"/>
  <c r="AI283" i="9"/>
  <c r="V283" i="9"/>
  <c r="W283" i="9" s="1"/>
  <c r="U283" i="9"/>
  <c r="Q283" i="9"/>
  <c r="H283" i="9"/>
  <c r="AV283" i="9" s="1"/>
  <c r="AI282" i="9"/>
  <c r="V282" i="9"/>
  <c r="W282" i="9" s="1"/>
  <c r="U282" i="9"/>
  <c r="Q282" i="9"/>
  <c r="H282" i="9"/>
  <c r="AI281" i="9"/>
  <c r="V281" i="9"/>
  <c r="W281" i="9" s="1"/>
  <c r="U281" i="9"/>
  <c r="Q281" i="9"/>
  <c r="H281" i="9"/>
  <c r="AP281" i="9" s="1"/>
  <c r="AI280" i="9"/>
  <c r="V280" i="9"/>
  <c r="W280" i="9" s="1"/>
  <c r="U280" i="9"/>
  <c r="Q280" i="9"/>
  <c r="H280" i="9"/>
  <c r="AV280" i="9" s="1"/>
  <c r="AI279" i="9"/>
  <c r="V279" i="9"/>
  <c r="W279" i="9" s="1"/>
  <c r="U279" i="9"/>
  <c r="Q279" i="9"/>
  <c r="H279" i="9"/>
  <c r="AI278" i="9"/>
  <c r="V278" i="9"/>
  <c r="W278" i="9" s="1"/>
  <c r="U278" i="9"/>
  <c r="Q278" i="9"/>
  <c r="H278" i="9"/>
  <c r="AV278" i="9" s="1"/>
  <c r="AI277" i="9"/>
  <c r="V277" i="9"/>
  <c r="W277" i="9" s="1"/>
  <c r="U277" i="9"/>
  <c r="Q277" i="9"/>
  <c r="H277" i="9"/>
  <c r="AP277" i="9" s="1"/>
  <c r="AI276" i="9"/>
  <c r="W276" i="9"/>
  <c r="V276" i="9"/>
  <c r="U276" i="9"/>
  <c r="Q276" i="9"/>
  <c r="H276" i="9"/>
  <c r="AI275" i="9"/>
  <c r="V275" i="9"/>
  <c r="W275" i="9" s="1"/>
  <c r="U275" i="9"/>
  <c r="Q275" i="9"/>
  <c r="H275" i="9"/>
  <c r="AP275" i="9" s="1"/>
  <c r="AV274" i="9"/>
  <c r="AX274" i="9" s="1"/>
  <c r="AY274" i="9" s="1"/>
  <c r="AI274" i="9"/>
  <c r="V274" i="9"/>
  <c r="W274" i="9" s="1"/>
  <c r="U274" i="9"/>
  <c r="Q274" i="9"/>
  <c r="H274" i="9"/>
  <c r="AN274" i="9" s="1"/>
  <c r="AI273" i="9"/>
  <c r="V273" i="9"/>
  <c r="W273" i="9" s="1"/>
  <c r="U273" i="9"/>
  <c r="Q273" i="9"/>
  <c r="H273" i="9"/>
  <c r="AV273" i="9" s="1"/>
  <c r="AI272" i="9"/>
  <c r="V272" i="9"/>
  <c r="W272" i="9" s="1"/>
  <c r="U272" i="9"/>
  <c r="Q272" i="9"/>
  <c r="H272" i="9"/>
  <c r="AV272" i="9" s="1"/>
  <c r="AW272" i="9" s="1"/>
  <c r="AV271" i="9"/>
  <c r="AW271" i="9" s="1"/>
  <c r="AI271" i="9"/>
  <c r="V271" i="9"/>
  <c r="W271" i="9" s="1"/>
  <c r="U271" i="9"/>
  <c r="Q271" i="9"/>
  <c r="H271" i="9"/>
  <c r="AN271" i="9" s="1"/>
  <c r="AI270" i="9"/>
  <c r="V270" i="9"/>
  <c r="W270" i="9" s="1"/>
  <c r="AC270" i="9" s="1"/>
  <c r="U270" i="9"/>
  <c r="Q270" i="9"/>
  <c r="H270" i="9"/>
  <c r="AV270" i="9" s="1"/>
  <c r="AW270" i="9" s="1"/>
  <c r="AI269" i="9"/>
  <c r="V269" i="9"/>
  <c r="W269" i="9" s="1"/>
  <c r="U269" i="9"/>
  <c r="Q269" i="9"/>
  <c r="H269" i="9"/>
  <c r="AI268" i="9"/>
  <c r="V268" i="9"/>
  <c r="W268" i="9" s="1"/>
  <c r="U268" i="9"/>
  <c r="Q268" i="9"/>
  <c r="H268" i="9"/>
  <c r="AV268" i="9" s="1"/>
  <c r="AW268" i="9" s="1"/>
  <c r="AI267" i="9"/>
  <c r="V267" i="9"/>
  <c r="W267" i="9" s="1"/>
  <c r="G267" i="9" s="1"/>
  <c r="U267" i="9"/>
  <c r="Q267" i="9"/>
  <c r="H267" i="9"/>
  <c r="AI266" i="9"/>
  <c r="V266" i="9"/>
  <c r="W266" i="9" s="1"/>
  <c r="U266" i="9"/>
  <c r="Q266" i="9"/>
  <c r="H266" i="9"/>
  <c r="AV266" i="9" s="1"/>
  <c r="AI265" i="9"/>
  <c r="V265" i="9"/>
  <c r="W265" i="9" s="1"/>
  <c r="U265" i="9"/>
  <c r="Q265" i="9"/>
  <c r="H265" i="9"/>
  <c r="AI264" i="9"/>
  <c r="W264" i="9"/>
  <c r="V264" i="9"/>
  <c r="U264" i="9"/>
  <c r="Q264" i="9"/>
  <c r="H264" i="9"/>
  <c r="AV264" i="9" s="1"/>
  <c r="AI263" i="9"/>
  <c r="V263" i="9"/>
  <c r="W263" i="9" s="1"/>
  <c r="U263" i="9"/>
  <c r="Q263" i="9"/>
  <c r="H263" i="9"/>
  <c r="AI262" i="9"/>
  <c r="V262" i="9"/>
  <c r="W262" i="9" s="1"/>
  <c r="U262" i="9"/>
  <c r="Q262" i="9"/>
  <c r="H262" i="9"/>
  <c r="AV262" i="9" s="1"/>
  <c r="AI261" i="9"/>
  <c r="V261" i="9"/>
  <c r="W261" i="9" s="1"/>
  <c r="U261" i="9"/>
  <c r="Q261" i="9"/>
  <c r="H261" i="9"/>
  <c r="AV261" i="9" s="1"/>
  <c r="AX261" i="9" s="1"/>
  <c r="AY261" i="9" s="1"/>
  <c r="AI260" i="9"/>
  <c r="V260" i="9"/>
  <c r="W260" i="9" s="1"/>
  <c r="U260" i="9"/>
  <c r="Q260" i="9"/>
  <c r="H260" i="9"/>
  <c r="AN260" i="9" s="1"/>
  <c r="AI259" i="9"/>
  <c r="V259" i="9"/>
  <c r="W259" i="9" s="1"/>
  <c r="U259" i="9"/>
  <c r="Q259" i="9"/>
  <c r="H259" i="9"/>
  <c r="AP259" i="9" s="1"/>
  <c r="AI258" i="9"/>
  <c r="V258" i="9"/>
  <c r="W258" i="9" s="1"/>
  <c r="U258" i="9"/>
  <c r="Q258" i="9"/>
  <c r="H258" i="9"/>
  <c r="AO258" i="9" s="1"/>
  <c r="AI257" i="9"/>
  <c r="V257" i="9"/>
  <c r="W257" i="9" s="1"/>
  <c r="U257" i="9"/>
  <c r="Q257" i="9"/>
  <c r="H257" i="9"/>
  <c r="AI256" i="9"/>
  <c r="V256" i="9"/>
  <c r="W256" i="9" s="1"/>
  <c r="U256" i="9"/>
  <c r="Q256" i="9"/>
  <c r="H256" i="9"/>
  <c r="AN256" i="9" s="1"/>
  <c r="AI255" i="9"/>
  <c r="V255" i="9"/>
  <c r="W255" i="9" s="1"/>
  <c r="U255" i="9"/>
  <c r="Q255" i="9"/>
  <c r="H255" i="9"/>
  <c r="AO255" i="9" s="1"/>
  <c r="AI254" i="9"/>
  <c r="V254" i="9"/>
  <c r="W254" i="9" s="1"/>
  <c r="AC254" i="9" s="1"/>
  <c r="U254" i="9"/>
  <c r="Q254" i="9"/>
  <c r="H254" i="9"/>
  <c r="AP254" i="9" s="1"/>
  <c r="AI253" i="9"/>
  <c r="V253" i="9"/>
  <c r="W253" i="9" s="1"/>
  <c r="U253" i="9"/>
  <c r="Q253" i="9"/>
  <c r="H253" i="9"/>
  <c r="AV253" i="9" s="1"/>
  <c r="AI252" i="9"/>
  <c r="V252" i="9"/>
  <c r="W252" i="9" s="1"/>
  <c r="U252" i="9"/>
  <c r="Q252" i="9"/>
  <c r="H252" i="9"/>
  <c r="AI251" i="9"/>
  <c r="V251" i="9"/>
  <c r="W251" i="9" s="1"/>
  <c r="U251" i="9"/>
  <c r="Q251" i="9"/>
  <c r="H251" i="9"/>
  <c r="AI250" i="9"/>
  <c r="V250" i="9"/>
  <c r="W250" i="9" s="1"/>
  <c r="U250" i="9"/>
  <c r="Q250" i="9"/>
  <c r="H250" i="9"/>
  <c r="AI249" i="9"/>
  <c r="V249" i="9"/>
  <c r="W249" i="9" s="1"/>
  <c r="U249" i="9"/>
  <c r="Q249" i="9"/>
  <c r="H249" i="9"/>
  <c r="AP249" i="9" s="1"/>
  <c r="AI248" i="9"/>
  <c r="V248" i="9"/>
  <c r="W248" i="9" s="1"/>
  <c r="U248" i="9"/>
  <c r="Q248" i="9"/>
  <c r="H248" i="9"/>
  <c r="AV248" i="9" s="1"/>
  <c r="AI247" i="9"/>
  <c r="V247" i="9"/>
  <c r="W247" i="9" s="1"/>
  <c r="U247" i="9"/>
  <c r="AC247" i="9" s="1"/>
  <c r="Q247" i="9"/>
  <c r="H247" i="9"/>
  <c r="AI246" i="9"/>
  <c r="V246" i="9"/>
  <c r="W246" i="9" s="1"/>
  <c r="U246" i="9"/>
  <c r="Q246" i="9"/>
  <c r="H246" i="9"/>
  <c r="AN246" i="9" s="1"/>
  <c r="AV245" i="9"/>
  <c r="AI245" i="9"/>
  <c r="V245" i="9"/>
  <c r="W245" i="9" s="1"/>
  <c r="U245" i="9"/>
  <c r="Q245" i="9"/>
  <c r="H245" i="9"/>
  <c r="AO245" i="9" s="1"/>
  <c r="AI244" i="9"/>
  <c r="V244" i="9"/>
  <c r="W244" i="9" s="1"/>
  <c r="U244" i="9"/>
  <c r="Q244" i="9"/>
  <c r="H244" i="9"/>
  <c r="AV244" i="9" s="1"/>
  <c r="AN243" i="9"/>
  <c r="AI243" i="9"/>
  <c r="V243" i="9"/>
  <c r="W243" i="9" s="1"/>
  <c r="U243" i="9"/>
  <c r="Q243" i="9"/>
  <c r="H243" i="9"/>
  <c r="AV243" i="9" s="1"/>
  <c r="AI242" i="9"/>
  <c r="V242" i="9"/>
  <c r="W242" i="9" s="1"/>
  <c r="U242" i="9"/>
  <c r="Q242" i="9"/>
  <c r="H242" i="9"/>
  <c r="AV242" i="9" s="1"/>
  <c r="AX242" i="9" s="1"/>
  <c r="AY242" i="9" s="1"/>
  <c r="AI241" i="9"/>
  <c r="V241" i="9"/>
  <c r="W241" i="9" s="1"/>
  <c r="U241" i="9"/>
  <c r="AC241" i="9" s="1"/>
  <c r="Q241" i="9"/>
  <c r="H241" i="9"/>
  <c r="AV241" i="9" s="1"/>
  <c r="AX241" i="9" s="1"/>
  <c r="AY241" i="9" s="1"/>
  <c r="AI240" i="9"/>
  <c r="V240" i="9"/>
  <c r="W240" i="9" s="1"/>
  <c r="U240" i="9"/>
  <c r="Q240" i="9"/>
  <c r="H240" i="9"/>
  <c r="AV240" i="9" s="1"/>
  <c r="AI239" i="9"/>
  <c r="V239" i="9"/>
  <c r="W239" i="9" s="1"/>
  <c r="U239" i="9"/>
  <c r="Q239" i="9"/>
  <c r="H239" i="9"/>
  <c r="AO239" i="9" s="1"/>
  <c r="AI238" i="9"/>
  <c r="V238" i="9"/>
  <c r="W238" i="9" s="1"/>
  <c r="U238" i="9"/>
  <c r="Q238" i="9"/>
  <c r="H238" i="9"/>
  <c r="AI237" i="9"/>
  <c r="V237" i="9"/>
  <c r="W237" i="9" s="1"/>
  <c r="U237" i="9"/>
  <c r="Q237" i="9"/>
  <c r="H237" i="9"/>
  <c r="AO237" i="9" s="1"/>
  <c r="AI236" i="9"/>
  <c r="V236" i="9"/>
  <c r="W236" i="9" s="1"/>
  <c r="U236" i="9"/>
  <c r="Q236" i="9"/>
  <c r="H236" i="9"/>
  <c r="AP235" i="9"/>
  <c r="AO235" i="9"/>
  <c r="AI235" i="9"/>
  <c r="V235" i="9"/>
  <c r="W235" i="9" s="1"/>
  <c r="U235" i="9"/>
  <c r="Q235" i="9"/>
  <c r="H235" i="9"/>
  <c r="AI234" i="9"/>
  <c r="V234" i="9"/>
  <c r="W234" i="9" s="1"/>
  <c r="U234" i="9"/>
  <c r="Q234" i="9"/>
  <c r="H234" i="9"/>
  <c r="AV234" i="9" s="1"/>
  <c r="AI233" i="9"/>
  <c r="V233" i="9"/>
  <c r="W233" i="9" s="1"/>
  <c r="U233" i="9"/>
  <c r="Q233" i="9"/>
  <c r="H233" i="9"/>
  <c r="AO232" i="9"/>
  <c r="AQ232" i="9" s="1"/>
  <c r="AI232" i="9"/>
  <c r="V232" i="9"/>
  <c r="W232" i="9" s="1"/>
  <c r="U232" i="9"/>
  <c r="Q232" i="9"/>
  <c r="H232" i="9"/>
  <c r="AP232" i="9" s="1"/>
  <c r="AO231" i="9"/>
  <c r="AI231" i="9"/>
  <c r="V231" i="9"/>
  <c r="W231" i="9" s="1"/>
  <c r="U231" i="9"/>
  <c r="Q231" i="9"/>
  <c r="H231" i="9"/>
  <c r="AI230" i="9"/>
  <c r="V230" i="9"/>
  <c r="W230" i="9" s="1"/>
  <c r="U230" i="9"/>
  <c r="Q230" i="9"/>
  <c r="H230" i="9"/>
  <c r="AV230" i="9" s="1"/>
  <c r="AW230" i="9" s="1"/>
  <c r="AI229" i="9"/>
  <c r="V229" i="9"/>
  <c r="W229" i="9" s="1"/>
  <c r="U229" i="9"/>
  <c r="Q229" i="9"/>
  <c r="H229" i="9"/>
  <c r="AP229" i="9" s="1"/>
  <c r="AI228" i="9"/>
  <c r="V228" i="9"/>
  <c r="W228" i="9" s="1"/>
  <c r="U228" i="9"/>
  <c r="Q228" i="9"/>
  <c r="H228" i="9"/>
  <c r="AI227" i="9"/>
  <c r="V227" i="9"/>
  <c r="W227" i="9" s="1"/>
  <c r="U227" i="9"/>
  <c r="Q227" i="9"/>
  <c r="H227" i="9"/>
  <c r="AI226" i="9"/>
  <c r="V226" i="9"/>
  <c r="W226" i="9" s="1"/>
  <c r="U226" i="9"/>
  <c r="Q226" i="9"/>
  <c r="H226" i="9"/>
  <c r="AO226" i="9" s="1"/>
  <c r="AI225" i="9"/>
  <c r="V225" i="9"/>
  <c r="W225" i="9" s="1"/>
  <c r="U225" i="9"/>
  <c r="Q225" i="9"/>
  <c r="H225" i="9"/>
  <c r="AI224" i="9"/>
  <c r="V224" i="9"/>
  <c r="W224" i="9" s="1"/>
  <c r="U224" i="9"/>
  <c r="Q224" i="9"/>
  <c r="H224" i="9"/>
  <c r="AO224" i="9" s="1"/>
  <c r="AI223" i="9"/>
  <c r="V223" i="9"/>
  <c r="W223" i="9" s="1"/>
  <c r="U223" i="9"/>
  <c r="Q223" i="9"/>
  <c r="H223" i="9"/>
  <c r="AI222" i="9"/>
  <c r="V222" i="9"/>
  <c r="W222" i="9" s="1"/>
  <c r="U222" i="9"/>
  <c r="Q222" i="9"/>
  <c r="H222" i="9"/>
  <c r="AI221" i="9"/>
  <c r="V221" i="9"/>
  <c r="W221" i="9" s="1"/>
  <c r="U221" i="9"/>
  <c r="Q221" i="9"/>
  <c r="H221" i="9"/>
  <c r="AV221" i="9" s="1"/>
  <c r="AX221" i="9" s="1"/>
  <c r="AY221" i="9" s="1"/>
  <c r="AI220" i="9"/>
  <c r="V220" i="9"/>
  <c r="W220" i="9" s="1"/>
  <c r="U220" i="9"/>
  <c r="Q220" i="9"/>
  <c r="H220" i="9"/>
  <c r="AN219" i="9"/>
  <c r="AI219" i="9"/>
  <c r="V219" i="9"/>
  <c r="W219" i="9" s="1"/>
  <c r="U219" i="9"/>
  <c r="Q219" i="9"/>
  <c r="H219" i="9"/>
  <c r="AV219" i="9" s="1"/>
  <c r="AW219" i="9" s="1"/>
  <c r="AI218" i="9"/>
  <c r="V218" i="9"/>
  <c r="W218" i="9" s="1"/>
  <c r="U218" i="9"/>
  <c r="Q218" i="9"/>
  <c r="H218" i="9"/>
  <c r="AI217" i="9"/>
  <c r="V217" i="9"/>
  <c r="W217" i="9" s="1"/>
  <c r="U217" i="9"/>
  <c r="Q217" i="9"/>
  <c r="H217" i="9"/>
  <c r="AI216" i="9"/>
  <c r="V216" i="9"/>
  <c r="W216" i="9" s="1"/>
  <c r="U216" i="9"/>
  <c r="Q216" i="9"/>
  <c r="H216" i="9"/>
  <c r="AI215" i="9"/>
  <c r="V215" i="9"/>
  <c r="W215" i="9" s="1"/>
  <c r="U215" i="9"/>
  <c r="Q215" i="9"/>
  <c r="H215" i="9"/>
  <c r="AV215" i="9" s="1"/>
  <c r="AI214" i="9"/>
  <c r="V214" i="9"/>
  <c r="W214" i="9" s="1"/>
  <c r="G214" i="9" s="1"/>
  <c r="U214" i="9"/>
  <c r="Q214" i="9"/>
  <c r="H214" i="9"/>
  <c r="AP214" i="9" s="1"/>
  <c r="AI213" i="9"/>
  <c r="V213" i="9"/>
  <c r="W213" i="9" s="1"/>
  <c r="U213" i="9"/>
  <c r="Q213" i="9"/>
  <c r="H213" i="9"/>
  <c r="AP213" i="9" s="1"/>
  <c r="AI212" i="9"/>
  <c r="V212" i="9"/>
  <c r="W212" i="9" s="1"/>
  <c r="AC212" i="9" s="1"/>
  <c r="U212" i="9"/>
  <c r="Q212" i="9"/>
  <c r="H212" i="9"/>
  <c r="AP212" i="9" s="1"/>
  <c r="AI211" i="9"/>
  <c r="AA211" i="9"/>
  <c r="AH211" i="9" s="1"/>
  <c r="V211" i="9"/>
  <c r="W211" i="9" s="1"/>
  <c r="X211" i="9" s="1"/>
  <c r="Y211" i="9" s="1"/>
  <c r="AB211" i="9" s="1"/>
  <c r="U211" i="9"/>
  <c r="Q211" i="9"/>
  <c r="H211" i="9"/>
  <c r="AV211" i="9" s="1"/>
  <c r="AX211" i="9" s="1"/>
  <c r="AY211" i="9" s="1"/>
  <c r="AI210" i="9"/>
  <c r="W210" i="9"/>
  <c r="V210" i="9"/>
  <c r="U210" i="9"/>
  <c r="Q210" i="9"/>
  <c r="H210" i="9"/>
  <c r="AV210" i="9" s="1"/>
  <c r="AI209" i="9"/>
  <c r="V209" i="9"/>
  <c r="W209" i="9" s="1"/>
  <c r="U209" i="9"/>
  <c r="Q209" i="9"/>
  <c r="H209" i="9"/>
  <c r="AP209" i="9" s="1"/>
  <c r="AI208" i="9"/>
  <c r="V208" i="9"/>
  <c r="W208" i="9" s="1"/>
  <c r="U208" i="9"/>
  <c r="Q208" i="9"/>
  <c r="H208" i="9"/>
  <c r="AN208" i="9" s="1"/>
  <c r="AI207" i="9"/>
  <c r="V207" i="9"/>
  <c r="W207" i="9" s="1"/>
  <c r="U207" i="9"/>
  <c r="Q207" i="9"/>
  <c r="H207" i="9"/>
  <c r="AO207" i="9" s="1"/>
  <c r="AI206" i="9"/>
  <c r="V206" i="9"/>
  <c r="W206" i="9" s="1"/>
  <c r="U206" i="9"/>
  <c r="Q206" i="9"/>
  <c r="H206" i="9"/>
  <c r="AV206" i="9" s="1"/>
  <c r="AI205" i="9"/>
  <c r="V205" i="9"/>
  <c r="W205" i="9" s="1"/>
  <c r="X205" i="9" s="1"/>
  <c r="U205" i="9"/>
  <c r="Q205" i="9"/>
  <c r="H205" i="9"/>
  <c r="AV205" i="9" s="1"/>
  <c r="AX205" i="9" s="1"/>
  <c r="AY205" i="9" s="1"/>
  <c r="AI204" i="9"/>
  <c r="V204" i="9"/>
  <c r="W204" i="9" s="1"/>
  <c r="G204" i="9" s="1"/>
  <c r="U204" i="9"/>
  <c r="Q204" i="9"/>
  <c r="H204" i="9"/>
  <c r="AN204" i="9" s="1"/>
  <c r="AI203" i="9"/>
  <c r="V203" i="9"/>
  <c r="W203" i="9" s="1"/>
  <c r="U203" i="9"/>
  <c r="Q203" i="9"/>
  <c r="H203" i="9"/>
  <c r="AN203" i="9" s="1"/>
  <c r="AI202" i="9"/>
  <c r="V202" i="9"/>
  <c r="W202" i="9" s="1"/>
  <c r="U202" i="9"/>
  <c r="Q202" i="9"/>
  <c r="H202" i="9"/>
  <c r="AN202" i="9" s="1"/>
  <c r="AI201" i="9"/>
  <c r="V201" i="9"/>
  <c r="W201" i="9" s="1"/>
  <c r="U201" i="9"/>
  <c r="Q201" i="9"/>
  <c r="H201" i="9"/>
  <c r="AO201" i="9" s="1"/>
  <c r="AI200" i="9"/>
  <c r="V200" i="9"/>
  <c r="W200" i="9" s="1"/>
  <c r="X200" i="9" s="1"/>
  <c r="U200" i="9"/>
  <c r="Q200" i="9"/>
  <c r="H200" i="9"/>
  <c r="AP199" i="9"/>
  <c r="AI199" i="9"/>
  <c r="V199" i="9"/>
  <c r="W199" i="9" s="1"/>
  <c r="U199" i="9"/>
  <c r="Q199" i="9"/>
  <c r="H199" i="9"/>
  <c r="AV199" i="9" s="1"/>
  <c r="AI198" i="9"/>
  <c r="V198" i="9"/>
  <c r="W198" i="9" s="1"/>
  <c r="U198" i="9"/>
  <c r="Q198" i="9"/>
  <c r="H198" i="9"/>
  <c r="AI197" i="9"/>
  <c r="V197" i="9"/>
  <c r="W197" i="9" s="1"/>
  <c r="U197" i="9"/>
  <c r="Q197" i="9"/>
  <c r="H197" i="9"/>
  <c r="AP197" i="9" s="1"/>
  <c r="AI196" i="9"/>
  <c r="V196" i="9"/>
  <c r="W196" i="9" s="1"/>
  <c r="U196" i="9"/>
  <c r="Q196" i="9"/>
  <c r="H196" i="9"/>
  <c r="AI195" i="9"/>
  <c r="V195" i="9"/>
  <c r="W195" i="9" s="1"/>
  <c r="U195" i="9"/>
  <c r="Q195" i="9"/>
  <c r="H195" i="9"/>
  <c r="AI194" i="9"/>
  <c r="V194" i="9"/>
  <c r="W194" i="9" s="1"/>
  <c r="X194" i="9" s="1"/>
  <c r="U194" i="9"/>
  <c r="Q194" i="9"/>
  <c r="H194" i="9"/>
  <c r="AI193" i="9"/>
  <c r="V193" i="9"/>
  <c r="W193" i="9" s="1"/>
  <c r="U193" i="9"/>
  <c r="Q193" i="9"/>
  <c r="H193" i="9"/>
  <c r="AI192" i="9"/>
  <c r="V192" i="9"/>
  <c r="W192" i="9" s="1"/>
  <c r="U192" i="9"/>
  <c r="Q192" i="9"/>
  <c r="H192" i="9"/>
  <c r="AP192" i="9" s="1"/>
  <c r="AI191" i="9"/>
  <c r="V191" i="9"/>
  <c r="W191" i="9" s="1"/>
  <c r="U191" i="9"/>
  <c r="Q191" i="9"/>
  <c r="H191" i="9"/>
  <c r="AV191" i="9" s="1"/>
  <c r="AI190" i="9"/>
  <c r="V190" i="9"/>
  <c r="W190" i="9" s="1"/>
  <c r="U190" i="9"/>
  <c r="Q190" i="9"/>
  <c r="H190" i="9"/>
  <c r="AO190" i="9" s="1"/>
  <c r="AI189" i="9"/>
  <c r="V189" i="9"/>
  <c r="W189" i="9" s="1"/>
  <c r="U189" i="9"/>
  <c r="G189" i="9" s="1"/>
  <c r="Q189" i="9"/>
  <c r="H189" i="9"/>
  <c r="AI188" i="9"/>
  <c r="V188" i="9"/>
  <c r="W188" i="9" s="1"/>
  <c r="U188" i="9"/>
  <c r="Q188" i="9"/>
  <c r="H188" i="9"/>
  <c r="AI187" i="9"/>
  <c r="V187" i="9"/>
  <c r="W187" i="9" s="1"/>
  <c r="U187" i="9"/>
  <c r="Q187" i="9"/>
  <c r="H187" i="9"/>
  <c r="AI186" i="9"/>
  <c r="V186" i="9"/>
  <c r="W186" i="9" s="1"/>
  <c r="U186" i="9"/>
  <c r="Q186" i="9"/>
  <c r="H186" i="9"/>
  <c r="AI185" i="9"/>
  <c r="V185" i="9"/>
  <c r="W185" i="9" s="1"/>
  <c r="U185" i="9"/>
  <c r="Q185" i="9"/>
  <c r="H185" i="9"/>
  <c r="AV185" i="9" s="1"/>
  <c r="AI184" i="9"/>
  <c r="V184" i="9"/>
  <c r="W184" i="9" s="1"/>
  <c r="U184" i="9"/>
  <c r="Q184" i="9"/>
  <c r="H184" i="9"/>
  <c r="AO184" i="9" s="1"/>
  <c r="AI183" i="9"/>
  <c r="V183" i="9"/>
  <c r="W183" i="9" s="1"/>
  <c r="U183" i="9"/>
  <c r="Q183" i="9"/>
  <c r="H183" i="9"/>
  <c r="AV183" i="9" s="1"/>
  <c r="AI182" i="9"/>
  <c r="V182" i="9"/>
  <c r="W182" i="9" s="1"/>
  <c r="U182" i="9"/>
  <c r="Q182" i="9"/>
  <c r="H182" i="9"/>
  <c r="AI181" i="9"/>
  <c r="V181" i="9"/>
  <c r="W181" i="9" s="1"/>
  <c r="U181" i="9"/>
  <c r="Q181" i="9"/>
  <c r="H181" i="9"/>
  <c r="AV181" i="9" s="1"/>
  <c r="AW181" i="9" s="1"/>
  <c r="AI180" i="9"/>
  <c r="V180" i="9"/>
  <c r="W180" i="9" s="1"/>
  <c r="U180" i="9"/>
  <c r="Q180" i="9"/>
  <c r="H180" i="9"/>
  <c r="AO180" i="9" s="1"/>
  <c r="AI179" i="9"/>
  <c r="V179" i="9"/>
  <c r="W179" i="9" s="1"/>
  <c r="U179" i="9"/>
  <c r="Q179" i="9"/>
  <c r="H179" i="9"/>
  <c r="AI178" i="9"/>
  <c r="V178" i="9"/>
  <c r="W178" i="9" s="1"/>
  <c r="U178" i="9"/>
  <c r="Q178" i="9"/>
  <c r="H178" i="9"/>
  <c r="AP178" i="9" s="1"/>
  <c r="AI177" i="9"/>
  <c r="V177" i="9"/>
  <c r="W177" i="9" s="1"/>
  <c r="U177" i="9"/>
  <c r="Q177" i="9"/>
  <c r="H177" i="9"/>
  <c r="AI176" i="9"/>
  <c r="V176" i="9"/>
  <c r="W176" i="9" s="1"/>
  <c r="U176" i="9"/>
  <c r="Q176" i="9"/>
  <c r="H176" i="9"/>
  <c r="AI175" i="9"/>
  <c r="V175" i="9"/>
  <c r="W175" i="9" s="1"/>
  <c r="U175" i="9"/>
  <c r="Q175" i="9"/>
  <c r="H175" i="9"/>
  <c r="AP175" i="9" s="1"/>
  <c r="AI174" i="9"/>
  <c r="V174" i="9"/>
  <c r="W174" i="9" s="1"/>
  <c r="U174" i="9"/>
  <c r="Q174" i="9"/>
  <c r="H174" i="9"/>
  <c r="AI173" i="9"/>
  <c r="V173" i="9"/>
  <c r="W173" i="9" s="1"/>
  <c r="U173" i="9"/>
  <c r="Q173" i="9"/>
  <c r="H173" i="9"/>
  <c r="AI172" i="9"/>
  <c r="V172" i="9"/>
  <c r="W172" i="9" s="1"/>
  <c r="U172" i="9"/>
  <c r="Q172" i="9"/>
  <c r="H172" i="9"/>
  <c r="AV172" i="9" s="1"/>
  <c r="AI171" i="9"/>
  <c r="V171" i="9"/>
  <c r="W171" i="9" s="1"/>
  <c r="U171" i="9"/>
  <c r="Q171" i="9"/>
  <c r="H171" i="9"/>
  <c r="AP171" i="9" s="1"/>
  <c r="AO170" i="9"/>
  <c r="AQ170" i="9" s="1"/>
  <c r="AI170" i="9"/>
  <c r="V170" i="9"/>
  <c r="W170" i="9" s="1"/>
  <c r="U170" i="9"/>
  <c r="Q170" i="9"/>
  <c r="H170" i="9"/>
  <c r="AP170" i="9" s="1"/>
  <c r="AI169" i="9"/>
  <c r="V169" i="9"/>
  <c r="W169" i="9" s="1"/>
  <c r="U169" i="9"/>
  <c r="Q169" i="9"/>
  <c r="H169" i="9"/>
  <c r="AV169" i="9" s="1"/>
  <c r="AI168" i="9"/>
  <c r="V168" i="9"/>
  <c r="W168" i="9" s="1"/>
  <c r="U168" i="9"/>
  <c r="Q168" i="9"/>
  <c r="H168" i="9"/>
  <c r="AV168" i="9" s="1"/>
  <c r="AW168" i="9" s="1"/>
  <c r="AI167" i="9"/>
  <c r="V167" i="9"/>
  <c r="W167" i="9" s="1"/>
  <c r="U167" i="9"/>
  <c r="Q167" i="9"/>
  <c r="H167" i="9"/>
  <c r="AP167" i="9" s="1"/>
  <c r="AI166" i="9"/>
  <c r="V166" i="9"/>
  <c r="W166" i="9" s="1"/>
  <c r="U166" i="9"/>
  <c r="Q166" i="9"/>
  <c r="H166" i="9"/>
  <c r="AV166" i="9" s="1"/>
  <c r="AI165" i="9"/>
  <c r="V165" i="9"/>
  <c r="W165" i="9" s="1"/>
  <c r="U165" i="9"/>
  <c r="Q165" i="9"/>
  <c r="H165" i="9"/>
  <c r="AI164" i="9"/>
  <c r="V164" i="9"/>
  <c r="W164" i="9" s="1"/>
  <c r="U164" i="9"/>
  <c r="Q164" i="9"/>
  <c r="H164" i="9"/>
  <c r="AO164" i="9" s="1"/>
  <c r="AI163" i="9"/>
  <c r="V163" i="9"/>
  <c r="W163" i="9" s="1"/>
  <c r="U163" i="9"/>
  <c r="Q163" i="9"/>
  <c r="H163" i="9"/>
  <c r="AI162" i="9"/>
  <c r="V162" i="9"/>
  <c r="W162" i="9" s="1"/>
  <c r="U162" i="9"/>
  <c r="Q162" i="9"/>
  <c r="H162" i="9"/>
  <c r="AO162" i="9" s="1"/>
  <c r="AI161" i="9"/>
  <c r="V161" i="9"/>
  <c r="W161" i="9" s="1"/>
  <c r="X161" i="9" s="1"/>
  <c r="U161" i="9"/>
  <c r="Q161" i="9"/>
  <c r="H161" i="9"/>
  <c r="AI160" i="9"/>
  <c r="V160" i="9"/>
  <c r="W160" i="9" s="1"/>
  <c r="U160" i="9"/>
  <c r="Q160" i="9"/>
  <c r="H160" i="9"/>
  <c r="AP160" i="9" s="1"/>
  <c r="AI159" i="9"/>
  <c r="V159" i="9"/>
  <c r="W159" i="9" s="1"/>
  <c r="U159" i="9"/>
  <c r="Q159" i="9"/>
  <c r="H159" i="9"/>
  <c r="AI158" i="9"/>
  <c r="V158" i="9"/>
  <c r="W158" i="9" s="1"/>
  <c r="AC158" i="9" s="1"/>
  <c r="AD158" i="9" s="1"/>
  <c r="U158" i="9"/>
  <c r="Q158" i="9"/>
  <c r="H158" i="9"/>
  <c r="AI157" i="9"/>
  <c r="V157" i="9"/>
  <c r="W157" i="9" s="1"/>
  <c r="G157" i="9" s="1"/>
  <c r="K157" i="9" s="1"/>
  <c r="U157" i="9"/>
  <c r="Q157" i="9"/>
  <c r="H157" i="9"/>
  <c r="AV157" i="9" s="1"/>
  <c r="AW157" i="9" s="1"/>
  <c r="AI156" i="9"/>
  <c r="V156" i="9"/>
  <c r="W156" i="9" s="1"/>
  <c r="U156" i="9"/>
  <c r="Q156" i="9"/>
  <c r="H156" i="9"/>
  <c r="AO156" i="9" s="1"/>
  <c r="AP155" i="9"/>
  <c r="AI155" i="9"/>
  <c r="V155" i="9"/>
  <c r="W155" i="9" s="1"/>
  <c r="U155" i="9"/>
  <c r="Q155" i="9"/>
  <c r="H155" i="9"/>
  <c r="AO155" i="9" s="1"/>
  <c r="AI154" i="9"/>
  <c r="V154" i="9"/>
  <c r="W154" i="9" s="1"/>
  <c r="U154" i="9"/>
  <c r="Q154" i="9"/>
  <c r="H154" i="9"/>
  <c r="AP154" i="9" s="1"/>
  <c r="AI153" i="9"/>
  <c r="V153" i="9"/>
  <c r="W153" i="9" s="1"/>
  <c r="U153" i="9"/>
  <c r="Q153" i="9"/>
  <c r="H153" i="9"/>
  <c r="AN153" i="9" s="1"/>
  <c r="AI152" i="9"/>
  <c r="V152" i="9"/>
  <c r="W152" i="9" s="1"/>
  <c r="U152" i="9"/>
  <c r="Q152" i="9"/>
  <c r="H152" i="9"/>
  <c r="AI151" i="9"/>
  <c r="V151" i="9"/>
  <c r="W151" i="9" s="1"/>
  <c r="U151" i="9"/>
  <c r="AC151" i="9" s="1"/>
  <c r="Q151" i="9"/>
  <c r="H151" i="9"/>
  <c r="AP151" i="9" s="1"/>
  <c r="AI150" i="9"/>
  <c r="V150" i="9"/>
  <c r="W150" i="9" s="1"/>
  <c r="U150" i="9"/>
  <c r="Q150" i="9"/>
  <c r="H150" i="9"/>
  <c r="AP150" i="9" s="1"/>
  <c r="AI149" i="9"/>
  <c r="V149" i="9"/>
  <c r="W149" i="9" s="1"/>
  <c r="U149" i="9"/>
  <c r="Q149" i="9"/>
  <c r="H149" i="9"/>
  <c r="AV149" i="9" s="1"/>
  <c r="AI148" i="9"/>
  <c r="V148" i="9"/>
  <c r="W148" i="9" s="1"/>
  <c r="U148" i="9"/>
  <c r="Q148" i="9"/>
  <c r="H148" i="9"/>
  <c r="AP148" i="9" s="1"/>
  <c r="AI147" i="9"/>
  <c r="V147" i="9"/>
  <c r="W147" i="9" s="1"/>
  <c r="U147" i="9"/>
  <c r="Q147" i="9"/>
  <c r="H147" i="9"/>
  <c r="AI146" i="9"/>
  <c r="V146" i="9"/>
  <c r="W146" i="9" s="1"/>
  <c r="U146" i="9"/>
  <c r="Q146" i="9"/>
  <c r="H146" i="9"/>
  <c r="AP146" i="9" s="1"/>
  <c r="AI145" i="9"/>
  <c r="V145" i="9"/>
  <c r="W145" i="9" s="1"/>
  <c r="U145" i="9"/>
  <c r="Q145" i="9"/>
  <c r="H145" i="9"/>
  <c r="AI144" i="9"/>
  <c r="V144" i="9"/>
  <c r="W144" i="9" s="1"/>
  <c r="U144" i="9"/>
  <c r="Q144" i="9"/>
  <c r="H144" i="9"/>
  <c r="AN144" i="9" s="1"/>
  <c r="AI143" i="9"/>
  <c r="V143" i="9"/>
  <c r="W143" i="9" s="1"/>
  <c r="U143" i="9"/>
  <c r="Q143" i="9"/>
  <c r="H143" i="9"/>
  <c r="AN143" i="9" s="1"/>
  <c r="AI142" i="9"/>
  <c r="V142" i="9"/>
  <c r="W142" i="9" s="1"/>
  <c r="U142" i="9"/>
  <c r="Q142" i="9"/>
  <c r="H142" i="9"/>
  <c r="AO142" i="9" s="1"/>
  <c r="AI141" i="9"/>
  <c r="V141" i="9"/>
  <c r="W141" i="9" s="1"/>
  <c r="U141" i="9"/>
  <c r="Q141" i="9"/>
  <c r="H141" i="9"/>
  <c r="AP141" i="9" s="1"/>
  <c r="AI140" i="9"/>
  <c r="V140" i="9"/>
  <c r="W140" i="9" s="1"/>
  <c r="U140" i="9"/>
  <c r="Q140" i="9"/>
  <c r="H140" i="9"/>
  <c r="AI139" i="9"/>
  <c r="V139" i="9"/>
  <c r="W139" i="9" s="1"/>
  <c r="U139" i="9"/>
  <c r="Q139" i="9"/>
  <c r="H139" i="9"/>
  <c r="AV139" i="9" s="1"/>
  <c r="AX139" i="9" s="1"/>
  <c r="AY139" i="9" s="1"/>
  <c r="AI138" i="9"/>
  <c r="V138" i="9"/>
  <c r="W138" i="9" s="1"/>
  <c r="U138" i="9"/>
  <c r="Q138" i="9"/>
  <c r="H138" i="9"/>
  <c r="AP138" i="9" s="1"/>
  <c r="AI137" i="9"/>
  <c r="V137" i="9"/>
  <c r="W137" i="9" s="1"/>
  <c r="U137" i="9"/>
  <c r="Q137" i="9"/>
  <c r="H137" i="9"/>
  <c r="AP137" i="9" s="1"/>
  <c r="AI136" i="9"/>
  <c r="V136" i="9"/>
  <c r="W136" i="9" s="1"/>
  <c r="U136" i="9"/>
  <c r="Q136" i="9"/>
  <c r="H136" i="9"/>
  <c r="AN136" i="9" s="1"/>
  <c r="AI135" i="9"/>
  <c r="V135" i="9"/>
  <c r="W135" i="9" s="1"/>
  <c r="U135" i="9"/>
  <c r="G135" i="9" s="1"/>
  <c r="Q135" i="9"/>
  <c r="H135" i="9"/>
  <c r="AN135" i="9" s="1"/>
  <c r="AI134" i="9"/>
  <c r="V134" i="9"/>
  <c r="W134" i="9" s="1"/>
  <c r="U134" i="9"/>
  <c r="Q134" i="9"/>
  <c r="H134" i="9"/>
  <c r="AO134" i="9" s="1"/>
  <c r="AI133" i="9"/>
  <c r="V133" i="9"/>
  <c r="W133" i="9" s="1"/>
  <c r="U133" i="9"/>
  <c r="Q133" i="9"/>
  <c r="H133" i="9"/>
  <c r="AN133" i="9" s="1"/>
  <c r="AI132" i="9"/>
  <c r="V132" i="9"/>
  <c r="W132" i="9" s="1"/>
  <c r="U132" i="9"/>
  <c r="Q132" i="9"/>
  <c r="H132" i="9"/>
  <c r="AP132" i="9" s="1"/>
  <c r="AI131" i="9"/>
  <c r="V131" i="9"/>
  <c r="W131" i="9" s="1"/>
  <c r="AC131" i="9" s="1"/>
  <c r="U131" i="9"/>
  <c r="Q131" i="9"/>
  <c r="H131" i="9"/>
  <c r="AO130" i="9"/>
  <c r="AI130" i="9"/>
  <c r="V130" i="9"/>
  <c r="W130" i="9" s="1"/>
  <c r="U130" i="9"/>
  <c r="Q130" i="9"/>
  <c r="H130" i="9"/>
  <c r="AI129" i="9"/>
  <c r="V129" i="9"/>
  <c r="W129" i="9" s="1"/>
  <c r="U129" i="9"/>
  <c r="Q129" i="9"/>
  <c r="H129" i="9"/>
  <c r="AV129" i="9" s="1"/>
  <c r="AI128" i="9"/>
  <c r="V128" i="9"/>
  <c r="W128" i="9" s="1"/>
  <c r="U128" i="9"/>
  <c r="Q128" i="9"/>
  <c r="H128" i="9"/>
  <c r="AI127" i="9"/>
  <c r="V127" i="9"/>
  <c r="W127" i="9" s="1"/>
  <c r="U127" i="9"/>
  <c r="Q127" i="9"/>
  <c r="H127" i="9"/>
  <c r="AP127" i="9" s="1"/>
  <c r="AI126" i="9"/>
  <c r="V126" i="9"/>
  <c r="W126" i="9" s="1"/>
  <c r="U126" i="9"/>
  <c r="Q126" i="9"/>
  <c r="H126" i="9"/>
  <c r="AV126" i="9" s="1"/>
  <c r="AI125" i="9"/>
  <c r="V125" i="9"/>
  <c r="W125" i="9" s="1"/>
  <c r="U125" i="9"/>
  <c r="Q125" i="9"/>
  <c r="H125" i="9"/>
  <c r="AV125" i="9" s="1"/>
  <c r="AI124" i="9"/>
  <c r="V124" i="9"/>
  <c r="W124" i="9" s="1"/>
  <c r="U124" i="9"/>
  <c r="AC124" i="9" s="1"/>
  <c r="Q124" i="9"/>
  <c r="H124" i="9"/>
  <c r="AV124" i="9" s="1"/>
  <c r="AO123" i="9"/>
  <c r="AI123" i="9"/>
  <c r="V123" i="9"/>
  <c r="W123" i="9" s="1"/>
  <c r="U123" i="9"/>
  <c r="Q123" i="9"/>
  <c r="H123" i="9"/>
  <c r="AN123" i="9" s="1"/>
  <c r="AI122" i="9"/>
  <c r="V122" i="9"/>
  <c r="W122" i="9" s="1"/>
  <c r="U122" i="9"/>
  <c r="Q122" i="9"/>
  <c r="H122" i="9"/>
  <c r="AP122" i="9" s="1"/>
  <c r="AI121" i="9"/>
  <c r="V121" i="9"/>
  <c r="W121" i="9" s="1"/>
  <c r="U121" i="9"/>
  <c r="Q121" i="9"/>
  <c r="H121" i="9"/>
  <c r="AV121" i="9" s="1"/>
  <c r="AI120" i="9"/>
  <c r="V120" i="9"/>
  <c r="W120" i="9" s="1"/>
  <c r="U120" i="9"/>
  <c r="Q120" i="9"/>
  <c r="H120" i="9"/>
  <c r="AI119" i="9"/>
  <c r="V119" i="9"/>
  <c r="W119" i="9" s="1"/>
  <c r="U119" i="9"/>
  <c r="Q119" i="9"/>
  <c r="H119" i="9"/>
  <c r="AO119" i="9" s="1"/>
  <c r="AI118" i="9"/>
  <c r="V118" i="9"/>
  <c r="W118" i="9" s="1"/>
  <c r="U118" i="9"/>
  <c r="Q118" i="9"/>
  <c r="H118" i="9"/>
  <c r="AV118" i="9" s="1"/>
  <c r="AX118" i="9" s="1"/>
  <c r="AY118" i="9" s="1"/>
  <c r="AI117" i="9"/>
  <c r="V117" i="9"/>
  <c r="W117" i="9" s="1"/>
  <c r="U117" i="9"/>
  <c r="Q117" i="9"/>
  <c r="H117" i="9"/>
  <c r="AP117" i="9" s="1"/>
  <c r="AI116" i="9"/>
  <c r="V116" i="9"/>
  <c r="W116" i="9" s="1"/>
  <c r="U116" i="9"/>
  <c r="Q116" i="9"/>
  <c r="H116" i="9"/>
  <c r="AP116" i="9" s="1"/>
  <c r="AI115" i="9"/>
  <c r="V115" i="9"/>
  <c r="W115" i="9" s="1"/>
  <c r="U115" i="9"/>
  <c r="Q115" i="9"/>
  <c r="H115" i="9"/>
  <c r="AI114" i="9"/>
  <c r="V114" i="9"/>
  <c r="W114" i="9" s="1"/>
  <c r="U114" i="9"/>
  <c r="Q114" i="9"/>
  <c r="H114" i="9"/>
  <c r="AV114" i="9" s="1"/>
  <c r="AI113" i="9"/>
  <c r="V113" i="9"/>
  <c r="W113" i="9" s="1"/>
  <c r="X113" i="9" s="1"/>
  <c r="U113" i="9"/>
  <c r="Q113" i="9"/>
  <c r="H113" i="9"/>
  <c r="AI112" i="9"/>
  <c r="V112" i="9"/>
  <c r="W112" i="9" s="1"/>
  <c r="U112" i="9"/>
  <c r="Q112" i="9"/>
  <c r="H112" i="9"/>
  <c r="AP112" i="9" s="1"/>
  <c r="AI111" i="9"/>
  <c r="V111" i="9"/>
  <c r="W111" i="9" s="1"/>
  <c r="U111" i="9"/>
  <c r="Q111" i="9"/>
  <c r="H111" i="9"/>
  <c r="AP111" i="9" s="1"/>
  <c r="AI110" i="9"/>
  <c r="V110" i="9"/>
  <c r="W110" i="9" s="1"/>
  <c r="U110" i="9"/>
  <c r="Q110" i="9"/>
  <c r="H110" i="9"/>
  <c r="AV110" i="9" s="1"/>
  <c r="AI109" i="9"/>
  <c r="V109" i="9"/>
  <c r="W109" i="9" s="1"/>
  <c r="U109" i="9"/>
  <c r="Q109" i="9"/>
  <c r="H109" i="9"/>
  <c r="AP109" i="9" s="1"/>
  <c r="AI108" i="9"/>
  <c r="V108" i="9"/>
  <c r="W108" i="9" s="1"/>
  <c r="U108" i="9"/>
  <c r="Q108" i="9"/>
  <c r="H108" i="9"/>
  <c r="AI107" i="9"/>
  <c r="V107" i="9"/>
  <c r="W107" i="9" s="1"/>
  <c r="U107" i="9"/>
  <c r="Q107" i="9"/>
  <c r="H107" i="9"/>
  <c r="AI106" i="9"/>
  <c r="V106" i="9"/>
  <c r="W106" i="9" s="1"/>
  <c r="U106" i="9"/>
  <c r="Q106" i="9"/>
  <c r="H106" i="9"/>
  <c r="AP106" i="9" s="1"/>
  <c r="AI105" i="9"/>
  <c r="V105" i="9"/>
  <c r="W105" i="9" s="1"/>
  <c r="U105" i="9"/>
  <c r="Q105" i="9"/>
  <c r="H105" i="9"/>
  <c r="AP105" i="9" s="1"/>
  <c r="AI104" i="9"/>
  <c r="V104" i="9"/>
  <c r="W104" i="9" s="1"/>
  <c r="U104" i="9"/>
  <c r="Q104" i="9"/>
  <c r="H104" i="9"/>
  <c r="AV104" i="9" s="1"/>
  <c r="AI103" i="9"/>
  <c r="V103" i="9"/>
  <c r="W103" i="9" s="1"/>
  <c r="U103" i="9"/>
  <c r="Q103" i="9"/>
  <c r="H103" i="9"/>
  <c r="AI102" i="9"/>
  <c r="V102" i="9"/>
  <c r="W102" i="9" s="1"/>
  <c r="U102" i="9"/>
  <c r="Q102" i="9"/>
  <c r="H102" i="9"/>
  <c r="AP102" i="9" s="1"/>
  <c r="AO101" i="9"/>
  <c r="AI101" i="9"/>
  <c r="V101" i="9"/>
  <c r="W101" i="9" s="1"/>
  <c r="U101" i="9"/>
  <c r="Q101" i="9"/>
  <c r="H101" i="9"/>
  <c r="AP101" i="9" s="1"/>
  <c r="AI100" i="9"/>
  <c r="V100" i="9"/>
  <c r="W100" i="9" s="1"/>
  <c r="U100" i="9"/>
  <c r="Q100" i="9"/>
  <c r="H100" i="9"/>
  <c r="AP100" i="9" s="1"/>
  <c r="AI99" i="9"/>
  <c r="V99" i="9"/>
  <c r="W99" i="9" s="1"/>
  <c r="U99" i="9"/>
  <c r="Q99" i="9"/>
  <c r="H99" i="9"/>
  <c r="AI98" i="9"/>
  <c r="V98" i="9"/>
  <c r="W98" i="9" s="1"/>
  <c r="U98" i="9"/>
  <c r="Q98" i="9"/>
  <c r="H98" i="9"/>
  <c r="AV98" i="9" s="1"/>
  <c r="AI97" i="9"/>
  <c r="V97" i="9"/>
  <c r="W97" i="9" s="1"/>
  <c r="U97" i="9"/>
  <c r="Q97" i="9"/>
  <c r="H97" i="9"/>
  <c r="AI96" i="9"/>
  <c r="V96" i="9"/>
  <c r="W96" i="9" s="1"/>
  <c r="U96" i="9"/>
  <c r="Q96" i="9"/>
  <c r="H96" i="9"/>
  <c r="AV96" i="9" s="1"/>
  <c r="AI95" i="9"/>
  <c r="V95" i="9"/>
  <c r="W95" i="9" s="1"/>
  <c r="U95" i="9"/>
  <c r="Q95" i="9"/>
  <c r="H95" i="9"/>
  <c r="AP95" i="9" s="1"/>
  <c r="AI94" i="9"/>
  <c r="V94" i="9"/>
  <c r="W94" i="9" s="1"/>
  <c r="U94" i="9"/>
  <c r="Q94" i="9"/>
  <c r="H94" i="9"/>
  <c r="AN94" i="9" s="1"/>
  <c r="AI93" i="9"/>
  <c r="V93" i="9"/>
  <c r="W93" i="9" s="1"/>
  <c r="U93" i="9"/>
  <c r="Q93" i="9"/>
  <c r="H93" i="9"/>
  <c r="AI92" i="9"/>
  <c r="V92" i="9"/>
  <c r="W92" i="9" s="1"/>
  <c r="U92" i="9"/>
  <c r="Q92" i="9"/>
  <c r="H92" i="9"/>
  <c r="AI91" i="9"/>
  <c r="V91" i="9"/>
  <c r="W91" i="9" s="1"/>
  <c r="U91" i="9"/>
  <c r="Q91" i="9"/>
  <c r="H91" i="9"/>
  <c r="AP91" i="9" s="1"/>
  <c r="AI90" i="9"/>
  <c r="V90" i="9"/>
  <c r="W90" i="9" s="1"/>
  <c r="U90" i="9"/>
  <c r="Q90" i="9"/>
  <c r="H90" i="9"/>
  <c r="AP90" i="9" s="1"/>
  <c r="AI89" i="9"/>
  <c r="V89" i="9"/>
  <c r="W89" i="9" s="1"/>
  <c r="U89" i="9"/>
  <c r="Q89" i="9"/>
  <c r="H89" i="9"/>
  <c r="AP89" i="9" s="1"/>
  <c r="AI88" i="9"/>
  <c r="V88" i="9"/>
  <c r="W88" i="9" s="1"/>
  <c r="U88" i="9"/>
  <c r="Q88" i="9"/>
  <c r="H88" i="9"/>
  <c r="AV88" i="9" s="1"/>
  <c r="AI87" i="9"/>
  <c r="V87" i="9"/>
  <c r="W87" i="9" s="1"/>
  <c r="U87" i="9"/>
  <c r="Q87" i="9"/>
  <c r="H87" i="9"/>
  <c r="AV87" i="9" s="1"/>
  <c r="AW87" i="9" s="1"/>
  <c r="AI86" i="9"/>
  <c r="V86" i="9"/>
  <c r="W86" i="9" s="1"/>
  <c r="U86" i="9"/>
  <c r="Q86" i="9"/>
  <c r="H86" i="9"/>
  <c r="AI85" i="9"/>
  <c r="V85" i="9"/>
  <c r="W85" i="9" s="1"/>
  <c r="U85" i="9"/>
  <c r="Q85" i="9"/>
  <c r="H85" i="9"/>
  <c r="AI84" i="9"/>
  <c r="V84" i="9"/>
  <c r="W84" i="9" s="1"/>
  <c r="U84" i="9"/>
  <c r="Q84" i="9"/>
  <c r="H84" i="9"/>
  <c r="AP84" i="9" s="1"/>
  <c r="AI83" i="9"/>
  <c r="V83" i="9"/>
  <c r="W83" i="9" s="1"/>
  <c r="U83" i="9"/>
  <c r="Q83" i="9"/>
  <c r="H83" i="9"/>
  <c r="AP83" i="9" s="1"/>
  <c r="AI82" i="9"/>
  <c r="V82" i="9"/>
  <c r="W82" i="9" s="1"/>
  <c r="U82" i="9"/>
  <c r="Q82" i="9"/>
  <c r="H82" i="9"/>
  <c r="AI81" i="9"/>
  <c r="V81" i="9"/>
  <c r="W81" i="9" s="1"/>
  <c r="X81" i="9" s="1"/>
  <c r="U81" i="9"/>
  <c r="Q81" i="9"/>
  <c r="H81" i="9"/>
  <c r="AN81" i="9" s="1"/>
  <c r="AI80" i="9"/>
  <c r="V80" i="9"/>
  <c r="W80" i="9" s="1"/>
  <c r="U80" i="9"/>
  <c r="Q80" i="9"/>
  <c r="H80" i="9"/>
  <c r="AV80" i="9" s="1"/>
  <c r="AW80" i="9" s="1"/>
  <c r="AI79" i="9"/>
  <c r="V79" i="9"/>
  <c r="W79" i="9" s="1"/>
  <c r="U79" i="9"/>
  <c r="Q79" i="9"/>
  <c r="H79" i="9"/>
  <c r="AN79" i="9" s="1"/>
  <c r="AI78" i="9"/>
  <c r="V78" i="9"/>
  <c r="W78" i="9" s="1"/>
  <c r="U78" i="9"/>
  <c r="Q78" i="9"/>
  <c r="H78" i="9"/>
  <c r="AI77" i="9"/>
  <c r="V77" i="9"/>
  <c r="W77" i="9" s="1"/>
  <c r="U77" i="9"/>
  <c r="Q77" i="9"/>
  <c r="H77" i="9"/>
  <c r="AN77" i="9" s="1"/>
  <c r="AI76" i="9"/>
  <c r="V76" i="9"/>
  <c r="W76" i="9" s="1"/>
  <c r="U76" i="9"/>
  <c r="Q76" i="9"/>
  <c r="H76" i="9"/>
  <c r="AV76" i="9" s="1"/>
  <c r="AI75" i="9"/>
  <c r="V75" i="9"/>
  <c r="W75" i="9" s="1"/>
  <c r="U75" i="9"/>
  <c r="Q75" i="9"/>
  <c r="H75" i="9"/>
  <c r="AV75" i="9" s="1"/>
  <c r="AX75" i="9" s="1"/>
  <c r="AY75" i="9" s="1"/>
  <c r="AI74" i="9"/>
  <c r="V74" i="9"/>
  <c r="W74" i="9" s="1"/>
  <c r="U74" i="9"/>
  <c r="Q74" i="9"/>
  <c r="H74" i="9"/>
  <c r="AO74" i="9" s="1"/>
  <c r="AI73" i="9"/>
  <c r="V73" i="9"/>
  <c r="W73" i="9" s="1"/>
  <c r="U73" i="9"/>
  <c r="Q73" i="9"/>
  <c r="H73" i="9"/>
  <c r="AV73" i="9" s="1"/>
  <c r="AI72" i="9"/>
  <c r="V72" i="9"/>
  <c r="W72" i="9" s="1"/>
  <c r="U72" i="9"/>
  <c r="Q72" i="9"/>
  <c r="H72" i="9"/>
  <c r="AO72" i="9" s="1"/>
  <c r="AI71" i="9"/>
  <c r="V71" i="9"/>
  <c r="W71" i="9" s="1"/>
  <c r="U71" i="9"/>
  <c r="Q71" i="9"/>
  <c r="H71" i="9"/>
  <c r="AN71" i="9" s="1"/>
  <c r="AI70" i="9"/>
  <c r="V70" i="9"/>
  <c r="W70" i="9" s="1"/>
  <c r="U70" i="9"/>
  <c r="Q70" i="9"/>
  <c r="H70" i="9"/>
  <c r="AP70" i="9" s="1"/>
  <c r="AI69" i="9"/>
  <c r="V69" i="9"/>
  <c r="W69" i="9" s="1"/>
  <c r="U69" i="9"/>
  <c r="Q69" i="9"/>
  <c r="H69" i="9"/>
  <c r="AI68" i="9"/>
  <c r="V68" i="9"/>
  <c r="W68" i="9" s="1"/>
  <c r="U68" i="9"/>
  <c r="Q68" i="9"/>
  <c r="H68" i="9"/>
  <c r="AP68" i="9" s="1"/>
  <c r="AI67" i="9"/>
  <c r="V67" i="9"/>
  <c r="W67" i="9" s="1"/>
  <c r="U67" i="9"/>
  <c r="Q67" i="9"/>
  <c r="H67" i="9"/>
  <c r="AO67" i="9" s="1"/>
  <c r="AI66" i="9"/>
  <c r="V66" i="9"/>
  <c r="W66" i="9" s="1"/>
  <c r="U66" i="9"/>
  <c r="Q66" i="9"/>
  <c r="H66" i="9"/>
  <c r="AV66" i="9" s="1"/>
  <c r="AI65" i="9"/>
  <c r="V65" i="9"/>
  <c r="W65" i="9" s="1"/>
  <c r="U65" i="9"/>
  <c r="Q65" i="9"/>
  <c r="H65" i="9"/>
  <c r="AV65" i="9" s="1"/>
  <c r="AI64" i="9"/>
  <c r="V64" i="9"/>
  <c r="W64" i="9" s="1"/>
  <c r="U64" i="9"/>
  <c r="Q64" i="9"/>
  <c r="H64" i="9"/>
  <c r="AI63" i="9"/>
  <c r="V63" i="9"/>
  <c r="W63" i="9" s="1"/>
  <c r="U63" i="9"/>
  <c r="Q63" i="9"/>
  <c r="H63" i="9"/>
  <c r="AV63" i="9" s="1"/>
  <c r="AI62" i="9"/>
  <c r="V62" i="9"/>
  <c r="W62" i="9" s="1"/>
  <c r="U62" i="9"/>
  <c r="Q62" i="9"/>
  <c r="H62" i="9"/>
  <c r="AP62" i="9" s="1"/>
  <c r="AN61" i="9"/>
  <c r="AI61" i="9"/>
  <c r="V61" i="9"/>
  <c r="W61" i="9" s="1"/>
  <c r="U61" i="9"/>
  <c r="Q61" i="9"/>
  <c r="H61" i="9"/>
  <c r="AI60" i="9"/>
  <c r="V60" i="9"/>
  <c r="W60" i="9" s="1"/>
  <c r="U60" i="9"/>
  <c r="Q60" i="9"/>
  <c r="H60" i="9"/>
  <c r="AP60" i="9" s="1"/>
  <c r="AI59" i="9"/>
  <c r="V59" i="9"/>
  <c r="W59" i="9" s="1"/>
  <c r="U59" i="9"/>
  <c r="Q59" i="9"/>
  <c r="H59" i="9"/>
  <c r="AP59" i="9" s="1"/>
  <c r="AI58" i="9"/>
  <c r="V58" i="9"/>
  <c r="W58" i="9" s="1"/>
  <c r="U58" i="9"/>
  <c r="Q58" i="9"/>
  <c r="H58" i="9"/>
  <c r="AV58" i="9" s="1"/>
  <c r="AI57" i="9"/>
  <c r="V57" i="9"/>
  <c r="W57" i="9" s="1"/>
  <c r="U57" i="9"/>
  <c r="Q57" i="9"/>
  <c r="H57" i="9"/>
  <c r="AV57" i="9" s="1"/>
  <c r="AX57" i="9" s="1"/>
  <c r="AY57" i="9" s="1"/>
  <c r="AI56" i="9"/>
  <c r="V56" i="9"/>
  <c r="W56" i="9" s="1"/>
  <c r="U56" i="9"/>
  <c r="Q56" i="9"/>
  <c r="H56" i="9"/>
  <c r="AN56" i="9" s="1"/>
  <c r="AI55" i="9"/>
  <c r="V55" i="9"/>
  <c r="W55" i="9" s="1"/>
  <c r="U55" i="9"/>
  <c r="Q55" i="9"/>
  <c r="H55" i="9"/>
  <c r="AP55" i="9" s="1"/>
  <c r="AI54" i="9"/>
  <c r="V54" i="9"/>
  <c r="W54" i="9" s="1"/>
  <c r="U54" i="9"/>
  <c r="Q54" i="9"/>
  <c r="H54" i="9"/>
  <c r="AN54" i="9" s="1"/>
  <c r="AI53" i="9"/>
  <c r="V53" i="9"/>
  <c r="W53" i="9" s="1"/>
  <c r="U53" i="9"/>
  <c r="Q53" i="9"/>
  <c r="H53" i="9"/>
  <c r="AO53" i="9" s="1"/>
  <c r="AI52" i="9"/>
  <c r="V52" i="9"/>
  <c r="W52" i="9" s="1"/>
  <c r="U52" i="9"/>
  <c r="Q52" i="9"/>
  <c r="H52" i="9"/>
  <c r="AN52" i="9" s="1"/>
  <c r="AI51" i="9"/>
  <c r="V51" i="9"/>
  <c r="W51" i="9" s="1"/>
  <c r="X51" i="9" s="1"/>
  <c r="U51" i="9"/>
  <c r="Q51" i="9"/>
  <c r="H51" i="9"/>
  <c r="AV51" i="9" s="1"/>
  <c r="AW51" i="9" s="1"/>
  <c r="AI50" i="9"/>
  <c r="V50" i="9"/>
  <c r="W50" i="9" s="1"/>
  <c r="U50" i="9"/>
  <c r="Q50" i="9"/>
  <c r="H50" i="9"/>
  <c r="AV50" i="9" s="1"/>
  <c r="AW50" i="9" s="1"/>
  <c r="AI49" i="9"/>
  <c r="V49" i="9"/>
  <c r="W49" i="9" s="1"/>
  <c r="U49" i="9"/>
  <c r="Q49" i="9"/>
  <c r="H49" i="9"/>
  <c r="AP49" i="9" s="1"/>
  <c r="AI48" i="9"/>
  <c r="V48" i="9"/>
  <c r="W48" i="9" s="1"/>
  <c r="G48" i="9" s="1"/>
  <c r="U48" i="9"/>
  <c r="Q48" i="9"/>
  <c r="H48" i="9"/>
  <c r="AP48" i="9" s="1"/>
  <c r="AI47" i="9"/>
  <c r="V47" i="9"/>
  <c r="W47" i="9" s="1"/>
  <c r="U47" i="9"/>
  <c r="Q47" i="9"/>
  <c r="H47" i="9"/>
  <c r="AN47" i="9" s="1"/>
  <c r="AI46" i="9"/>
  <c r="V46" i="9"/>
  <c r="W46" i="9" s="1"/>
  <c r="U46" i="9"/>
  <c r="Q46" i="9"/>
  <c r="H46" i="9"/>
  <c r="AP46" i="9" s="1"/>
  <c r="AI45" i="9"/>
  <c r="V45" i="9"/>
  <c r="W45" i="9" s="1"/>
  <c r="U45" i="9"/>
  <c r="Q45" i="9"/>
  <c r="H45" i="9"/>
  <c r="AP45" i="9" s="1"/>
  <c r="AI44" i="9"/>
  <c r="V44" i="9"/>
  <c r="W44" i="9" s="1"/>
  <c r="U44" i="9"/>
  <c r="Q44" i="9"/>
  <c r="H44" i="9"/>
  <c r="AN44" i="9" s="1"/>
  <c r="AI43" i="9"/>
  <c r="V43" i="9"/>
  <c r="W43" i="9" s="1"/>
  <c r="U43" i="9"/>
  <c r="Q43" i="9"/>
  <c r="H43" i="9"/>
  <c r="AP42" i="9"/>
  <c r="AQ42" i="9" s="1"/>
  <c r="AI42" i="9"/>
  <c r="V42" i="9"/>
  <c r="W42" i="9" s="1"/>
  <c r="U42" i="9"/>
  <c r="Q42" i="9"/>
  <c r="H42" i="9"/>
  <c r="AO42" i="9" s="1"/>
  <c r="AP41" i="9"/>
  <c r="AI41" i="9"/>
  <c r="V41" i="9"/>
  <c r="W41" i="9" s="1"/>
  <c r="U41" i="9"/>
  <c r="Q41" i="9"/>
  <c r="H41" i="9"/>
  <c r="AO41" i="9" s="1"/>
  <c r="AI40" i="9"/>
  <c r="V40" i="9"/>
  <c r="W40" i="9" s="1"/>
  <c r="U40" i="9"/>
  <c r="Q40" i="9"/>
  <c r="H40" i="9"/>
  <c r="AO40" i="9" s="1"/>
  <c r="AI39" i="9"/>
  <c r="V39" i="9"/>
  <c r="W39" i="9" s="1"/>
  <c r="U39" i="9"/>
  <c r="Q39" i="9"/>
  <c r="H39" i="9"/>
  <c r="AO39" i="9" s="1"/>
  <c r="AV38" i="9"/>
  <c r="AW38" i="9" s="1"/>
  <c r="AI38" i="9"/>
  <c r="V38" i="9"/>
  <c r="W38" i="9" s="1"/>
  <c r="U38" i="9"/>
  <c r="Q38" i="9"/>
  <c r="H38" i="9"/>
  <c r="AI37" i="9"/>
  <c r="V37" i="9"/>
  <c r="W37" i="9" s="1"/>
  <c r="U37" i="9"/>
  <c r="Q37" i="9"/>
  <c r="H37" i="9"/>
  <c r="AP37" i="9" s="1"/>
  <c r="AI36" i="9"/>
  <c r="V36" i="9"/>
  <c r="W36" i="9" s="1"/>
  <c r="U36" i="9"/>
  <c r="Q36" i="9"/>
  <c r="H36" i="9"/>
  <c r="AV36" i="9" s="1"/>
  <c r="AP35" i="9"/>
  <c r="AO35" i="9"/>
  <c r="AI35" i="9"/>
  <c r="V35" i="9"/>
  <c r="W35" i="9" s="1"/>
  <c r="U35" i="9"/>
  <c r="Q35" i="9"/>
  <c r="H35" i="9"/>
  <c r="AV35" i="9" s="1"/>
  <c r="AW35" i="9" s="1"/>
  <c r="AI34" i="9"/>
  <c r="V34" i="9"/>
  <c r="W34" i="9" s="1"/>
  <c r="U34" i="9"/>
  <c r="Q34" i="9"/>
  <c r="H34" i="9"/>
  <c r="AN34" i="9" s="1"/>
  <c r="AI33" i="9"/>
  <c r="V33" i="9"/>
  <c r="W33" i="9" s="1"/>
  <c r="U33" i="9"/>
  <c r="X33" i="9" s="1"/>
  <c r="Q33" i="9"/>
  <c r="H33" i="9"/>
  <c r="AO32" i="9"/>
  <c r="AI32" i="9"/>
  <c r="V32" i="9"/>
  <c r="W32" i="9" s="1"/>
  <c r="U32" i="9"/>
  <c r="Q32" i="9"/>
  <c r="H32" i="9"/>
  <c r="AP32" i="9" s="1"/>
  <c r="AI31" i="9"/>
  <c r="V31" i="9"/>
  <c r="W31" i="9" s="1"/>
  <c r="U31" i="9"/>
  <c r="Q31" i="9"/>
  <c r="H31" i="9"/>
  <c r="AP31" i="9" s="1"/>
  <c r="AI30" i="9"/>
  <c r="V30" i="9"/>
  <c r="W30" i="9" s="1"/>
  <c r="U30" i="9"/>
  <c r="Q30" i="9"/>
  <c r="H30" i="9"/>
  <c r="AV30" i="9" s="1"/>
  <c r="AX30" i="9" s="1"/>
  <c r="AY30" i="9" s="1"/>
  <c r="AI29" i="9"/>
  <c r="V29" i="9"/>
  <c r="W29" i="9" s="1"/>
  <c r="U29" i="9"/>
  <c r="Q29" i="9"/>
  <c r="H29" i="9"/>
  <c r="AP29" i="9" s="1"/>
  <c r="AV28" i="9"/>
  <c r="AW28" i="9" s="1"/>
  <c r="AP28" i="9"/>
  <c r="AO28" i="9"/>
  <c r="AN28" i="9"/>
  <c r="AI28" i="9"/>
  <c r="V28" i="9"/>
  <c r="W28" i="9" s="1"/>
  <c r="U28" i="9"/>
  <c r="S28" i="9"/>
  <c r="R28" i="9"/>
  <c r="AI27" i="9"/>
  <c r="V27" i="9"/>
  <c r="W27" i="9" s="1"/>
  <c r="U27" i="9"/>
  <c r="Q27" i="9"/>
  <c r="H27" i="9"/>
  <c r="AV27" i="9" s="1"/>
  <c r="AX27" i="9" s="1"/>
  <c r="AY27" i="9" s="1"/>
  <c r="AI26" i="9"/>
  <c r="V26" i="9"/>
  <c r="W26" i="9" s="1"/>
  <c r="U26" i="9"/>
  <c r="Q26" i="9"/>
  <c r="H26" i="9"/>
  <c r="AV26" i="9" s="1"/>
  <c r="AW26" i="9" s="1"/>
  <c r="AI25" i="9"/>
  <c r="V25" i="9"/>
  <c r="W25" i="9" s="1"/>
  <c r="U25" i="9"/>
  <c r="Q25" i="9"/>
  <c r="H25" i="9"/>
  <c r="AP25" i="9" s="1"/>
  <c r="AI24" i="9"/>
  <c r="V24" i="9"/>
  <c r="W24" i="9" s="1"/>
  <c r="U24" i="9"/>
  <c r="Q24" i="9"/>
  <c r="H24" i="9"/>
  <c r="AP24" i="9" s="1"/>
  <c r="AI23" i="9"/>
  <c r="V23" i="9"/>
  <c r="W23" i="9" s="1"/>
  <c r="X23" i="9" s="1"/>
  <c r="U23" i="9"/>
  <c r="Q23" i="9"/>
  <c r="H23" i="9"/>
  <c r="AN23" i="9" s="1"/>
  <c r="AI22" i="9"/>
  <c r="V22" i="9"/>
  <c r="W22" i="9" s="1"/>
  <c r="U22" i="9"/>
  <c r="Q22" i="9"/>
  <c r="H22" i="9"/>
  <c r="AV22" i="9" s="1"/>
  <c r="AI21" i="9"/>
  <c r="V21" i="9"/>
  <c r="W21" i="9" s="1"/>
  <c r="U21" i="9"/>
  <c r="Q21" i="9"/>
  <c r="H21" i="9"/>
  <c r="AP21" i="9" s="1"/>
  <c r="AI20" i="9"/>
  <c r="V20" i="9"/>
  <c r="W20" i="9" s="1"/>
  <c r="U20" i="9"/>
  <c r="Q20" i="9"/>
  <c r="H20" i="9"/>
  <c r="AV20" i="9" s="1"/>
  <c r="AI19" i="9"/>
  <c r="V19" i="9"/>
  <c r="W19" i="9" s="1"/>
  <c r="U19" i="9"/>
  <c r="G19" i="9" s="1"/>
  <c r="Q19" i="9"/>
  <c r="H19" i="9"/>
  <c r="AO19" i="9" s="1"/>
  <c r="AI18" i="9"/>
  <c r="V18" i="9"/>
  <c r="W18" i="9" s="1"/>
  <c r="U18" i="9"/>
  <c r="Q18" i="9"/>
  <c r="H18" i="9"/>
  <c r="AI17" i="9"/>
  <c r="V17" i="9"/>
  <c r="W17" i="9" s="1"/>
  <c r="U17" i="9"/>
  <c r="AC17" i="9" s="1"/>
  <c r="Q17" i="9"/>
  <c r="H17" i="9"/>
  <c r="AP17" i="9" s="1"/>
  <c r="AI16" i="9"/>
  <c r="V16" i="9"/>
  <c r="W16" i="9" s="1"/>
  <c r="U16" i="9"/>
  <c r="Q16" i="9"/>
  <c r="H16" i="9"/>
  <c r="AV16" i="9" s="1"/>
  <c r="AW16" i="9" s="1"/>
  <c r="AI15" i="9"/>
  <c r="V15" i="9"/>
  <c r="W15" i="9" s="1"/>
  <c r="U15" i="9"/>
  <c r="Q15" i="9"/>
  <c r="H15" i="9"/>
  <c r="AV15" i="9" s="1"/>
  <c r="AX15" i="9" s="1"/>
  <c r="AY15" i="9" s="1"/>
  <c r="AI14" i="9"/>
  <c r="V14" i="9"/>
  <c r="W14" i="9" s="1"/>
  <c r="U14" i="9"/>
  <c r="Q14" i="9"/>
  <c r="H14" i="9"/>
  <c r="AO14" i="9" s="1"/>
  <c r="AI13" i="9"/>
  <c r="V13" i="9"/>
  <c r="W13" i="9" s="1"/>
  <c r="U13" i="9"/>
  <c r="Q13" i="9"/>
  <c r="H13" i="9"/>
  <c r="AO13" i="9" s="1"/>
  <c r="AI12" i="9"/>
  <c r="V12" i="9"/>
  <c r="W12" i="9" s="1"/>
  <c r="U12" i="9"/>
  <c r="Q12" i="9"/>
  <c r="H12" i="9"/>
  <c r="AI11" i="9"/>
  <c r="V11" i="9"/>
  <c r="W11" i="9" s="1"/>
  <c r="U11" i="9"/>
  <c r="Q11" i="9"/>
  <c r="H11" i="9"/>
  <c r="AV11" i="9" s="1"/>
  <c r="AX11" i="9" s="1"/>
  <c r="AY11" i="9" s="1"/>
  <c r="AI10" i="9"/>
  <c r="V10" i="9"/>
  <c r="W10" i="9" s="1"/>
  <c r="U10" i="9"/>
  <c r="Q10" i="9"/>
  <c r="H10" i="9"/>
  <c r="AV10" i="9" s="1"/>
  <c r="AX10" i="9" s="1"/>
  <c r="AY10" i="9" s="1"/>
  <c r="AI9" i="9"/>
  <c r="V9" i="9"/>
  <c r="W9" i="9" s="1"/>
  <c r="AC9" i="9" s="1"/>
  <c r="U9" i="9"/>
  <c r="Q9" i="9"/>
  <c r="H9" i="9"/>
  <c r="AP9" i="9" s="1"/>
  <c r="AI8" i="9"/>
  <c r="V8" i="9"/>
  <c r="W8" i="9" s="1"/>
  <c r="U8" i="9"/>
  <c r="Q8" i="9"/>
  <c r="H8" i="9"/>
  <c r="AN8" i="9" s="1"/>
  <c r="AI7" i="9"/>
  <c r="V7" i="9"/>
  <c r="W7" i="9" s="1"/>
  <c r="U7" i="9"/>
  <c r="Q7" i="9"/>
  <c r="H7" i="9"/>
  <c r="AV7" i="9" s="1"/>
  <c r="AX7" i="9" s="1"/>
  <c r="AY7" i="9" s="1"/>
  <c r="AI6" i="9"/>
  <c r="V6" i="9"/>
  <c r="W6" i="9" s="1"/>
  <c r="U6" i="9"/>
  <c r="Q6" i="9"/>
  <c r="H6" i="9"/>
  <c r="AV6" i="9" s="1"/>
  <c r="AI5" i="9"/>
  <c r="V5" i="9"/>
  <c r="W5" i="9" s="1"/>
  <c r="U5" i="9"/>
  <c r="Q5" i="9"/>
  <c r="H5" i="9"/>
  <c r="AO5" i="9" s="1"/>
  <c r="AI4" i="9"/>
  <c r="V4" i="9"/>
  <c r="W4" i="9" s="1"/>
  <c r="U4" i="9"/>
  <c r="Q4" i="9"/>
  <c r="H4" i="9"/>
  <c r="AV4" i="9" s="1"/>
  <c r="AW4" i="9" s="1"/>
  <c r="AI3" i="9"/>
  <c r="V3" i="9"/>
  <c r="W3" i="9" s="1"/>
  <c r="U3" i="9"/>
  <c r="Q3" i="9"/>
  <c r="H3" i="9"/>
  <c r="AV3" i="9" s="1"/>
  <c r="AI2" i="9"/>
  <c r="V2" i="9"/>
  <c r="W2" i="9" s="1"/>
  <c r="U2" i="9"/>
  <c r="Q2" i="9"/>
  <c r="H2" i="9"/>
  <c r="AP2" i="9" s="1"/>
  <c r="S28" i="6"/>
  <c r="R28" i="6"/>
  <c r="U18" i="6"/>
  <c r="V18" i="6"/>
  <c r="W18" i="6" s="1"/>
  <c r="AI18" i="6"/>
  <c r="U19" i="6"/>
  <c r="V19" i="6"/>
  <c r="W19" i="6" s="1"/>
  <c r="AI19" i="6"/>
  <c r="U20" i="6"/>
  <c r="V20" i="6"/>
  <c r="W20" i="6" s="1"/>
  <c r="AI20" i="6"/>
  <c r="U21" i="6"/>
  <c r="V21" i="6"/>
  <c r="W21" i="6" s="1"/>
  <c r="AI21" i="6"/>
  <c r="U22" i="6"/>
  <c r="V22" i="6"/>
  <c r="W22" i="6" s="1"/>
  <c r="AI22" i="6"/>
  <c r="U23" i="6"/>
  <c r="V23" i="6"/>
  <c r="W23" i="6" s="1"/>
  <c r="AI23" i="6"/>
  <c r="U24" i="6"/>
  <c r="V24" i="6"/>
  <c r="W24" i="6" s="1"/>
  <c r="AI24" i="6"/>
  <c r="U25" i="6"/>
  <c r="V25" i="6"/>
  <c r="W25" i="6" s="1"/>
  <c r="AI25" i="6"/>
  <c r="U26" i="6"/>
  <c r="V26" i="6"/>
  <c r="W26" i="6" s="1"/>
  <c r="AI26" i="6"/>
  <c r="U27" i="6"/>
  <c r="V27" i="6"/>
  <c r="W27" i="6" s="1"/>
  <c r="AI27" i="6"/>
  <c r="U28" i="6"/>
  <c r="V28" i="6"/>
  <c r="W28" i="6" s="1"/>
  <c r="AI28" i="6"/>
  <c r="AN28" i="6"/>
  <c r="AO28" i="6"/>
  <c r="AP28" i="6"/>
  <c r="AV28" i="6"/>
  <c r="AW28" i="6" s="1"/>
  <c r="U29" i="6"/>
  <c r="V29" i="6"/>
  <c r="W29" i="6" s="1"/>
  <c r="AI29" i="6"/>
  <c r="U30" i="6"/>
  <c r="V30" i="6"/>
  <c r="W30" i="6" s="1"/>
  <c r="AI30" i="6"/>
  <c r="U31" i="6"/>
  <c r="V31" i="6"/>
  <c r="W31" i="6" s="1"/>
  <c r="AI31" i="6"/>
  <c r="U32" i="6"/>
  <c r="V32" i="6"/>
  <c r="W32" i="6" s="1"/>
  <c r="AI32" i="6"/>
  <c r="U33" i="6"/>
  <c r="V33" i="6"/>
  <c r="W33" i="6" s="1"/>
  <c r="AI33" i="6"/>
  <c r="U34" i="6"/>
  <c r="V34" i="6"/>
  <c r="W34" i="6" s="1"/>
  <c r="AI34" i="6"/>
  <c r="U35" i="6"/>
  <c r="V35" i="6"/>
  <c r="W35" i="6" s="1"/>
  <c r="AI35" i="6"/>
  <c r="U36" i="6"/>
  <c r="V36" i="6"/>
  <c r="W36" i="6" s="1"/>
  <c r="AI36" i="6"/>
  <c r="U37" i="6"/>
  <c r="V37" i="6"/>
  <c r="W37" i="6" s="1"/>
  <c r="AI37" i="6"/>
  <c r="U38" i="6"/>
  <c r="V38" i="6"/>
  <c r="W38" i="6" s="1"/>
  <c r="AI38" i="6"/>
  <c r="U39" i="6"/>
  <c r="V39" i="6"/>
  <c r="W39" i="6" s="1"/>
  <c r="AI39" i="6"/>
  <c r="U40" i="6"/>
  <c r="V40" i="6"/>
  <c r="W40" i="6" s="1"/>
  <c r="AI40" i="6"/>
  <c r="U41" i="6"/>
  <c r="V41" i="6"/>
  <c r="W41" i="6" s="1"/>
  <c r="AI41" i="6"/>
  <c r="U42" i="6"/>
  <c r="V42" i="6"/>
  <c r="W42" i="6" s="1"/>
  <c r="AI42" i="6"/>
  <c r="U43" i="6"/>
  <c r="V43" i="6"/>
  <c r="W43" i="6" s="1"/>
  <c r="AI43" i="6"/>
  <c r="U44" i="6"/>
  <c r="V44" i="6"/>
  <c r="W44" i="6" s="1"/>
  <c r="AI44" i="6"/>
  <c r="U45" i="6"/>
  <c r="V45" i="6"/>
  <c r="W45" i="6" s="1"/>
  <c r="AI45" i="6"/>
  <c r="U46" i="6"/>
  <c r="V46" i="6"/>
  <c r="W46" i="6" s="1"/>
  <c r="AI46" i="6"/>
  <c r="U47" i="6"/>
  <c r="V47" i="6"/>
  <c r="W47" i="6" s="1"/>
  <c r="AI47" i="6"/>
  <c r="X147" i="9" l="1"/>
  <c r="AC165" i="9"/>
  <c r="AD165" i="9" s="1"/>
  <c r="G535" i="9"/>
  <c r="X34" i="9"/>
  <c r="AP67" i="9"/>
  <c r="AV95" i="9"/>
  <c r="AX95" i="9" s="1"/>
  <c r="AY95" i="9" s="1"/>
  <c r="AC126" i="9"/>
  <c r="AN168" i="9"/>
  <c r="AC206" i="9"/>
  <c r="AC227" i="9"/>
  <c r="AE227" i="9" s="1"/>
  <c r="AF227" i="9" s="1"/>
  <c r="G233" i="9"/>
  <c r="G242" i="9"/>
  <c r="G269" i="9"/>
  <c r="G440" i="9"/>
  <c r="K440" i="9" s="1"/>
  <c r="P440" i="9" s="1"/>
  <c r="S440" i="9" s="1"/>
  <c r="AP123" i="9"/>
  <c r="AQ123" i="9" s="1"/>
  <c r="AO168" i="9"/>
  <c r="AN224" i="9"/>
  <c r="AN230" i="9"/>
  <c r="AN329" i="9"/>
  <c r="AV338" i="9"/>
  <c r="AN486" i="9"/>
  <c r="AN7" i="9"/>
  <c r="AP126" i="9"/>
  <c r="AN129" i="9"/>
  <c r="AV224" i="9"/>
  <c r="G287" i="9"/>
  <c r="AO329" i="9"/>
  <c r="AV332" i="9"/>
  <c r="AC360" i="9"/>
  <c r="AE360" i="9" s="1"/>
  <c r="AF360" i="9" s="1"/>
  <c r="AO396" i="9"/>
  <c r="AQ396" i="9" s="1"/>
  <c r="AV459" i="9"/>
  <c r="AW459" i="9" s="1"/>
  <c r="AO7" i="9"/>
  <c r="AN10" i="9"/>
  <c r="AO46" i="9"/>
  <c r="AP80" i="9"/>
  <c r="AO260" i="9"/>
  <c r="AO278" i="9"/>
  <c r="AV281" i="9"/>
  <c r="G290" i="9"/>
  <c r="G299" i="9"/>
  <c r="AN357" i="9"/>
  <c r="AX474" i="9"/>
  <c r="AY474" i="9" s="1"/>
  <c r="AV477" i="9"/>
  <c r="AX477" i="9" s="1"/>
  <c r="AY477" i="9" s="1"/>
  <c r="AV46" i="9"/>
  <c r="AX46" i="9" s="1"/>
  <c r="AY46" i="9" s="1"/>
  <c r="AX80" i="9"/>
  <c r="AY80" i="9" s="1"/>
  <c r="AN363" i="9"/>
  <c r="AO567" i="9"/>
  <c r="AQ567" i="9" s="1"/>
  <c r="G154" i="9"/>
  <c r="K154" i="9" s="1"/>
  <c r="AC228" i="9"/>
  <c r="G231" i="9"/>
  <c r="X336" i="9"/>
  <c r="Z336" i="9" s="1"/>
  <c r="AC394" i="9"/>
  <c r="AD394" i="9" s="1"/>
  <c r="AL394" i="9" s="1"/>
  <c r="AN435" i="9"/>
  <c r="G493" i="9"/>
  <c r="AO527" i="9"/>
  <c r="G558" i="9"/>
  <c r="AO148" i="9"/>
  <c r="G282" i="9"/>
  <c r="X333" i="9"/>
  <c r="X454" i="9"/>
  <c r="AC580" i="9"/>
  <c r="AN29" i="9"/>
  <c r="AN151" i="9"/>
  <c r="AN154" i="9"/>
  <c r="G252" i="9"/>
  <c r="X358" i="9"/>
  <c r="AN112" i="9"/>
  <c r="AV154" i="9"/>
  <c r="AW154" i="9" s="1"/>
  <c r="AC167" i="9"/>
  <c r="AN106" i="9"/>
  <c r="AP243" i="9"/>
  <c r="AC294" i="9"/>
  <c r="AE294" i="9" s="1"/>
  <c r="AF294" i="9" s="1"/>
  <c r="AP403" i="9"/>
  <c r="AC445" i="9"/>
  <c r="AP525" i="9"/>
  <c r="AC540" i="9"/>
  <c r="AE540" i="9" s="1"/>
  <c r="AF540" i="9" s="1"/>
  <c r="AC192" i="9"/>
  <c r="AO288" i="9"/>
  <c r="AQ288" i="9" s="1"/>
  <c r="AV525" i="9"/>
  <c r="AW525" i="9" s="1"/>
  <c r="AN534" i="9"/>
  <c r="AO568" i="9"/>
  <c r="AV60" i="9"/>
  <c r="AX60" i="9" s="1"/>
  <c r="AY60" i="9" s="1"/>
  <c r="AV143" i="9"/>
  <c r="AW143" i="9" s="1"/>
  <c r="AV146" i="9"/>
  <c r="AX146" i="9" s="1"/>
  <c r="AY146" i="9" s="1"/>
  <c r="G155" i="9"/>
  <c r="AP288" i="9"/>
  <c r="AN291" i="9"/>
  <c r="AP300" i="9"/>
  <c r="AQ300" i="9" s="1"/>
  <c r="AS300" i="9" s="1"/>
  <c r="AT300" i="9" s="1"/>
  <c r="AO386" i="9"/>
  <c r="AQ386" i="9" s="1"/>
  <c r="AR386" i="9" s="1"/>
  <c r="G407" i="9"/>
  <c r="AC410" i="9"/>
  <c r="AN436" i="9"/>
  <c r="AO534" i="9"/>
  <c r="AQ534" i="9" s="1"/>
  <c r="AR534" i="9" s="1"/>
  <c r="AN590" i="9"/>
  <c r="AV137" i="9"/>
  <c r="AX137" i="9" s="1"/>
  <c r="AY137" i="9" s="1"/>
  <c r="AL158" i="9"/>
  <c r="AV386" i="9"/>
  <c r="AN392" i="9"/>
  <c r="AO436" i="9"/>
  <c r="AQ436" i="9" s="1"/>
  <c r="AR436" i="9" s="1"/>
  <c r="AO590" i="9"/>
  <c r="AC278" i="9"/>
  <c r="AC173" i="9"/>
  <c r="AC213" i="9"/>
  <c r="AE213" i="9" s="1"/>
  <c r="AF213" i="9" s="1"/>
  <c r="G78" i="9"/>
  <c r="F78" i="9" s="1"/>
  <c r="G93" i="9"/>
  <c r="AV101" i="9"/>
  <c r="AX101" i="9" s="1"/>
  <c r="AY101" i="9" s="1"/>
  <c r="AN118" i="9"/>
  <c r="AC121" i="9"/>
  <c r="G152" i="9"/>
  <c r="AO185" i="9"/>
  <c r="AO230" i="9"/>
  <c r="X241" i="9"/>
  <c r="AP283" i="9"/>
  <c r="AV291" i="9"/>
  <c r="AX291" i="9" s="1"/>
  <c r="AY291" i="9" s="1"/>
  <c r="X316" i="9"/>
  <c r="Z316" i="9" s="1"/>
  <c r="AX329" i="9"/>
  <c r="AY329" i="9" s="1"/>
  <c r="X521" i="9"/>
  <c r="G64" i="9"/>
  <c r="F64" i="9" s="1"/>
  <c r="AP118" i="9"/>
  <c r="G124" i="9"/>
  <c r="F124" i="9" s="1"/>
  <c r="X144" i="9"/>
  <c r="AN197" i="9"/>
  <c r="G206" i="9"/>
  <c r="F206" i="9" s="1"/>
  <c r="AN281" i="9"/>
  <c r="X350" i="9"/>
  <c r="Z350" i="9" s="1"/>
  <c r="AP363" i="9"/>
  <c r="AV392" i="9"/>
  <c r="AX392" i="9" s="1"/>
  <c r="AY392" i="9" s="1"/>
  <c r="AX403" i="9"/>
  <c r="AY403" i="9" s="1"/>
  <c r="X432" i="9"/>
  <c r="AN474" i="9"/>
  <c r="AO482" i="9"/>
  <c r="AQ482" i="9" s="1"/>
  <c r="AR482" i="9" s="1"/>
  <c r="AN529" i="9"/>
  <c r="G544" i="9"/>
  <c r="AC547" i="9"/>
  <c r="G602" i="9"/>
  <c r="AW46" i="9"/>
  <c r="AZ46" i="9" s="1"/>
  <c r="X149" i="9"/>
  <c r="AC249" i="9"/>
  <c r="G360" i="9"/>
  <c r="AQ425" i="9"/>
  <c r="X503" i="9"/>
  <c r="AV13" i="9"/>
  <c r="AW13" i="9" s="1"/>
  <c r="G23" i="9"/>
  <c r="K23" i="9" s="1"/>
  <c r="P23" i="9" s="1"/>
  <c r="S23" i="9" s="1"/>
  <c r="AN84" i="9"/>
  <c r="X105" i="9"/>
  <c r="G108" i="9"/>
  <c r="K108" i="9" s="1"/>
  <c r="AN116" i="9"/>
  <c r="AW118" i="9"/>
  <c r="AZ118" i="9" s="1"/>
  <c r="G130" i="9"/>
  <c r="K130" i="9" s="1"/>
  <c r="X228" i="9"/>
  <c r="Y228" i="9" s="1"/>
  <c r="AN241" i="9"/>
  <c r="G264" i="9"/>
  <c r="AO281" i="9"/>
  <c r="AQ281" i="9" s="1"/>
  <c r="AR281" i="9" s="1"/>
  <c r="AV363" i="9"/>
  <c r="AP474" i="9"/>
  <c r="X512" i="9"/>
  <c r="X556" i="9"/>
  <c r="AN593" i="9"/>
  <c r="AV116" i="9"/>
  <c r="AW116" i="9" s="1"/>
  <c r="AN171" i="9"/>
  <c r="G180" i="9"/>
  <c r="AC195" i="9"/>
  <c r="AD195" i="9" s="1"/>
  <c r="AL195" i="9" s="1"/>
  <c r="X220" i="9"/>
  <c r="Z220" i="9" s="1"/>
  <c r="AN239" i="9"/>
  <c r="AC279" i="9"/>
  <c r="X292" i="9"/>
  <c r="AO311" i="9"/>
  <c r="AV327" i="9"/>
  <c r="AP358" i="9"/>
  <c r="AP378" i="9"/>
  <c r="G421" i="9"/>
  <c r="AN446" i="9"/>
  <c r="AV451" i="9"/>
  <c r="AX451" i="9" s="1"/>
  <c r="AY451" i="9" s="1"/>
  <c r="AV497" i="9"/>
  <c r="AX497" i="9" s="1"/>
  <c r="AY497" i="9" s="1"/>
  <c r="AO506" i="9"/>
  <c r="AQ506" i="9" s="1"/>
  <c r="AS506" i="9" s="1"/>
  <c r="AT506" i="9" s="1"/>
  <c r="AC568" i="9"/>
  <c r="AE568" i="9" s="1"/>
  <c r="AF568" i="9" s="1"/>
  <c r="AW599" i="9"/>
  <c r="AZ599" i="9" s="1"/>
  <c r="AV25" i="9"/>
  <c r="AX25" i="9" s="1"/>
  <c r="AY25" i="9" s="1"/>
  <c r="G56" i="9"/>
  <c r="K56" i="9" s="1"/>
  <c r="P56" i="9" s="1"/>
  <c r="S56" i="9" s="1"/>
  <c r="AO171" i="9"/>
  <c r="AQ171" i="9" s="1"/>
  <c r="AP239" i="9"/>
  <c r="AQ239" i="9" s="1"/>
  <c r="AR239" i="9" s="1"/>
  <c r="AP356" i="9"/>
  <c r="AV358" i="9"/>
  <c r="AW358" i="9" s="1"/>
  <c r="AV387" i="9"/>
  <c r="AW387" i="9" s="1"/>
  <c r="AN398" i="9"/>
  <c r="AO446" i="9"/>
  <c r="AQ446" i="9" s="1"/>
  <c r="AP506" i="9"/>
  <c r="AV84" i="9"/>
  <c r="AV111" i="9"/>
  <c r="AN157" i="9"/>
  <c r="AV8" i="9"/>
  <c r="AX8" i="9" s="1"/>
  <c r="AY8" i="9" s="1"/>
  <c r="AN42" i="9"/>
  <c r="AV47" i="9"/>
  <c r="AW47" i="9" s="1"/>
  <c r="AC53" i="9"/>
  <c r="AE53" i="9" s="1"/>
  <c r="AF53" i="9" s="1"/>
  <c r="X79" i="9"/>
  <c r="Z79" i="9" s="1"/>
  <c r="AO157" i="9"/>
  <c r="AV171" i="9"/>
  <c r="AN211" i="9"/>
  <c r="AC223" i="9"/>
  <c r="AE223" i="9" s="1"/>
  <c r="AF223" i="9" s="1"/>
  <c r="G237" i="9"/>
  <c r="AV239" i="9"/>
  <c r="AN300" i="9"/>
  <c r="AC309" i="9"/>
  <c r="AD309" i="9" s="1"/>
  <c r="AL309" i="9" s="1"/>
  <c r="AC345" i="9"/>
  <c r="G367" i="9"/>
  <c r="AC393" i="9"/>
  <c r="AD393" i="9" s="1"/>
  <c r="AL393" i="9" s="1"/>
  <c r="AC404" i="9"/>
  <c r="AD404" i="9" s="1"/>
  <c r="AL404" i="9" s="1"/>
  <c r="AO418" i="9"/>
  <c r="AP446" i="9"/>
  <c r="AP477" i="9"/>
  <c r="AQ477" i="9" s="1"/>
  <c r="G492" i="9"/>
  <c r="K492" i="9" s="1"/>
  <c r="AP509" i="9"/>
  <c r="X571" i="9"/>
  <c r="G577" i="9"/>
  <c r="F577" i="9" s="1"/>
  <c r="X61" i="9"/>
  <c r="G476" i="9"/>
  <c r="K476" i="9" s="1"/>
  <c r="AC23" i="9"/>
  <c r="AE23" i="9" s="1"/>
  <c r="AF23" i="9" s="1"/>
  <c r="AX28" i="9"/>
  <c r="AY28" i="9" s="1"/>
  <c r="AZ28" i="9" s="1"/>
  <c r="AV42" i="9"/>
  <c r="AV68" i="9"/>
  <c r="AX68" i="9" s="1"/>
  <c r="AY68" i="9" s="1"/>
  <c r="AO94" i="9"/>
  <c r="G128" i="9"/>
  <c r="F128" i="9" s="1"/>
  <c r="I128" i="9" s="1"/>
  <c r="J128" i="9" s="1"/>
  <c r="O128" i="9" s="1"/>
  <c r="AW139" i="9"/>
  <c r="AZ139" i="9" s="1"/>
  <c r="X148" i="9"/>
  <c r="Z148" i="9" s="1"/>
  <c r="AO153" i="9"/>
  <c r="AV155" i="9"/>
  <c r="AX155" i="9" s="1"/>
  <c r="AY155" i="9" s="1"/>
  <c r="AC201" i="9"/>
  <c r="AD201" i="9" s="1"/>
  <c r="AL201" i="9" s="1"/>
  <c r="AC218" i="9"/>
  <c r="AC237" i="9"/>
  <c r="AD237" i="9" s="1"/>
  <c r="G271" i="9"/>
  <c r="AV300" i="9"/>
  <c r="AX300" i="9" s="1"/>
  <c r="AY300" i="9" s="1"/>
  <c r="AP309" i="9"/>
  <c r="AQ309" i="9" s="1"/>
  <c r="AO317" i="9"/>
  <c r="AQ317" i="9" s="1"/>
  <c r="AS317" i="9" s="1"/>
  <c r="AT317" i="9" s="1"/>
  <c r="AC325" i="9"/>
  <c r="AE325" i="9" s="1"/>
  <c r="AF325" i="9" s="1"/>
  <c r="X328" i="9"/>
  <c r="AN345" i="9"/>
  <c r="AC357" i="9"/>
  <c r="AP396" i="9"/>
  <c r="AW407" i="9"/>
  <c r="AZ407" i="9" s="1"/>
  <c r="AO421" i="9"/>
  <c r="AQ421" i="9" s="1"/>
  <c r="X430" i="9"/>
  <c r="G433" i="9"/>
  <c r="F433" i="9" s="1"/>
  <c r="AV486" i="9"/>
  <c r="AX486" i="9" s="1"/>
  <c r="AY486" i="9" s="1"/>
  <c r="X513" i="9"/>
  <c r="AN525" i="9"/>
  <c r="AP568" i="9"/>
  <c r="AV574" i="9"/>
  <c r="AO577" i="9"/>
  <c r="AQ577" i="9" s="1"/>
  <c r="AC586" i="9"/>
  <c r="AE586" i="9" s="1"/>
  <c r="AF586" i="9" s="1"/>
  <c r="X462" i="9"/>
  <c r="AC63" i="9"/>
  <c r="AE63" i="9" s="1"/>
  <c r="AF63" i="9" s="1"/>
  <c r="AO100" i="9"/>
  <c r="AQ100" i="9" s="1"/>
  <c r="AN142" i="9"/>
  <c r="AV153" i="9"/>
  <c r="AX153" i="9" s="1"/>
  <c r="AY153" i="9" s="1"/>
  <c r="G181" i="9"/>
  <c r="K181" i="9" s="1"/>
  <c r="AC193" i="9"/>
  <c r="X204" i="9"/>
  <c r="Y204" i="9" s="1"/>
  <c r="AN209" i="9"/>
  <c r="X240" i="9"/>
  <c r="Y240" i="9" s="1"/>
  <c r="G254" i="9"/>
  <c r="AP256" i="9"/>
  <c r="G277" i="9"/>
  <c r="AP303" i="9"/>
  <c r="AV309" i="9"/>
  <c r="AX309" i="9" s="1"/>
  <c r="AY309" i="9" s="1"/>
  <c r="AP317" i="9"/>
  <c r="G340" i="9"/>
  <c r="K340" i="9" s="1"/>
  <c r="P340" i="9" s="1"/>
  <c r="AV373" i="9"/>
  <c r="AW373" i="9" s="1"/>
  <c r="AC399" i="9"/>
  <c r="AO416" i="9"/>
  <c r="AC470" i="9"/>
  <c r="AE470" i="9" s="1"/>
  <c r="AF470" i="9" s="1"/>
  <c r="AP530" i="9"/>
  <c r="G560" i="9"/>
  <c r="AO71" i="9"/>
  <c r="AV100" i="9"/>
  <c r="AW100" i="9" s="1"/>
  <c r="AN117" i="9"/>
  <c r="X199" i="9"/>
  <c r="Z199" i="9" s="1"/>
  <c r="AV201" i="9"/>
  <c r="AN262" i="9"/>
  <c r="AN315" i="9"/>
  <c r="AP416" i="9"/>
  <c r="G419" i="9"/>
  <c r="F419" i="9" s="1"/>
  <c r="AN475" i="9"/>
  <c r="AC484" i="9"/>
  <c r="AN548" i="9"/>
  <c r="AO117" i="9"/>
  <c r="AP262" i="9"/>
  <c r="AO315" i="9"/>
  <c r="AQ315" i="9" s="1"/>
  <c r="AP475" i="9"/>
  <c r="AQ475" i="9" s="1"/>
  <c r="AP548" i="9"/>
  <c r="AV557" i="9"/>
  <c r="AW557" i="9" s="1"/>
  <c r="AN563" i="9"/>
  <c r="G474" i="9"/>
  <c r="AV37" i="9"/>
  <c r="AX37" i="9" s="1"/>
  <c r="AY37" i="9" s="1"/>
  <c r="AP71" i="9"/>
  <c r="AC46" i="9"/>
  <c r="AE46" i="9" s="1"/>
  <c r="AF46" i="9" s="1"/>
  <c r="AO48" i="9"/>
  <c r="AP51" i="9"/>
  <c r="AV71" i="9"/>
  <c r="AX71" i="9" s="1"/>
  <c r="AY71" i="9" s="1"/>
  <c r="AC95" i="9"/>
  <c r="AP134" i="9"/>
  <c r="AP172" i="9"/>
  <c r="AN175" i="9"/>
  <c r="AP221" i="9"/>
  <c r="AC238" i="9"/>
  <c r="G291" i="9"/>
  <c r="K291" i="9" s="1"/>
  <c r="AP296" i="9"/>
  <c r="AQ296" i="9" s="1"/>
  <c r="AS296" i="9" s="1"/>
  <c r="AT296" i="9" s="1"/>
  <c r="AP315" i="9"/>
  <c r="X326" i="9"/>
  <c r="AN343" i="9"/>
  <c r="G397" i="9"/>
  <c r="X442" i="9"/>
  <c r="AO447" i="9"/>
  <c r="AV470" i="9"/>
  <c r="X502" i="9"/>
  <c r="Y502" i="9" s="1"/>
  <c r="AC546" i="9"/>
  <c r="AE546" i="9" s="1"/>
  <c r="AF546" i="9" s="1"/>
  <c r="AO563" i="9"/>
  <c r="X572" i="9"/>
  <c r="Z572" i="9" s="1"/>
  <c r="AC598" i="9"/>
  <c r="AD598" i="9" s="1"/>
  <c r="AL598" i="9" s="1"/>
  <c r="AO84" i="9"/>
  <c r="AO77" i="9"/>
  <c r="X110" i="9"/>
  <c r="Z110" i="9" s="1"/>
  <c r="AV134" i="9"/>
  <c r="AX134" i="9" s="1"/>
  <c r="AY134" i="9" s="1"/>
  <c r="AL165" i="9"/>
  <c r="AN170" i="9"/>
  <c r="AW221" i="9"/>
  <c r="G230" i="9"/>
  <c r="AV296" i="9"/>
  <c r="AW296" i="9" s="1"/>
  <c r="F358" i="9"/>
  <c r="AC439" i="9"/>
  <c r="AW447" i="9"/>
  <c r="AZ447" i="9" s="1"/>
  <c r="G420" i="9"/>
  <c r="X420" i="9"/>
  <c r="Z420" i="9" s="1"/>
  <c r="K64" i="9"/>
  <c r="L64" i="9" s="1"/>
  <c r="AV103" i="9"/>
  <c r="AP103" i="9"/>
  <c r="AO103" i="9"/>
  <c r="AP518" i="9"/>
  <c r="AV518" i="9"/>
  <c r="AX518" i="9" s="1"/>
  <c r="AY518" i="9" s="1"/>
  <c r="AO518" i="9"/>
  <c r="AN518" i="9"/>
  <c r="AC440" i="9"/>
  <c r="AD440" i="9" s="1"/>
  <c r="AL440" i="9" s="1"/>
  <c r="AO556" i="9"/>
  <c r="AP556" i="9"/>
  <c r="AN556" i="9"/>
  <c r="AW292" i="9"/>
  <c r="AZ292" i="9" s="1"/>
  <c r="AC509" i="9"/>
  <c r="G509" i="9"/>
  <c r="K509" i="9" s="1"/>
  <c r="L550" i="9"/>
  <c r="P550" i="9"/>
  <c r="S550" i="9" s="1"/>
  <c r="AW95" i="9"/>
  <c r="AX373" i="9"/>
  <c r="AY373" i="9" s="1"/>
  <c r="AC37" i="9"/>
  <c r="AE37" i="9" s="1"/>
  <c r="AF37" i="9" s="1"/>
  <c r="AC94" i="9"/>
  <c r="AD94" i="9" s="1"/>
  <c r="AL94" i="9" s="1"/>
  <c r="G129" i="9"/>
  <c r="F129" i="9" s="1"/>
  <c r="G418" i="9"/>
  <c r="AC418" i="9"/>
  <c r="AV108" i="9"/>
  <c r="AW108" i="9" s="1"/>
  <c r="AO108" i="9"/>
  <c r="AC374" i="9"/>
  <c r="AE374" i="9" s="1"/>
  <c r="AF374" i="9" s="1"/>
  <c r="AC425" i="9"/>
  <c r="AE425" i="9" s="1"/>
  <c r="AF425" i="9" s="1"/>
  <c r="X425" i="9"/>
  <c r="Z425" i="9" s="1"/>
  <c r="AO18" i="9"/>
  <c r="AV18" i="9"/>
  <c r="AP18" i="9"/>
  <c r="AE126" i="9"/>
  <c r="AF126" i="9" s="1"/>
  <c r="AD126" i="9"/>
  <c r="AL126" i="9" s="1"/>
  <c r="AO69" i="9"/>
  <c r="AN69" i="9"/>
  <c r="AV335" i="9"/>
  <c r="AP335" i="9"/>
  <c r="X473" i="9"/>
  <c r="Z473" i="9" s="1"/>
  <c r="AC473" i="9"/>
  <c r="AC572" i="9"/>
  <c r="AP595" i="9"/>
  <c r="AV595" i="9"/>
  <c r="AX595" i="9" s="1"/>
  <c r="AY595" i="9" s="1"/>
  <c r="AO595" i="9"/>
  <c r="AQ595" i="9" s="1"/>
  <c r="AN595" i="9"/>
  <c r="AV193" i="9"/>
  <c r="AP193" i="9"/>
  <c r="AO193" i="9"/>
  <c r="AN193" i="9"/>
  <c r="AC56" i="9"/>
  <c r="AX63" i="9"/>
  <c r="AY63" i="9" s="1"/>
  <c r="AW63" i="9"/>
  <c r="AZ63" i="9" s="1"/>
  <c r="AN490" i="9"/>
  <c r="AV490" i="9"/>
  <c r="AP490" i="9"/>
  <c r="AO490" i="9"/>
  <c r="AX264" i="9"/>
  <c r="AY264" i="9" s="1"/>
  <c r="AW264" i="9"/>
  <c r="AZ264" i="9" s="1"/>
  <c r="AV305" i="9"/>
  <c r="AX305" i="9" s="1"/>
  <c r="AY305" i="9" s="1"/>
  <c r="AP305" i="9"/>
  <c r="AN305" i="9"/>
  <c r="AN464" i="9"/>
  <c r="AP464" i="9"/>
  <c r="AO464" i="9"/>
  <c r="AV64" i="9"/>
  <c r="AX64" i="9" s="1"/>
  <c r="AY64" i="9" s="1"/>
  <c r="AO64" i="9"/>
  <c r="AP86" i="9"/>
  <c r="AV86" i="9"/>
  <c r="AO195" i="9"/>
  <c r="AV195" i="9"/>
  <c r="AW195" i="9" s="1"/>
  <c r="AP276" i="9"/>
  <c r="AO276" i="9"/>
  <c r="AQ276" i="9" s="1"/>
  <c r="AN276" i="9"/>
  <c r="G369" i="9"/>
  <c r="K369" i="9" s="1"/>
  <c r="L369" i="9" s="1"/>
  <c r="AW446" i="9"/>
  <c r="AX446" i="9"/>
  <c r="AY446" i="9" s="1"/>
  <c r="X520" i="9"/>
  <c r="Z520" i="9" s="1"/>
  <c r="AC562" i="9"/>
  <c r="AE562" i="9" s="1"/>
  <c r="AF562" i="9" s="1"/>
  <c r="AV170" i="9"/>
  <c r="AW170" i="9" s="1"/>
  <c r="AO211" i="9"/>
  <c r="AO241" i="9"/>
  <c r="AX288" i="9"/>
  <c r="AY288" i="9" s="1"/>
  <c r="X348" i="9"/>
  <c r="G399" i="9"/>
  <c r="F399" i="9" s="1"/>
  <c r="AC413" i="9"/>
  <c r="AW477" i="9"/>
  <c r="AZ477" i="9" s="1"/>
  <c r="AP529" i="9"/>
  <c r="AQ529" i="9" s="1"/>
  <c r="AS529" i="9" s="1"/>
  <c r="AT529" i="9" s="1"/>
  <c r="AS534" i="9"/>
  <c r="AT534" i="9" s="1"/>
  <c r="AU534" i="9" s="1"/>
  <c r="AC592" i="9"/>
  <c r="AD592" i="9" s="1"/>
  <c r="AL592" i="9" s="1"/>
  <c r="AC485" i="9"/>
  <c r="AE485" i="9" s="1"/>
  <c r="AF485" i="9" s="1"/>
  <c r="AO8" i="9"/>
  <c r="AO10" i="9"/>
  <c r="AN37" i="9"/>
  <c r="AO51" i="9"/>
  <c r="AV59" i="9"/>
  <c r="AX59" i="9" s="1"/>
  <c r="AY59" i="9" s="1"/>
  <c r="AO91" i="9"/>
  <c r="AQ91" i="9" s="1"/>
  <c r="G103" i="9"/>
  <c r="K103" i="9" s="1"/>
  <c r="AN122" i="9"/>
  <c r="AC127" i="9"/>
  <c r="AE127" i="9" s="1"/>
  <c r="AF127" i="9" s="1"/>
  <c r="X132" i="9"/>
  <c r="Z132" i="9" s="1"/>
  <c r="AV142" i="9"/>
  <c r="AX142" i="9" s="1"/>
  <c r="AY142" i="9" s="1"/>
  <c r="AO154" i="9"/>
  <c r="AQ154" i="9" s="1"/>
  <c r="AP168" i="9"/>
  <c r="AQ168" i="9" s="1"/>
  <c r="G190" i="9"/>
  <c r="K190" i="9" s="1"/>
  <c r="AP211" i="9"/>
  <c r="AC217" i="9"/>
  <c r="AD217" i="9" s="1"/>
  <c r="AL217" i="9" s="1"/>
  <c r="G220" i="9"/>
  <c r="AP224" i="9"/>
  <c r="AQ224" i="9" s="1"/>
  <c r="AP241" i="9"/>
  <c r="AC269" i="9"/>
  <c r="AO271" i="9"/>
  <c r="K298" i="9"/>
  <c r="L298" i="9" s="1"/>
  <c r="AO332" i="9"/>
  <c r="X351" i="9"/>
  <c r="Z351" i="9" s="1"/>
  <c r="AC452" i="9"/>
  <c r="AC469" i="9"/>
  <c r="X480" i="9"/>
  <c r="Z480" i="9" s="1"/>
  <c r="G483" i="9"/>
  <c r="F483" i="9" s="1"/>
  <c r="M483" i="9" s="1"/>
  <c r="X518" i="9"/>
  <c r="Y518" i="9" s="1"/>
  <c r="AC523" i="9"/>
  <c r="AD523" i="9" s="1"/>
  <c r="AL523" i="9" s="1"/>
  <c r="AV534" i="9"/>
  <c r="AX534" i="9" s="1"/>
  <c r="AY534" i="9" s="1"/>
  <c r="G425" i="9"/>
  <c r="K425" i="9" s="1"/>
  <c r="AC515" i="9"/>
  <c r="AD515" i="9" s="1"/>
  <c r="AL515" i="9" s="1"/>
  <c r="AC527" i="9"/>
  <c r="G548" i="9"/>
  <c r="AC42" i="9"/>
  <c r="AE42" i="9" s="1"/>
  <c r="AF42" i="9" s="1"/>
  <c r="AX157" i="9"/>
  <c r="AY157" i="9" s="1"/>
  <c r="AZ157" i="9" s="1"/>
  <c r="AP8" i="9"/>
  <c r="AP10" i="9"/>
  <c r="AQ10" i="9" s="1"/>
  <c r="AS10" i="9" s="1"/>
  <c r="AT10" i="9" s="1"/>
  <c r="AO37" i="9"/>
  <c r="AQ37" i="9" s="1"/>
  <c r="G40" i="9"/>
  <c r="AC45" i="9"/>
  <c r="AC64" i="9"/>
  <c r="AQ71" i="9"/>
  <c r="AR71" i="9" s="1"/>
  <c r="AC120" i="9"/>
  <c r="AD120" i="9" s="1"/>
  <c r="AL120" i="9" s="1"/>
  <c r="X125" i="9"/>
  <c r="Y125" i="9" s="1"/>
  <c r="X176" i="9"/>
  <c r="Z176" i="9" s="1"/>
  <c r="G179" i="9"/>
  <c r="AC207" i="9"/>
  <c r="AW211" i="9"/>
  <c r="AZ211" i="9" s="1"/>
  <c r="X237" i="9"/>
  <c r="Z237" i="9" s="1"/>
  <c r="X276" i="9"/>
  <c r="AQ418" i="9"/>
  <c r="X560" i="9"/>
  <c r="Z560" i="9" s="1"/>
  <c r="G588" i="9"/>
  <c r="AC608" i="9"/>
  <c r="AN372" i="9"/>
  <c r="AV401" i="9"/>
  <c r="AP438" i="9"/>
  <c r="AN471" i="9"/>
  <c r="G484" i="9"/>
  <c r="F484" i="9" s="1"/>
  <c r="AN488" i="9"/>
  <c r="AN537" i="9"/>
  <c r="AC558" i="9"/>
  <c r="AD558" i="9" s="1"/>
  <c r="AL558" i="9" s="1"/>
  <c r="AO575" i="9"/>
  <c r="X150" i="9"/>
  <c r="Y150" i="9" s="1"/>
  <c r="AB150" i="9" s="1"/>
  <c r="AQ35" i="9"/>
  <c r="AS35" i="9" s="1"/>
  <c r="AT35" i="9" s="1"/>
  <c r="X135" i="9"/>
  <c r="Z135" i="9" s="1"/>
  <c r="G151" i="9"/>
  <c r="K151" i="9" s="1"/>
  <c r="AD227" i="9"/>
  <c r="X11" i="9"/>
  <c r="Y11" i="9" s="1"/>
  <c r="AP26" i="9"/>
  <c r="AX35" i="9"/>
  <c r="AY35" i="9" s="1"/>
  <c r="AO47" i="9"/>
  <c r="G52" i="9"/>
  <c r="K52" i="9" s="1"/>
  <c r="X60" i="9"/>
  <c r="Y60" i="9" s="1"/>
  <c r="AC106" i="9"/>
  <c r="AD106" i="9" s="1"/>
  <c r="AL106" i="9" s="1"/>
  <c r="AC116" i="9"/>
  <c r="AE116" i="9" s="1"/>
  <c r="AF116" i="9" s="1"/>
  <c r="AC188" i="9"/>
  <c r="AE188" i="9" s="1"/>
  <c r="AF188" i="9" s="1"/>
  <c r="G198" i="9"/>
  <c r="K198" i="9" s="1"/>
  <c r="AN205" i="9"/>
  <c r="AC262" i="9"/>
  <c r="X284" i="9"/>
  <c r="Z284" i="9" s="1"/>
  <c r="G292" i="9"/>
  <c r="K292" i="9" s="1"/>
  <c r="AN338" i="9"/>
  <c r="G344" i="9"/>
  <c r="K344" i="9" s="1"/>
  <c r="AO372" i="9"/>
  <c r="AV379" i="9"/>
  <c r="AW379" i="9" s="1"/>
  <c r="AN389" i="9"/>
  <c r="AO406" i="9"/>
  <c r="AN408" i="9"/>
  <c r="AO467" i="9"/>
  <c r="AO469" i="9"/>
  <c r="AN508" i="9"/>
  <c r="AC524" i="9"/>
  <c r="AE524" i="9" s="1"/>
  <c r="AF524" i="9" s="1"/>
  <c r="AC593" i="9"/>
  <c r="X89" i="9"/>
  <c r="Y89" i="9" s="1"/>
  <c r="G218" i="9"/>
  <c r="F218" i="9" s="1"/>
  <c r="AX4" i="9"/>
  <c r="AY4" i="9" s="1"/>
  <c r="AZ4" i="9" s="1"/>
  <c r="AP13" i="9"/>
  <c r="AQ13" i="9" s="1"/>
  <c r="AS13" i="9" s="1"/>
  <c r="AT13" i="9" s="1"/>
  <c r="AQ41" i="9"/>
  <c r="AP47" i="9"/>
  <c r="G77" i="9"/>
  <c r="AC191" i="9"/>
  <c r="AP205" i="9"/>
  <c r="AO338" i="9"/>
  <c r="AQ338" i="9" s="1"/>
  <c r="G385" i="9"/>
  <c r="K385" i="9" s="1"/>
  <c r="P385" i="9" s="1"/>
  <c r="S385" i="9" s="1"/>
  <c r="AO408" i="9"/>
  <c r="AQ408" i="9" s="1"/>
  <c r="AS408" i="9" s="1"/>
  <c r="AT408" i="9" s="1"/>
  <c r="AP467" i="9"/>
  <c r="G504" i="9"/>
  <c r="K504" i="9" s="1"/>
  <c r="AN506" i="9"/>
  <c r="AC528" i="9"/>
  <c r="AE528" i="9" s="1"/>
  <c r="AF528" i="9" s="1"/>
  <c r="AN558" i="9"/>
  <c r="S340" i="9"/>
  <c r="G223" i="9"/>
  <c r="K223" i="9" s="1"/>
  <c r="P223" i="9" s="1"/>
  <c r="S223" i="9" s="1"/>
  <c r="AV467" i="9"/>
  <c r="AP558" i="9"/>
  <c r="AQ260" i="9"/>
  <c r="AO272" i="9"/>
  <c r="G294" i="9"/>
  <c r="AV328" i="9"/>
  <c r="AX328" i="9" s="1"/>
  <c r="AY328" i="9" s="1"/>
  <c r="AW377" i="9"/>
  <c r="AZ377" i="9" s="1"/>
  <c r="AX387" i="9"/>
  <c r="AY387" i="9" s="1"/>
  <c r="AZ387" i="9" s="1"/>
  <c r="AO395" i="9"/>
  <c r="X424" i="9"/>
  <c r="Z424" i="9" s="1"/>
  <c r="AO458" i="9"/>
  <c r="AQ458" i="9" s="1"/>
  <c r="AR458" i="9" s="1"/>
  <c r="X484" i="9"/>
  <c r="AO493" i="9"/>
  <c r="G31" i="9"/>
  <c r="AC2" i="9"/>
  <c r="AD2" i="9" s="1"/>
  <c r="AL2" i="9" s="1"/>
  <c r="AP7" i="9"/>
  <c r="AQ7" i="9" s="1"/>
  <c r="AO9" i="9"/>
  <c r="AQ9" i="9" s="1"/>
  <c r="AS9" i="9" s="1"/>
  <c r="AT9" i="9" s="1"/>
  <c r="AW11" i="9"/>
  <c r="AZ11" i="9" s="1"/>
  <c r="AN50" i="9"/>
  <c r="AP77" i="9"/>
  <c r="AQ77" i="9" s="1"/>
  <c r="AR77" i="9" s="1"/>
  <c r="X90" i="9"/>
  <c r="Z90" i="9" s="1"/>
  <c r="G97" i="9"/>
  <c r="K97" i="9" s="1"/>
  <c r="AV123" i="9"/>
  <c r="AW123" i="9" s="1"/>
  <c r="AV138" i="9"/>
  <c r="AX138" i="9" s="1"/>
  <c r="AY138" i="9" s="1"/>
  <c r="AW153" i="9"/>
  <c r="AZ153" i="9" s="1"/>
  <c r="AV167" i="9"/>
  <c r="AW167" i="9" s="1"/>
  <c r="AN212" i="9"/>
  <c r="AX230" i="9"/>
  <c r="AY230" i="9" s="1"/>
  <c r="AW242" i="9"/>
  <c r="AZ242" i="9" s="1"/>
  <c r="AP260" i="9"/>
  <c r="X265" i="9"/>
  <c r="AX272" i="9"/>
  <c r="AY272" i="9" s="1"/>
  <c r="AZ272" i="9" s="1"/>
  <c r="AP311" i="9"/>
  <c r="AN336" i="9"/>
  <c r="G355" i="9"/>
  <c r="X380" i="9"/>
  <c r="X402" i="9"/>
  <c r="Y402" i="9" s="1"/>
  <c r="AN404" i="9"/>
  <c r="AX436" i="9"/>
  <c r="AY436" i="9" s="1"/>
  <c r="G439" i="9"/>
  <c r="K439" i="9" s="1"/>
  <c r="AN453" i="9"/>
  <c r="G470" i="9"/>
  <c r="K470" i="9" s="1"/>
  <c r="P470" i="9" s="1"/>
  <c r="S470" i="9" s="1"/>
  <c r="AP493" i="9"/>
  <c r="AO511" i="9"/>
  <c r="G514" i="9"/>
  <c r="AN526" i="9"/>
  <c r="AV563" i="9"/>
  <c r="AX563" i="9" s="1"/>
  <c r="AY563" i="9" s="1"/>
  <c r="AN566" i="9"/>
  <c r="AV568" i="9"/>
  <c r="AW568" i="9" s="1"/>
  <c r="AP578" i="9"/>
  <c r="AO601" i="9"/>
  <c r="AQ601" i="9" s="1"/>
  <c r="AR601" i="9" s="1"/>
  <c r="AO606" i="9"/>
  <c r="AQ606" i="9" s="1"/>
  <c r="AR606" i="9" s="1"/>
  <c r="X271" i="9"/>
  <c r="Z271" i="9" s="1"/>
  <c r="AQ67" i="9"/>
  <c r="AR67" i="9" s="1"/>
  <c r="X72" i="9"/>
  <c r="Z72" i="9" s="1"/>
  <c r="AW101" i="9"/>
  <c r="AZ101" i="9" s="1"/>
  <c r="AX143" i="9"/>
  <c r="AY143" i="9" s="1"/>
  <c r="AZ143" i="9" s="1"/>
  <c r="X5" i="9"/>
  <c r="Z5" i="9" s="1"/>
  <c r="AW7" i="9"/>
  <c r="AP50" i="9"/>
  <c r="AP58" i="9"/>
  <c r="AN72" i="9"/>
  <c r="AV77" i="9"/>
  <c r="AX77" i="9" s="1"/>
  <c r="AY77" i="9" s="1"/>
  <c r="AN104" i="9"/>
  <c r="AN114" i="9"/>
  <c r="X157" i="9"/>
  <c r="Z157" i="9" s="1"/>
  <c r="AC159" i="9"/>
  <c r="AE159" i="9" s="1"/>
  <c r="AF159" i="9" s="1"/>
  <c r="AC211" i="9"/>
  <c r="AE211" i="9" s="1"/>
  <c r="AF211" i="9" s="1"/>
  <c r="AV212" i="9"/>
  <c r="X221" i="9"/>
  <c r="Z221" i="9" s="1"/>
  <c r="X253" i="9"/>
  <c r="AN309" i="9"/>
  <c r="AV311" i="9"/>
  <c r="AX311" i="9" s="1"/>
  <c r="AY311" i="9" s="1"/>
  <c r="G334" i="9"/>
  <c r="K334" i="9" s="1"/>
  <c r="AV336" i="9"/>
  <c r="AW336" i="9" s="1"/>
  <c r="AC342" i="9"/>
  <c r="AE342" i="9" s="1"/>
  <c r="AF342" i="9" s="1"/>
  <c r="AV385" i="9"/>
  <c r="AX385" i="9" s="1"/>
  <c r="AY385" i="9" s="1"/>
  <c r="AV404" i="9"/>
  <c r="AO424" i="9"/>
  <c r="AN426" i="9"/>
  <c r="AO453" i="9"/>
  <c r="AN463" i="9"/>
  <c r="G502" i="9"/>
  <c r="F502" i="9" s="1"/>
  <c r="M502" i="9" s="1"/>
  <c r="X509" i="9"/>
  <c r="AP511" i="9"/>
  <c r="AP526" i="9"/>
  <c r="AQ526" i="9" s="1"/>
  <c r="X531" i="9"/>
  <c r="Z531" i="9" s="1"/>
  <c r="AC559" i="9"/>
  <c r="AE559" i="9" s="1"/>
  <c r="AF559" i="9" s="1"/>
  <c r="AO561" i="9"/>
  <c r="AQ561" i="9" s="1"/>
  <c r="AR561" i="9" s="1"/>
  <c r="AQ569" i="9"/>
  <c r="AS569" i="9" s="1"/>
  <c r="AT569" i="9" s="1"/>
  <c r="AC574" i="9"/>
  <c r="X604" i="9"/>
  <c r="AN27" i="9"/>
  <c r="AN41" i="9"/>
  <c r="AN46" i="9"/>
  <c r="AX50" i="9"/>
  <c r="AY50" i="9" s="1"/>
  <c r="AZ50" i="9" s="1"/>
  <c r="AP72" i="9"/>
  <c r="AX87" i="9"/>
  <c r="AY87" i="9" s="1"/>
  <c r="AZ87" i="9" s="1"/>
  <c r="AP104" i="9"/>
  <c r="AP114" i="9"/>
  <c r="AP136" i="9"/>
  <c r="G172" i="9"/>
  <c r="K172" i="9" s="1"/>
  <c r="P172" i="9" s="1"/>
  <c r="S172" i="9" s="1"/>
  <c r="AP180" i="9"/>
  <c r="AQ180" i="9" s="1"/>
  <c r="AP258" i="9"/>
  <c r="AQ258" i="9" s="1"/>
  <c r="AS258" i="9" s="1"/>
  <c r="AT258" i="9" s="1"/>
  <c r="AV260" i="9"/>
  <c r="AX260" i="9" s="1"/>
  <c r="AY260" i="9" s="1"/>
  <c r="X268" i="9"/>
  <c r="Y268" i="9" s="1"/>
  <c r="AB268" i="9" s="1"/>
  <c r="AC292" i="9"/>
  <c r="AP331" i="9"/>
  <c r="AN347" i="9"/>
  <c r="G350" i="9"/>
  <c r="F350" i="9" s="1"/>
  <c r="AP380" i="9"/>
  <c r="AQ380" i="9" s="1"/>
  <c r="AN400" i="9"/>
  <c r="AN402" i="9"/>
  <c r="X422" i="9"/>
  <c r="Z422" i="9" s="1"/>
  <c r="AV424" i="9"/>
  <c r="AW424" i="9" s="1"/>
  <c r="G432" i="9"/>
  <c r="AN451" i="9"/>
  <c r="AP453" i="9"/>
  <c r="AQ453" i="9" s="1"/>
  <c r="AS453" i="9" s="1"/>
  <c r="AT453" i="9" s="1"/>
  <c r="AO463" i="9"/>
  <c r="AN489" i="9"/>
  <c r="AO499" i="9"/>
  <c r="AV511" i="9"/>
  <c r="AN514" i="9"/>
  <c r="AN519" i="9"/>
  <c r="AV526" i="9"/>
  <c r="AN552" i="9"/>
  <c r="AN557" i="9"/>
  <c r="AN587" i="9"/>
  <c r="AO591" i="9"/>
  <c r="AQ591" i="9" s="1"/>
  <c r="AR591" i="9" s="1"/>
  <c r="AC43" i="9"/>
  <c r="AE43" i="9" s="1"/>
  <c r="AF43" i="9" s="1"/>
  <c r="G104" i="9"/>
  <c r="F104" i="9" s="1"/>
  <c r="G114" i="9"/>
  <c r="F114" i="9" s="1"/>
  <c r="AO138" i="9"/>
  <c r="AQ138" i="9" s="1"/>
  <c r="AC215" i="9"/>
  <c r="AD215" i="9" s="1"/>
  <c r="AL215" i="9" s="1"/>
  <c r="AP242" i="9"/>
  <c r="AW27" i="9"/>
  <c r="AZ27" i="9" s="1"/>
  <c r="AQ46" i="9"/>
  <c r="AR46" i="9" s="1"/>
  <c r="AV72" i="9"/>
  <c r="AX72" i="9" s="1"/>
  <c r="AY72" i="9" s="1"/>
  <c r="AN80" i="9"/>
  <c r="AN126" i="9"/>
  <c r="AV136" i="9"/>
  <c r="AN155" i="9"/>
  <c r="AN162" i="9"/>
  <c r="AN253" i="9"/>
  <c r="AV258" i="9"/>
  <c r="AW258" i="9" s="1"/>
  <c r="AV365" i="9"/>
  <c r="AX365" i="9" s="1"/>
  <c r="AY365" i="9" s="1"/>
  <c r="AN373" i="9"/>
  <c r="AV380" i="9"/>
  <c r="AX380" i="9" s="1"/>
  <c r="AY380" i="9" s="1"/>
  <c r="AP383" i="9"/>
  <c r="AO400" i="9"/>
  <c r="AN407" i="9"/>
  <c r="X418" i="9"/>
  <c r="AP451" i="9"/>
  <c r="AQ451" i="9" s="1"/>
  <c r="AP463" i="9"/>
  <c r="AN470" i="9"/>
  <c r="AN477" i="9"/>
  <c r="AP489" i="9"/>
  <c r="AQ489" i="9" s="1"/>
  <c r="AV514" i="9"/>
  <c r="X517" i="9"/>
  <c r="Z517" i="9" s="1"/>
  <c r="AP519" i="9"/>
  <c r="AQ519" i="9" s="1"/>
  <c r="AS519" i="9" s="1"/>
  <c r="AT519" i="9" s="1"/>
  <c r="AO552" i="9"/>
  <c r="AO557" i="9"/>
  <c r="AQ557" i="9" s="1"/>
  <c r="AR557" i="9" s="1"/>
  <c r="AN574" i="9"/>
  <c r="AO587" i="9"/>
  <c r="AQ587" i="9" s="1"/>
  <c r="AR587" i="9" s="1"/>
  <c r="AN599" i="9"/>
  <c r="AW60" i="9"/>
  <c r="AZ60" i="9" s="1"/>
  <c r="G8" i="9"/>
  <c r="AV14" i="9"/>
  <c r="AO80" i="9"/>
  <c r="AQ80" i="9" s="1"/>
  <c r="AS80" i="9" s="1"/>
  <c r="AT80" i="9" s="1"/>
  <c r="AO95" i="9"/>
  <c r="AQ95" i="9" s="1"/>
  <c r="AS95" i="9" s="1"/>
  <c r="AT95" i="9" s="1"/>
  <c r="AN100" i="9"/>
  <c r="AC110" i="9"/>
  <c r="AO126" i="9"/>
  <c r="AN134" i="9"/>
  <c r="G144" i="9"/>
  <c r="F144" i="9" s="1"/>
  <c r="AC154" i="9"/>
  <c r="AD154" i="9" s="1"/>
  <c r="AL154" i="9" s="1"/>
  <c r="AP162" i="9"/>
  <c r="AN199" i="9"/>
  <c r="AC209" i="9"/>
  <c r="AD209" i="9" s="1"/>
  <c r="AL209" i="9" s="1"/>
  <c r="AO221" i="9"/>
  <c r="AP253" i="9"/>
  <c r="AC273" i="9"/>
  <c r="AO275" i="9"/>
  <c r="AN288" i="9"/>
  <c r="AW309" i="9"/>
  <c r="X312" i="9"/>
  <c r="AC315" i="9"/>
  <c r="AE315" i="9" s="1"/>
  <c r="AF315" i="9" s="1"/>
  <c r="AC358" i="9"/>
  <c r="AE358" i="9" s="1"/>
  <c r="AF358" i="9" s="1"/>
  <c r="AO373" i="9"/>
  <c r="AQ373" i="9" s="1"/>
  <c r="AS373" i="9" s="1"/>
  <c r="AT373" i="9" s="1"/>
  <c r="AV383" i="9"/>
  <c r="AW400" i="9"/>
  <c r="AZ400" i="9" s="1"/>
  <c r="AO407" i="9"/>
  <c r="AC420" i="9"/>
  <c r="AD420" i="9" s="1"/>
  <c r="AL420" i="9" s="1"/>
  <c r="AC442" i="9"/>
  <c r="AE442" i="9" s="1"/>
  <c r="AF442" i="9" s="1"/>
  <c r="AV461" i="9"/>
  <c r="AO470" i="9"/>
  <c r="AQ470" i="9" s="1"/>
  <c r="AV489" i="9"/>
  <c r="AW489" i="9" s="1"/>
  <c r="AV502" i="9"/>
  <c r="X542" i="9"/>
  <c r="Y542" i="9" s="1"/>
  <c r="AP574" i="9"/>
  <c r="AQ574" i="9" s="1"/>
  <c r="AS574" i="9" s="1"/>
  <c r="AT574" i="9" s="1"/>
  <c r="AV587" i="9"/>
  <c r="AO599" i="9"/>
  <c r="AN604" i="9"/>
  <c r="AC41" i="9"/>
  <c r="X41" i="9"/>
  <c r="G41" i="9"/>
  <c r="F179" i="9"/>
  <c r="M179" i="9" s="1"/>
  <c r="K179" i="9"/>
  <c r="P179" i="9" s="1"/>
  <c r="S179" i="9" s="1"/>
  <c r="AW6" i="9"/>
  <c r="AX6" i="9"/>
  <c r="AY6" i="9" s="1"/>
  <c r="AZ6" i="9" s="1"/>
  <c r="Z113" i="9"/>
  <c r="Y113" i="9"/>
  <c r="AB113" i="9" s="1"/>
  <c r="F198" i="9"/>
  <c r="M198" i="9" s="1"/>
  <c r="AC15" i="9"/>
  <c r="AE15" i="9" s="1"/>
  <c r="AF15" i="9" s="1"/>
  <c r="AX66" i="9"/>
  <c r="AY66" i="9" s="1"/>
  <c r="AW66" i="9"/>
  <c r="AC30" i="9"/>
  <c r="G30" i="9"/>
  <c r="Y90" i="9"/>
  <c r="AB90" i="9" s="1"/>
  <c r="AW76" i="9"/>
  <c r="AX76" i="9"/>
  <c r="AY76" i="9" s="1"/>
  <c r="AC82" i="9"/>
  <c r="AD82" i="9" s="1"/>
  <c r="AL82" i="9" s="1"/>
  <c r="G82" i="9"/>
  <c r="G4" i="9"/>
  <c r="F4" i="9" s="1"/>
  <c r="X4" i="9"/>
  <c r="Z4" i="9" s="1"/>
  <c r="AR41" i="9"/>
  <c r="AS41" i="9"/>
  <c r="AT41" i="9" s="1"/>
  <c r="AQ201" i="9"/>
  <c r="AS201" i="9" s="1"/>
  <c r="AT201" i="9" s="1"/>
  <c r="G10" i="9"/>
  <c r="K10" i="9" s="1"/>
  <c r="AN22" i="9"/>
  <c r="AO29" i="9"/>
  <c r="AQ29" i="9" s="1"/>
  <c r="AR29" i="9" s="1"/>
  <c r="AV33" i="9"/>
  <c r="AW33" i="9" s="1"/>
  <c r="AN33" i="9"/>
  <c r="AX38" i="9"/>
  <c r="AY38" i="9" s="1"/>
  <c r="AZ38" i="9" s="1"/>
  <c r="G46" i="9"/>
  <c r="G88" i="9"/>
  <c r="AN147" i="9"/>
  <c r="AP147" i="9"/>
  <c r="AO147" i="9"/>
  <c r="AV163" i="9"/>
  <c r="AP163" i="9"/>
  <c r="AO163" i="9"/>
  <c r="AN163" i="9"/>
  <c r="AC179" i="9"/>
  <c r="AV158" i="9"/>
  <c r="AX158" i="9" s="1"/>
  <c r="AY158" i="9" s="1"/>
  <c r="AP158" i="9"/>
  <c r="AO158" i="9"/>
  <c r="AN158" i="9"/>
  <c r="AV177" i="9"/>
  <c r="AP177" i="9"/>
  <c r="AO22" i="9"/>
  <c r="AN24" i="9"/>
  <c r="AC65" i="9"/>
  <c r="AE65" i="9" s="1"/>
  <c r="AF65" i="9" s="1"/>
  <c r="AC86" i="9"/>
  <c r="AE86" i="9" s="1"/>
  <c r="AF86" i="9" s="1"/>
  <c r="X130" i="9"/>
  <c r="Z130" i="9" s="1"/>
  <c r="AC130" i="9"/>
  <c r="AE130" i="9" s="1"/>
  <c r="AF130" i="9" s="1"/>
  <c r="Z144" i="9"/>
  <c r="Y144" i="9"/>
  <c r="AP161" i="9"/>
  <c r="AO161" i="9"/>
  <c r="AQ161" i="9" s="1"/>
  <c r="AV161" i="9"/>
  <c r="AX161" i="9" s="1"/>
  <c r="AY161" i="9" s="1"/>
  <c r="K282" i="9"/>
  <c r="F282" i="9"/>
  <c r="AV2" i="9"/>
  <c r="X12" i="9"/>
  <c r="AO24" i="9"/>
  <c r="AQ24" i="9" s="1"/>
  <c r="AV29" i="9"/>
  <c r="AW29" i="9" s="1"/>
  <c r="AV74" i="9"/>
  <c r="AX74" i="9" s="1"/>
  <c r="AY74" i="9" s="1"/>
  <c r="AP74" i="9"/>
  <c r="AQ74" i="9" s="1"/>
  <c r="AC128" i="9"/>
  <c r="AE128" i="9" s="1"/>
  <c r="AF128" i="9" s="1"/>
  <c r="X128" i="9"/>
  <c r="Z128" i="9" s="1"/>
  <c r="X190" i="9"/>
  <c r="Z190" i="9" s="1"/>
  <c r="K220" i="9"/>
  <c r="P220" i="9" s="1"/>
  <c r="S220" i="9" s="1"/>
  <c r="F220" i="9"/>
  <c r="M220" i="9" s="1"/>
  <c r="AO227" i="9"/>
  <c r="AV227" i="9"/>
  <c r="AP227" i="9"/>
  <c r="AN227" i="9"/>
  <c r="AC229" i="9"/>
  <c r="G229" i="9"/>
  <c r="F229" i="9" s="1"/>
  <c r="X229" i="9"/>
  <c r="G248" i="9"/>
  <c r="K248" i="9" s="1"/>
  <c r="P130" i="9"/>
  <c r="S130" i="9" s="1"/>
  <c r="L130" i="9"/>
  <c r="AC47" i="9"/>
  <c r="AE47" i="9" s="1"/>
  <c r="AF47" i="9" s="1"/>
  <c r="X47" i="9"/>
  <c r="X83" i="9"/>
  <c r="Z83" i="9" s="1"/>
  <c r="AP115" i="9"/>
  <c r="AO115" i="9"/>
  <c r="AQ115" i="9" s="1"/>
  <c r="AN115" i="9"/>
  <c r="AV115" i="9"/>
  <c r="AX115" i="9" s="1"/>
  <c r="AY115" i="9" s="1"/>
  <c r="AC14" i="9"/>
  <c r="AE14" i="9" s="1"/>
  <c r="AF14" i="9" s="1"/>
  <c r="AN17" i="9"/>
  <c r="AV24" i="9"/>
  <c r="AX24" i="9" s="1"/>
  <c r="AY24" i="9" s="1"/>
  <c r="AN53" i="9"/>
  <c r="K78" i="9"/>
  <c r="L78" i="9" s="1"/>
  <c r="G84" i="9"/>
  <c r="K84" i="9" s="1"/>
  <c r="G170" i="9"/>
  <c r="X170" i="9"/>
  <c r="Y170" i="9" s="1"/>
  <c r="I206" i="9"/>
  <c r="J206" i="9" s="1"/>
  <c r="O206" i="9" s="1"/>
  <c r="M206" i="9"/>
  <c r="AN220" i="9"/>
  <c r="AP220" i="9"/>
  <c r="AV220" i="9"/>
  <c r="AO220" i="9"/>
  <c r="AO17" i="9"/>
  <c r="AQ17" i="9" s="1"/>
  <c r="AS17" i="9" s="1"/>
  <c r="AT17" i="9" s="1"/>
  <c r="X58" i="9"/>
  <c r="AC58" i="9"/>
  <c r="AD58" i="9" s="1"/>
  <c r="AL58" i="9" s="1"/>
  <c r="AP145" i="9"/>
  <c r="AO145" i="9"/>
  <c r="AN145" i="9"/>
  <c r="AV145" i="9"/>
  <c r="AX145" i="9" s="1"/>
  <c r="AY145" i="9" s="1"/>
  <c r="AP152" i="9"/>
  <c r="AO152" i="9"/>
  <c r="AN177" i="9"/>
  <c r="AX201" i="9"/>
  <c r="AY201" i="9" s="1"/>
  <c r="AW201" i="9"/>
  <c r="AW224" i="9"/>
  <c r="AX224" i="9"/>
  <c r="AY224" i="9" s="1"/>
  <c r="G306" i="9"/>
  <c r="AC306" i="9"/>
  <c r="G166" i="9"/>
  <c r="AO177" i="9"/>
  <c r="AW191" i="9"/>
  <c r="AX191" i="9"/>
  <c r="AY191" i="9" s="1"/>
  <c r="AA228" i="9"/>
  <c r="AH228" i="9" s="1"/>
  <c r="AB228" i="9"/>
  <c r="AC274" i="9"/>
  <c r="X274" i="9"/>
  <c r="Y274" i="9" s="1"/>
  <c r="G274" i="9"/>
  <c r="X9" i="9"/>
  <c r="Y9" i="9" s="1"/>
  <c r="AB9" i="9" s="1"/>
  <c r="G11" i="9"/>
  <c r="AP14" i="9"/>
  <c r="AQ14" i="9" s="1"/>
  <c r="AV17" i="9"/>
  <c r="AX17" i="9" s="1"/>
  <c r="AY17" i="9" s="1"/>
  <c r="AN21" i="9"/>
  <c r="AX26" i="9"/>
  <c r="AY26" i="9" s="1"/>
  <c r="AN39" i="9"/>
  <c r="G44" i="9"/>
  <c r="AP54" i="9"/>
  <c r="AV54" i="9"/>
  <c r="AO54" i="9"/>
  <c r="X56" i="9"/>
  <c r="AV91" i="9"/>
  <c r="AV120" i="9"/>
  <c r="AX120" i="9" s="1"/>
  <c r="AY120" i="9" s="1"/>
  <c r="AP120" i="9"/>
  <c r="AO120" i="9"/>
  <c r="AN120" i="9"/>
  <c r="AO159" i="9"/>
  <c r="AV159" i="9"/>
  <c r="G200" i="9"/>
  <c r="AO223" i="9"/>
  <c r="AV223" i="9"/>
  <c r="AN223" i="9"/>
  <c r="AP223" i="9"/>
  <c r="AQ223" i="9" s="1"/>
  <c r="AN248" i="9"/>
  <c r="AD292" i="9"/>
  <c r="AL292" i="9" s="1"/>
  <c r="AE292" i="9"/>
  <c r="AF292" i="9" s="1"/>
  <c r="AE167" i="9"/>
  <c r="AF167" i="9" s="1"/>
  <c r="AD167" i="9"/>
  <c r="AL167" i="9" s="1"/>
  <c r="AC6" i="9"/>
  <c r="AE6" i="9" s="1"/>
  <c r="AF6" i="9" s="1"/>
  <c r="AN9" i="9"/>
  <c r="AC12" i="9"/>
  <c r="AO21" i="9"/>
  <c r="AQ21" i="9" s="1"/>
  <c r="AO33" i="9"/>
  <c r="AN74" i="9"/>
  <c r="X77" i="9"/>
  <c r="Z77" i="9" s="1"/>
  <c r="AQ84" i="9"/>
  <c r="AS84" i="9" s="1"/>
  <c r="AT84" i="9" s="1"/>
  <c r="G90" i="9"/>
  <c r="F90" i="9" s="1"/>
  <c r="G98" i="9"/>
  <c r="F98" i="9" s="1"/>
  <c r="AN161" i="9"/>
  <c r="AC164" i="9"/>
  <c r="AD164" i="9" s="1"/>
  <c r="AL164" i="9" s="1"/>
  <c r="AX170" i="9"/>
  <c r="AY170" i="9" s="1"/>
  <c r="AL227" i="9"/>
  <c r="AC19" i="9"/>
  <c r="AV21" i="9"/>
  <c r="AP33" i="9"/>
  <c r="AP38" i="9"/>
  <c r="AN38" i="9"/>
  <c r="AV40" i="9"/>
  <c r="AP40" i="9"/>
  <c r="AQ40" i="9" s="1"/>
  <c r="G66" i="9"/>
  <c r="X82" i="9"/>
  <c r="Y82" i="9" s="1"/>
  <c r="AN90" i="9"/>
  <c r="AO90" i="9"/>
  <c r="AQ90" i="9" s="1"/>
  <c r="AP186" i="9"/>
  <c r="AV186" i="9"/>
  <c r="AN186" i="9"/>
  <c r="AO186" i="9"/>
  <c r="AP198" i="9"/>
  <c r="AO198" i="9"/>
  <c r="G202" i="9"/>
  <c r="K202" i="9" s="1"/>
  <c r="L202" i="9" s="1"/>
  <c r="AC202" i="9"/>
  <c r="G225" i="9"/>
  <c r="K225" i="9" s="1"/>
  <c r="AC225" i="9"/>
  <c r="G244" i="9"/>
  <c r="AC244" i="9"/>
  <c r="X15" i="9"/>
  <c r="Y15" i="9" s="1"/>
  <c r="AA15" i="9" s="1"/>
  <c r="K152" i="9"/>
  <c r="F152" i="9"/>
  <c r="AN176" i="9"/>
  <c r="AV176" i="9"/>
  <c r="AX176" i="9" s="1"/>
  <c r="AY176" i="9" s="1"/>
  <c r="AP176" i="9"/>
  <c r="AO176" i="9"/>
  <c r="AQ176" i="9" s="1"/>
  <c r="AS176" i="9" s="1"/>
  <c r="AT176" i="9" s="1"/>
  <c r="AO238" i="9"/>
  <c r="AV238" i="9"/>
  <c r="AP238" i="9"/>
  <c r="AN238" i="9"/>
  <c r="X291" i="9"/>
  <c r="AC291" i="9"/>
  <c r="AP76" i="9"/>
  <c r="AO76" i="9"/>
  <c r="AE410" i="9"/>
  <c r="AF410" i="9" s="1"/>
  <c r="AD410" i="9"/>
  <c r="AL410" i="9" s="1"/>
  <c r="AN25" i="9"/>
  <c r="G34" i="9"/>
  <c r="K34" i="9" s="1"/>
  <c r="L34" i="9" s="1"/>
  <c r="AX36" i="9"/>
  <c r="AY36" i="9" s="1"/>
  <c r="AW36" i="9"/>
  <c r="AW58" i="9"/>
  <c r="AX58" i="9"/>
  <c r="AY58" i="9" s="1"/>
  <c r="G15" i="9"/>
  <c r="F15" i="9" s="1"/>
  <c r="AN16" i="9"/>
  <c r="AV23" i="9"/>
  <c r="AW23" i="9" s="1"/>
  <c r="AO25" i="9"/>
  <c r="AQ25" i="9" s="1"/>
  <c r="X30" i="9"/>
  <c r="Z30" i="9" s="1"/>
  <c r="AC32" i="9"/>
  <c r="AD32" i="9" s="1"/>
  <c r="AL32" i="9" s="1"/>
  <c r="AC52" i="9"/>
  <c r="AN64" i="9"/>
  <c r="AC66" i="9"/>
  <c r="AE66" i="9" s="1"/>
  <c r="AF66" i="9" s="1"/>
  <c r="AV69" i="9"/>
  <c r="AP69" i="9"/>
  <c r="AN70" i="9"/>
  <c r="AC90" i="9"/>
  <c r="AE90" i="9" s="1"/>
  <c r="AF90" i="9" s="1"/>
  <c r="G96" i="9"/>
  <c r="F96" i="9" s="1"/>
  <c r="AV99" i="9"/>
  <c r="AX99" i="9" s="1"/>
  <c r="AY99" i="9" s="1"/>
  <c r="AO99" i="9"/>
  <c r="AN99" i="9"/>
  <c r="X152" i="9"/>
  <c r="G173" i="9"/>
  <c r="AX195" i="9"/>
  <c r="AY195" i="9" s="1"/>
  <c r="AZ195" i="9" s="1"/>
  <c r="X202" i="9"/>
  <c r="Z202" i="9" s="1"/>
  <c r="X225" i="9"/>
  <c r="AV233" i="9"/>
  <c r="AW233" i="9" s="1"/>
  <c r="AO233" i="9"/>
  <c r="AQ235" i="9"/>
  <c r="AR235" i="9" s="1"/>
  <c r="AD63" i="9"/>
  <c r="AL63" i="9" s="1"/>
  <c r="Z105" i="9"/>
  <c r="Y105" i="9"/>
  <c r="AA105" i="9" s="1"/>
  <c r="AH105" i="9" s="1"/>
  <c r="G132" i="9"/>
  <c r="F132" i="9" s="1"/>
  <c r="AP165" i="9"/>
  <c r="AQ165" i="9" s="1"/>
  <c r="AV165" i="9"/>
  <c r="AO165" i="9"/>
  <c r="AN165" i="9"/>
  <c r="AO194" i="9"/>
  <c r="AN194" i="9"/>
  <c r="AN247" i="9"/>
  <c r="AV247" i="9"/>
  <c r="AX247" i="9" s="1"/>
  <c r="AY247" i="9" s="1"/>
  <c r="AP247" i="9"/>
  <c r="AO247" i="9"/>
  <c r="AW347" i="9"/>
  <c r="AX347" i="9"/>
  <c r="AY347" i="9" s="1"/>
  <c r="AP53" i="9"/>
  <c r="AQ53" i="9" s="1"/>
  <c r="AV53" i="9"/>
  <c r="AC73" i="9"/>
  <c r="X73" i="9"/>
  <c r="AX126" i="9"/>
  <c r="AY126" i="9" s="1"/>
  <c r="AW126" i="9"/>
  <c r="AV135" i="9"/>
  <c r="AP135" i="9"/>
  <c r="AO135" i="9"/>
  <c r="AQ135" i="9" s="1"/>
  <c r="AR135" i="9" s="1"/>
  <c r="AO16" i="9"/>
  <c r="G73" i="9"/>
  <c r="K73" i="9" s="1"/>
  <c r="AV9" i="9"/>
  <c r="AX9" i="9" s="1"/>
  <c r="AY9" i="9" s="1"/>
  <c r="AC11" i="9"/>
  <c r="AE11" i="9" s="1"/>
  <c r="AF11" i="9" s="1"/>
  <c r="AP16" i="9"/>
  <c r="AN18" i="9"/>
  <c r="AP64" i="9"/>
  <c r="AC85" i="9"/>
  <c r="AE85" i="9" s="1"/>
  <c r="AF85" i="9" s="1"/>
  <c r="AQ134" i="9"/>
  <c r="X167" i="9"/>
  <c r="G167" i="9"/>
  <c r="AP236" i="9"/>
  <c r="AO236" i="9"/>
  <c r="AV236" i="9"/>
  <c r="AW236" i="9" s="1"/>
  <c r="K287" i="9"/>
  <c r="P287" i="9" s="1"/>
  <c r="S287" i="9" s="1"/>
  <c r="F287" i="9"/>
  <c r="I287" i="9" s="1"/>
  <c r="J287" i="9" s="1"/>
  <c r="O287" i="9" s="1"/>
  <c r="X179" i="9"/>
  <c r="Z179" i="9" s="1"/>
  <c r="AN282" i="9"/>
  <c r="AO282" i="9"/>
  <c r="AX16" i="9"/>
  <c r="AY16" i="9" s="1"/>
  <c r="AZ16" i="9" s="1"/>
  <c r="AC24" i="9"/>
  <c r="AE24" i="9" s="1"/>
  <c r="AF24" i="9" s="1"/>
  <c r="AQ32" i="9"/>
  <c r="AC36" i="9"/>
  <c r="AD36" i="9" s="1"/>
  <c r="AL36" i="9" s="1"/>
  <c r="AO38" i="9"/>
  <c r="AN40" i="9"/>
  <c r="AV52" i="9"/>
  <c r="AX52" i="9" s="1"/>
  <c r="AY52" i="9" s="1"/>
  <c r="AV67" i="9"/>
  <c r="AX67" i="9" s="1"/>
  <c r="AY67" i="9" s="1"/>
  <c r="AN67" i="9"/>
  <c r="AP81" i="9"/>
  <c r="AV81" i="9"/>
  <c r="AO81" i="9"/>
  <c r="X99" i="9"/>
  <c r="AC99" i="9"/>
  <c r="AE99" i="9" s="1"/>
  <c r="AF99" i="9" s="1"/>
  <c r="AC105" i="9"/>
  <c r="G126" i="9"/>
  <c r="K126" i="9" s="1"/>
  <c r="AP174" i="9"/>
  <c r="AV174" i="9"/>
  <c r="AO174" i="9"/>
  <c r="AQ174" i="9" s="1"/>
  <c r="AS174" i="9" s="1"/>
  <c r="AT174" i="9" s="1"/>
  <c r="AN174" i="9"/>
  <c r="AD228" i="9"/>
  <c r="AL228" i="9" s="1"/>
  <c r="AE228" i="9"/>
  <c r="AF228" i="9" s="1"/>
  <c r="F231" i="9"/>
  <c r="M231" i="9" s="1"/>
  <c r="K231" i="9"/>
  <c r="AD337" i="9"/>
  <c r="AL337" i="9" s="1"/>
  <c r="AE337" i="9"/>
  <c r="AF337" i="9" s="1"/>
  <c r="K189" i="9"/>
  <c r="F189" i="9"/>
  <c r="M189" i="9" s="1"/>
  <c r="Z204" i="9"/>
  <c r="AO285" i="9"/>
  <c r="AQ285" i="9" s="1"/>
  <c r="AV301" i="9"/>
  <c r="AO301" i="9"/>
  <c r="AQ301" i="9" s="1"/>
  <c r="AN301" i="9"/>
  <c r="AP318" i="9"/>
  <c r="AV318" i="9"/>
  <c r="AN318" i="9"/>
  <c r="AW331" i="9"/>
  <c r="AX331" i="9"/>
  <c r="AY331" i="9" s="1"/>
  <c r="AP333" i="9"/>
  <c r="AV333" i="9"/>
  <c r="AO333" i="9"/>
  <c r="AQ333" i="9" s="1"/>
  <c r="AS333" i="9" s="1"/>
  <c r="AT333" i="9" s="1"/>
  <c r="AN333" i="9"/>
  <c r="AN415" i="9"/>
  <c r="AP415" i="9"/>
  <c r="AQ415" i="9" s="1"/>
  <c r="AX422" i="9"/>
  <c r="AY422" i="9" s="1"/>
  <c r="AW422" i="9"/>
  <c r="X468" i="9"/>
  <c r="G468" i="9"/>
  <c r="AC468" i="9"/>
  <c r="AE468" i="9" s="1"/>
  <c r="AF468" i="9" s="1"/>
  <c r="AQ509" i="9"/>
  <c r="AS509" i="9" s="1"/>
  <c r="AT509" i="9" s="1"/>
  <c r="G554" i="9"/>
  <c r="F554" i="9" s="1"/>
  <c r="AC554" i="9"/>
  <c r="AE554" i="9" s="1"/>
  <c r="AF554" i="9" s="1"/>
  <c r="G590" i="9"/>
  <c r="K590" i="9" s="1"/>
  <c r="L590" i="9" s="1"/>
  <c r="X590" i="9"/>
  <c r="Y590" i="9" s="1"/>
  <c r="AC590" i="9"/>
  <c r="X114" i="9"/>
  <c r="AQ162" i="9"/>
  <c r="X208" i="9"/>
  <c r="Z208" i="9" s="1"/>
  <c r="AW241" i="9"/>
  <c r="AZ241" i="9" s="1"/>
  <c r="AC290" i="9"/>
  <c r="X290" i="9"/>
  <c r="Z290" i="9" s="1"/>
  <c r="AV321" i="9"/>
  <c r="AP321" i="9"/>
  <c r="AQ321" i="9" s="1"/>
  <c r="AR321" i="9" s="1"/>
  <c r="G373" i="9"/>
  <c r="F373" i="9" s="1"/>
  <c r="AC373" i="9"/>
  <c r="AP382" i="9"/>
  <c r="AP405" i="9"/>
  <c r="AQ405" i="9" s="1"/>
  <c r="AO405" i="9"/>
  <c r="AV405" i="9"/>
  <c r="AN405" i="9"/>
  <c r="K419" i="9"/>
  <c r="AP605" i="9"/>
  <c r="AO605" i="9"/>
  <c r="AQ605" i="9" s="1"/>
  <c r="AR605" i="9" s="1"/>
  <c r="X151" i="9"/>
  <c r="Z151" i="9" s="1"/>
  <c r="X154" i="9"/>
  <c r="Y154" i="9" s="1"/>
  <c r="X210" i="9"/>
  <c r="Y210" i="9" s="1"/>
  <c r="G210" i="9"/>
  <c r="AP219" i="9"/>
  <c r="AO219" i="9"/>
  <c r="AQ219" i="9" s="1"/>
  <c r="AP244" i="9"/>
  <c r="AN244" i="9"/>
  <c r="AD249" i="9"/>
  <c r="AL249" i="9" s="1"/>
  <c r="AE249" i="9"/>
  <c r="AF249" i="9" s="1"/>
  <c r="AP270" i="9"/>
  <c r="AN270" i="9"/>
  <c r="AZ329" i="9"/>
  <c r="AD342" i="9"/>
  <c r="AL342" i="9" s="1"/>
  <c r="AN419" i="9"/>
  <c r="AV419" i="9"/>
  <c r="AV423" i="9"/>
  <c r="AN423" i="9"/>
  <c r="AO423" i="9"/>
  <c r="AQ423" i="9" s="1"/>
  <c r="X437" i="9"/>
  <c r="G437" i="9"/>
  <c r="K437" i="9" s="1"/>
  <c r="X554" i="9"/>
  <c r="AC31" i="9"/>
  <c r="AD31" i="9" s="1"/>
  <c r="AL31" i="9" s="1"/>
  <c r="AV41" i="9"/>
  <c r="AV48" i="9"/>
  <c r="AW48" i="9" s="1"/>
  <c r="AN60" i="9"/>
  <c r="AC74" i="9"/>
  <c r="AE74" i="9" s="1"/>
  <c r="AF74" i="9" s="1"/>
  <c r="AN89" i="9"/>
  <c r="AO104" i="9"/>
  <c r="AP108" i="9"/>
  <c r="AQ108" i="9" s="1"/>
  <c r="AV112" i="9"/>
  <c r="AV122" i="9"/>
  <c r="AX122" i="9" s="1"/>
  <c r="AY122" i="9" s="1"/>
  <c r="AN139" i="9"/>
  <c r="AN141" i="9"/>
  <c r="Y148" i="9"/>
  <c r="AB148" i="9" s="1"/>
  <c r="AQ155" i="9"/>
  <c r="AS155" i="9" s="1"/>
  <c r="AT155" i="9" s="1"/>
  <c r="AC180" i="9"/>
  <c r="AQ193" i="9"/>
  <c r="AS193" i="9" s="1"/>
  <c r="AT193" i="9" s="1"/>
  <c r="AV203" i="9"/>
  <c r="AP203" i="9"/>
  <c r="AP208" i="9"/>
  <c r="AX271" i="9"/>
  <c r="AY271" i="9" s="1"/>
  <c r="AZ271" i="9" s="1"/>
  <c r="AO277" i="9"/>
  <c r="AQ277" i="9" s="1"/>
  <c r="F292" i="9"/>
  <c r="AN307" i="9"/>
  <c r="AO327" i="9"/>
  <c r="AQ327" i="9" s="1"/>
  <c r="AS327" i="9" s="1"/>
  <c r="AT327" i="9" s="1"/>
  <c r="AN327" i="9"/>
  <c r="X331" i="9"/>
  <c r="AC331" i="9"/>
  <c r="G331" i="9"/>
  <c r="AP395" i="9"/>
  <c r="AN395" i="9"/>
  <c r="X405" i="9"/>
  <c r="Z405" i="9" s="1"/>
  <c r="G405" i="9"/>
  <c r="F405" i="9" s="1"/>
  <c r="AN417" i="9"/>
  <c r="AP445" i="9"/>
  <c r="AV445" i="9"/>
  <c r="AN445" i="9"/>
  <c r="X52" i="9"/>
  <c r="AO60" i="9"/>
  <c r="AQ60" i="9" s="1"/>
  <c r="AR60" i="9" s="1"/>
  <c r="AC69" i="9"/>
  <c r="AD69" i="9" s="1"/>
  <c r="AL69" i="9" s="1"/>
  <c r="AQ72" i="9"/>
  <c r="AO89" i="9"/>
  <c r="AQ89" i="9" s="1"/>
  <c r="AS89" i="9" s="1"/>
  <c r="AT89" i="9" s="1"/>
  <c r="AO96" i="9"/>
  <c r="AN98" i="9"/>
  <c r="X124" i="9"/>
  <c r="AO139" i="9"/>
  <c r="AO141" i="9"/>
  <c r="G150" i="9"/>
  <c r="K150" i="9" s="1"/>
  <c r="AP184" i="9"/>
  <c r="AV208" i="9"/>
  <c r="AX208" i="9" s="1"/>
  <c r="AY208" i="9" s="1"/>
  <c r="G228" i="9"/>
  <c r="AV235" i="9"/>
  <c r="AX235" i="9" s="1"/>
  <c r="AY235" i="9" s="1"/>
  <c r="AN235" i="9"/>
  <c r="AN240" i="9"/>
  <c r="X280" i="9"/>
  <c r="AC280" i="9"/>
  <c r="AE280" i="9" s="1"/>
  <c r="AF280" i="9" s="1"/>
  <c r="AP286" i="9"/>
  <c r="AV286" i="9"/>
  <c r="AP308" i="9"/>
  <c r="AN308" i="9"/>
  <c r="AO325" i="9"/>
  <c r="AQ325" i="9" s="1"/>
  <c r="AS325" i="9" s="1"/>
  <c r="AT325" i="9" s="1"/>
  <c r="AN325" i="9"/>
  <c r="AV325" i="9"/>
  <c r="AX325" i="9" s="1"/>
  <c r="AY325" i="9" s="1"/>
  <c r="F340" i="9"/>
  <c r="M340" i="9" s="1"/>
  <c r="N340" i="9" s="1"/>
  <c r="X385" i="9"/>
  <c r="AO417" i="9"/>
  <c r="AQ417" i="9" s="1"/>
  <c r="AC423" i="9"/>
  <c r="G423" i="9"/>
  <c r="AN449" i="9"/>
  <c r="AO449" i="9"/>
  <c r="AC27" i="9"/>
  <c r="AD27" i="9" s="1"/>
  <c r="AL27" i="9" s="1"/>
  <c r="X31" i="9"/>
  <c r="AC35" i="9"/>
  <c r="AD35" i="9" s="1"/>
  <c r="AL35" i="9" s="1"/>
  <c r="X46" i="9"/>
  <c r="AV89" i="9"/>
  <c r="AV106" i="9"/>
  <c r="AO114" i="9"/>
  <c r="AQ114" i="9" s="1"/>
  <c r="AS114" i="9" s="1"/>
  <c r="AT114" i="9" s="1"/>
  <c r="X129" i="9"/>
  <c r="Z129" i="9" s="1"/>
  <c r="AO136" i="9"/>
  <c r="AQ136" i="9" s="1"/>
  <c r="AP139" i="9"/>
  <c r="AV141" i="9"/>
  <c r="AQ148" i="9"/>
  <c r="AC157" i="9"/>
  <c r="AN185" i="9"/>
  <c r="AP185" i="9"/>
  <c r="AP207" i="9"/>
  <c r="AV207" i="9"/>
  <c r="AN207" i="9"/>
  <c r="AV209" i="9"/>
  <c r="AO209" i="9"/>
  <c r="X214" i="9"/>
  <c r="Y214" i="9" s="1"/>
  <c r="AB214" i="9" s="1"/>
  <c r="AV246" i="9"/>
  <c r="AX246" i="9" s="1"/>
  <c r="AY246" i="9" s="1"/>
  <c r="AO246" i="9"/>
  <c r="AC266" i="9"/>
  <c r="X266" i="9"/>
  <c r="G268" i="9"/>
  <c r="AV310" i="9"/>
  <c r="AW310" i="9" s="1"/>
  <c r="AP310" i="9"/>
  <c r="AO318" i="9"/>
  <c r="AO335" i="9"/>
  <c r="AV417" i="9"/>
  <c r="X419" i="9"/>
  <c r="AC419" i="9"/>
  <c r="AE419" i="9" s="1"/>
  <c r="AF419" i="9" s="1"/>
  <c r="X423" i="9"/>
  <c r="Z423" i="9" s="1"/>
  <c r="AO438" i="9"/>
  <c r="AQ438" i="9" s="1"/>
  <c r="AN438" i="9"/>
  <c r="AV456" i="9"/>
  <c r="AO456" i="9"/>
  <c r="AP456" i="9"/>
  <c r="AO483" i="9"/>
  <c r="AN483" i="9"/>
  <c r="AN512" i="9"/>
  <c r="AV512" i="9"/>
  <c r="AP512" i="9"/>
  <c r="AO512" i="9"/>
  <c r="AV542" i="9"/>
  <c r="AN542" i="9"/>
  <c r="X308" i="9"/>
  <c r="Y308" i="9" s="1"/>
  <c r="AA308" i="9" s="1"/>
  <c r="F334" i="9"/>
  <c r="M334" i="9" s="1"/>
  <c r="AN367" i="9"/>
  <c r="AP367" i="9"/>
  <c r="AO367" i="9"/>
  <c r="G388" i="9"/>
  <c r="AC388" i="9"/>
  <c r="AC456" i="9"/>
  <c r="X456" i="9"/>
  <c r="Z456" i="9" s="1"/>
  <c r="G456" i="9"/>
  <c r="K474" i="9"/>
  <c r="F474" i="9"/>
  <c r="AV498" i="9"/>
  <c r="AP498" i="9"/>
  <c r="AO498" i="9"/>
  <c r="AN498" i="9"/>
  <c r="Z512" i="9"/>
  <c r="Y512" i="9"/>
  <c r="AA512" i="9" s="1"/>
  <c r="G578" i="9"/>
  <c r="X578" i="9"/>
  <c r="Z578" i="9" s="1"/>
  <c r="AP589" i="9"/>
  <c r="AN589" i="9"/>
  <c r="AV117" i="9"/>
  <c r="AW117" i="9" s="1"/>
  <c r="AN124" i="9"/>
  <c r="AO129" i="9"/>
  <c r="AP202" i="9"/>
  <c r="AV202" i="9"/>
  <c r="AO202" i="9"/>
  <c r="X223" i="9"/>
  <c r="AR232" i="9"/>
  <c r="AS232" i="9"/>
  <c r="AT232" i="9" s="1"/>
  <c r="AL237" i="9"/>
  <c r="X244" i="9"/>
  <c r="Z244" i="9" s="1"/>
  <c r="AP265" i="9"/>
  <c r="AV265" i="9"/>
  <c r="AX265" i="9" s="1"/>
  <c r="AY265" i="9" s="1"/>
  <c r="AN265" i="9"/>
  <c r="G317" i="9"/>
  <c r="AC317" i="9"/>
  <c r="AV334" i="9"/>
  <c r="AP334" i="9"/>
  <c r="AO334" i="9"/>
  <c r="M358" i="9"/>
  <c r="I358" i="9"/>
  <c r="J358" i="9" s="1"/>
  <c r="O358" i="9" s="1"/>
  <c r="X413" i="9"/>
  <c r="Z503" i="9"/>
  <c r="Y503" i="9"/>
  <c r="X576" i="9"/>
  <c r="AC578" i="9"/>
  <c r="AO27" i="9"/>
  <c r="X29" i="9"/>
  <c r="Y29" i="9" s="1"/>
  <c r="AN35" i="9"/>
  <c r="AN51" i="9"/>
  <c r="AN86" i="9"/>
  <c r="AN101" i="9"/>
  <c r="AN103" i="9"/>
  <c r="AO111" i="9"/>
  <c r="AQ111" i="9" s="1"/>
  <c r="AP124" i="9"/>
  <c r="AP129" i="9"/>
  <c r="AN138" i="9"/>
  <c r="AP153" i="9"/>
  <c r="AQ153" i="9" s="1"/>
  <c r="AV162" i="9"/>
  <c r="AC190" i="9"/>
  <c r="AD190" i="9" s="1"/>
  <c r="AL190" i="9" s="1"/>
  <c r="G194" i="9"/>
  <c r="AC194" i="9"/>
  <c r="AD194" i="9" s="1"/>
  <c r="AL194" i="9" s="1"/>
  <c r="AC200" i="9"/>
  <c r="AO203" i="9"/>
  <c r="AQ203" i="9" s="1"/>
  <c r="AS203" i="9" s="1"/>
  <c r="AT203" i="9" s="1"/>
  <c r="AO205" i="9"/>
  <c r="Z211" i="9"/>
  <c r="AX219" i="9"/>
  <c r="AY219" i="9" s="1"/>
  <c r="AZ219" i="9" s="1"/>
  <c r="AN258" i="9"/>
  <c r="AO262" i="9"/>
  <c r="AX268" i="9"/>
  <c r="AY268" i="9" s="1"/>
  <c r="AZ268" i="9" s="1"/>
  <c r="AX270" i="9"/>
  <c r="AY270" i="9" s="1"/>
  <c r="AZ270" i="9" s="1"/>
  <c r="AN286" i="9"/>
  <c r="F294" i="9"/>
  <c r="K294" i="9"/>
  <c r="L294" i="9" s="1"/>
  <c r="AN296" i="9"/>
  <c r="AP302" i="9"/>
  <c r="AN302" i="9"/>
  <c r="AV302" i="9"/>
  <c r="X306" i="9"/>
  <c r="Z306" i="9" s="1"/>
  <c r="AO308" i="9"/>
  <c r="AQ308" i="9" s="1"/>
  <c r="AR308" i="9" s="1"/>
  <c r="AP360" i="9"/>
  <c r="AV360" i="9"/>
  <c r="AO360" i="9"/>
  <c r="AW376" i="9"/>
  <c r="AZ376" i="9" s="1"/>
  <c r="G393" i="9"/>
  <c r="K393" i="9" s="1"/>
  <c r="AV411" i="9"/>
  <c r="AW411" i="9" s="1"/>
  <c r="AO411" i="9"/>
  <c r="AQ411" i="9" s="1"/>
  <c r="AN411" i="9"/>
  <c r="AO445" i="9"/>
  <c r="AV472" i="9"/>
  <c r="AP472" i="9"/>
  <c r="AO472" i="9"/>
  <c r="AQ472" i="9" s="1"/>
  <c r="AN472" i="9"/>
  <c r="AC474" i="9"/>
  <c r="AO452" i="9"/>
  <c r="AN452" i="9"/>
  <c r="AV452" i="9"/>
  <c r="AP452" i="9"/>
  <c r="Y265" i="9"/>
  <c r="AB265" i="9" s="1"/>
  <c r="Z265" i="9"/>
  <c r="K271" i="9"/>
  <c r="L271" i="9" s="1"/>
  <c r="F271" i="9"/>
  <c r="AN285" i="9"/>
  <c r="AV285" i="9"/>
  <c r="AE313" i="9"/>
  <c r="AF313" i="9" s="1"/>
  <c r="AD313" i="9"/>
  <c r="AL313" i="9" s="1"/>
  <c r="G332" i="9"/>
  <c r="K332" i="9" s="1"/>
  <c r="X332" i="9"/>
  <c r="Z332" i="9" s="1"/>
  <c r="Z402" i="9"/>
  <c r="X251" i="9"/>
  <c r="G251" i="9"/>
  <c r="AN259" i="9"/>
  <c r="AO259" i="9"/>
  <c r="AQ259" i="9" s="1"/>
  <c r="AX296" i="9"/>
  <c r="AY296" i="9" s="1"/>
  <c r="AZ296" i="9" s="1"/>
  <c r="AV324" i="9"/>
  <c r="AO324" i="9"/>
  <c r="AQ324" i="9" s="1"/>
  <c r="AS324" i="9" s="1"/>
  <c r="AT324" i="9" s="1"/>
  <c r="AN324" i="9"/>
  <c r="AV326" i="9"/>
  <c r="AP326" i="9"/>
  <c r="AQ326" i="9" s="1"/>
  <c r="AN326" i="9"/>
  <c r="AV368" i="9"/>
  <c r="AX368" i="9" s="1"/>
  <c r="AY368" i="9" s="1"/>
  <c r="AO368" i="9"/>
  <c r="Z513" i="9"/>
  <c r="Y513" i="9"/>
  <c r="AB513" i="9" s="1"/>
  <c r="AV533" i="9"/>
  <c r="AN533" i="9"/>
  <c r="X53" i="9"/>
  <c r="Y53" i="9" s="1"/>
  <c r="AN88" i="9"/>
  <c r="AP94" i="9"/>
  <c r="AQ94" i="9" s="1"/>
  <c r="AS94" i="9" s="1"/>
  <c r="AT94" i="9" s="1"/>
  <c r="AO116" i="9"/>
  <c r="AQ116" i="9" s="1"/>
  <c r="AR116" i="9" s="1"/>
  <c r="AC125" i="9"/>
  <c r="AE125" i="9" s="1"/>
  <c r="AF125" i="9" s="1"/>
  <c r="AN149" i="9"/>
  <c r="F154" i="9"/>
  <c r="I154" i="9" s="1"/>
  <c r="J154" i="9" s="1"/>
  <c r="O154" i="9" s="1"/>
  <c r="F157" i="9"/>
  <c r="AN166" i="9"/>
  <c r="AV197" i="9"/>
  <c r="AO197" i="9"/>
  <c r="X213" i="9"/>
  <c r="G240" i="9"/>
  <c r="AO244" i="9"/>
  <c r="AN261" i="9"/>
  <c r="AP261" i="9"/>
  <c r="AO265" i="9"/>
  <c r="X269" i="9"/>
  <c r="AV276" i="9"/>
  <c r="AX276" i="9" s="1"/>
  <c r="AY276" i="9" s="1"/>
  <c r="AV297" i="9"/>
  <c r="AX297" i="9" s="1"/>
  <c r="AY297" i="9" s="1"/>
  <c r="AO297" i="9"/>
  <c r="AQ297" i="9" s="1"/>
  <c r="AR297" i="9" s="1"/>
  <c r="AN297" i="9"/>
  <c r="AW298" i="9"/>
  <c r="AZ298" i="9" s="1"/>
  <c r="AC311" i="9"/>
  <c r="AX336" i="9"/>
  <c r="AY336" i="9" s="1"/>
  <c r="F344" i="9"/>
  <c r="AC348" i="9"/>
  <c r="AD358" i="9"/>
  <c r="AL358" i="9" s="1"/>
  <c r="AR408" i="9"/>
  <c r="AU408" i="9" s="1"/>
  <c r="AD418" i="9"/>
  <c r="AL418" i="9" s="1"/>
  <c r="AE418" i="9"/>
  <c r="AF418" i="9" s="1"/>
  <c r="AC454" i="9"/>
  <c r="G99" i="9"/>
  <c r="AN137" i="9"/>
  <c r="AO149" i="9"/>
  <c r="AO166" i="9"/>
  <c r="AN172" i="9"/>
  <c r="AQ184" i="9"/>
  <c r="AS184" i="9" s="1"/>
  <c r="AT184" i="9" s="1"/>
  <c r="AP191" i="9"/>
  <c r="AN191" i="9"/>
  <c r="AN201" i="9"/>
  <c r="AP201" i="9"/>
  <c r="AN210" i="9"/>
  <c r="AO210" i="9"/>
  <c r="AV222" i="9"/>
  <c r="AN222" i="9"/>
  <c r="AP240" i="9"/>
  <c r="AO240" i="9"/>
  <c r="AC243" i="9"/>
  <c r="AD243" i="9" s="1"/>
  <c r="AL243" i="9" s="1"/>
  <c r="AW244" i="9"/>
  <c r="AX244" i="9"/>
  <c r="AY244" i="9" s="1"/>
  <c r="AC251" i="9"/>
  <c r="AV277" i="9"/>
  <c r="AN277" i="9"/>
  <c r="K290" i="9"/>
  <c r="L290" i="9" s="1"/>
  <c r="F290" i="9"/>
  <c r="K299" i="9"/>
  <c r="F299" i="9"/>
  <c r="AW305" i="9"/>
  <c r="AZ305" i="9" s="1"/>
  <c r="AO313" i="9"/>
  <c r="AC326" i="9"/>
  <c r="AD326" i="9" s="1"/>
  <c r="G326" i="9"/>
  <c r="AN334" i="9"/>
  <c r="AV339" i="9"/>
  <c r="AP339" i="9"/>
  <c r="AO339" i="9"/>
  <c r="AE346" i="9"/>
  <c r="AF346" i="9" s="1"/>
  <c r="AD346" i="9"/>
  <c r="AL346" i="9" s="1"/>
  <c r="X365" i="9"/>
  <c r="Y365" i="9" s="1"/>
  <c r="G365" i="9"/>
  <c r="AC365" i="9"/>
  <c r="AW375" i="9"/>
  <c r="AX375" i="9"/>
  <c r="AY375" i="9" s="1"/>
  <c r="AX379" i="9"/>
  <c r="AY379" i="9" s="1"/>
  <c r="AX404" i="9"/>
  <c r="AY404" i="9" s="1"/>
  <c r="AW404" i="9"/>
  <c r="AZ404" i="9" s="1"/>
  <c r="AC533" i="9"/>
  <c r="X533" i="9"/>
  <c r="Z533" i="9" s="1"/>
  <c r="G533" i="9"/>
  <c r="AC551" i="9"/>
  <c r="G551" i="9"/>
  <c r="K551" i="9" s="1"/>
  <c r="G556" i="9"/>
  <c r="AC556" i="9"/>
  <c r="AR569" i="9"/>
  <c r="AU569" i="9" s="1"/>
  <c r="AO50" i="9"/>
  <c r="AO118" i="9"/>
  <c r="AQ118" i="9" s="1"/>
  <c r="AS118" i="9" s="1"/>
  <c r="AT118" i="9" s="1"/>
  <c r="AC132" i="9"/>
  <c r="AE132" i="9" s="1"/>
  <c r="AF132" i="9" s="1"/>
  <c r="AO137" i="9"/>
  <c r="AQ137" i="9" s="1"/>
  <c r="AR137" i="9" s="1"/>
  <c r="AU137" i="9" s="1"/>
  <c r="AP142" i="9"/>
  <c r="AQ142" i="9" s="1"/>
  <c r="AS142" i="9" s="1"/>
  <c r="AT142" i="9" s="1"/>
  <c r="AP149" i="9"/>
  <c r="AP166" i="9"/>
  <c r="AO172" i="9"/>
  <c r="AC181" i="9"/>
  <c r="AD181" i="9" s="1"/>
  <c r="AL181" i="9" s="1"/>
  <c r="G186" i="9"/>
  <c r="K186" i="9" s="1"/>
  <c r="AP195" i="9"/>
  <c r="AN195" i="9"/>
  <c r="X206" i="9"/>
  <c r="Z206" i="9" s="1"/>
  <c r="AD213" i="9"/>
  <c r="AL213" i="9" s="1"/>
  <c r="AV226" i="9"/>
  <c r="AX226" i="9" s="1"/>
  <c r="AY226" i="9" s="1"/>
  <c r="AP226" i="9"/>
  <c r="AQ226" i="9" s="1"/>
  <c r="G249" i="9"/>
  <c r="K249" i="9" s="1"/>
  <c r="G266" i="9"/>
  <c r="AV293" i="9"/>
  <c r="AP293" i="9"/>
  <c r="AQ293" i="9" s="1"/>
  <c r="AN293" i="9"/>
  <c r="AO302" i="9"/>
  <c r="AQ311" i="9"/>
  <c r="AR311" i="9" s="1"/>
  <c r="AD344" i="9"/>
  <c r="AL344" i="9" s="1"/>
  <c r="AE344" i="9"/>
  <c r="AF344" i="9" s="1"/>
  <c r="AN360" i="9"/>
  <c r="AP371" i="9"/>
  <c r="AV371" i="9"/>
  <c r="AO371" i="9"/>
  <c r="AQ392" i="9"/>
  <c r="AR392" i="9" s="1"/>
  <c r="AN455" i="9"/>
  <c r="AV455" i="9"/>
  <c r="AX455" i="9" s="1"/>
  <c r="AY455" i="9" s="1"/>
  <c r="AP455" i="9"/>
  <c r="AQ455" i="9" s="1"/>
  <c r="G477" i="9"/>
  <c r="F477" i="9" s="1"/>
  <c r="X477" i="9"/>
  <c r="Z477" i="9" s="1"/>
  <c r="X189" i="9"/>
  <c r="Z189" i="9" s="1"/>
  <c r="G201" i="9"/>
  <c r="F201" i="9" s="1"/>
  <c r="AO253" i="9"/>
  <c r="AQ253" i="9" s="1"/>
  <c r="AP271" i="9"/>
  <c r="AQ271" i="9" s="1"/>
  <c r="AV317" i="9"/>
  <c r="AC427" i="9"/>
  <c r="AO430" i="9"/>
  <c r="AP430" i="9"/>
  <c r="AN430" i="9"/>
  <c r="AV460" i="9"/>
  <c r="AO460" i="9"/>
  <c r="AQ460" i="9" s="1"/>
  <c r="AR460" i="9" s="1"/>
  <c r="AV466" i="9"/>
  <c r="AP466" i="9"/>
  <c r="AO466" i="9"/>
  <c r="AN466" i="9"/>
  <c r="AV524" i="9"/>
  <c r="AX524" i="9" s="1"/>
  <c r="AY524" i="9" s="1"/>
  <c r="AP524" i="9"/>
  <c r="AO524" i="9"/>
  <c r="AN524" i="9"/>
  <c r="AN528" i="9"/>
  <c r="AV528" i="9"/>
  <c r="AP528" i="9"/>
  <c r="AO528" i="9"/>
  <c r="X551" i="9"/>
  <c r="Y551" i="9" s="1"/>
  <c r="G574" i="9"/>
  <c r="AC581" i="9"/>
  <c r="AD581" i="9" s="1"/>
  <c r="AL581" i="9" s="1"/>
  <c r="G584" i="9"/>
  <c r="K584" i="9" s="1"/>
  <c r="AP603" i="9"/>
  <c r="AV603" i="9"/>
  <c r="AX603" i="9" s="1"/>
  <c r="AY603" i="9" s="1"/>
  <c r="AO603" i="9"/>
  <c r="AC319" i="9"/>
  <c r="G348" i="9"/>
  <c r="AP353" i="9"/>
  <c r="AQ353" i="9" s="1"/>
  <c r="AR353" i="9" s="1"/>
  <c r="AV353" i="9"/>
  <c r="AW353" i="9" s="1"/>
  <c r="AN386" i="9"/>
  <c r="K432" i="9"/>
  <c r="P432" i="9" s="1"/>
  <c r="S432" i="9" s="1"/>
  <c r="F432" i="9"/>
  <c r="M432" i="9" s="1"/>
  <c r="F514" i="9"/>
  <c r="K514" i="9"/>
  <c r="G517" i="9"/>
  <c r="K517" i="9" s="1"/>
  <c r="G542" i="9"/>
  <c r="K542" i="9" s="1"/>
  <c r="AV545" i="9"/>
  <c r="AP545" i="9"/>
  <c r="AO545" i="9"/>
  <c r="AD562" i="9"/>
  <c r="AL562" i="9" s="1"/>
  <c r="AC196" i="9"/>
  <c r="AD196" i="9" s="1"/>
  <c r="AL196" i="9" s="1"/>
  <c r="AO199" i="9"/>
  <c r="AQ199" i="9" s="1"/>
  <c r="X201" i="9"/>
  <c r="Z201" i="9" s="1"/>
  <c r="AN221" i="9"/>
  <c r="X294" i="9"/>
  <c r="Z294" i="9" s="1"/>
  <c r="X337" i="9"/>
  <c r="Z337" i="9" s="1"/>
  <c r="X340" i="9"/>
  <c r="Z340" i="9" s="1"/>
  <c r="X345" i="9"/>
  <c r="AP347" i="9"/>
  <c r="AO347" i="9"/>
  <c r="X393" i="9"/>
  <c r="X397" i="9"/>
  <c r="Z397" i="9" s="1"/>
  <c r="AW410" i="9"/>
  <c r="X415" i="9"/>
  <c r="AC444" i="9"/>
  <c r="AN448" i="9"/>
  <c r="AP448" i="9"/>
  <c r="AQ448" i="9" s="1"/>
  <c r="G458" i="9"/>
  <c r="K458" i="9" s="1"/>
  <c r="AV462" i="9"/>
  <c r="AX462" i="9" s="1"/>
  <c r="AY462" i="9" s="1"/>
  <c r="AO462" i="9"/>
  <c r="AQ462" i="9" s="1"/>
  <c r="AN462" i="9"/>
  <c r="X474" i="9"/>
  <c r="X496" i="9"/>
  <c r="AC496" i="9"/>
  <c r="AE496" i="9" s="1"/>
  <c r="AF496" i="9" s="1"/>
  <c r="G528" i="9"/>
  <c r="K528" i="9" s="1"/>
  <c r="AW552" i="9"/>
  <c r="AX552" i="9"/>
  <c r="AY552" i="9" s="1"/>
  <c r="AC560" i="9"/>
  <c r="X591" i="9"/>
  <c r="AP522" i="9"/>
  <c r="AV522" i="9"/>
  <c r="AW522" i="9" s="1"/>
  <c r="AO522" i="9"/>
  <c r="AN522" i="9"/>
  <c r="F550" i="9"/>
  <c r="M550" i="9" s="1"/>
  <c r="N550" i="9" s="1"/>
  <c r="K558" i="9"/>
  <c r="F558" i="9"/>
  <c r="I558" i="9" s="1"/>
  <c r="J558" i="9" s="1"/>
  <c r="O558" i="9" s="1"/>
  <c r="AV570" i="9"/>
  <c r="AW570" i="9" s="1"/>
  <c r="AP570" i="9"/>
  <c r="AO570" i="9"/>
  <c r="AN570" i="9"/>
  <c r="AC476" i="9"/>
  <c r="AE476" i="9" s="1"/>
  <c r="AF476" i="9" s="1"/>
  <c r="G508" i="9"/>
  <c r="AC508" i="9"/>
  <c r="AD508" i="9" s="1"/>
  <c r="AL508" i="9" s="1"/>
  <c r="AP531" i="9"/>
  <c r="AV531" i="9"/>
  <c r="AW531" i="9" s="1"/>
  <c r="AO531" i="9"/>
  <c r="AN531" i="9"/>
  <c r="AE558" i="9"/>
  <c r="AF558" i="9" s="1"/>
  <c r="AP230" i="9"/>
  <c r="AO243" i="9"/>
  <c r="AQ243" i="9" s="1"/>
  <c r="AS243" i="9" s="1"/>
  <c r="AT243" i="9" s="1"/>
  <c r="AQ275" i="9"/>
  <c r="AR275" i="9" s="1"/>
  <c r="AN278" i="9"/>
  <c r="AP329" i="9"/>
  <c r="AQ329" i="9" s="1"/>
  <c r="AV349" i="9"/>
  <c r="AX349" i="9" s="1"/>
  <c r="AY349" i="9" s="1"/>
  <c r="AP349" i="9"/>
  <c r="AO349" i="9"/>
  <c r="AQ349" i="9" s="1"/>
  <c r="AS349" i="9" s="1"/>
  <c r="AT349" i="9" s="1"/>
  <c r="AQ359" i="9"/>
  <c r="AS359" i="9" s="1"/>
  <c r="AT359" i="9" s="1"/>
  <c r="X428" i="9"/>
  <c r="AV430" i="9"/>
  <c r="AW430" i="9" s="1"/>
  <c r="AV450" i="9"/>
  <c r="AN460" i="9"/>
  <c r="AQ464" i="9"/>
  <c r="G513" i="9"/>
  <c r="F513" i="9" s="1"/>
  <c r="I513" i="9" s="1"/>
  <c r="J513" i="9" s="1"/>
  <c r="O513" i="9" s="1"/>
  <c r="AN545" i="9"/>
  <c r="AP541" i="9"/>
  <c r="AO541" i="9"/>
  <c r="AN541" i="9"/>
  <c r="AP573" i="9"/>
  <c r="AV573" i="9"/>
  <c r="AO573" i="9"/>
  <c r="AN573" i="9"/>
  <c r="AX580" i="9"/>
  <c r="AY580" i="9" s="1"/>
  <c r="AW580" i="9"/>
  <c r="AC204" i="9"/>
  <c r="AE204" i="9" s="1"/>
  <c r="AF204" i="9" s="1"/>
  <c r="G215" i="9"/>
  <c r="AN232" i="9"/>
  <c r="AN272" i="9"/>
  <c r="X298" i="9"/>
  <c r="AC299" i="9"/>
  <c r="AD299" i="9" s="1"/>
  <c r="AL299" i="9" s="1"/>
  <c r="AO303" i="9"/>
  <c r="AQ303" i="9" s="1"/>
  <c r="AO305" i="9"/>
  <c r="G374" i="9"/>
  <c r="K374" i="9" s="1"/>
  <c r="AV398" i="9"/>
  <c r="AX398" i="9" s="1"/>
  <c r="AY398" i="9" s="1"/>
  <c r="AP398" i="9"/>
  <c r="AQ398" i="9" s="1"/>
  <c r="AC405" i="9"/>
  <c r="AD405" i="9" s="1"/>
  <c r="AL405" i="9" s="1"/>
  <c r="AV448" i="9"/>
  <c r="AX448" i="9" s="1"/>
  <c r="AY448" i="9" s="1"/>
  <c r="AV465" i="9"/>
  <c r="AP465" i="9"/>
  <c r="AO465" i="9"/>
  <c r="AN465" i="9"/>
  <c r="G473" i="9"/>
  <c r="X478" i="9"/>
  <c r="Y478" i="9" s="1"/>
  <c r="I483" i="9"/>
  <c r="J483" i="9" s="1"/>
  <c r="O483" i="9" s="1"/>
  <c r="AD494" i="9"/>
  <c r="AL494" i="9" s="1"/>
  <c r="X504" i="9"/>
  <c r="Z504" i="9" s="1"/>
  <c r="X548" i="9"/>
  <c r="Z548" i="9" s="1"/>
  <c r="AD568" i="9"/>
  <c r="AL568" i="9" s="1"/>
  <c r="AC594" i="9"/>
  <c r="X594" i="9"/>
  <c r="AP607" i="9"/>
  <c r="AV607" i="9"/>
  <c r="AO607" i="9"/>
  <c r="AN607" i="9"/>
  <c r="AC504" i="9"/>
  <c r="Y531" i="9"/>
  <c r="AA531" i="9" s="1"/>
  <c r="AO536" i="9"/>
  <c r="AN536" i="9"/>
  <c r="AC548" i="9"/>
  <c r="G241" i="9"/>
  <c r="K241" i="9" s="1"/>
  <c r="G261" i="9"/>
  <c r="K261" i="9" s="1"/>
  <c r="G263" i="9"/>
  <c r="F263" i="9" s="1"/>
  <c r="M263" i="9" s="1"/>
  <c r="AP272" i="9"/>
  <c r="X299" i="9"/>
  <c r="Z299" i="9" s="1"/>
  <c r="AV303" i="9"/>
  <c r="AN337" i="9"/>
  <c r="X344" i="9"/>
  <c r="AC352" i="9"/>
  <c r="AV402" i="9"/>
  <c r="AO402" i="9"/>
  <c r="AQ402" i="9" s="1"/>
  <c r="AV412" i="9"/>
  <c r="AP412" i="9"/>
  <c r="AO412" i="9"/>
  <c r="AQ412" i="9" s="1"/>
  <c r="AC421" i="9"/>
  <c r="AX453" i="9"/>
  <c r="AY453" i="9" s="1"/>
  <c r="AW453" i="9"/>
  <c r="AE469" i="9"/>
  <c r="AF469" i="9" s="1"/>
  <c r="AD469" i="9"/>
  <c r="AC513" i="9"/>
  <c r="G518" i="9"/>
  <c r="AC518" i="9"/>
  <c r="Y520" i="9"/>
  <c r="AA520" i="9" s="1"/>
  <c r="G534" i="9"/>
  <c r="F534" i="9" s="1"/>
  <c r="AC534" i="9"/>
  <c r="AE534" i="9" s="1"/>
  <c r="AF534" i="9" s="1"/>
  <c r="G541" i="9"/>
  <c r="X541" i="9"/>
  <c r="Y541" i="9" s="1"/>
  <c r="AO544" i="9"/>
  <c r="AV544" i="9"/>
  <c r="AP544" i="9"/>
  <c r="AN544" i="9"/>
  <c r="AC550" i="9"/>
  <c r="X550" i="9"/>
  <c r="AV553" i="9"/>
  <c r="AP553" i="9"/>
  <c r="AO553" i="9"/>
  <c r="AN553" i="9"/>
  <c r="X607" i="9"/>
  <c r="AV337" i="9"/>
  <c r="AW337" i="9" s="1"/>
  <c r="AC414" i="9"/>
  <c r="AD414" i="9" s="1"/>
  <c r="AL414" i="9" s="1"/>
  <c r="G414" i="9"/>
  <c r="K414" i="9" s="1"/>
  <c r="AE473" i="9"/>
  <c r="AF473" i="9" s="1"/>
  <c r="AD473" i="9"/>
  <c r="AL473" i="9" s="1"/>
  <c r="AD546" i="9"/>
  <c r="AV576" i="9"/>
  <c r="AP576" i="9"/>
  <c r="AO576" i="9"/>
  <c r="AN576" i="9"/>
  <c r="AD580" i="9"/>
  <c r="AL580" i="9" s="1"/>
  <c r="AE580" i="9"/>
  <c r="AF580" i="9" s="1"/>
  <c r="AN242" i="9"/>
  <c r="X247" i="9"/>
  <c r="AV275" i="9"/>
  <c r="AC298" i="9"/>
  <c r="AP323" i="9"/>
  <c r="AQ323" i="9" s="1"/>
  <c r="AP357" i="9"/>
  <c r="AQ357" i="9" s="1"/>
  <c r="AV357" i="9"/>
  <c r="AX357" i="9" s="1"/>
  <c r="AY357" i="9" s="1"/>
  <c r="AD360" i="9"/>
  <c r="AL360" i="9" s="1"/>
  <c r="G427" i="9"/>
  <c r="F427" i="9" s="1"/>
  <c r="G461" i="9"/>
  <c r="F461" i="9" s="1"/>
  <c r="AC475" i="9"/>
  <c r="AE475" i="9" s="1"/>
  <c r="AF475" i="9" s="1"/>
  <c r="AV541" i="9"/>
  <c r="AC544" i="9"/>
  <c r="X544" i="9"/>
  <c r="AX566" i="9"/>
  <c r="AY566" i="9" s="1"/>
  <c r="AO600" i="9"/>
  <c r="AV600" i="9"/>
  <c r="AW600" i="9" s="1"/>
  <c r="AP600" i="9"/>
  <c r="AN600" i="9"/>
  <c r="X354" i="9"/>
  <c r="AC362" i="9"/>
  <c r="AE362" i="9" s="1"/>
  <c r="AF362" i="9" s="1"/>
  <c r="AP407" i="9"/>
  <c r="AQ407" i="9" s="1"/>
  <c r="X414" i="9"/>
  <c r="Z414" i="9" s="1"/>
  <c r="AN416" i="9"/>
  <c r="AV464" i="9"/>
  <c r="AW464" i="9" s="1"/>
  <c r="AV475" i="9"/>
  <c r="AO486" i="9"/>
  <c r="AQ486" i="9" s="1"/>
  <c r="AV509" i="9"/>
  <c r="AV519" i="9"/>
  <c r="AX519" i="9" s="1"/>
  <c r="AY519" i="9" s="1"/>
  <c r="AO537" i="9"/>
  <c r="AQ537" i="9" s="1"/>
  <c r="AR537" i="9" s="1"/>
  <c r="AV569" i="9"/>
  <c r="AN591" i="9"/>
  <c r="AV604" i="9"/>
  <c r="AW604" i="9" s="1"/>
  <c r="AC350" i="9"/>
  <c r="AE350" i="9" s="1"/>
  <c r="AF350" i="9" s="1"/>
  <c r="G366" i="9"/>
  <c r="AP400" i="9"/>
  <c r="AO409" i="9"/>
  <c r="AV421" i="9"/>
  <c r="AQ463" i="9"/>
  <c r="AC477" i="9"/>
  <c r="AD477" i="9" s="1"/>
  <c r="AL477" i="9" s="1"/>
  <c r="AO514" i="9"/>
  <c r="AQ514" i="9" s="1"/>
  <c r="AS514" i="9" s="1"/>
  <c r="AT514" i="9" s="1"/>
  <c r="AC542" i="9"/>
  <c r="AE542" i="9" s="1"/>
  <c r="AF542" i="9" s="1"/>
  <c r="AV548" i="9"/>
  <c r="AO558" i="9"/>
  <c r="AQ558" i="9" s="1"/>
  <c r="AS558" i="9" s="1"/>
  <c r="AT558" i="9" s="1"/>
  <c r="G572" i="9"/>
  <c r="AC372" i="9"/>
  <c r="AD372" i="9" s="1"/>
  <c r="AL372" i="9" s="1"/>
  <c r="X448" i="9"/>
  <c r="Y448" i="9" s="1"/>
  <c r="AO474" i="9"/>
  <c r="AQ474" i="9" s="1"/>
  <c r="AR474" i="9" s="1"/>
  <c r="X479" i="9"/>
  <c r="G547" i="9"/>
  <c r="AQ590" i="9"/>
  <c r="AV591" i="9"/>
  <c r="AW591" i="9" s="1"/>
  <c r="AC609" i="9"/>
  <c r="AE609" i="9" s="1"/>
  <c r="AF609" i="9" s="1"/>
  <c r="X524" i="9"/>
  <c r="Z524" i="9" s="1"/>
  <c r="G559" i="9"/>
  <c r="K559" i="9" s="1"/>
  <c r="AX529" i="9"/>
  <c r="AY529" i="9" s="1"/>
  <c r="AZ529" i="9" s="1"/>
  <c r="AW534" i="9"/>
  <c r="AZ534" i="9" s="1"/>
  <c r="G604" i="9"/>
  <c r="K604" i="9" s="1"/>
  <c r="AC351" i="9"/>
  <c r="G460" i="9"/>
  <c r="AZ474" i="9"/>
  <c r="AC491" i="9"/>
  <c r="AC507" i="9"/>
  <c r="AD507" i="9" s="1"/>
  <c r="AL507" i="9" s="1"/>
  <c r="X602" i="9"/>
  <c r="AQ604" i="9"/>
  <c r="Z502" i="9"/>
  <c r="Y572" i="9"/>
  <c r="AO345" i="9"/>
  <c r="X360" i="9"/>
  <c r="Y360" i="9" s="1"/>
  <c r="AP372" i="9"/>
  <c r="G384" i="9"/>
  <c r="K384" i="9" s="1"/>
  <c r="AO389" i="9"/>
  <c r="AQ389" i="9" s="1"/>
  <c r="AS389" i="9" s="1"/>
  <c r="AT389" i="9" s="1"/>
  <c r="AV396" i="9"/>
  <c r="G401" i="9"/>
  <c r="F401" i="9" s="1"/>
  <c r="AO404" i="9"/>
  <c r="AQ404" i="9" s="1"/>
  <c r="AR404" i="9" s="1"/>
  <c r="AV408" i="9"/>
  <c r="AN422" i="9"/>
  <c r="AP426" i="9"/>
  <c r="AQ426" i="9" s="1"/>
  <c r="AR426" i="9" s="1"/>
  <c r="AN434" i="9"/>
  <c r="X444" i="9"/>
  <c r="X460" i="9"/>
  <c r="Y460" i="9" s="1"/>
  <c r="AO471" i="9"/>
  <c r="X476" i="9"/>
  <c r="Z476" i="9" s="1"/>
  <c r="AW493" i="9"/>
  <c r="AZ493" i="9" s="1"/>
  <c r="AN497" i="9"/>
  <c r="AP500" i="9"/>
  <c r="AQ500" i="9" s="1"/>
  <c r="AP527" i="9"/>
  <c r="AQ527" i="9" s="1"/>
  <c r="AS527" i="9" s="1"/>
  <c r="AT527" i="9" s="1"/>
  <c r="AN549" i="9"/>
  <c r="AP552" i="9"/>
  <c r="AV556" i="9"/>
  <c r="AN583" i="9"/>
  <c r="AP345" i="9"/>
  <c r="G354" i="9"/>
  <c r="AW372" i="9"/>
  <c r="AZ372" i="9" s="1"/>
  <c r="X398" i="9"/>
  <c r="Y398" i="9" s="1"/>
  <c r="AO422" i="9"/>
  <c r="AQ422" i="9" s="1"/>
  <c r="AV426" i="9"/>
  <c r="AP434" i="9"/>
  <c r="AQ434" i="9" s="1"/>
  <c r="AC460" i="9"/>
  <c r="AN461" i="9"/>
  <c r="AP471" i="9"/>
  <c r="AC480" i="9"/>
  <c r="AO495" i="9"/>
  <c r="AQ495" i="9" s="1"/>
  <c r="AO497" i="9"/>
  <c r="AV500" i="9"/>
  <c r="AN502" i="9"/>
  <c r="AN509" i="9"/>
  <c r="AV527" i="9"/>
  <c r="AC535" i="9"/>
  <c r="AV549" i="9"/>
  <c r="X558" i="9"/>
  <c r="Y558" i="9" s="1"/>
  <c r="AN569" i="9"/>
  <c r="AP579" i="9"/>
  <c r="AC602" i="9"/>
  <c r="AE602" i="9" s="1"/>
  <c r="AF602" i="9" s="1"/>
  <c r="AC604" i="9"/>
  <c r="AD604" i="9" s="1"/>
  <c r="AL604" i="9" s="1"/>
  <c r="AN358" i="9"/>
  <c r="AC369" i="9"/>
  <c r="AV384" i="9"/>
  <c r="AW384" i="9" s="1"/>
  <c r="AV389" i="9"/>
  <c r="AP401" i="9"/>
  <c r="AQ401" i="9" s="1"/>
  <c r="AN447" i="9"/>
  <c r="AO461" i="9"/>
  <c r="AQ461" i="9" s="1"/>
  <c r="AR461" i="9" s="1"/>
  <c r="AN482" i="9"/>
  <c r="AO502" i="9"/>
  <c r="AQ502" i="9" s="1"/>
  <c r="AD586" i="9"/>
  <c r="AL586" i="9" s="1"/>
  <c r="X588" i="9"/>
  <c r="Z588" i="9" s="1"/>
  <c r="Z89" i="9"/>
  <c r="Z34" i="9"/>
  <c r="Y34" i="9"/>
  <c r="Z60" i="9"/>
  <c r="G3" i="9"/>
  <c r="X3" i="9"/>
  <c r="X25" i="9"/>
  <c r="G62" i="9"/>
  <c r="AC62" i="9"/>
  <c r="X67" i="9"/>
  <c r="F31" i="9"/>
  <c r="K31" i="9"/>
  <c r="Y46" i="9"/>
  <c r="Z46" i="9"/>
  <c r="K40" i="9"/>
  <c r="F40" i="9"/>
  <c r="K8" i="9"/>
  <c r="F8" i="9"/>
  <c r="AX20" i="9"/>
  <c r="AY20" i="9" s="1"/>
  <c r="AW20" i="9"/>
  <c r="AD37" i="9"/>
  <c r="AL37" i="9" s="1"/>
  <c r="X49" i="9"/>
  <c r="G49" i="9"/>
  <c r="Z51" i="9"/>
  <c r="Y51" i="9"/>
  <c r="AC57" i="9"/>
  <c r="G57" i="9"/>
  <c r="X57" i="9"/>
  <c r="AS67" i="9"/>
  <c r="AT67" i="9" s="1"/>
  <c r="AX73" i="9"/>
  <c r="AY73" i="9" s="1"/>
  <c r="AW73" i="9"/>
  <c r="AC13" i="9"/>
  <c r="X13" i="9"/>
  <c r="G13" i="9"/>
  <c r="X22" i="9"/>
  <c r="AD9" i="9"/>
  <c r="AL9" i="9" s="1"/>
  <c r="AE9" i="9"/>
  <c r="AF9" i="9" s="1"/>
  <c r="AC20" i="9"/>
  <c r="X20" i="9"/>
  <c r="G20" i="9"/>
  <c r="AS138" i="9"/>
  <c r="AT138" i="9" s="1"/>
  <c r="AR138" i="9"/>
  <c r="Z23" i="9"/>
  <c r="Y23" i="9"/>
  <c r="G7" i="9"/>
  <c r="AS42" i="9"/>
  <c r="AT42" i="9" s="1"/>
  <c r="AR42" i="9"/>
  <c r="K88" i="9"/>
  <c r="F88" i="9"/>
  <c r="Z61" i="9"/>
  <c r="Y61" i="9"/>
  <c r="AZ26" i="9"/>
  <c r="AX3" i="9"/>
  <c r="AY3" i="9" s="1"/>
  <c r="AW3" i="9"/>
  <c r="AZ3" i="9" s="1"/>
  <c r="AC26" i="9"/>
  <c r="G26" i="9"/>
  <c r="X26" i="9"/>
  <c r="F48" i="9"/>
  <c r="K48" i="9"/>
  <c r="AC38" i="9"/>
  <c r="X38" i="9"/>
  <c r="AC22" i="9"/>
  <c r="G22" i="9"/>
  <c r="AE17" i="9"/>
  <c r="AF17" i="9" s="1"/>
  <c r="AD17" i="9"/>
  <c r="AL17" i="9" s="1"/>
  <c r="AC28" i="9"/>
  <c r="AD45" i="9"/>
  <c r="AL45" i="9" s="1"/>
  <c r="AE45" i="9"/>
  <c r="AF45" i="9" s="1"/>
  <c r="AC5" i="9"/>
  <c r="AP5" i="9"/>
  <c r="AQ5" i="9" s="1"/>
  <c r="AO26" i="9"/>
  <c r="AN75" i="9"/>
  <c r="AP75" i="9"/>
  <c r="AO75" i="9"/>
  <c r="Z82" i="9"/>
  <c r="X94" i="9"/>
  <c r="G94" i="9"/>
  <c r="AX121" i="9"/>
  <c r="AY121" i="9" s="1"/>
  <c r="AW121" i="9"/>
  <c r="AE131" i="9"/>
  <c r="AF131" i="9" s="1"/>
  <c r="AD131" i="9"/>
  <c r="AL131" i="9" s="1"/>
  <c r="Z161" i="9"/>
  <c r="Y161" i="9"/>
  <c r="AR170" i="9"/>
  <c r="AS170" i="9"/>
  <c r="AT170" i="9" s="1"/>
  <c r="AV218" i="9"/>
  <c r="AO218" i="9"/>
  <c r="AN218" i="9"/>
  <c r="AP218" i="9"/>
  <c r="AC50" i="9"/>
  <c r="G50" i="9"/>
  <c r="X50" i="9"/>
  <c r="AZ80" i="9"/>
  <c r="AV5" i="9"/>
  <c r="AC16" i="9"/>
  <c r="AW22" i="9"/>
  <c r="AX22" i="9"/>
  <c r="AY22" i="9" s="1"/>
  <c r="AD23" i="9"/>
  <c r="AL23" i="9" s="1"/>
  <c r="X40" i="9"/>
  <c r="X48" i="9"/>
  <c r="Z53" i="9"/>
  <c r="AV56" i="9"/>
  <c r="AP56" i="9"/>
  <c r="AW57" i="9"/>
  <c r="AZ57" i="9" s="1"/>
  <c r="AV62" i="9"/>
  <c r="AN62" i="9"/>
  <c r="AW72" i="9"/>
  <c r="AZ72" i="9" s="1"/>
  <c r="AN73" i="9"/>
  <c r="AC79" i="9"/>
  <c r="K90" i="9"/>
  <c r="AS100" i="9"/>
  <c r="AT100" i="9" s="1"/>
  <c r="AR100" i="9"/>
  <c r="AC104" i="9"/>
  <c r="X104" i="9"/>
  <c r="X137" i="9"/>
  <c r="G137" i="9"/>
  <c r="AC137" i="9"/>
  <c r="AN250" i="9"/>
  <c r="AP250" i="9"/>
  <c r="AV250" i="9"/>
  <c r="AO250" i="9"/>
  <c r="AX266" i="9"/>
  <c r="AY266" i="9" s="1"/>
  <c r="AW266" i="9"/>
  <c r="X36" i="9"/>
  <c r="G87" i="9"/>
  <c r="X87" i="9"/>
  <c r="AX89" i="9"/>
  <c r="AY89" i="9" s="1"/>
  <c r="AW89" i="9"/>
  <c r="K93" i="9"/>
  <c r="F93" i="9"/>
  <c r="AC114" i="9"/>
  <c r="AW208" i="9"/>
  <c r="AZ208" i="9" s="1"/>
  <c r="G5" i="9"/>
  <c r="X7" i="9"/>
  <c r="AZ7" i="9"/>
  <c r="AQ28" i="9"/>
  <c r="AV44" i="9"/>
  <c r="AN49" i="9"/>
  <c r="X55" i="9"/>
  <c r="AO62" i="9"/>
  <c r="AQ62" i="9" s="1"/>
  <c r="AO73" i="9"/>
  <c r="AC92" i="9"/>
  <c r="X92" i="9"/>
  <c r="G92" i="9"/>
  <c r="AX110" i="9"/>
  <c r="AY110" i="9" s="1"/>
  <c r="AW110" i="9"/>
  <c r="G171" i="9"/>
  <c r="X171" i="9"/>
  <c r="AC171" i="9"/>
  <c r="AX181" i="9"/>
  <c r="AY181" i="9" s="1"/>
  <c r="AZ181" i="9" s="1"/>
  <c r="Y199" i="9"/>
  <c r="Y4" i="9"/>
  <c r="X42" i="9"/>
  <c r="AW75" i="9"/>
  <c r="AZ75" i="9" s="1"/>
  <c r="Z114" i="9"/>
  <c r="Y114" i="9"/>
  <c r="K242" i="9"/>
  <c r="F242" i="9"/>
  <c r="AP12" i="9"/>
  <c r="AO12" i="9"/>
  <c r="AN12" i="9"/>
  <c r="AO34" i="9"/>
  <c r="AO44" i="9"/>
  <c r="AV113" i="9"/>
  <c r="AO113" i="9"/>
  <c r="AN113" i="9"/>
  <c r="AP113" i="9"/>
  <c r="X8" i="9"/>
  <c r="X17" i="9"/>
  <c r="AO49" i="9"/>
  <c r="AQ49" i="9" s="1"/>
  <c r="X59" i="9"/>
  <c r="G59" i="9"/>
  <c r="AP73" i="9"/>
  <c r="X75" i="9"/>
  <c r="AC75" i="9"/>
  <c r="G75" i="9"/>
  <c r="AC103" i="9"/>
  <c r="AC108" i="9"/>
  <c r="X108" i="9"/>
  <c r="K155" i="9"/>
  <c r="F155" i="9"/>
  <c r="X174" i="9"/>
  <c r="G174" i="9"/>
  <c r="AC174" i="9"/>
  <c r="AP182" i="9"/>
  <c r="AO182" i="9"/>
  <c r="AN182" i="9"/>
  <c r="AV182" i="9"/>
  <c r="AX210" i="9"/>
  <c r="AY210" i="9" s="1"/>
  <c r="AW210" i="9"/>
  <c r="AZ210" i="9" s="1"/>
  <c r="AP6" i="9"/>
  <c r="AO6" i="9"/>
  <c r="AN6" i="9"/>
  <c r="Z15" i="9"/>
  <c r="AW15" i="9"/>
  <c r="AZ15" i="9" s="1"/>
  <c r="X16" i="9"/>
  <c r="G18" i="9"/>
  <c r="X18" i="9"/>
  <c r="AP19" i="9"/>
  <c r="AQ19" i="9" s="1"/>
  <c r="AN20" i="9"/>
  <c r="G25" i="9"/>
  <c r="AE32" i="9"/>
  <c r="AF32" i="9" s="1"/>
  <c r="G39" i="9"/>
  <c r="X39" i="9"/>
  <c r="AC40" i="9"/>
  <c r="AC48" i="9"/>
  <c r="AC55" i="9"/>
  <c r="AO56" i="9"/>
  <c r="AC160" i="9"/>
  <c r="G160" i="9"/>
  <c r="X187" i="9"/>
  <c r="X32" i="9"/>
  <c r="X69" i="9"/>
  <c r="G69" i="9"/>
  <c r="AN11" i="9"/>
  <c r="AP15" i="9"/>
  <c r="AO15" i="9"/>
  <c r="AN15" i="9"/>
  <c r="AO20" i="9"/>
  <c r="AV34" i="9"/>
  <c r="G36" i="9"/>
  <c r="AC68" i="9"/>
  <c r="G68" i="9"/>
  <c r="G76" i="9"/>
  <c r="K98" i="9"/>
  <c r="G187" i="9"/>
  <c r="AC187" i="9"/>
  <c r="F19" i="9"/>
  <c r="K19" i="9"/>
  <c r="X24" i="9"/>
  <c r="G24" i="9"/>
  <c r="Y129" i="9"/>
  <c r="K218" i="9"/>
  <c r="AD46" i="9"/>
  <c r="AL46" i="9" s="1"/>
  <c r="AR90" i="9"/>
  <c r="AS90" i="9"/>
  <c r="AT90" i="9" s="1"/>
  <c r="G133" i="9"/>
  <c r="AC133" i="9"/>
  <c r="X133" i="9"/>
  <c r="Z194" i="9"/>
  <c r="Y194" i="9"/>
  <c r="AO43" i="9"/>
  <c r="AQ43" i="9" s="1"/>
  <c r="AP43" i="9"/>
  <c r="AN43" i="9"/>
  <c r="AP44" i="9"/>
  <c r="AX48" i="9"/>
  <c r="AY48" i="9" s="1"/>
  <c r="AZ48" i="9" s="1"/>
  <c r="Y30" i="9"/>
  <c r="G17" i="9"/>
  <c r="AW17" i="9"/>
  <c r="AZ17" i="9" s="1"/>
  <c r="AP22" i="9"/>
  <c r="AW30" i="9"/>
  <c r="AZ30" i="9" s="1"/>
  <c r="G32" i="9"/>
  <c r="AC39" i="9"/>
  <c r="AD47" i="9"/>
  <c r="AL47" i="9" s="1"/>
  <c r="AP63" i="9"/>
  <c r="AO63" i="9"/>
  <c r="X76" i="9"/>
  <c r="AC80" i="9"/>
  <c r="G80" i="9"/>
  <c r="AE95" i="9"/>
  <c r="AF95" i="9" s="1"/>
  <c r="AD95" i="9"/>
  <c r="AL95" i="9" s="1"/>
  <c r="X111" i="9"/>
  <c r="G111" i="9"/>
  <c r="AC111" i="9"/>
  <c r="G136" i="9"/>
  <c r="AC136" i="9"/>
  <c r="X136" i="9"/>
  <c r="AS137" i="9"/>
  <c r="AT137" i="9" s="1"/>
  <c r="AN173" i="9"/>
  <c r="AO173" i="9"/>
  <c r="AV173" i="9"/>
  <c r="AP173" i="9"/>
  <c r="X14" i="9"/>
  <c r="G14" i="9"/>
  <c r="Z33" i="9"/>
  <c r="Y33" i="9"/>
  <c r="Y81" i="9"/>
  <c r="Z81" i="9"/>
  <c r="AO85" i="9"/>
  <c r="AN85" i="9"/>
  <c r="AP85" i="9"/>
  <c r="AV85" i="9"/>
  <c r="G101" i="9"/>
  <c r="AC101" i="9"/>
  <c r="X101" i="9"/>
  <c r="AX104" i="9"/>
  <c r="AY104" i="9" s="1"/>
  <c r="AW104" i="9"/>
  <c r="AC67" i="9"/>
  <c r="AV12" i="9"/>
  <c r="G27" i="9"/>
  <c r="X27" i="9"/>
  <c r="AX65" i="9"/>
  <c r="AY65" i="9" s="1"/>
  <c r="AW65" i="9"/>
  <c r="X103" i="9"/>
  <c r="K173" i="9"/>
  <c r="F173" i="9"/>
  <c r="AN3" i="9"/>
  <c r="X2" i="9"/>
  <c r="G2" i="9"/>
  <c r="AO3" i="9"/>
  <c r="AN4" i="9"/>
  <c r="AC8" i="9"/>
  <c r="G9" i="9"/>
  <c r="AC10" i="9"/>
  <c r="AC18" i="9"/>
  <c r="X19" i="9"/>
  <c r="AP23" i="9"/>
  <c r="X28" i="9"/>
  <c r="AN32" i="9"/>
  <c r="AV32" i="9"/>
  <c r="G35" i="9"/>
  <c r="AV43" i="9"/>
  <c r="AC44" i="9"/>
  <c r="AN45" i="9"/>
  <c r="AC49" i="9"/>
  <c r="AC51" i="9"/>
  <c r="AX54" i="9"/>
  <c r="AY54" i="9" s="1"/>
  <c r="AW54" i="9"/>
  <c r="X62" i="9"/>
  <c r="X66" i="9"/>
  <c r="X68" i="9"/>
  <c r="AW71" i="9"/>
  <c r="AZ71" i="9" s="1"/>
  <c r="X80" i="9"/>
  <c r="AV82" i="9"/>
  <c r="AP82" i="9"/>
  <c r="AO82" i="9"/>
  <c r="AN82" i="9"/>
  <c r="G83" i="9"/>
  <c r="AC83" i="9"/>
  <c r="AE121" i="9"/>
  <c r="AF121" i="9" s="1"/>
  <c r="AD121" i="9"/>
  <c r="AL121" i="9" s="1"/>
  <c r="Z147" i="9"/>
  <c r="Y147" i="9"/>
  <c r="Y189" i="9"/>
  <c r="AN200" i="9"/>
  <c r="AV200" i="9"/>
  <c r="AP200" i="9"/>
  <c r="AO200" i="9"/>
  <c r="AW235" i="9"/>
  <c r="Z253" i="9"/>
  <c r="Y253" i="9"/>
  <c r="AC25" i="9"/>
  <c r="X37" i="9"/>
  <c r="G37" i="9"/>
  <c r="G45" i="9"/>
  <c r="X45" i="9"/>
  <c r="AC7" i="9"/>
  <c r="AE124" i="9"/>
  <c r="AF124" i="9" s="1"/>
  <c r="AD124" i="9"/>
  <c r="AL124" i="9" s="1"/>
  <c r="AP34" i="9"/>
  <c r="X35" i="9"/>
  <c r="AE19" i="9"/>
  <c r="AF19" i="9" s="1"/>
  <c r="AD19" i="9"/>
  <c r="AL19" i="9" s="1"/>
  <c r="AP20" i="9"/>
  <c r="AP3" i="9"/>
  <c r="AO4" i="9"/>
  <c r="AW10" i="9"/>
  <c r="AZ10" i="9" s="1"/>
  <c r="G16" i="9"/>
  <c r="AP30" i="9"/>
  <c r="AO30" i="9"/>
  <c r="AN30" i="9"/>
  <c r="AX33" i="9"/>
  <c r="AY33" i="9" s="1"/>
  <c r="AZ33" i="9" s="1"/>
  <c r="AZ35" i="9"/>
  <c r="AN36" i="9"/>
  <c r="G38" i="9"/>
  <c r="AO45" i="9"/>
  <c r="AQ45" i="9" s="1"/>
  <c r="G67" i="9"/>
  <c r="AV78" i="9"/>
  <c r="AP78" i="9"/>
  <c r="AO78" i="9"/>
  <c r="AN78" i="9"/>
  <c r="AC89" i="9"/>
  <c r="G89" i="9"/>
  <c r="AC107" i="9"/>
  <c r="G107" i="9"/>
  <c r="X107" i="9"/>
  <c r="AV109" i="9"/>
  <c r="AO109" i="9"/>
  <c r="AQ109" i="9" s="1"/>
  <c r="AN109" i="9"/>
  <c r="X116" i="9"/>
  <c r="G116" i="9"/>
  <c r="AX129" i="9"/>
  <c r="AY129" i="9" s="1"/>
  <c r="AW129" i="9"/>
  <c r="AQ141" i="9"/>
  <c r="AX42" i="9"/>
  <c r="AY42" i="9" s="1"/>
  <c r="AW42" i="9"/>
  <c r="AN19" i="9"/>
  <c r="AV19" i="9"/>
  <c r="AE82" i="9"/>
  <c r="AF82" i="9" s="1"/>
  <c r="AC88" i="9"/>
  <c r="X88" i="9"/>
  <c r="AX96" i="9"/>
  <c r="AY96" i="9" s="1"/>
  <c r="AW96" i="9"/>
  <c r="AX136" i="9"/>
  <c r="AY136" i="9" s="1"/>
  <c r="AW136" i="9"/>
  <c r="AE56" i="9"/>
  <c r="AF56" i="9" s="1"/>
  <c r="AD56" i="9"/>
  <c r="AL56" i="9" s="1"/>
  <c r="X44" i="9"/>
  <c r="AC59" i="9"/>
  <c r="G112" i="9"/>
  <c r="X112" i="9"/>
  <c r="AO23" i="9"/>
  <c r="AC4" i="9"/>
  <c r="AP4" i="9"/>
  <c r="AN5" i="9"/>
  <c r="AN13" i="9"/>
  <c r="AC21" i="9"/>
  <c r="G21" i="9"/>
  <c r="X21" i="9"/>
  <c r="G29" i="9"/>
  <c r="AC29" i="9"/>
  <c r="AO36" i="9"/>
  <c r="AS37" i="9"/>
  <c r="AT37" i="9" s="1"/>
  <c r="AR37" i="9"/>
  <c r="AP52" i="9"/>
  <c r="AO52" i="9"/>
  <c r="G55" i="9"/>
  <c r="AP57" i="9"/>
  <c r="AO57" i="9"/>
  <c r="AN57" i="9"/>
  <c r="AN63" i="9"/>
  <c r="X64" i="9"/>
  <c r="AC76" i="9"/>
  <c r="Y135" i="9"/>
  <c r="AE212" i="9"/>
  <c r="AF212" i="9" s="1"/>
  <c r="AD212" i="9"/>
  <c r="AL212" i="9" s="1"/>
  <c r="AB53" i="9"/>
  <c r="AA53" i="9"/>
  <c r="G74" i="9"/>
  <c r="X74" i="9"/>
  <c r="G6" i="9"/>
  <c r="X6" i="9"/>
  <c r="K114" i="9"/>
  <c r="AD207" i="9"/>
  <c r="AL207" i="9" s="1"/>
  <c r="AE207" i="9"/>
  <c r="AF207" i="9" s="1"/>
  <c r="AO11" i="9"/>
  <c r="AV49" i="9"/>
  <c r="AC84" i="9"/>
  <c r="X84" i="9"/>
  <c r="AP11" i="9"/>
  <c r="AC3" i="9"/>
  <c r="X10" i="9"/>
  <c r="AN14" i="9"/>
  <c r="AN26" i="9"/>
  <c r="AN31" i="9"/>
  <c r="AV31" i="9"/>
  <c r="AO31" i="9"/>
  <c r="AQ31" i="9" s="1"/>
  <c r="AP36" i="9"/>
  <c r="AV39" i="9"/>
  <c r="AP39" i="9"/>
  <c r="AQ39" i="9" s="1"/>
  <c r="AV45" i="9"/>
  <c r="AV55" i="9"/>
  <c r="AN55" i="9"/>
  <c r="AO55" i="9"/>
  <c r="AQ55" i="9" s="1"/>
  <c r="AV61" i="9"/>
  <c r="AP61" i="9"/>
  <c r="AO61" i="9"/>
  <c r="AO65" i="9"/>
  <c r="AP65" i="9"/>
  <c r="AN65" i="9"/>
  <c r="G71" i="9"/>
  <c r="AC71" i="9"/>
  <c r="X71" i="9"/>
  <c r="K77" i="9"/>
  <c r="F77" i="9"/>
  <c r="AV79" i="9"/>
  <c r="AP79" i="9"/>
  <c r="AO79" i="9"/>
  <c r="AC81" i="9"/>
  <c r="X153" i="9"/>
  <c r="G153" i="9"/>
  <c r="AC153" i="9"/>
  <c r="AR155" i="9"/>
  <c r="AP96" i="9"/>
  <c r="AQ96" i="9" s="1"/>
  <c r="AN96" i="9"/>
  <c r="AO107" i="9"/>
  <c r="AN107" i="9"/>
  <c r="AX117" i="9"/>
  <c r="AY117" i="9" s="1"/>
  <c r="AW122" i="9"/>
  <c r="Z149" i="9"/>
  <c r="Y149" i="9"/>
  <c r="AX185" i="9"/>
  <c r="AY185" i="9" s="1"/>
  <c r="AW185" i="9"/>
  <c r="AP190" i="9"/>
  <c r="AQ190" i="9" s="1"/>
  <c r="AV190" i="9"/>
  <c r="AE192" i="9"/>
  <c r="AF192" i="9" s="1"/>
  <c r="AD192" i="9"/>
  <c r="AL192" i="9" s="1"/>
  <c r="AC115" i="9"/>
  <c r="G115" i="9"/>
  <c r="X115" i="9"/>
  <c r="G117" i="9"/>
  <c r="AC117" i="9"/>
  <c r="X117" i="9"/>
  <c r="X122" i="9"/>
  <c r="G122" i="9"/>
  <c r="AC122" i="9"/>
  <c r="G138" i="9"/>
  <c r="X138" i="9"/>
  <c r="G139" i="9"/>
  <c r="X139" i="9"/>
  <c r="AC139" i="9"/>
  <c r="G146" i="9"/>
  <c r="AC146" i="9"/>
  <c r="G178" i="9"/>
  <c r="AC178" i="9"/>
  <c r="X245" i="9"/>
  <c r="G245" i="9"/>
  <c r="AC245" i="9"/>
  <c r="G295" i="9"/>
  <c r="AC295" i="9"/>
  <c r="X295" i="9"/>
  <c r="AO481" i="9"/>
  <c r="AV481" i="9"/>
  <c r="AP481" i="9"/>
  <c r="AN481" i="9"/>
  <c r="X93" i="9"/>
  <c r="AX98" i="9"/>
  <c r="AY98" i="9" s="1"/>
  <c r="AW98" i="9"/>
  <c r="AV102" i="9"/>
  <c r="AO102" i="9"/>
  <c r="AQ102" i="9" s="1"/>
  <c r="AN102" i="9"/>
  <c r="G120" i="9"/>
  <c r="X120" i="9"/>
  <c r="AO121" i="9"/>
  <c r="AN121" i="9"/>
  <c r="M152" i="9"/>
  <c r="I152" i="9"/>
  <c r="J152" i="9" s="1"/>
  <c r="O152" i="9" s="1"/>
  <c r="G162" i="9"/>
  <c r="X162" i="9"/>
  <c r="AC162" i="9"/>
  <c r="L189" i="9"/>
  <c r="P189" i="9"/>
  <c r="S189" i="9" s="1"/>
  <c r="G260" i="9"/>
  <c r="AC260" i="9"/>
  <c r="X260" i="9"/>
  <c r="AC314" i="9"/>
  <c r="G314" i="9"/>
  <c r="X314" i="9"/>
  <c r="AC60" i="9"/>
  <c r="AP66" i="9"/>
  <c r="AO66" i="9"/>
  <c r="X70" i="9"/>
  <c r="G70" i="9"/>
  <c r="AV92" i="9"/>
  <c r="AO92" i="9"/>
  <c r="AN92" i="9"/>
  <c r="AP92" i="9"/>
  <c r="AV97" i="9"/>
  <c r="AP97" i="9"/>
  <c r="AO97" i="9"/>
  <c r="AN97" i="9"/>
  <c r="X98" i="9"/>
  <c r="AC113" i="9"/>
  <c r="G113" i="9"/>
  <c r="AX114" i="9"/>
  <c r="AY114" i="9" s="1"/>
  <c r="AW114" i="9"/>
  <c r="AP121" i="9"/>
  <c r="AD125" i="9"/>
  <c r="AL125" i="9" s="1"/>
  <c r="AN130" i="9"/>
  <c r="AP130" i="9"/>
  <c r="AQ130" i="9" s="1"/>
  <c r="AV130" i="9"/>
  <c r="K135" i="9"/>
  <c r="F135" i="9"/>
  <c r="AS136" i="9"/>
  <c r="AT136" i="9" s="1"/>
  <c r="AR136" i="9"/>
  <c r="AU136" i="9" s="1"/>
  <c r="AC138" i="9"/>
  <c r="AC140" i="9"/>
  <c r="G140" i="9"/>
  <c r="X146" i="9"/>
  <c r="L154" i="9"/>
  <c r="P154" i="9"/>
  <c r="S154" i="9" s="1"/>
  <c r="AP181" i="9"/>
  <c r="AN181" i="9"/>
  <c r="AV189" i="9"/>
  <c r="AP189" i="9"/>
  <c r="AN189" i="9"/>
  <c r="AO189" i="9"/>
  <c r="AE206" i="9"/>
  <c r="AF206" i="9" s="1"/>
  <c r="AD206" i="9"/>
  <c r="AL206" i="9" s="1"/>
  <c r="AC234" i="9"/>
  <c r="X234" i="9"/>
  <c r="G234" i="9"/>
  <c r="AC33" i="9"/>
  <c r="X54" i="9"/>
  <c r="G54" i="9"/>
  <c r="AO58" i="9"/>
  <c r="AQ58" i="9" s="1"/>
  <c r="AN58" i="9"/>
  <c r="AC61" i="9"/>
  <c r="G72" i="9"/>
  <c r="AX84" i="9"/>
  <c r="AY84" i="9" s="1"/>
  <c r="AW84" i="9"/>
  <c r="X86" i="9"/>
  <c r="G86" i="9"/>
  <c r="AP99" i="9"/>
  <c r="AV119" i="9"/>
  <c r="AP119" i="9"/>
  <c r="AQ119" i="9" s="1"/>
  <c r="AN119" i="9"/>
  <c r="AX124" i="9"/>
  <c r="AY124" i="9" s="1"/>
  <c r="AW124" i="9"/>
  <c r="AO124" i="9"/>
  <c r="AO127" i="9"/>
  <c r="AQ127" i="9" s="1"/>
  <c r="AV127" i="9"/>
  <c r="AN127" i="9"/>
  <c r="AW135" i="9"/>
  <c r="AX135" i="9"/>
  <c r="AY135" i="9" s="1"/>
  <c r="X140" i="9"/>
  <c r="L151" i="9"/>
  <c r="P151" i="9"/>
  <c r="S151" i="9" s="1"/>
  <c r="P157" i="9"/>
  <c r="S157" i="9" s="1"/>
  <c r="L157" i="9"/>
  <c r="AN160" i="9"/>
  <c r="AV160" i="9"/>
  <c r="K204" i="9"/>
  <c r="F204" i="9"/>
  <c r="AX215" i="9"/>
  <c r="AY215" i="9" s="1"/>
  <c r="AW215" i="9"/>
  <c r="AX245" i="9"/>
  <c r="AY245" i="9" s="1"/>
  <c r="AW245" i="9"/>
  <c r="AC102" i="9"/>
  <c r="G102" i="9"/>
  <c r="AC118" i="9"/>
  <c r="G118" i="9"/>
  <c r="X118" i="9"/>
  <c r="AC123" i="9"/>
  <c r="G123" i="9"/>
  <c r="X123" i="9"/>
  <c r="AO128" i="9"/>
  <c r="AN128" i="9"/>
  <c r="AV128" i="9"/>
  <c r="AP128" i="9"/>
  <c r="AP131" i="9"/>
  <c r="AO131" i="9"/>
  <c r="AQ131" i="9" s="1"/>
  <c r="AN131" i="9"/>
  <c r="AV131" i="9"/>
  <c r="X143" i="9"/>
  <c r="G143" i="9"/>
  <c r="AC143" i="9"/>
  <c r="AV151" i="9"/>
  <c r="AO151" i="9"/>
  <c r="AQ151" i="9" s="1"/>
  <c r="AX166" i="9"/>
  <c r="AY166" i="9" s="1"/>
  <c r="AW166" i="9"/>
  <c r="G177" i="9"/>
  <c r="AC177" i="9"/>
  <c r="X177" i="9"/>
  <c r="AN190" i="9"/>
  <c r="AN2" i="9"/>
  <c r="AP27" i="9"/>
  <c r="X43" i="9"/>
  <c r="G43" i="9"/>
  <c r="G47" i="9"/>
  <c r="AC54" i="9"/>
  <c r="AO59" i="9"/>
  <c r="AQ59" i="9" s="1"/>
  <c r="AN59" i="9"/>
  <c r="AC70" i="9"/>
  <c r="AQ76" i="9"/>
  <c r="AC98" i="9"/>
  <c r="X102" i="9"/>
  <c r="AX125" i="9"/>
  <c r="AY125" i="9" s="1"/>
  <c r="AW125" i="9"/>
  <c r="AC144" i="9"/>
  <c r="AN148" i="9"/>
  <c r="AV148" i="9"/>
  <c r="AC197" i="9"/>
  <c r="G197" i="9"/>
  <c r="X197" i="9"/>
  <c r="AQ209" i="9"/>
  <c r="F233" i="9"/>
  <c r="K233" i="9"/>
  <c r="K237" i="9"/>
  <c r="F237" i="9"/>
  <c r="AO2" i="9"/>
  <c r="AQ2" i="9" s="1"/>
  <c r="G33" i="9"/>
  <c r="G51" i="9"/>
  <c r="X63" i="9"/>
  <c r="AN68" i="9"/>
  <c r="AC72" i="9"/>
  <c r="AV83" i="9"/>
  <c r="AO83" i="9"/>
  <c r="AQ83" i="9" s="1"/>
  <c r="AN83" i="9"/>
  <c r="AP87" i="9"/>
  <c r="AN87" i="9"/>
  <c r="AO87" i="9"/>
  <c r="AW99" i="9"/>
  <c r="AZ99" i="9" s="1"/>
  <c r="AP107" i="9"/>
  <c r="AQ117" i="9"/>
  <c r="AO133" i="9"/>
  <c r="AV133" i="9"/>
  <c r="AP133" i="9"/>
  <c r="X142" i="9"/>
  <c r="G142" i="9"/>
  <c r="AC142" i="9"/>
  <c r="Y157" i="9"/>
  <c r="G168" i="9"/>
  <c r="X168" i="9"/>
  <c r="AC184" i="9"/>
  <c r="X184" i="9"/>
  <c r="G184" i="9"/>
  <c r="AC216" i="9"/>
  <c r="G216" i="9"/>
  <c r="X216" i="9"/>
  <c r="AE218" i="9"/>
  <c r="AF218" i="9" s="1"/>
  <c r="AD218" i="9"/>
  <c r="AL218" i="9" s="1"/>
  <c r="AE251" i="9"/>
  <c r="AF251" i="9" s="1"/>
  <c r="AD251" i="9"/>
  <c r="AL251" i="9" s="1"/>
  <c r="AQ48" i="9"/>
  <c r="AX51" i="9"/>
  <c r="AY51" i="9" s="1"/>
  <c r="AZ51" i="9" s="1"/>
  <c r="G60" i="9"/>
  <c r="AN66" i="9"/>
  <c r="AO68" i="9"/>
  <c r="AQ68" i="9" s="1"/>
  <c r="AC77" i="9"/>
  <c r="AV93" i="9"/>
  <c r="AP93" i="9"/>
  <c r="AN93" i="9"/>
  <c r="AO93" i="9"/>
  <c r="AP98" i="9"/>
  <c r="AO98" i="9"/>
  <c r="AN110" i="9"/>
  <c r="AP110" i="9"/>
  <c r="AO110" i="9"/>
  <c r="M124" i="9"/>
  <c r="I124" i="9"/>
  <c r="J124" i="9" s="1"/>
  <c r="O124" i="9" s="1"/>
  <c r="X127" i="9"/>
  <c r="G127" i="9"/>
  <c r="AN132" i="9"/>
  <c r="AV132" i="9"/>
  <c r="AO132" i="9"/>
  <c r="AQ132" i="9" s="1"/>
  <c r="AW146" i="9"/>
  <c r="AZ146" i="9" s="1"/>
  <c r="K230" i="9"/>
  <c r="F230" i="9"/>
  <c r="AE238" i="9"/>
  <c r="AF238" i="9" s="1"/>
  <c r="AD238" i="9"/>
  <c r="AL238" i="9" s="1"/>
  <c r="AE270" i="9"/>
  <c r="AF270" i="9" s="1"/>
  <c r="AD270" i="9"/>
  <c r="AL270" i="9" s="1"/>
  <c r="G12" i="9"/>
  <c r="AC34" i="9"/>
  <c r="G61" i="9"/>
  <c r="X65" i="9"/>
  <c r="G65" i="9"/>
  <c r="AO70" i="9"/>
  <c r="AQ70" i="9" s="1"/>
  <c r="AV70" i="9"/>
  <c r="G79" i="9"/>
  <c r="AV107" i="9"/>
  <c r="AC109" i="9"/>
  <c r="G109" i="9"/>
  <c r="X109" i="9"/>
  <c r="AC119" i="9"/>
  <c r="AO160" i="9"/>
  <c r="AQ160" i="9" s="1"/>
  <c r="AO181" i="9"/>
  <c r="F210" i="9"/>
  <c r="K210" i="9"/>
  <c r="G148" i="9"/>
  <c r="G156" i="9"/>
  <c r="X156" i="9"/>
  <c r="AC156" i="9"/>
  <c r="AC161" i="9"/>
  <c r="AC163" i="9"/>
  <c r="X163" i="9"/>
  <c r="G183" i="9"/>
  <c r="X183" i="9"/>
  <c r="AE191" i="9"/>
  <c r="AF191" i="9" s="1"/>
  <c r="AD191" i="9"/>
  <c r="AL191" i="9" s="1"/>
  <c r="AE193" i="9"/>
  <c r="AF193" i="9" s="1"/>
  <c r="AD193" i="9"/>
  <c r="AL193" i="9" s="1"/>
  <c r="AC203" i="9"/>
  <c r="G203" i="9"/>
  <c r="X203" i="9"/>
  <c r="Z205" i="9"/>
  <c r="Y205" i="9"/>
  <c r="X212" i="9"/>
  <c r="G212" i="9"/>
  <c r="AC222" i="9"/>
  <c r="G222" i="9"/>
  <c r="AV299" i="9"/>
  <c r="AO299" i="9"/>
  <c r="AN299" i="9"/>
  <c r="AP299" i="9"/>
  <c r="AP125" i="9"/>
  <c r="AQ145" i="9"/>
  <c r="G164" i="9"/>
  <c r="X164" i="9"/>
  <c r="X172" i="9"/>
  <c r="AV216" i="9"/>
  <c r="AN216" i="9"/>
  <c r="F252" i="9"/>
  <c r="K252" i="9"/>
  <c r="AR333" i="9"/>
  <c r="AX88" i="9"/>
  <c r="AY88" i="9" s="1"/>
  <c r="AW88" i="9"/>
  <c r="AV94" i="9"/>
  <c r="AC135" i="9"/>
  <c r="AV140" i="9"/>
  <c r="AO140" i="9"/>
  <c r="AO150" i="9"/>
  <c r="AQ150" i="9" s="1"/>
  <c r="AN150" i="9"/>
  <c r="AC155" i="9"/>
  <c r="AV156" i="9"/>
  <c r="AN156" i="9"/>
  <c r="AP156" i="9"/>
  <c r="AQ156" i="9" s="1"/>
  <c r="AC169" i="9"/>
  <c r="G169" i="9"/>
  <c r="X169" i="9"/>
  <c r="AC176" i="9"/>
  <c r="G176" i="9"/>
  <c r="AV178" i="9"/>
  <c r="AO178" i="9"/>
  <c r="AQ178" i="9" s="1"/>
  <c r="AN178" i="9"/>
  <c r="X181" i="9"/>
  <c r="AX206" i="9"/>
  <c r="AY206" i="9" s="1"/>
  <c r="AW206" i="9"/>
  <c r="AV214" i="9"/>
  <c r="AO214" i="9"/>
  <c r="AQ214" i="9" s="1"/>
  <c r="AN214" i="9"/>
  <c r="K267" i="9"/>
  <c r="F267" i="9"/>
  <c r="AP279" i="9"/>
  <c r="AO279" i="9"/>
  <c r="AN279" i="9"/>
  <c r="AE151" i="9"/>
  <c r="AF151" i="9" s="1"/>
  <c r="AD151" i="9"/>
  <c r="AL151" i="9" s="1"/>
  <c r="AS154" i="9"/>
  <c r="AT154" i="9" s="1"/>
  <c r="AR154" i="9"/>
  <c r="AP179" i="9"/>
  <c r="AO179" i="9"/>
  <c r="AN179" i="9"/>
  <c r="AV179" i="9"/>
  <c r="P202" i="9"/>
  <c r="S202" i="9" s="1"/>
  <c r="AX212" i="9"/>
  <c r="AY212" i="9" s="1"/>
  <c r="AW212" i="9"/>
  <c r="AP225" i="9"/>
  <c r="AO225" i="9"/>
  <c r="AN225" i="9"/>
  <c r="AV225" i="9"/>
  <c r="AC226" i="9"/>
  <c r="X226" i="9"/>
  <c r="G226" i="9"/>
  <c r="X242" i="9"/>
  <c r="AC242" i="9"/>
  <c r="K254" i="9"/>
  <c r="F254" i="9"/>
  <c r="X349" i="9"/>
  <c r="G349" i="9"/>
  <c r="X85" i="9"/>
  <c r="X95" i="9"/>
  <c r="G95" i="9"/>
  <c r="X100" i="9"/>
  <c r="G100" i="9"/>
  <c r="AX103" i="9"/>
  <c r="AY103" i="9" s="1"/>
  <c r="AW103" i="9"/>
  <c r="X119" i="9"/>
  <c r="AQ126" i="9"/>
  <c r="AC134" i="9"/>
  <c r="G134" i="9"/>
  <c r="X134" i="9"/>
  <c r="X155" i="9"/>
  <c r="X158" i="9"/>
  <c r="X160" i="9"/>
  <c r="G163" i="9"/>
  <c r="X185" i="9"/>
  <c r="G185" i="9"/>
  <c r="K200" i="9"/>
  <c r="F200" i="9"/>
  <c r="AP289" i="9"/>
  <c r="AO289" i="9"/>
  <c r="AN289" i="9"/>
  <c r="AV289" i="9"/>
  <c r="AC78" i="9"/>
  <c r="AV90" i="9"/>
  <c r="X91" i="9"/>
  <c r="G91" i="9"/>
  <c r="AC96" i="9"/>
  <c r="AN140" i="9"/>
  <c r="AO143" i="9"/>
  <c r="AP143" i="9"/>
  <c r="AO144" i="9"/>
  <c r="G145" i="9"/>
  <c r="X145" i="9"/>
  <c r="AN152" i="9"/>
  <c r="AV152" i="9"/>
  <c r="AC152" i="9"/>
  <c r="AC172" i="9"/>
  <c r="AE173" i="9"/>
  <c r="AF173" i="9" s="1"/>
  <c r="AD173" i="9"/>
  <c r="AL173" i="9" s="1"/>
  <c r="K206" i="9"/>
  <c r="AC210" i="9"/>
  <c r="AC246" i="9"/>
  <c r="G246" i="9"/>
  <c r="AE262" i="9"/>
  <c r="AF262" i="9" s="1"/>
  <c r="AD262" i="9"/>
  <c r="AL262" i="9" s="1"/>
  <c r="AN48" i="9"/>
  <c r="G81" i="9"/>
  <c r="AC97" i="9"/>
  <c r="G110" i="9"/>
  <c r="G119" i="9"/>
  <c r="G125" i="9"/>
  <c r="AP140" i="9"/>
  <c r="AP144" i="9"/>
  <c r="AE158" i="9"/>
  <c r="AF158" i="9" s="1"/>
  <c r="AX168" i="9"/>
  <c r="AY168" i="9" s="1"/>
  <c r="AZ168" i="9" s="1"/>
  <c r="X178" i="9"/>
  <c r="Y190" i="9"/>
  <c r="X191" i="9"/>
  <c r="G191" i="9"/>
  <c r="AP194" i="9"/>
  <c r="AQ194" i="9" s="1"/>
  <c r="AV194" i="9"/>
  <c r="K214" i="9"/>
  <c r="F214" i="9"/>
  <c r="X246" i="9"/>
  <c r="AE254" i="9"/>
  <c r="AF254" i="9" s="1"/>
  <c r="AD254" i="9"/>
  <c r="AL254" i="9" s="1"/>
  <c r="K264" i="9"/>
  <c r="F264" i="9"/>
  <c r="AO125" i="9"/>
  <c r="AN125" i="9"/>
  <c r="AC129" i="9"/>
  <c r="G131" i="9"/>
  <c r="X131" i="9"/>
  <c r="AC148" i="9"/>
  <c r="AX149" i="9"/>
  <c r="AY149" i="9" s="1"/>
  <c r="AW149" i="9"/>
  <c r="AB170" i="9"/>
  <c r="AA170" i="9"/>
  <c r="AS171" i="9"/>
  <c r="AT171" i="9" s="1"/>
  <c r="AR171" i="9"/>
  <c r="AV187" i="9"/>
  <c r="AP187" i="9"/>
  <c r="AO187" i="9"/>
  <c r="AN187" i="9"/>
  <c r="AV188" i="9"/>
  <c r="AP188" i="9"/>
  <c r="AO188" i="9"/>
  <c r="AN188" i="9"/>
  <c r="G193" i="9"/>
  <c r="X193" i="9"/>
  <c r="AA214" i="9"/>
  <c r="X224" i="9"/>
  <c r="G224" i="9"/>
  <c r="AC224" i="9"/>
  <c r="Z241" i="9"/>
  <c r="Y241" i="9"/>
  <c r="AW247" i="9"/>
  <c r="AV251" i="9"/>
  <c r="AP251" i="9"/>
  <c r="AO251" i="9"/>
  <c r="AN251" i="9"/>
  <c r="G272" i="9"/>
  <c r="X272" i="9"/>
  <c r="G53" i="9"/>
  <c r="X78" i="9"/>
  <c r="AC87" i="9"/>
  <c r="AO88" i="9"/>
  <c r="AC93" i="9"/>
  <c r="X96" i="9"/>
  <c r="AQ101" i="9"/>
  <c r="AO112" i="9"/>
  <c r="AQ112" i="9" s="1"/>
  <c r="X126" i="9"/>
  <c r="Y128" i="9"/>
  <c r="Y132" i="9"/>
  <c r="AN146" i="9"/>
  <c r="AV150" i="9"/>
  <c r="AN164" i="9"/>
  <c r="AV164" i="9"/>
  <c r="AP164" i="9"/>
  <c r="AQ164" i="9" s="1"/>
  <c r="AE165" i="9"/>
  <c r="AF165" i="9" s="1"/>
  <c r="Z170" i="9"/>
  <c r="F180" i="9"/>
  <c r="K180" i="9"/>
  <c r="AC185" i="9"/>
  <c r="G192" i="9"/>
  <c r="X192" i="9"/>
  <c r="AO196" i="9"/>
  <c r="AN196" i="9"/>
  <c r="AP196" i="9"/>
  <c r="AV196" i="9"/>
  <c r="AO216" i="9"/>
  <c r="G219" i="9"/>
  <c r="X219" i="9"/>
  <c r="AC219" i="9"/>
  <c r="AZ230" i="9"/>
  <c r="AW253" i="9"/>
  <c r="AX253" i="9"/>
  <c r="AY253" i="9" s="1"/>
  <c r="AC293" i="9"/>
  <c r="X293" i="9"/>
  <c r="G293" i="9"/>
  <c r="G42" i="9"/>
  <c r="G58" i="9"/>
  <c r="G63" i="9"/>
  <c r="AP88" i="9"/>
  <c r="AC91" i="9"/>
  <c r="X97" i="9"/>
  <c r="AC100" i="9"/>
  <c r="AO105" i="9"/>
  <c r="AQ105" i="9" s="1"/>
  <c r="AN105" i="9"/>
  <c r="AV105" i="9"/>
  <c r="X106" i="9"/>
  <c r="G106" i="9"/>
  <c r="AN108" i="9"/>
  <c r="AC112" i="9"/>
  <c r="X121" i="9"/>
  <c r="X141" i="9"/>
  <c r="G141" i="9"/>
  <c r="AC141" i="9"/>
  <c r="AV144" i="9"/>
  <c r="AC145" i="9"/>
  <c r="AO146" i="9"/>
  <c r="AQ146" i="9" s="1"/>
  <c r="AC147" i="9"/>
  <c r="G147" i="9"/>
  <c r="G158" i="9"/>
  <c r="AO167" i="9"/>
  <c r="AQ167" i="9" s="1"/>
  <c r="AN167" i="9"/>
  <c r="AC170" i="9"/>
  <c r="AX171" i="9"/>
  <c r="AY171" i="9" s="1"/>
  <c r="AW171" i="9"/>
  <c r="AN180" i="9"/>
  <c r="AV180" i="9"/>
  <c r="AE190" i="9"/>
  <c r="AF190" i="9" s="1"/>
  <c r="Y200" i="9"/>
  <c r="Z200" i="9"/>
  <c r="AE201" i="9"/>
  <c r="AF201" i="9" s="1"/>
  <c r="AG211" i="9"/>
  <c r="AJ211" i="9" s="1"/>
  <c r="AP216" i="9"/>
  <c r="X222" i="9"/>
  <c r="AE225" i="9"/>
  <c r="AF225" i="9" s="1"/>
  <c r="AD225" i="9"/>
  <c r="AL225" i="9" s="1"/>
  <c r="AV279" i="9"/>
  <c r="AX199" i="9"/>
  <c r="AY199" i="9" s="1"/>
  <c r="AW199" i="9"/>
  <c r="AN206" i="9"/>
  <c r="AO206" i="9"/>
  <c r="X233" i="9"/>
  <c r="AC233" i="9"/>
  <c r="X238" i="9"/>
  <c r="G238" i="9"/>
  <c r="AP252" i="9"/>
  <c r="AO252" i="9"/>
  <c r="AV252" i="9"/>
  <c r="AO254" i="9"/>
  <c r="AQ254" i="9" s="1"/>
  <c r="AN254" i="9"/>
  <c r="Z292" i="9"/>
  <c r="Y292" i="9"/>
  <c r="AE302" i="9"/>
  <c r="AF302" i="9" s="1"/>
  <c r="AD302" i="9"/>
  <c r="AL302" i="9" s="1"/>
  <c r="AS303" i="9"/>
  <c r="AT303" i="9" s="1"/>
  <c r="AR303" i="9"/>
  <c r="AP157" i="9"/>
  <c r="AQ157" i="9" s="1"/>
  <c r="AX163" i="9"/>
  <c r="AY163" i="9" s="1"/>
  <c r="AW163" i="9"/>
  <c r="AV192" i="9"/>
  <c r="AE195" i="9"/>
  <c r="AF195" i="9" s="1"/>
  <c r="AC236" i="9"/>
  <c r="X236" i="9"/>
  <c r="P241" i="9"/>
  <c r="S241" i="9" s="1"/>
  <c r="L241" i="9"/>
  <c r="K251" i="9"/>
  <c r="F251" i="9"/>
  <c r="AC263" i="9"/>
  <c r="AV184" i="9"/>
  <c r="AP206" i="9"/>
  <c r="AP210" i="9"/>
  <c r="G213" i="9"/>
  <c r="G227" i="9"/>
  <c r="X227" i="9"/>
  <c r="AP228" i="9"/>
  <c r="AO228" i="9"/>
  <c r="AN228" i="9"/>
  <c r="AX248" i="9"/>
  <c r="AY248" i="9" s="1"/>
  <c r="AW248" i="9"/>
  <c r="AC259" i="9"/>
  <c r="G259" i="9"/>
  <c r="X259" i="9"/>
  <c r="X279" i="9"/>
  <c r="G279" i="9"/>
  <c r="AC149" i="9"/>
  <c r="AX169" i="9"/>
  <c r="AY169" i="9" s="1"/>
  <c r="AW169" i="9"/>
  <c r="X173" i="9"/>
  <c r="X175" i="9"/>
  <c r="G175" i="9"/>
  <c r="AN198" i="9"/>
  <c r="G207" i="9"/>
  <c r="X207" i="9"/>
  <c r="AC214" i="9"/>
  <c r="AD223" i="9"/>
  <c r="AL223" i="9" s="1"/>
  <c r="AV228" i="9"/>
  <c r="AN231" i="9"/>
  <c r="AV231" i="9"/>
  <c r="AP231" i="9"/>
  <c r="AQ231" i="9" s="1"/>
  <c r="AE241" i="9"/>
  <c r="AF241" i="9" s="1"/>
  <c r="AD241" i="9"/>
  <c r="AL241" i="9" s="1"/>
  <c r="AE279" i="9"/>
  <c r="AF279" i="9" s="1"/>
  <c r="AD279" i="9"/>
  <c r="AL279" i="9" s="1"/>
  <c r="AS291" i="9"/>
  <c r="AT291" i="9" s="1"/>
  <c r="AR291" i="9"/>
  <c r="AQ177" i="9"/>
  <c r="AW183" i="9"/>
  <c r="AX183" i="9"/>
  <c r="AY183" i="9" s="1"/>
  <c r="AC199" i="9"/>
  <c r="AP215" i="9"/>
  <c r="AO215" i="9"/>
  <c r="AN215" i="9"/>
  <c r="AC230" i="9"/>
  <c r="X230" i="9"/>
  <c r="P231" i="9"/>
  <c r="S231" i="9" s="1"/>
  <c r="L231" i="9"/>
  <c r="AE243" i="9"/>
  <c r="AF243" i="9" s="1"/>
  <c r="G258" i="9"/>
  <c r="AC258" i="9"/>
  <c r="X258" i="9"/>
  <c r="AO264" i="9"/>
  <c r="AN264" i="9"/>
  <c r="AP264" i="9"/>
  <c r="P294" i="9"/>
  <c r="S294" i="9" s="1"/>
  <c r="AC387" i="9"/>
  <c r="G387" i="9"/>
  <c r="AC186" i="9"/>
  <c r="AK211" i="9"/>
  <c r="AO217" i="9"/>
  <c r="AN217" i="9"/>
  <c r="AP217" i="9"/>
  <c r="AV217" i="9"/>
  <c r="AC220" i="9"/>
  <c r="AX234" i="9"/>
  <c r="AY234" i="9" s="1"/>
  <c r="AW234" i="9"/>
  <c r="AD247" i="9"/>
  <c r="AL247" i="9" s="1"/>
  <c r="AE247" i="9"/>
  <c r="AF247" i="9" s="1"/>
  <c r="F249" i="9"/>
  <c r="AE289" i="9"/>
  <c r="AF289" i="9" s="1"/>
  <c r="AD289" i="9"/>
  <c r="AL289" i="9" s="1"/>
  <c r="AN76" i="9"/>
  <c r="AO86" i="9"/>
  <c r="AQ86" i="9" s="1"/>
  <c r="AN91" i="9"/>
  <c r="AN95" i="9"/>
  <c r="AO106" i="9"/>
  <c r="AQ106" i="9" s="1"/>
  <c r="AN111" i="9"/>
  <c r="AO122" i="9"/>
  <c r="AQ122" i="9" s="1"/>
  <c r="G149" i="9"/>
  <c r="AC166" i="9"/>
  <c r="AN169" i="9"/>
  <c r="AX172" i="9"/>
  <c r="AY172" i="9" s="1"/>
  <c r="AW172" i="9"/>
  <c r="AN183" i="9"/>
  <c r="X186" i="9"/>
  <c r="G188" i="9"/>
  <c r="X188" i="9"/>
  <c r="AN192" i="9"/>
  <c r="AC198" i="9"/>
  <c r="AV198" i="9"/>
  <c r="AV204" i="9"/>
  <c r="AP204" i="9"/>
  <c r="X218" i="9"/>
  <c r="AN234" i="9"/>
  <c r="AP234" i="9"/>
  <c r="AO234" i="9"/>
  <c r="AQ234" i="9" s="1"/>
  <c r="G236" i="9"/>
  <c r="AN237" i="9"/>
  <c r="AV237" i="9"/>
  <c r="AP237" i="9"/>
  <c r="AQ237" i="9" s="1"/>
  <c r="AX240" i="9"/>
  <c r="AY240" i="9" s="1"/>
  <c r="AW240" i="9"/>
  <c r="AN252" i="9"/>
  <c r="AV254" i="9"/>
  <c r="AW262" i="9"/>
  <c r="AX262" i="9"/>
  <c r="AY262" i="9" s="1"/>
  <c r="AX273" i="9"/>
  <c r="AY273" i="9" s="1"/>
  <c r="AW273" i="9"/>
  <c r="AX280" i="9"/>
  <c r="AY280" i="9" s="1"/>
  <c r="AW280" i="9"/>
  <c r="AE319" i="9"/>
  <c r="AF319" i="9" s="1"/>
  <c r="AD319" i="9"/>
  <c r="AL319" i="9" s="1"/>
  <c r="AN159" i="9"/>
  <c r="G161" i="9"/>
  <c r="AO169" i="9"/>
  <c r="AO183" i="9"/>
  <c r="AC189" i="9"/>
  <c r="AO192" i="9"/>
  <c r="AQ192" i="9" s="1"/>
  <c r="AC231" i="9"/>
  <c r="X231" i="9"/>
  <c r="AC257" i="9"/>
  <c r="G257" i="9"/>
  <c r="X257" i="9"/>
  <c r="AC150" i="9"/>
  <c r="AP159" i="9"/>
  <c r="G165" i="9"/>
  <c r="X165" i="9"/>
  <c r="AP169" i="9"/>
  <c r="AC175" i="9"/>
  <c r="Y179" i="9"/>
  <c r="AP183" i="9"/>
  <c r="AN184" i="9"/>
  <c r="X198" i="9"/>
  <c r="AO204" i="9"/>
  <c r="AC205" i="9"/>
  <c r="AW205" i="9"/>
  <c r="AZ205" i="9" s="1"/>
  <c r="AZ221" i="9"/>
  <c r="Z228" i="9"/>
  <c r="F241" i="9"/>
  <c r="AV255" i="9"/>
  <c r="AP255" i="9"/>
  <c r="AQ255" i="9" s="1"/>
  <c r="AN255" i="9"/>
  <c r="F269" i="9"/>
  <c r="K269" i="9"/>
  <c r="AX286" i="9"/>
  <c r="AY286" i="9" s="1"/>
  <c r="AW286" i="9"/>
  <c r="AV290" i="9"/>
  <c r="AO290" i="9"/>
  <c r="AP290" i="9"/>
  <c r="AN290" i="9"/>
  <c r="AV330" i="9"/>
  <c r="AN330" i="9"/>
  <c r="AP330" i="9"/>
  <c r="AO330" i="9"/>
  <c r="G85" i="9"/>
  <c r="G105" i="9"/>
  <c r="G121" i="9"/>
  <c r="AV147" i="9"/>
  <c r="X166" i="9"/>
  <c r="AC168" i="9"/>
  <c r="AO175" i="9"/>
  <c r="AQ175" i="9" s="1"/>
  <c r="AV175" i="9"/>
  <c r="X180" i="9"/>
  <c r="AC182" i="9"/>
  <c r="G182" i="9"/>
  <c r="X182" i="9"/>
  <c r="AC183" i="9"/>
  <c r="G195" i="9"/>
  <c r="X195" i="9"/>
  <c r="AQ197" i="9"/>
  <c r="AO208" i="9"/>
  <c r="AQ208" i="9" s="1"/>
  <c r="G209" i="9"/>
  <c r="X209" i="9"/>
  <c r="AC239" i="9"/>
  <c r="AX243" i="9"/>
  <c r="AY243" i="9" s="1"/>
  <c r="AW243" i="9"/>
  <c r="X256" i="9"/>
  <c r="AC256" i="9"/>
  <c r="G256" i="9"/>
  <c r="M287" i="9"/>
  <c r="AX233" i="9"/>
  <c r="AY233" i="9" s="1"/>
  <c r="AZ233" i="9" s="1"/>
  <c r="AV257" i="9"/>
  <c r="AP257" i="9"/>
  <c r="AO266" i="9"/>
  <c r="AN266" i="9"/>
  <c r="AP273" i="9"/>
  <c r="AO273" i="9"/>
  <c r="AN273" i="9"/>
  <c r="K277" i="9"/>
  <c r="F277" i="9"/>
  <c r="X323" i="9"/>
  <c r="G323" i="9"/>
  <c r="AC323" i="9"/>
  <c r="X595" i="9"/>
  <c r="AC595" i="9"/>
  <c r="G595" i="9"/>
  <c r="X196" i="9"/>
  <c r="G196" i="9"/>
  <c r="AC208" i="9"/>
  <c r="AV213" i="9"/>
  <c r="AN226" i="9"/>
  <c r="AC240" i="9"/>
  <c r="AO242" i="9"/>
  <c r="AQ242" i="9" s="1"/>
  <c r="AP246" i="9"/>
  <c r="AO268" i="9"/>
  <c r="AN268" i="9"/>
  <c r="AP268" i="9"/>
  <c r="AX284" i="9"/>
  <c r="AY284" i="9" s="1"/>
  <c r="AW284" i="9"/>
  <c r="F326" i="9"/>
  <c r="K326" i="9"/>
  <c r="X327" i="9"/>
  <c r="G327" i="9"/>
  <c r="AC327" i="9"/>
  <c r="G232" i="9"/>
  <c r="X232" i="9"/>
  <c r="G235" i="9"/>
  <c r="AO248" i="9"/>
  <c r="AN257" i="9"/>
  <c r="AC264" i="9"/>
  <c r="M271" i="9"/>
  <c r="I271" i="9"/>
  <c r="J271" i="9" s="1"/>
  <c r="O271" i="9" s="1"/>
  <c r="X278" i="9"/>
  <c r="G278" i="9"/>
  <c r="X283" i="9"/>
  <c r="AC283" i="9"/>
  <c r="L287" i="9"/>
  <c r="G297" i="9"/>
  <c r="AC297" i="9"/>
  <c r="X297" i="9"/>
  <c r="AC343" i="9"/>
  <c r="G343" i="9"/>
  <c r="X343" i="9"/>
  <c r="Z358" i="9"/>
  <c r="Y358" i="9"/>
  <c r="G208" i="9"/>
  <c r="G221" i="9"/>
  <c r="AQ221" i="9"/>
  <c r="AP248" i="9"/>
  <c r="AO256" i="9"/>
  <c r="AQ256" i="9" s="1"/>
  <c r="AO257" i="9"/>
  <c r="AO261" i="9"/>
  <c r="G262" i="9"/>
  <c r="X262" i="9"/>
  <c r="AP263" i="9"/>
  <c r="AO263" i="9"/>
  <c r="AN263" i="9"/>
  <c r="X267" i="9"/>
  <c r="AC284" i="9"/>
  <c r="G284" i="9"/>
  <c r="AV287" i="9"/>
  <c r="AP287" i="9"/>
  <c r="AO287" i="9"/>
  <c r="AN287" i="9"/>
  <c r="AW291" i="9"/>
  <c r="G320" i="9"/>
  <c r="AC320" i="9"/>
  <c r="X320" i="9"/>
  <c r="AX321" i="9"/>
  <c r="AY321" i="9" s="1"/>
  <c r="AW321" i="9"/>
  <c r="AC248" i="9"/>
  <c r="Z276" i="9"/>
  <c r="Y276" i="9"/>
  <c r="AC277" i="9"/>
  <c r="X277" i="9"/>
  <c r="AO280" i="9"/>
  <c r="AN280" i="9"/>
  <c r="AP280" i="9"/>
  <c r="AC285" i="9"/>
  <c r="G285" i="9"/>
  <c r="G289" i="9"/>
  <c r="X289" i="9"/>
  <c r="AC300" i="9"/>
  <c r="G300" i="9"/>
  <c r="AL326" i="9"/>
  <c r="AW344" i="9"/>
  <c r="AX344" i="9"/>
  <c r="AY344" i="9" s="1"/>
  <c r="AN229" i="9"/>
  <c r="AO229" i="9"/>
  <c r="AQ229" i="9" s="1"/>
  <c r="AN233" i="9"/>
  <c r="X235" i="9"/>
  <c r="AN236" i="9"/>
  <c r="X243" i="9"/>
  <c r="X264" i="9"/>
  <c r="AP266" i="9"/>
  <c r="Y284" i="9"/>
  <c r="X285" i="9"/>
  <c r="AP342" i="9"/>
  <c r="AO342" i="9"/>
  <c r="AN342" i="9"/>
  <c r="AV342" i="9"/>
  <c r="AV229" i="9"/>
  <c r="AV232" i="9"/>
  <c r="AP233" i="9"/>
  <c r="AQ233" i="9" s="1"/>
  <c r="AC235" i="9"/>
  <c r="X239" i="9"/>
  <c r="G243" i="9"/>
  <c r="X248" i="9"/>
  <c r="AN269" i="9"/>
  <c r="AV269" i="9"/>
  <c r="AP269" i="9"/>
  <c r="AO269" i="9"/>
  <c r="AE278" i="9"/>
  <c r="AF278" i="9" s="1"/>
  <c r="AD278" i="9"/>
  <c r="AL278" i="9" s="1"/>
  <c r="X286" i="9"/>
  <c r="G286" i="9"/>
  <c r="G288" i="9"/>
  <c r="AC288" i="9"/>
  <c r="X288" i="9"/>
  <c r="X159" i="9"/>
  <c r="G159" i="9"/>
  <c r="G199" i="9"/>
  <c r="G205" i="9"/>
  <c r="AQ207" i="9"/>
  <c r="AN213" i="9"/>
  <c r="X217" i="9"/>
  <c r="G217" i="9"/>
  <c r="AO222" i="9"/>
  <c r="AC232" i="9"/>
  <c r="G247" i="9"/>
  <c r="X249" i="9"/>
  <c r="AC261" i="9"/>
  <c r="AW261" i="9"/>
  <c r="AZ261" i="9" s="1"/>
  <c r="Z268" i="9"/>
  <c r="AS275" i="9"/>
  <c r="AT275" i="9" s="1"/>
  <c r="AQ283" i="9"/>
  <c r="AW295" i="9"/>
  <c r="AZ295" i="9" s="1"/>
  <c r="X302" i="9"/>
  <c r="G302" i="9"/>
  <c r="AC322" i="9"/>
  <c r="X322" i="9"/>
  <c r="G322" i="9"/>
  <c r="AX332" i="9"/>
  <c r="AY332" i="9" s="1"/>
  <c r="AW332" i="9"/>
  <c r="AW386" i="9"/>
  <c r="AX386" i="9"/>
  <c r="AY386" i="9" s="1"/>
  <c r="AO213" i="9"/>
  <c r="AQ213" i="9" s="1"/>
  <c r="AC221" i="9"/>
  <c r="AP222" i="9"/>
  <c r="AX239" i="9"/>
  <c r="AY239" i="9" s="1"/>
  <c r="AW239" i="9"/>
  <c r="AC250" i="9"/>
  <c r="G250" i="9"/>
  <c r="X250" i="9"/>
  <c r="AC252" i="9"/>
  <c r="X252" i="9"/>
  <c r="X254" i="9"/>
  <c r="G255" i="9"/>
  <c r="AC255" i="9"/>
  <c r="X255" i="9"/>
  <c r="AV256" i="9"/>
  <c r="AV263" i="9"/>
  <c r="AA268" i="9"/>
  <c r="AX275" i="9"/>
  <c r="AY275" i="9" s="1"/>
  <c r="AW275" i="9"/>
  <c r="G304" i="9"/>
  <c r="X304" i="9"/>
  <c r="AW315" i="9"/>
  <c r="AX315" i="9"/>
  <c r="AY315" i="9" s="1"/>
  <c r="G211" i="9"/>
  <c r="X215" i="9"/>
  <c r="G239" i="9"/>
  <c r="AN245" i="9"/>
  <c r="AC253" i="9"/>
  <c r="G253" i="9"/>
  <c r="AC304" i="9"/>
  <c r="AE306" i="9"/>
  <c r="AF306" i="9" s="1"/>
  <c r="AD306" i="9"/>
  <c r="AL306" i="9" s="1"/>
  <c r="AV316" i="9"/>
  <c r="AO316" i="9"/>
  <c r="AN316" i="9"/>
  <c r="AP316" i="9"/>
  <c r="AD388" i="9"/>
  <c r="AL388" i="9" s="1"/>
  <c r="AE388" i="9"/>
  <c r="AF388" i="9" s="1"/>
  <c r="AP245" i="9"/>
  <c r="AQ245" i="9" s="1"/>
  <c r="AO249" i="9"/>
  <c r="AQ249" i="9" s="1"/>
  <c r="AN249" i="9"/>
  <c r="AV249" i="9"/>
  <c r="X261" i="9"/>
  <c r="X263" i="9"/>
  <c r="AC265" i="9"/>
  <c r="G265" i="9"/>
  <c r="AV267" i="9"/>
  <c r="AP267" i="9"/>
  <c r="AO267" i="9"/>
  <c r="AQ267" i="9" s="1"/>
  <c r="AN267" i="9"/>
  <c r="AC268" i="9"/>
  <c r="AS276" i="9"/>
  <c r="AT276" i="9" s="1"/>
  <c r="AR276" i="9"/>
  <c r="AV282" i="9"/>
  <c r="AP282" i="9"/>
  <c r="AQ282" i="9" s="1"/>
  <c r="G283" i="9"/>
  <c r="AC286" i="9"/>
  <c r="AE291" i="9"/>
  <c r="AF291" i="9" s="1"/>
  <c r="AD291" i="9"/>
  <c r="AL291" i="9" s="1"/>
  <c r="G310" i="9"/>
  <c r="X310" i="9"/>
  <c r="AO294" i="9"/>
  <c r="AQ294" i="9" s="1"/>
  <c r="AN294" i="9"/>
  <c r="AV294" i="9"/>
  <c r="Y312" i="9"/>
  <c r="Z312" i="9"/>
  <c r="AE357" i="9"/>
  <c r="AF357" i="9" s="1"/>
  <c r="AD357" i="9"/>
  <c r="AL357" i="9" s="1"/>
  <c r="AP374" i="9"/>
  <c r="AN374" i="9"/>
  <c r="AO374" i="9"/>
  <c r="AV374" i="9"/>
  <c r="M298" i="9"/>
  <c r="I298" i="9"/>
  <c r="J298" i="9" s="1"/>
  <c r="O298" i="9" s="1"/>
  <c r="AS309" i="9"/>
  <c r="AT309" i="9" s="1"/>
  <c r="AR309" i="9"/>
  <c r="X321" i="9"/>
  <c r="G321" i="9"/>
  <c r="AC321" i="9"/>
  <c r="AC330" i="9"/>
  <c r="G330" i="9"/>
  <c r="X330" i="9"/>
  <c r="AX278" i="9"/>
  <c r="AY278" i="9" s="1"/>
  <c r="AW278" i="9"/>
  <c r="AC382" i="9"/>
  <c r="G382" i="9"/>
  <c r="X382" i="9"/>
  <c r="AP284" i="9"/>
  <c r="AO284" i="9"/>
  <c r="AN284" i="9"/>
  <c r="AO292" i="9"/>
  <c r="AN292" i="9"/>
  <c r="AZ309" i="9"/>
  <c r="AC316" i="9"/>
  <c r="G316" i="9"/>
  <c r="AV369" i="9"/>
  <c r="AP369" i="9"/>
  <c r="AN369" i="9"/>
  <c r="AO369" i="9"/>
  <c r="X370" i="9"/>
  <c r="G370" i="9"/>
  <c r="AC370" i="9"/>
  <c r="AV259" i="9"/>
  <c r="AC267" i="9"/>
  <c r="X275" i="9"/>
  <c r="G275" i="9"/>
  <c r="G276" i="9"/>
  <c r="AC282" i="9"/>
  <c r="X282" i="9"/>
  <c r="G303" i="9"/>
  <c r="X303" i="9"/>
  <c r="AC303" i="9"/>
  <c r="AV304" i="9"/>
  <c r="AO304" i="9"/>
  <c r="AQ304" i="9" s="1"/>
  <c r="AN304" i="9"/>
  <c r="AE335" i="9"/>
  <c r="AF335" i="9" s="1"/>
  <c r="AD335" i="9"/>
  <c r="AL335" i="9" s="1"/>
  <c r="AP354" i="9"/>
  <c r="AO354" i="9"/>
  <c r="AN354" i="9"/>
  <c r="AV354" i="9"/>
  <c r="AV355" i="9"/>
  <c r="AN355" i="9"/>
  <c r="AP355" i="9"/>
  <c r="AO355" i="9"/>
  <c r="AC359" i="9"/>
  <c r="G359" i="9"/>
  <c r="X359" i="9"/>
  <c r="Y380" i="9"/>
  <c r="Z380" i="9"/>
  <c r="F393" i="9"/>
  <c r="G273" i="9"/>
  <c r="AS281" i="9"/>
  <c r="AT281" i="9" s="1"/>
  <c r="AU281" i="9" s="1"/>
  <c r="AO295" i="9"/>
  <c r="AN295" i="9"/>
  <c r="AP295" i="9"/>
  <c r="AN312" i="9"/>
  <c r="AV312" i="9"/>
  <c r="AO312" i="9"/>
  <c r="AQ312" i="9" s="1"/>
  <c r="Z345" i="9"/>
  <c r="Y345" i="9"/>
  <c r="X396" i="9"/>
  <c r="G396" i="9"/>
  <c r="AC396" i="9"/>
  <c r="AX283" i="9"/>
  <c r="AY283" i="9" s="1"/>
  <c r="AW283" i="9"/>
  <c r="AC287" i="9"/>
  <c r="X287" i="9"/>
  <c r="Z333" i="9"/>
  <c r="Y333" i="9"/>
  <c r="K355" i="9"/>
  <c r="F355" i="9"/>
  <c r="G375" i="9"/>
  <c r="X375" i="9"/>
  <c r="AC375" i="9"/>
  <c r="AO191" i="9"/>
  <c r="AO212" i="9"/>
  <c r="AQ212" i="9" s="1"/>
  <c r="AC271" i="9"/>
  <c r="AC272" i="9"/>
  <c r="X273" i="9"/>
  <c r="AW274" i="9"/>
  <c r="AZ274" i="9" s="1"/>
  <c r="AC276" i="9"/>
  <c r="AP278" i="9"/>
  <c r="AQ278" i="9" s="1"/>
  <c r="X281" i="9"/>
  <c r="G281" i="9"/>
  <c r="AC281" i="9"/>
  <c r="AX281" i="9"/>
  <c r="AY281" i="9" s="1"/>
  <c r="AW281" i="9"/>
  <c r="AZ288" i="9"/>
  <c r="Y290" i="9"/>
  <c r="AP292" i="9"/>
  <c r="AP341" i="9"/>
  <c r="AO341" i="9"/>
  <c r="AN341" i="9"/>
  <c r="AV341" i="9"/>
  <c r="AC355" i="9"/>
  <c r="AP274" i="9"/>
  <c r="AO274" i="9"/>
  <c r="AQ274" i="9" s="1"/>
  <c r="AC275" i="9"/>
  <c r="AN306" i="9"/>
  <c r="AV306" i="9"/>
  <c r="AP306" i="9"/>
  <c r="AO306" i="9"/>
  <c r="G308" i="9"/>
  <c r="G311" i="9"/>
  <c r="X296" i="9"/>
  <c r="G296" i="9"/>
  <c r="AC296" i="9"/>
  <c r="G309" i="9"/>
  <c r="X309" i="9"/>
  <c r="G312" i="9"/>
  <c r="AC312" i="9"/>
  <c r="AP313" i="9"/>
  <c r="AN313" i="9"/>
  <c r="AO362" i="9"/>
  <c r="AV362" i="9"/>
  <c r="AP362" i="9"/>
  <c r="AQ363" i="9"/>
  <c r="AE438" i="9"/>
  <c r="AF438" i="9" s="1"/>
  <c r="AD438" i="9"/>
  <c r="AL438" i="9" s="1"/>
  <c r="AV319" i="9"/>
  <c r="AP319" i="9"/>
  <c r="AO319" i="9"/>
  <c r="AN319" i="9"/>
  <c r="G325" i="9"/>
  <c r="X325" i="9"/>
  <c r="Z331" i="9"/>
  <c r="Y331" i="9"/>
  <c r="Z366" i="9"/>
  <c r="Y366" i="9"/>
  <c r="X379" i="9"/>
  <c r="AC379" i="9"/>
  <c r="G379" i="9"/>
  <c r="I340" i="9"/>
  <c r="J340" i="9" s="1"/>
  <c r="O340" i="9" s="1"/>
  <c r="G376" i="9"/>
  <c r="AC376" i="9"/>
  <c r="X318" i="9"/>
  <c r="G318" i="9"/>
  <c r="AC318" i="9"/>
  <c r="Z328" i="9"/>
  <c r="Y328" i="9"/>
  <c r="AC329" i="9"/>
  <c r="G329" i="9"/>
  <c r="L334" i="9"/>
  <c r="P334" i="9"/>
  <c r="S334" i="9" s="1"/>
  <c r="X376" i="9"/>
  <c r="AC386" i="9"/>
  <c r="G386" i="9"/>
  <c r="X386" i="9"/>
  <c r="X307" i="9"/>
  <c r="G307" i="9"/>
  <c r="AW307" i="9"/>
  <c r="AZ307" i="9" s="1"/>
  <c r="AW308" i="9"/>
  <c r="AZ308" i="9" s="1"/>
  <c r="AE309" i="9"/>
  <c r="AF309" i="9" s="1"/>
  <c r="AX310" i="9"/>
  <c r="AY310" i="9" s="1"/>
  <c r="AN310" i="9"/>
  <c r="AV322" i="9"/>
  <c r="AP322" i="9"/>
  <c r="AN322" i="9"/>
  <c r="AO322" i="9"/>
  <c r="AD325" i="9"/>
  <c r="AL325" i="9" s="1"/>
  <c r="F332" i="9"/>
  <c r="AV340" i="9"/>
  <c r="AP340" i="9"/>
  <c r="AO340" i="9"/>
  <c r="G341" i="9"/>
  <c r="AC341" i="9"/>
  <c r="X341" i="9"/>
  <c r="AD348" i="9"/>
  <c r="AL348" i="9" s="1"/>
  <c r="AE348" i="9"/>
  <c r="AF348" i="9" s="1"/>
  <c r="AO352" i="9"/>
  <c r="AP352" i="9"/>
  <c r="AN352" i="9"/>
  <c r="AV352" i="9"/>
  <c r="AC353" i="9"/>
  <c r="G353" i="9"/>
  <c r="X353" i="9"/>
  <c r="AC301" i="9"/>
  <c r="G301" i="9"/>
  <c r="G305" i="9"/>
  <c r="X305" i="9"/>
  <c r="AO310" i="9"/>
  <c r="AQ310" i="9" s="1"/>
  <c r="AX313" i="9"/>
  <c r="AY313" i="9" s="1"/>
  <c r="AZ313" i="9" s="1"/>
  <c r="X329" i="9"/>
  <c r="L340" i="9"/>
  <c r="AR349" i="9"/>
  <c r="AU349" i="9" s="1"/>
  <c r="AS464" i="9"/>
  <c r="AT464" i="9" s="1"/>
  <c r="AR464" i="9"/>
  <c r="AP298" i="9"/>
  <c r="AO298" i="9"/>
  <c r="AQ298" i="9" s="1"/>
  <c r="AN298" i="9"/>
  <c r="AC307" i="9"/>
  <c r="AC308" i="9"/>
  <c r="AC332" i="9"/>
  <c r="AP344" i="9"/>
  <c r="AO344" i="9"/>
  <c r="AN344" i="9"/>
  <c r="AX348" i="9"/>
  <c r="AY348" i="9" s="1"/>
  <c r="AW348" i="9"/>
  <c r="AN362" i="9"/>
  <c r="K421" i="9"/>
  <c r="F421" i="9"/>
  <c r="AV492" i="9"/>
  <c r="AO492" i="9"/>
  <c r="AN492" i="9"/>
  <c r="AP492" i="9"/>
  <c r="X270" i="9"/>
  <c r="G270" i="9"/>
  <c r="AW300" i="9"/>
  <c r="AZ300" i="9" s="1"/>
  <c r="X301" i="9"/>
  <c r="G313" i="9"/>
  <c r="AN314" i="9"/>
  <c r="G315" i="9"/>
  <c r="AV320" i="9"/>
  <c r="AP320" i="9"/>
  <c r="AO320" i="9"/>
  <c r="AN320" i="9"/>
  <c r="G335" i="9"/>
  <c r="X335" i="9"/>
  <c r="AC336" i="9"/>
  <c r="G336" i="9"/>
  <c r="AC339" i="9"/>
  <c r="X339" i="9"/>
  <c r="G339" i="9"/>
  <c r="AV391" i="9"/>
  <c r="AN391" i="9"/>
  <c r="AP391" i="9"/>
  <c r="AO391" i="9"/>
  <c r="AC305" i="9"/>
  <c r="AO307" i="9"/>
  <c r="AP307" i="9"/>
  <c r="AC310" i="9"/>
  <c r="AO314" i="9"/>
  <c r="G319" i="9"/>
  <c r="AC324" i="9"/>
  <c r="G324" i="9"/>
  <c r="X324" i="9"/>
  <c r="Z326" i="9"/>
  <c r="Y326" i="9"/>
  <c r="AX327" i="9"/>
  <c r="AY327" i="9" s="1"/>
  <c r="AW327" i="9"/>
  <c r="AC340" i="9"/>
  <c r="AO346" i="9"/>
  <c r="AP346" i="9"/>
  <c r="AN346" i="9"/>
  <c r="AV346" i="9"/>
  <c r="AS418" i="9"/>
  <c r="AT418" i="9" s="1"/>
  <c r="AR418" i="9"/>
  <c r="Z430" i="9"/>
  <c r="Y430" i="9"/>
  <c r="AX314" i="9"/>
  <c r="AY314" i="9" s="1"/>
  <c r="AW314" i="9"/>
  <c r="AP314" i="9"/>
  <c r="G328" i="9"/>
  <c r="Y336" i="9"/>
  <c r="AC492" i="9"/>
  <c r="X492" i="9"/>
  <c r="AC347" i="9"/>
  <c r="X347" i="9"/>
  <c r="AP350" i="9"/>
  <c r="AO350" i="9"/>
  <c r="AN350" i="9"/>
  <c r="AV350" i="9"/>
  <c r="AX363" i="9"/>
  <c r="AY363" i="9" s="1"/>
  <c r="AW363" i="9"/>
  <c r="F367" i="9"/>
  <c r="K367" i="9"/>
  <c r="AC381" i="9"/>
  <c r="G381" i="9"/>
  <c r="X381" i="9"/>
  <c r="AC395" i="9"/>
  <c r="X395" i="9"/>
  <c r="G395" i="9"/>
  <c r="K418" i="9"/>
  <c r="F418" i="9"/>
  <c r="Y443" i="9"/>
  <c r="Z443" i="9"/>
  <c r="AC490" i="9"/>
  <c r="G490" i="9"/>
  <c r="X490" i="9"/>
  <c r="Y533" i="9"/>
  <c r="AV323" i="9"/>
  <c r="AE345" i="9"/>
  <c r="AF345" i="9" s="1"/>
  <c r="AD345" i="9"/>
  <c r="AL345" i="9" s="1"/>
  <c r="AE351" i="9"/>
  <c r="AF351" i="9" s="1"/>
  <c r="AD351" i="9"/>
  <c r="AL351" i="9" s="1"/>
  <c r="G356" i="9"/>
  <c r="X356" i="9"/>
  <c r="Z360" i="9"/>
  <c r="AV364" i="9"/>
  <c r="AP364" i="9"/>
  <c r="AO364" i="9"/>
  <c r="AE415" i="9"/>
  <c r="AF415" i="9" s="1"/>
  <c r="AD415" i="9"/>
  <c r="AL415" i="9" s="1"/>
  <c r="AO479" i="9"/>
  <c r="AN479" i="9"/>
  <c r="AV479" i="9"/>
  <c r="AP479" i="9"/>
  <c r="AN331" i="9"/>
  <c r="AO331" i="9"/>
  <c r="AQ331" i="9" s="1"/>
  <c r="AX338" i="9"/>
  <c r="AY338" i="9" s="1"/>
  <c r="AW338" i="9"/>
  <c r="AP390" i="9"/>
  <c r="AO390" i="9"/>
  <c r="AN390" i="9"/>
  <c r="AV390" i="9"/>
  <c r="AC391" i="9"/>
  <c r="G391" i="9"/>
  <c r="X391" i="9"/>
  <c r="AC334" i="9"/>
  <c r="AP348" i="9"/>
  <c r="AO348" i="9"/>
  <c r="AN348" i="9"/>
  <c r="AC356" i="9"/>
  <c r="P358" i="9"/>
  <c r="S358" i="9" s="1"/>
  <c r="L358" i="9"/>
  <c r="G364" i="9"/>
  <c r="X364" i="9"/>
  <c r="AC367" i="9"/>
  <c r="X367" i="9"/>
  <c r="AD374" i="9"/>
  <c r="AL374" i="9" s="1"/>
  <c r="G380" i="9"/>
  <c r="AC380" i="9"/>
  <c r="AX409" i="9"/>
  <c r="AY409" i="9" s="1"/>
  <c r="AW409" i="9"/>
  <c r="AD445" i="9"/>
  <c r="AL445" i="9" s="1"/>
  <c r="AE445" i="9"/>
  <c r="AF445" i="9" s="1"/>
  <c r="AQ358" i="9"/>
  <c r="AX358" i="9"/>
  <c r="AY358" i="9" s="1"/>
  <c r="AZ358" i="9" s="1"/>
  <c r="AO378" i="9"/>
  <c r="AQ378" i="9" s="1"/>
  <c r="AV378" i="9"/>
  <c r="AN388" i="9"/>
  <c r="AP388" i="9"/>
  <c r="AV388" i="9"/>
  <c r="AO388" i="9"/>
  <c r="AE413" i="9"/>
  <c r="AF413" i="9" s="1"/>
  <c r="AD413" i="9"/>
  <c r="AL413" i="9" s="1"/>
  <c r="G467" i="9"/>
  <c r="AC467" i="9"/>
  <c r="X467" i="9"/>
  <c r="X311" i="9"/>
  <c r="X319" i="9"/>
  <c r="AP328" i="9"/>
  <c r="AO328" i="9"/>
  <c r="X334" i="9"/>
  <c r="AO336" i="9"/>
  <c r="AQ336" i="9" s="1"/>
  <c r="AC361" i="9"/>
  <c r="G361" i="9"/>
  <c r="X361" i="9"/>
  <c r="AC364" i="9"/>
  <c r="AX413" i="9"/>
  <c r="AY413" i="9" s="1"/>
  <c r="AW413" i="9"/>
  <c r="AO270" i="9"/>
  <c r="AQ270" i="9" s="1"/>
  <c r="AN275" i="9"/>
  <c r="AO286" i="9"/>
  <c r="X313" i="9"/>
  <c r="X315" i="9"/>
  <c r="X317" i="9"/>
  <c r="AN339" i="9"/>
  <c r="G351" i="9"/>
  <c r="AQ356" i="9"/>
  <c r="G363" i="9"/>
  <c r="AC363" i="9"/>
  <c r="X363" i="9"/>
  <c r="AC390" i="9"/>
  <c r="G390" i="9"/>
  <c r="X390" i="9"/>
  <c r="AD468" i="9"/>
  <c r="AL468" i="9" s="1"/>
  <c r="AQ332" i="9"/>
  <c r="AX335" i="9"/>
  <c r="AY335" i="9" s="1"/>
  <c r="AW335" i="9"/>
  <c r="AX337" i="9"/>
  <c r="AY337" i="9" s="1"/>
  <c r="AV343" i="9"/>
  <c r="AO343" i="9"/>
  <c r="AQ343" i="9" s="1"/>
  <c r="G345" i="9"/>
  <c r="AN351" i="9"/>
  <c r="AV351" i="9"/>
  <c r="AP351" i="9"/>
  <c r="AQ351" i="9" s="1"/>
  <c r="AW402" i="9"/>
  <c r="AX402" i="9"/>
  <c r="AY402" i="9" s="1"/>
  <c r="G403" i="9"/>
  <c r="X403" i="9"/>
  <c r="AC403" i="9"/>
  <c r="F407" i="9"/>
  <c r="K407" i="9"/>
  <c r="AV414" i="9"/>
  <c r="AP414" i="9"/>
  <c r="AO414" i="9"/>
  <c r="AN414" i="9"/>
  <c r="AS436" i="9"/>
  <c r="AT436" i="9" s="1"/>
  <c r="AU436" i="9" s="1"/>
  <c r="Z442" i="9"/>
  <c r="Y442" i="9"/>
  <c r="G280" i="9"/>
  <c r="X300" i="9"/>
  <c r="AN323" i="9"/>
  <c r="AC333" i="9"/>
  <c r="G333" i="9"/>
  <c r="AN335" i="9"/>
  <c r="G347" i="9"/>
  <c r="AX353" i="9"/>
  <c r="AY353" i="9" s="1"/>
  <c r="AD354" i="9"/>
  <c r="AL354" i="9" s="1"/>
  <c r="AE354" i="9"/>
  <c r="AF354" i="9" s="1"/>
  <c r="X355" i="9"/>
  <c r="F360" i="9"/>
  <c r="K360" i="9"/>
  <c r="AE394" i="9"/>
  <c r="AF394" i="9" s="1"/>
  <c r="K397" i="9"/>
  <c r="F397" i="9"/>
  <c r="G424" i="9"/>
  <c r="AC424" i="9"/>
  <c r="AP473" i="9"/>
  <c r="AV473" i="9"/>
  <c r="AN473" i="9"/>
  <c r="AO473" i="9"/>
  <c r="AN572" i="9"/>
  <c r="AP572" i="9"/>
  <c r="AO572" i="9"/>
  <c r="AV572" i="9"/>
  <c r="X371" i="9"/>
  <c r="AC371" i="9"/>
  <c r="G371" i="9"/>
  <c r="L385" i="9"/>
  <c r="AX557" i="9"/>
  <c r="AY557" i="9" s="1"/>
  <c r="G383" i="9"/>
  <c r="AC383" i="9"/>
  <c r="AP393" i="9"/>
  <c r="AO393" i="9"/>
  <c r="AN393" i="9"/>
  <c r="AV393" i="9"/>
  <c r="AX432" i="9"/>
  <c r="AY432" i="9" s="1"/>
  <c r="AW432" i="9"/>
  <c r="Z462" i="9"/>
  <c r="Y462" i="9"/>
  <c r="AW485" i="9"/>
  <c r="AX485" i="9"/>
  <c r="AY485" i="9" s="1"/>
  <c r="AP366" i="9"/>
  <c r="AO366" i="9"/>
  <c r="AN366" i="9"/>
  <c r="AP370" i="9"/>
  <c r="AO370" i="9"/>
  <c r="AN370" i="9"/>
  <c r="X384" i="9"/>
  <c r="AW385" i="9"/>
  <c r="AZ385" i="9" s="1"/>
  <c r="G392" i="9"/>
  <c r="X392" i="9"/>
  <c r="AX395" i="9"/>
  <c r="AY395" i="9" s="1"/>
  <c r="AW395" i="9"/>
  <c r="AZ395" i="9" s="1"/>
  <c r="Z509" i="9"/>
  <c r="Y509" i="9"/>
  <c r="AV361" i="9"/>
  <c r="AP361" i="9"/>
  <c r="AO361" i="9"/>
  <c r="AN361" i="9"/>
  <c r="X377" i="9"/>
  <c r="G377" i="9"/>
  <c r="AC377" i="9"/>
  <c r="X383" i="9"/>
  <c r="AC409" i="9"/>
  <c r="G409" i="9"/>
  <c r="X409" i="9"/>
  <c r="AO433" i="9"/>
  <c r="AQ433" i="9" s="1"/>
  <c r="AV433" i="9"/>
  <c r="AP433" i="9"/>
  <c r="AN433" i="9"/>
  <c r="AS458" i="9"/>
  <c r="AT458" i="9" s="1"/>
  <c r="AU458" i="9" s="1"/>
  <c r="AP484" i="9"/>
  <c r="AV484" i="9"/>
  <c r="AO484" i="9"/>
  <c r="AN484" i="9"/>
  <c r="X338" i="9"/>
  <c r="G338" i="9"/>
  <c r="AN353" i="9"/>
  <c r="AW380" i="9"/>
  <c r="AZ380" i="9" s="1"/>
  <c r="AO394" i="9"/>
  <c r="AV394" i="9"/>
  <c r="AP394" i="9"/>
  <c r="AN394" i="9"/>
  <c r="AE399" i="9"/>
  <c r="AF399" i="9" s="1"/>
  <c r="AD399" i="9"/>
  <c r="AL399" i="9" s="1"/>
  <c r="Y405" i="9"/>
  <c r="G412" i="9"/>
  <c r="AC412" i="9"/>
  <c r="F439" i="9"/>
  <c r="AW448" i="9"/>
  <c r="AZ448" i="9" s="1"/>
  <c r="AX456" i="9"/>
  <c r="AY456" i="9" s="1"/>
  <c r="AW456" i="9"/>
  <c r="X378" i="9"/>
  <c r="G378" i="9"/>
  <c r="AC378" i="9"/>
  <c r="AC392" i="9"/>
  <c r="AX434" i="9"/>
  <c r="AY434" i="9" s="1"/>
  <c r="AW434" i="9"/>
  <c r="G447" i="9"/>
  <c r="X447" i="9"/>
  <c r="AC447" i="9"/>
  <c r="AC328" i="9"/>
  <c r="X342" i="9"/>
  <c r="G342" i="9"/>
  <c r="AX345" i="9"/>
  <c r="AY345" i="9" s="1"/>
  <c r="AW345" i="9"/>
  <c r="AC349" i="9"/>
  <c r="AO365" i="9"/>
  <c r="AP365" i="9"/>
  <c r="AV366" i="9"/>
  <c r="AV370" i="9"/>
  <c r="AC384" i="9"/>
  <c r="AS386" i="9"/>
  <c r="AT386" i="9" s="1"/>
  <c r="AU386" i="9" s="1"/>
  <c r="Y388" i="9"/>
  <c r="AX397" i="9"/>
  <c r="AY397" i="9" s="1"/>
  <c r="AW397" i="9"/>
  <c r="G416" i="9"/>
  <c r="AC416" i="9"/>
  <c r="X416" i="9"/>
  <c r="AS421" i="9"/>
  <c r="AT421" i="9" s="1"/>
  <c r="AR421" i="9"/>
  <c r="F456" i="9"/>
  <c r="K456" i="9"/>
  <c r="AX494" i="9"/>
  <c r="AY494" i="9" s="1"/>
  <c r="AW494" i="9"/>
  <c r="AC338" i="9"/>
  <c r="X389" i="9"/>
  <c r="G389" i="9"/>
  <c r="AC389" i="9"/>
  <c r="X412" i="9"/>
  <c r="F425" i="9"/>
  <c r="AS426" i="9"/>
  <c r="AT426" i="9" s="1"/>
  <c r="AU426" i="9" s="1"/>
  <c r="AV428" i="9"/>
  <c r="AP428" i="9"/>
  <c r="AQ428" i="9" s="1"/>
  <c r="AN428" i="9"/>
  <c r="AC446" i="9"/>
  <c r="G446" i="9"/>
  <c r="X446" i="9"/>
  <c r="Y477" i="9"/>
  <c r="AC398" i="9"/>
  <c r="AC407" i="9"/>
  <c r="X407" i="9"/>
  <c r="AP413" i="9"/>
  <c r="AO413" i="9"/>
  <c r="AN413" i="9"/>
  <c r="AE421" i="9"/>
  <c r="AF421" i="9" s="1"/>
  <c r="AD421" i="9"/>
  <c r="AL421" i="9" s="1"/>
  <c r="AX517" i="9"/>
  <c r="AY517" i="9" s="1"/>
  <c r="AW517" i="9"/>
  <c r="AO376" i="9"/>
  <c r="AN376" i="9"/>
  <c r="AV382" i="9"/>
  <c r="AN399" i="9"/>
  <c r="AP399" i="9"/>
  <c r="AC417" i="9"/>
  <c r="X417" i="9"/>
  <c r="G417" i="9"/>
  <c r="AE423" i="9"/>
  <c r="AF423" i="9" s="1"/>
  <c r="AD423" i="9"/>
  <c r="AL423" i="9" s="1"/>
  <c r="I432" i="9"/>
  <c r="J432" i="9" s="1"/>
  <c r="O432" i="9" s="1"/>
  <c r="AE439" i="9"/>
  <c r="AF439" i="9" s="1"/>
  <c r="AD439" i="9"/>
  <c r="AL439" i="9" s="1"/>
  <c r="AC457" i="9"/>
  <c r="G457" i="9"/>
  <c r="X457" i="9"/>
  <c r="AS470" i="9"/>
  <c r="AT470" i="9" s="1"/>
  <c r="AR470" i="9"/>
  <c r="F508" i="9"/>
  <c r="K508" i="9"/>
  <c r="AQ540" i="9"/>
  <c r="X368" i="9"/>
  <c r="AP377" i="9"/>
  <c r="AQ377" i="9" s="1"/>
  <c r="AN377" i="9"/>
  <c r="AX381" i="9"/>
  <c r="AY381" i="9" s="1"/>
  <c r="AW381" i="9"/>
  <c r="AO399" i="9"/>
  <c r="AC400" i="9"/>
  <c r="G400" i="9"/>
  <c r="X400" i="9"/>
  <c r="Y414" i="9"/>
  <c r="AR425" i="9"/>
  <c r="AS425" i="9"/>
  <c r="AT425" i="9" s="1"/>
  <c r="AC472" i="9"/>
  <c r="X472" i="9"/>
  <c r="G472" i="9"/>
  <c r="G497" i="9"/>
  <c r="AC497" i="9"/>
  <c r="X497" i="9"/>
  <c r="AB512" i="9"/>
  <c r="AW532" i="9"/>
  <c r="AX532" i="9"/>
  <c r="AY532" i="9" s="1"/>
  <c r="AV367" i="9"/>
  <c r="X372" i="9"/>
  <c r="G398" i="9"/>
  <c r="AP409" i="9"/>
  <c r="AN409" i="9"/>
  <c r="M427" i="9"/>
  <c r="I427" i="9"/>
  <c r="J427" i="9" s="1"/>
  <c r="O427" i="9" s="1"/>
  <c r="AO379" i="9"/>
  <c r="AQ379" i="9" s="1"/>
  <c r="AN379" i="9"/>
  <c r="AC397" i="9"/>
  <c r="K427" i="9"/>
  <c r="Z437" i="9"/>
  <c r="Y437" i="9"/>
  <c r="AC441" i="9"/>
  <c r="X441" i="9"/>
  <c r="G441" i="9"/>
  <c r="AS487" i="9"/>
  <c r="AT487" i="9" s="1"/>
  <c r="AR487" i="9"/>
  <c r="AN332" i="9"/>
  <c r="G368" i="9"/>
  <c r="X373" i="9"/>
  <c r="AR373" i="9"/>
  <c r="AU373" i="9" s="1"/>
  <c r="AN375" i="9"/>
  <c r="AO385" i="9"/>
  <c r="AN387" i="9"/>
  <c r="X394" i="9"/>
  <c r="G394" i="9"/>
  <c r="G402" i="9"/>
  <c r="AC402" i="9"/>
  <c r="AZ410" i="9"/>
  <c r="AW451" i="9"/>
  <c r="AZ451" i="9" s="1"/>
  <c r="AC471" i="9"/>
  <c r="X471" i="9"/>
  <c r="G471" i="9"/>
  <c r="K477" i="9"/>
  <c r="F480" i="9"/>
  <c r="K480" i="9"/>
  <c r="G525" i="9"/>
  <c r="AC525" i="9"/>
  <c r="X346" i="9"/>
  <c r="G346" i="9"/>
  <c r="X352" i="9"/>
  <c r="G352" i="9"/>
  <c r="AP368" i="9"/>
  <c r="AN368" i="9"/>
  <c r="G372" i="9"/>
  <c r="AO375" i="9"/>
  <c r="AN381" i="9"/>
  <c r="AN384" i="9"/>
  <c r="AP385" i="9"/>
  <c r="AO387" i="9"/>
  <c r="AQ387" i="9" s="1"/>
  <c r="AP397" i="9"/>
  <c r="AO397" i="9"/>
  <c r="AV399" i="9"/>
  <c r="G404" i="9"/>
  <c r="AX424" i="9"/>
  <c r="AY424" i="9" s="1"/>
  <c r="Y428" i="9"/>
  <c r="Z428" i="9"/>
  <c r="Z432" i="9"/>
  <c r="Y432" i="9"/>
  <c r="AV458" i="9"/>
  <c r="AN458" i="9"/>
  <c r="AS489" i="9"/>
  <c r="AT489" i="9" s="1"/>
  <c r="AR489" i="9"/>
  <c r="G337" i="9"/>
  <c r="AO337" i="9"/>
  <c r="AQ337" i="9" s="1"/>
  <c r="X357" i="9"/>
  <c r="G357" i="9"/>
  <c r="AC368" i="9"/>
  <c r="X369" i="9"/>
  <c r="X374" i="9"/>
  <c r="AP375" i="9"/>
  <c r="AP376" i="9"/>
  <c r="AO381" i="9"/>
  <c r="AO384" i="9"/>
  <c r="AQ384" i="9" s="1"/>
  <c r="AC385" i="9"/>
  <c r="X399" i="9"/>
  <c r="AN401" i="9"/>
  <c r="AN403" i="9"/>
  <c r="AC406" i="9"/>
  <c r="G406" i="9"/>
  <c r="X406" i="9"/>
  <c r="AW425" i="9"/>
  <c r="AX425" i="9"/>
  <c r="AY425" i="9" s="1"/>
  <c r="AC437" i="9"/>
  <c r="G478" i="9"/>
  <c r="AC478" i="9"/>
  <c r="AN356" i="9"/>
  <c r="AV356" i="9"/>
  <c r="AC366" i="9"/>
  <c r="AN380" i="9"/>
  <c r="AP381" i="9"/>
  <c r="AO382" i="9"/>
  <c r="AQ382" i="9" s="1"/>
  <c r="AO383" i="9"/>
  <c r="AQ383" i="9" s="1"/>
  <c r="X387" i="9"/>
  <c r="AZ403" i="9"/>
  <c r="AO403" i="9"/>
  <c r="AQ403" i="9" s="1"/>
  <c r="X426" i="9"/>
  <c r="G426" i="9"/>
  <c r="AC426" i="9"/>
  <c r="AN439" i="9"/>
  <c r="AP439" i="9"/>
  <c r="AO439" i="9"/>
  <c r="AV439" i="9"/>
  <c r="AX441" i="9"/>
  <c r="AY441" i="9" s="1"/>
  <c r="AW441" i="9"/>
  <c r="AC443" i="9"/>
  <c r="G443" i="9"/>
  <c r="Y453" i="9"/>
  <c r="Z453" i="9"/>
  <c r="Z454" i="9"/>
  <c r="Y454" i="9"/>
  <c r="AR486" i="9"/>
  <c r="AS486" i="9"/>
  <c r="AT486" i="9" s="1"/>
  <c r="G411" i="9"/>
  <c r="AQ416" i="9"/>
  <c r="AN418" i="9"/>
  <c r="AV418" i="9"/>
  <c r="AP427" i="9"/>
  <c r="AO427" i="9"/>
  <c r="AN427" i="9"/>
  <c r="AV427" i="9"/>
  <c r="AX435" i="9"/>
  <c r="AY435" i="9" s="1"/>
  <c r="AW435" i="9"/>
  <c r="G453" i="9"/>
  <c r="K479" i="9"/>
  <c r="F479" i="9"/>
  <c r="Z571" i="9"/>
  <c r="Y571" i="9"/>
  <c r="F420" i="9"/>
  <c r="K420" i="9"/>
  <c r="G449" i="9"/>
  <c r="X449" i="9"/>
  <c r="G511" i="9"/>
  <c r="AC511" i="9"/>
  <c r="X511" i="9"/>
  <c r="AV515" i="9"/>
  <c r="AP515" i="9"/>
  <c r="AN515" i="9"/>
  <c r="AO515" i="9"/>
  <c r="G539" i="9"/>
  <c r="AC539" i="9"/>
  <c r="X539" i="9"/>
  <c r="AQ400" i="9"/>
  <c r="X411" i="9"/>
  <c r="AX416" i="9"/>
  <c r="AY416" i="9" s="1"/>
  <c r="AW416" i="9"/>
  <c r="AN420" i="9"/>
  <c r="AV420" i="9"/>
  <c r="AN429" i="9"/>
  <c r="AV429" i="9"/>
  <c r="AO429" i="9"/>
  <c r="AQ429" i="9" s="1"/>
  <c r="AD476" i="9"/>
  <c r="AL476" i="9" s="1"/>
  <c r="AW508" i="9"/>
  <c r="AX508" i="9"/>
  <c r="AY508" i="9" s="1"/>
  <c r="Y528" i="9"/>
  <c r="Z528" i="9"/>
  <c r="AD547" i="9"/>
  <c r="AL547" i="9" s="1"/>
  <c r="AE547" i="9"/>
  <c r="AF547" i="9" s="1"/>
  <c r="AV406" i="9"/>
  <c r="AP406" i="9"/>
  <c r="X408" i="9"/>
  <c r="G408" i="9"/>
  <c r="X421" i="9"/>
  <c r="AS422" i="9"/>
  <c r="AT422" i="9" s="1"/>
  <c r="AR422" i="9"/>
  <c r="AP424" i="9"/>
  <c r="X451" i="9"/>
  <c r="G451" i="9"/>
  <c r="AC451" i="9"/>
  <c r="X455" i="9"/>
  <c r="AC455" i="9"/>
  <c r="G455" i="9"/>
  <c r="X459" i="9"/>
  <c r="G459" i="9"/>
  <c r="AN468" i="9"/>
  <c r="AP468" i="9"/>
  <c r="AQ468" i="9" s="1"/>
  <c r="AV468" i="9"/>
  <c r="AD484" i="9"/>
  <c r="AL484" i="9" s="1"/>
  <c r="AE484" i="9"/>
  <c r="AF484" i="9" s="1"/>
  <c r="X500" i="9"/>
  <c r="G500" i="9"/>
  <c r="AC500" i="9"/>
  <c r="AV510" i="9"/>
  <c r="AN510" i="9"/>
  <c r="AO510" i="9"/>
  <c r="AP510" i="9"/>
  <c r="AC401" i="9"/>
  <c r="AC411" i="9"/>
  <c r="AO420" i="9"/>
  <c r="AQ420" i="9" s="1"/>
  <c r="AC436" i="9"/>
  <c r="G436" i="9"/>
  <c r="AW438" i="9"/>
  <c r="AX438" i="9"/>
  <c r="AY438" i="9" s="1"/>
  <c r="AC449" i="9"/>
  <c r="AD452" i="9"/>
  <c r="AL452" i="9" s="1"/>
  <c r="AE452" i="9"/>
  <c r="AF452" i="9" s="1"/>
  <c r="AW462" i="9"/>
  <c r="AZ462" i="9" s="1"/>
  <c r="K493" i="9"/>
  <c r="F493" i="9"/>
  <c r="Z535" i="9"/>
  <c r="Y535" i="9"/>
  <c r="X557" i="9"/>
  <c r="G557" i="9"/>
  <c r="X404" i="9"/>
  <c r="G429" i="9"/>
  <c r="AC429" i="9"/>
  <c r="X429" i="9"/>
  <c r="AV437" i="9"/>
  <c r="AP437" i="9"/>
  <c r="AO437" i="9"/>
  <c r="AV440" i="9"/>
  <c r="AP440" i="9"/>
  <c r="AO440" i="9"/>
  <c r="AN440" i="9"/>
  <c r="K526" i="9"/>
  <c r="F526" i="9"/>
  <c r="AX544" i="9"/>
  <c r="AY544" i="9" s="1"/>
  <c r="AW544" i="9"/>
  <c r="Y549" i="9"/>
  <c r="Z549" i="9"/>
  <c r="AP584" i="9"/>
  <c r="AV584" i="9"/>
  <c r="AO584" i="9"/>
  <c r="AN584" i="9"/>
  <c r="AV359" i="9"/>
  <c r="AN359" i="9"/>
  <c r="X401" i="9"/>
  <c r="AP419" i="9"/>
  <c r="AO419" i="9"/>
  <c r="Z427" i="9"/>
  <c r="Y427" i="9"/>
  <c r="AP432" i="9"/>
  <c r="AO432" i="9"/>
  <c r="AQ432" i="9" s="1"/>
  <c r="AN432" i="9"/>
  <c r="X436" i="9"/>
  <c r="AO442" i="9"/>
  <c r="AQ442" i="9" s="1"/>
  <c r="AN442" i="9"/>
  <c r="AV442" i="9"/>
  <c r="AS537" i="9"/>
  <c r="AT537" i="9" s="1"/>
  <c r="AC408" i="9"/>
  <c r="AO410" i="9"/>
  <c r="AP410" i="9"/>
  <c r="AN410" i="9"/>
  <c r="G428" i="9"/>
  <c r="AC428" i="9"/>
  <c r="AC430" i="9"/>
  <c r="G430" i="9"/>
  <c r="AD454" i="9"/>
  <c r="AL454" i="9" s="1"/>
  <c r="AE454" i="9"/>
  <c r="AF454" i="9" s="1"/>
  <c r="K481" i="9"/>
  <c r="F481" i="9"/>
  <c r="AV538" i="9"/>
  <c r="AN538" i="9"/>
  <c r="AP538" i="9"/>
  <c r="AO538" i="9"/>
  <c r="AE588" i="9"/>
  <c r="AF588" i="9" s="1"/>
  <c r="AD588" i="9"/>
  <c r="AL588" i="9" s="1"/>
  <c r="AC431" i="9"/>
  <c r="G431" i="9"/>
  <c r="X431" i="9"/>
  <c r="AZ436" i="9"/>
  <c r="AP441" i="9"/>
  <c r="AO441" i="9"/>
  <c r="AN441" i="9"/>
  <c r="AN443" i="9"/>
  <c r="AO443" i="9"/>
  <c r="AP443" i="9"/>
  <c r="AC530" i="9"/>
  <c r="X530" i="9"/>
  <c r="G563" i="9"/>
  <c r="AC563" i="9"/>
  <c r="X563" i="9"/>
  <c r="AN412" i="9"/>
  <c r="AN431" i="9"/>
  <c r="AO431" i="9"/>
  <c r="AV431" i="9"/>
  <c r="X435" i="9"/>
  <c r="G438" i="9"/>
  <c r="X438" i="9"/>
  <c r="AN454" i="9"/>
  <c r="AX469" i="9"/>
  <c r="AY469" i="9" s="1"/>
  <c r="AW469" i="9"/>
  <c r="AN469" i="9"/>
  <c r="AR475" i="9"/>
  <c r="AS475" i="9"/>
  <c r="AT475" i="9" s="1"/>
  <c r="AN496" i="9"/>
  <c r="AO496" i="9"/>
  <c r="AV496" i="9"/>
  <c r="AP496" i="9"/>
  <c r="AC510" i="9"/>
  <c r="G510" i="9"/>
  <c r="X510" i="9"/>
  <c r="AD528" i="9"/>
  <c r="AL528" i="9" s="1"/>
  <c r="AV443" i="9"/>
  <c r="AC453" i="9"/>
  <c r="AX454" i="9"/>
  <c r="AY454" i="9" s="1"/>
  <c r="AW454" i="9"/>
  <c r="AO454" i="9"/>
  <c r="G462" i="9"/>
  <c r="AC462" i="9"/>
  <c r="AC493" i="9"/>
  <c r="X493" i="9"/>
  <c r="X501" i="9"/>
  <c r="G501" i="9"/>
  <c r="AC501" i="9"/>
  <c r="AC522" i="9"/>
  <c r="G522" i="9"/>
  <c r="X522" i="9"/>
  <c r="X526" i="9"/>
  <c r="AC526" i="9"/>
  <c r="AE527" i="9"/>
  <c r="AF527" i="9" s="1"/>
  <c r="AD527" i="9"/>
  <c r="AL527" i="9" s="1"/>
  <c r="AC529" i="9"/>
  <c r="G529" i="9"/>
  <c r="X529" i="9"/>
  <c r="AO564" i="9"/>
  <c r="AV564" i="9"/>
  <c r="AP564" i="9"/>
  <c r="AN564" i="9"/>
  <c r="AE593" i="9"/>
  <c r="AF593" i="9" s="1"/>
  <c r="AD593" i="9"/>
  <c r="AL593" i="9" s="1"/>
  <c r="F604" i="9"/>
  <c r="X434" i="9"/>
  <c r="G434" i="9"/>
  <c r="G448" i="9"/>
  <c r="AC448" i="9"/>
  <c r="AV449" i="9"/>
  <c r="AP449" i="9"/>
  <c r="AP454" i="9"/>
  <c r="AO459" i="9"/>
  <c r="AQ459" i="9" s="1"/>
  <c r="AN459" i="9"/>
  <c r="AC463" i="9"/>
  <c r="G463" i="9"/>
  <c r="AP469" i="9"/>
  <c r="AB502" i="9"/>
  <c r="AA502" i="9"/>
  <c r="AX506" i="9"/>
  <c r="AY506" i="9" s="1"/>
  <c r="AW506" i="9"/>
  <c r="Y576" i="9"/>
  <c r="Z576" i="9"/>
  <c r="AX596" i="9"/>
  <c r="AY596" i="9" s="1"/>
  <c r="AW596" i="9"/>
  <c r="X599" i="9"/>
  <c r="G599" i="9"/>
  <c r="AS604" i="9"/>
  <c r="AT604" i="9" s="1"/>
  <c r="AR604" i="9"/>
  <c r="X410" i="9"/>
  <c r="G410" i="9"/>
  <c r="AV415" i="9"/>
  <c r="X452" i="9"/>
  <c r="G452" i="9"/>
  <c r="AC458" i="9"/>
  <c r="X458" i="9"/>
  <c r="X463" i="9"/>
  <c r="F470" i="9"/>
  <c r="AC482" i="9"/>
  <c r="X482" i="9"/>
  <c r="G482" i="9"/>
  <c r="X488" i="9"/>
  <c r="G488" i="9"/>
  <c r="AC488" i="9"/>
  <c r="AX511" i="9"/>
  <c r="AY511" i="9" s="1"/>
  <c r="AW511" i="9"/>
  <c r="AV520" i="9"/>
  <c r="AO520" i="9"/>
  <c r="AN520" i="9"/>
  <c r="AP520" i="9"/>
  <c r="Z521" i="9"/>
  <c r="Y521" i="9"/>
  <c r="X597" i="9"/>
  <c r="AC597" i="9"/>
  <c r="G597" i="9"/>
  <c r="G415" i="9"/>
  <c r="AC422" i="9"/>
  <c r="G422" i="9"/>
  <c r="AR423" i="9"/>
  <c r="AS423" i="9"/>
  <c r="AT423" i="9" s="1"/>
  <c r="AC435" i="9"/>
  <c r="AP444" i="9"/>
  <c r="AO444" i="9"/>
  <c r="AQ444" i="9" s="1"/>
  <c r="AV444" i="9"/>
  <c r="AX445" i="9"/>
  <c r="AY445" i="9" s="1"/>
  <c r="AW445" i="9"/>
  <c r="AC461" i="9"/>
  <c r="X461" i="9"/>
  <c r="G465" i="9"/>
  <c r="X465" i="9"/>
  <c r="AC465" i="9"/>
  <c r="K483" i="9"/>
  <c r="G494" i="9"/>
  <c r="X494" i="9"/>
  <c r="G564" i="9"/>
  <c r="AC564" i="9"/>
  <c r="X564" i="9"/>
  <c r="G413" i="9"/>
  <c r="AP431" i="9"/>
  <c r="AC433" i="9"/>
  <c r="X433" i="9"/>
  <c r="G445" i="9"/>
  <c r="X445" i="9"/>
  <c r="L470" i="9"/>
  <c r="AE507" i="9"/>
  <c r="AF507" i="9" s="1"/>
  <c r="AC538" i="9"/>
  <c r="G538" i="9"/>
  <c r="X538" i="9"/>
  <c r="AE572" i="9"/>
  <c r="AF572" i="9" s="1"/>
  <c r="AD572" i="9"/>
  <c r="AL572" i="9" s="1"/>
  <c r="X362" i="9"/>
  <c r="G362" i="9"/>
  <c r="AC434" i="9"/>
  <c r="G435" i="9"/>
  <c r="X440" i="9"/>
  <c r="Y456" i="9"/>
  <c r="AN457" i="9"/>
  <c r="AV457" i="9"/>
  <c r="AO457" i="9"/>
  <c r="AQ457" i="9" s="1"/>
  <c r="Y487" i="9"/>
  <c r="AD496" i="9"/>
  <c r="AL496" i="9" s="1"/>
  <c r="G530" i="9"/>
  <c r="AN565" i="9"/>
  <c r="AP565" i="9"/>
  <c r="AO565" i="9"/>
  <c r="AV565" i="9"/>
  <c r="AE518" i="9"/>
  <c r="AF518" i="9" s="1"/>
  <c r="AD518" i="9"/>
  <c r="AL518" i="9" s="1"/>
  <c r="X519" i="9"/>
  <c r="G519" i="9"/>
  <c r="AC519" i="9"/>
  <c r="F528" i="9"/>
  <c r="G536" i="9"/>
  <c r="AC536" i="9"/>
  <c r="X536" i="9"/>
  <c r="K560" i="9"/>
  <c r="F560" i="9"/>
  <c r="AC565" i="9"/>
  <c r="G565" i="9"/>
  <c r="X565" i="9"/>
  <c r="X568" i="9"/>
  <c r="G568" i="9"/>
  <c r="AN476" i="9"/>
  <c r="AP476" i="9"/>
  <c r="AQ476" i="9" s="1"/>
  <c r="AV476" i="9"/>
  <c r="AC498" i="9"/>
  <c r="G498" i="9"/>
  <c r="AQ499" i="9"/>
  <c r="AV504" i="9"/>
  <c r="AN504" i="9"/>
  <c r="AO504" i="9"/>
  <c r="AQ504" i="9" s="1"/>
  <c r="AP505" i="9"/>
  <c r="AV505" i="9"/>
  <c r="AO505" i="9"/>
  <c r="AN505" i="9"/>
  <c r="AD509" i="9"/>
  <c r="AL509" i="9" s="1"/>
  <c r="AE509" i="9"/>
  <c r="AF509" i="9" s="1"/>
  <c r="AV555" i="9"/>
  <c r="AN555" i="9"/>
  <c r="AP555" i="9"/>
  <c r="AQ555" i="9" s="1"/>
  <c r="Z594" i="9"/>
  <c r="Y594" i="9"/>
  <c r="K544" i="9"/>
  <c r="F544" i="9"/>
  <c r="AE574" i="9"/>
  <c r="AF574" i="9" s="1"/>
  <c r="AD574" i="9"/>
  <c r="AL574" i="9" s="1"/>
  <c r="AC584" i="9"/>
  <c r="X584" i="9"/>
  <c r="AO517" i="9"/>
  <c r="AP517" i="9"/>
  <c r="AN517" i="9"/>
  <c r="AV559" i="9"/>
  <c r="AO559" i="9"/>
  <c r="AP559" i="9"/>
  <c r="AN559" i="9"/>
  <c r="AS577" i="9"/>
  <c r="AT577" i="9" s="1"/>
  <c r="AR577" i="9"/>
  <c r="AN480" i="9"/>
  <c r="AO480" i="9"/>
  <c r="AV480" i="9"/>
  <c r="AC486" i="9"/>
  <c r="X486" i="9"/>
  <c r="G486" i="9"/>
  <c r="G495" i="9"/>
  <c r="X495" i="9"/>
  <c r="X498" i="9"/>
  <c r="AP513" i="9"/>
  <c r="AQ513" i="9" s="1"/>
  <c r="AN513" i="9"/>
  <c r="AV513" i="9"/>
  <c r="AX522" i="9"/>
  <c r="AY522" i="9" s="1"/>
  <c r="AZ522" i="9" s="1"/>
  <c r="AX526" i="9"/>
  <c r="AY526" i="9" s="1"/>
  <c r="AW526" i="9"/>
  <c r="AC571" i="9"/>
  <c r="G571" i="9"/>
  <c r="AX579" i="9"/>
  <c r="AY579" i="9" s="1"/>
  <c r="AW579" i="9"/>
  <c r="AE590" i="9"/>
  <c r="AF590" i="9" s="1"/>
  <c r="AD590" i="9"/>
  <c r="AL590" i="9" s="1"/>
  <c r="AC464" i="9"/>
  <c r="G464" i="9"/>
  <c r="AV478" i="9"/>
  <c r="AO478" i="9"/>
  <c r="AC489" i="9"/>
  <c r="G489" i="9"/>
  <c r="X489" i="9"/>
  <c r="AX514" i="9"/>
  <c r="AY514" i="9" s="1"/>
  <c r="AW514" i="9"/>
  <c r="AZ514" i="9" s="1"/>
  <c r="AO523" i="9"/>
  <c r="AV523" i="9"/>
  <c r="AP523" i="9"/>
  <c r="AN523" i="9"/>
  <c r="AP540" i="9"/>
  <c r="AV540" i="9"/>
  <c r="AN540" i="9"/>
  <c r="X566" i="9"/>
  <c r="AC566" i="9"/>
  <c r="G566" i="9"/>
  <c r="AX582" i="9"/>
  <c r="AY582" i="9" s="1"/>
  <c r="AW582" i="9"/>
  <c r="AP435" i="9"/>
  <c r="AO435" i="9"/>
  <c r="G444" i="9"/>
  <c r="G454" i="9"/>
  <c r="X464" i="9"/>
  <c r="AC466" i="9"/>
  <c r="X466" i="9"/>
  <c r="G466" i="9"/>
  <c r="AN478" i="9"/>
  <c r="X505" i="9"/>
  <c r="G505" i="9"/>
  <c r="AC505" i="9"/>
  <c r="AP521" i="9"/>
  <c r="AV521" i="9"/>
  <c r="AO521" i="9"/>
  <c r="AN521" i="9"/>
  <c r="AX533" i="9"/>
  <c r="AY533" i="9" s="1"/>
  <c r="AW533" i="9"/>
  <c r="AC545" i="9"/>
  <c r="G545" i="9"/>
  <c r="X545" i="9"/>
  <c r="F551" i="9"/>
  <c r="AC553" i="9"/>
  <c r="X553" i="9"/>
  <c r="G553" i="9"/>
  <c r="AE581" i="9"/>
  <c r="AF581" i="9" s="1"/>
  <c r="AC432" i="9"/>
  <c r="X450" i="9"/>
  <c r="G450" i="9"/>
  <c r="AC450" i="9"/>
  <c r="AL469" i="9"/>
  <c r="AW470" i="9"/>
  <c r="AX470" i="9"/>
  <c r="AY470" i="9" s="1"/>
  <c r="AP478" i="9"/>
  <c r="AP480" i="9"/>
  <c r="AP485" i="9"/>
  <c r="AO485" i="9"/>
  <c r="AN485" i="9"/>
  <c r="AC495" i="9"/>
  <c r="AX501" i="9"/>
  <c r="AY501" i="9" s="1"/>
  <c r="AW501" i="9"/>
  <c r="AB503" i="9"/>
  <c r="AA503" i="9"/>
  <c r="AC506" i="9"/>
  <c r="G506" i="9"/>
  <c r="X506" i="9"/>
  <c r="L514" i="9"/>
  <c r="P514" i="9"/>
  <c r="K541" i="9"/>
  <c r="F541" i="9"/>
  <c r="AN551" i="9"/>
  <c r="AO551" i="9"/>
  <c r="AQ551" i="9" s="1"/>
  <c r="AV551" i="9"/>
  <c r="X570" i="9"/>
  <c r="AC570" i="9"/>
  <c r="G570" i="9"/>
  <c r="AE596" i="9"/>
  <c r="AF596" i="9" s="1"/>
  <c r="AD596" i="9"/>
  <c r="AL596" i="9" s="1"/>
  <c r="AS606" i="9"/>
  <c r="AT606" i="9" s="1"/>
  <c r="AU606" i="9" s="1"/>
  <c r="AC479" i="9"/>
  <c r="AP494" i="9"/>
  <c r="AN494" i="9"/>
  <c r="AO494" i="9"/>
  <c r="G515" i="9"/>
  <c r="X515" i="9"/>
  <c r="AC516" i="9"/>
  <c r="G516" i="9"/>
  <c r="X516" i="9"/>
  <c r="AP532" i="9"/>
  <c r="AN532" i="9"/>
  <c r="AO532" i="9"/>
  <c r="K535" i="9"/>
  <c r="F535" i="9"/>
  <c r="AL546" i="9"/>
  <c r="F548" i="9"/>
  <c r="K548" i="9"/>
  <c r="AC585" i="9"/>
  <c r="G585" i="9"/>
  <c r="X585" i="9"/>
  <c r="AO491" i="9"/>
  <c r="AP491" i="9"/>
  <c r="AV491" i="9"/>
  <c r="AP501" i="9"/>
  <c r="AO501" i="9"/>
  <c r="AN501" i="9"/>
  <c r="AC502" i="9"/>
  <c r="AP508" i="9"/>
  <c r="AO508" i="9"/>
  <c r="AW546" i="9"/>
  <c r="AX546" i="9"/>
  <c r="AY546" i="9" s="1"/>
  <c r="AV560" i="9"/>
  <c r="AO560" i="9"/>
  <c r="AQ560" i="9" s="1"/>
  <c r="AN560" i="9"/>
  <c r="AW598" i="9"/>
  <c r="AX598" i="9"/>
  <c r="AY598" i="9" s="1"/>
  <c r="G532" i="9"/>
  <c r="AC532" i="9"/>
  <c r="AO562" i="9"/>
  <c r="AP562" i="9"/>
  <c r="AV562" i="9"/>
  <c r="G499" i="9"/>
  <c r="AC499" i="9"/>
  <c r="AX502" i="9"/>
  <c r="AY502" i="9" s="1"/>
  <c r="AW502" i="9"/>
  <c r="AQ525" i="9"/>
  <c r="AO546" i="9"/>
  <c r="AP546" i="9"/>
  <c r="AN546" i="9"/>
  <c r="Y556" i="9"/>
  <c r="Z556" i="9"/>
  <c r="P558" i="9"/>
  <c r="S558" i="9" s="1"/>
  <c r="L558" i="9"/>
  <c r="AX558" i="9"/>
  <c r="AY558" i="9" s="1"/>
  <c r="AW558" i="9"/>
  <c r="X583" i="9"/>
  <c r="AC583" i="9"/>
  <c r="G583" i="9"/>
  <c r="AO592" i="9"/>
  <c r="AV592" i="9"/>
  <c r="AP592" i="9"/>
  <c r="AN592" i="9"/>
  <c r="X598" i="9"/>
  <c r="G598" i="9"/>
  <c r="AO450" i="9"/>
  <c r="AP450" i="9"/>
  <c r="X499" i="9"/>
  <c r="AN516" i="9"/>
  <c r="AV516" i="9"/>
  <c r="AP516" i="9"/>
  <c r="AQ516" i="9" s="1"/>
  <c r="AR519" i="9"/>
  <c r="AW554" i="9"/>
  <c r="AX554" i="9"/>
  <c r="AY554" i="9" s="1"/>
  <c r="AZ566" i="9"/>
  <c r="AV503" i="9"/>
  <c r="AO503" i="9"/>
  <c r="AP503" i="9"/>
  <c r="AN503" i="9"/>
  <c r="AO507" i="9"/>
  <c r="AQ507" i="9" s="1"/>
  <c r="AV507" i="9"/>
  <c r="AX512" i="9"/>
  <c r="AY512" i="9" s="1"/>
  <c r="AW512" i="9"/>
  <c r="AC517" i="9"/>
  <c r="AB534" i="9"/>
  <c r="AA534" i="9"/>
  <c r="AV537" i="9"/>
  <c r="AC582" i="9"/>
  <c r="G582" i="9"/>
  <c r="X582" i="9"/>
  <c r="AW586" i="9"/>
  <c r="AX586" i="9"/>
  <c r="AY586" i="9" s="1"/>
  <c r="Z590" i="9"/>
  <c r="G442" i="9"/>
  <c r="AW471" i="9"/>
  <c r="AX471" i="9"/>
  <c r="AY471" i="9" s="1"/>
  <c r="X491" i="9"/>
  <c r="G491" i="9"/>
  <c r="AN495" i="9"/>
  <c r="AV495" i="9"/>
  <c r="G496" i="9"/>
  <c r="AN500" i="9"/>
  <c r="AN507" i="9"/>
  <c r="AC512" i="9"/>
  <c r="G512" i="9"/>
  <c r="X514" i="9"/>
  <c r="AW519" i="9"/>
  <c r="AZ519" i="9" s="1"/>
  <c r="Z534" i="9"/>
  <c r="K547" i="9"/>
  <c r="F547" i="9"/>
  <c r="AV575" i="9"/>
  <c r="AP575" i="9"/>
  <c r="AE608" i="9"/>
  <c r="AF608" i="9" s="1"/>
  <c r="AD608" i="9"/>
  <c r="AL608" i="9" s="1"/>
  <c r="K602" i="9"/>
  <c r="F602" i="9"/>
  <c r="AP581" i="9"/>
  <c r="AQ581" i="9" s="1"/>
  <c r="AN581" i="9"/>
  <c r="AV581" i="9"/>
  <c r="AN535" i="9"/>
  <c r="AP535" i="9"/>
  <c r="AV535" i="9"/>
  <c r="AO535" i="9"/>
  <c r="X543" i="9"/>
  <c r="G543" i="9"/>
  <c r="AC543" i="9"/>
  <c r="Y554" i="9"/>
  <c r="Z554" i="9"/>
  <c r="AN567" i="9"/>
  <c r="AV567" i="9"/>
  <c r="AC577" i="9"/>
  <c r="AN579" i="9"/>
  <c r="AO579" i="9"/>
  <c r="AN597" i="9"/>
  <c r="AV597" i="9"/>
  <c r="AP597" i="9"/>
  <c r="AQ597" i="9" s="1"/>
  <c r="AW463" i="9"/>
  <c r="AX463" i="9"/>
  <c r="AY463" i="9" s="1"/>
  <c r="G469" i="9"/>
  <c r="X470" i="9"/>
  <c r="G527" i="9"/>
  <c r="X527" i="9"/>
  <c r="G555" i="9"/>
  <c r="AC555" i="9"/>
  <c r="X555" i="9"/>
  <c r="AQ563" i="9"/>
  <c r="X581" i="9"/>
  <c r="G581" i="9"/>
  <c r="F586" i="9"/>
  <c r="K586" i="9"/>
  <c r="AS590" i="9"/>
  <c r="AT590" i="9" s="1"/>
  <c r="AR590" i="9"/>
  <c r="AO596" i="9"/>
  <c r="AP596" i="9"/>
  <c r="AN596" i="9"/>
  <c r="G603" i="9"/>
  <c r="X603" i="9"/>
  <c r="AP539" i="9"/>
  <c r="AV539" i="9"/>
  <c r="AN539" i="9"/>
  <c r="AO539" i="9"/>
  <c r="AP550" i="9"/>
  <c r="AO550" i="9"/>
  <c r="AQ550" i="9" s="1"/>
  <c r="AV550" i="9"/>
  <c r="AN550" i="9"/>
  <c r="G561" i="9"/>
  <c r="X561" i="9"/>
  <c r="AP588" i="9"/>
  <c r="AQ588" i="9" s="1"/>
  <c r="AN588" i="9"/>
  <c r="AV588" i="9"/>
  <c r="X475" i="9"/>
  <c r="G475" i="9"/>
  <c r="AN499" i="9"/>
  <c r="AV499" i="9"/>
  <c r="AC521" i="9"/>
  <c r="G521" i="9"/>
  <c r="AC531" i="9"/>
  <c r="G531" i="9"/>
  <c r="AD540" i="9"/>
  <c r="AL540" i="9" s="1"/>
  <c r="AV547" i="9"/>
  <c r="AN547" i="9"/>
  <c r="AO547" i="9"/>
  <c r="AP547" i="9"/>
  <c r="AD548" i="9"/>
  <c r="AL548" i="9" s="1"/>
  <c r="AE548" i="9"/>
  <c r="AF548" i="9" s="1"/>
  <c r="G549" i="9"/>
  <c r="AC549" i="9"/>
  <c r="G552" i="9"/>
  <c r="X552" i="9"/>
  <c r="X439" i="9"/>
  <c r="X469" i="9"/>
  <c r="Y480" i="9"/>
  <c r="AV487" i="9"/>
  <c r="AN487" i="9"/>
  <c r="AC503" i="9"/>
  <c r="G503" i="9"/>
  <c r="X546" i="9"/>
  <c r="G546" i="9"/>
  <c r="AW553" i="9"/>
  <c r="AX553" i="9"/>
  <c r="AY553" i="9" s="1"/>
  <c r="AC561" i="9"/>
  <c r="AC576" i="9"/>
  <c r="AN585" i="9"/>
  <c r="AV585" i="9"/>
  <c r="AP585" i="9"/>
  <c r="AO585" i="9"/>
  <c r="AQ585" i="9" s="1"/>
  <c r="AC587" i="9"/>
  <c r="G587" i="9"/>
  <c r="X587" i="9"/>
  <c r="P590" i="9"/>
  <c r="S590" i="9" s="1"/>
  <c r="X606" i="9"/>
  <c r="G606" i="9"/>
  <c r="AC606" i="9"/>
  <c r="AV609" i="9"/>
  <c r="AO609" i="9"/>
  <c r="AN609" i="9"/>
  <c r="AP609" i="9"/>
  <c r="AO533" i="9"/>
  <c r="AP533" i="9"/>
  <c r="AV536" i="9"/>
  <c r="AP536" i="9"/>
  <c r="AQ543" i="9"/>
  <c r="AE544" i="9"/>
  <c r="AF544" i="9" s="1"/>
  <c r="AD544" i="9"/>
  <c r="AL544" i="9" s="1"/>
  <c r="AR558" i="9"/>
  <c r="AD594" i="9"/>
  <c r="AL594" i="9" s="1"/>
  <c r="AE594" i="9"/>
  <c r="AF594" i="9" s="1"/>
  <c r="AC601" i="9"/>
  <c r="G601" i="9"/>
  <c r="X485" i="9"/>
  <c r="G485" i="9"/>
  <c r="AQ497" i="9"/>
  <c r="AC520" i="9"/>
  <c r="G520" i="9"/>
  <c r="X525" i="9"/>
  <c r="X540" i="9"/>
  <c r="G540" i="9"/>
  <c r="AV543" i="9"/>
  <c r="AP543" i="9"/>
  <c r="AN543" i="9"/>
  <c r="X573" i="9"/>
  <c r="G573" i="9"/>
  <c r="AC573" i="9"/>
  <c r="K588" i="9"/>
  <c r="F588" i="9"/>
  <c r="X605" i="9"/>
  <c r="AC605" i="9"/>
  <c r="AW578" i="9"/>
  <c r="AX578" i="9"/>
  <c r="AY578" i="9" s="1"/>
  <c r="AV482" i="9"/>
  <c r="X483" i="9"/>
  <c r="AC487" i="9"/>
  <c r="X523" i="9"/>
  <c r="G523" i="9"/>
  <c r="G575" i="9"/>
  <c r="X575" i="9"/>
  <c r="G605" i="9"/>
  <c r="AO530" i="9"/>
  <c r="AV530" i="9"/>
  <c r="AX569" i="9"/>
  <c r="AY569" i="9" s="1"/>
  <c r="AW569" i="9"/>
  <c r="X577" i="9"/>
  <c r="AO580" i="9"/>
  <c r="AN580" i="9"/>
  <c r="AP580" i="9"/>
  <c r="AO582" i="9"/>
  <c r="AN582" i="9"/>
  <c r="AC591" i="9"/>
  <c r="G591" i="9"/>
  <c r="AN598" i="9"/>
  <c r="AP598" i="9"/>
  <c r="AO598" i="9"/>
  <c r="AV606" i="9"/>
  <c r="AN606" i="9"/>
  <c r="AC569" i="9"/>
  <c r="G569" i="9"/>
  <c r="AW574" i="9"/>
  <c r="AX574" i="9"/>
  <c r="AY574" i="9" s="1"/>
  <c r="AO578" i="9"/>
  <c r="AN578" i="9"/>
  <c r="AP582" i="9"/>
  <c r="X592" i="9"/>
  <c r="AP594" i="9"/>
  <c r="AO594" i="9"/>
  <c r="AV594" i="9"/>
  <c r="AO608" i="9"/>
  <c r="AV608" i="9"/>
  <c r="AP608" i="9"/>
  <c r="AN608" i="9"/>
  <c r="AC481" i="9"/>
  <c r="X481" i="9"/>
  <c r="AC483" i="9"/>
  <c r="G487" i="9"/>
  <c r="AN493" i="9"/>
  <c r="X508" i="9"/>
  <c r="X532" i="9"/>
  <c r="AO542" i="9"/>
  <c r="AP542" i="9"/>
  <c r="AQ548" i="9"/>
  <c r="AO549" i="9"/>
  <c r="AQ549" i="9" s="1"/>
  <c r="X559" i="9"/>
  <c r="AC567" i="9"/>
  <c r="G567" i="9"/>
  <c r="X567" i="9"/>
  <c r="AQ568" i="9"/>
  <c r="X569" i="9"/>
  <c r="X579" i="9"/>
  <c r="AC579" i="9"/>
  <c r="G579" i="9"/>
  <c r="AS601" i="9"/>
  <c r="AT601" i="9" s="1"/>
  <c r="AU601" i="9" s="1"/>
  <c r="AC459" i="9"/>
  <c r="AV483" i="9"/>
  <c r="AP483" i="9"/>
  <c r="AQ483" i="9" s="1"/>
  <c r="AV488" i="9"/>
  <c r="AP488" i="9"/>
  <c r="AQ488" i="9" s="1"/>
  <c r="X547" i="9"/>
  <c r="AC552" i="9"/>
  <c r="AC589" i="9"/>
  <c r="G589" i="9"/>
  <c r="X589" i="9"/>
  <c r="AP602" i="9"/>
  <c r="AV602" i="9"/>
  <c r="AO602" i="9"/>
  <c r="AN602" i="9"/>
  <c r="G610" i="9"/>
  <c r="AC610" i="9"/>
  <c r="AP447" i="9"/>
  <c r="AQ447" i="9" s="1"/>
  <c r="X507" i="9"/>
  <c r="G507" i="9"/>
  <c r="AC537" i="9"/>
  <c r="X537" i="9"/>
  <c r="AV571" i="9"/>
  <c r="AN571" i="9"/>
  <c r="AO571" i="9"/>
  <c r="AQ571" i="9" s="1"/>
  <c r="AP599" i="9"/>
  <c r="AQ599" i="9" s="1"/>
  <c r="Y604" i="9"/>
  <c r="Z604" i="9"/>
  <c r="X610" i="9"/>
  <c r="AV561" i="9"/>
  <c r="AN561" i="9"/>
  <c r="X574" i="9"/>
  <c r="AV589" i="9"/>
  <c r="AO589" i="9"/>
  <c r="AQ589" i="9" s="1"/>
  <c r="G524" i="9"/>
  <c r="G537" i="9"/>
  <c r="AC541" i="9"/>
  <c r="AN554" i="9"/>
  <c r="AP554" i="9"/>
  <c r="AO554" i="9"/>
  <c r="AC557" i="9"/>
  <c r="AP566" i="9"/>
  <c r="AO566" i="9"/>
  <c r="G576" i="9"/>
  <c r="AO583" i="9"/>
  <c r="AQ583" i="9" s="1"/>
  <c r="AV583" i="9"/>
  <c r="AC514" i="9"/>
  <c r="AP586" i="9"/>
  <c r="AN586" i="9"/>
  <c r="AO586" i="9"/>
  <c r="AC607" i="9"/>
  <c r="G607" i="9"/>
  <c r="X608" i="9"/>
  <c r="X562" i="9"/>
  <c r="G562" i="9"/>
  <c r="AV593" i="9"/>
  <c r="AO593" i="9"/>
  <c r="AQ593" i="9" s="1"/>
  <c r="AQ552" i="9"/>
  <c r="AC575" i="9"/>
  <c r="AC599" i="9"/>
  <c r="X601" i="9"/>
  <c r="AO610" i="9"/>
  <c r="AQ610" i="9" s="1"/>
  <c r="AN610" i="9"/>
  <c r="AV610" i="9"/>
  <c r="AN601" i="9"/>
  <c r="AV601" i="9"/>
  <c r="AV577" i="9"/>
  <c r="AN577" i="9"/>
  <c r="X593" i="9"/>
  <c r="G593" i="9"/>
  <c r="G594" i="9"/>
  <c r="X596" i="9"/>
  <c r="G596" i="9"/>
  <c r="X609" i="9"/>
  <c r="G609" i="9"/>
  <c r="AC603" i="9"/>
  <c r="X586" i="9"/>
  <c r="AC600" i="9"/>
  <c r="X600" i="9"/>
  <c r="G600" i="9"/>
  <c r="X580" i="9"/>
  <c r="G580" i="9"/>
  <c r="AV605" i="9"/>
  <c r="AN605" i="9"/>
  <c r="G592" i="9"/>
  <c r="G608" i="9"/>
  <c r="AC42" i="6"/>
  <c r="AD42" i="6" s="1"/>
  <c r="AL42" i="6" s="1"/>
  <c r="AC30" i="6"/>
  <c r="AE30" i="6" s="1"/>
  <c r="AF30" i="6" s="1"/>
  <c r="X28" i="6"/>
  <c r="Z28" i="6" s="1"/>
  <c r="AC20" i="6"/>
  <c r="AD20" i="6" s="1"/>
  <c r="AL20" i="6" s="1"/>
  <c r="AC33" i="6"/>
  <c r="AD33" i="6" s="1"/>
  <c r="AL33" i="6" s="1"/>
  <c r="AX28" i="6"/>
  <c r="AY28" i="6" s="1"/>
  <c r="AZ28" i="6" s="1"/>
  <c r="AQ28" i="6"/>
  <c r="AS28" i="6" s="1"/>
  <c r="AT28" i="6" s="1"/>
  <c r="AC41" i="6"/>
  <c r="AD41" i="6" s="1"/>
  <c r="AL41" i="6" s="1"/>
  <c r="AC47" i="6"/>
  <c r="AD47" i="6" s="1"/>
  <c r="AL47" i="6" s="1"/>
  <c r="AC37" i="6"/>
  <c r="AE37" i="6" s="1"/>
  <c r="AF37" i="6" s="1"/>
  <c r="AC23" i="6"/>
  <c r="AE23" i="6" s="1"/>
  <c r="AF23" i="6" s="1"/>
  <c r="X45" i="6"/>
  <c r="Z45" i="6" s="1"/>
  <c r="AC43" i="6"/>
  <c r="AD43" i="6" s="1"/>
  <c r="AL43" i="6" s="1"/>
  <c r="X39" i="6"/>
  <c r="Y39" i="6" s="1"/>
  <c r="AC39" i="6"/>
  <c r="X31" i="6"/>
  <c r="Y31" i="6" s="1"/>
  <c r="AC31" i="6"/>
  <c r="AC28" i="6"/>
  <c r="AC24" i="6"/>
  <c r="X47" i="6"/>
  <c r="Y47" i="6" s="1"/>
  <c r="AC45" i="6"/>
  <c r="X35" i="6"/>
  <c r="Y35" i="6" s="1"/>
  <c r="AC35" i="6"/>
  <c r="X22" i="6"/>
  <c r="Y22" i="6" s="1"/>
  <c r="AC22" i="6"/>
  <c r="X41" i="6"/>
  <c r="Y41" i="6" s="1"/>
  <c r="X37" i="6"/>
  <c r="Y37" i="6" s="1"/>
  <c r="X33" i="6"/>
  <c r="Z33" i="6" s="1"/>
  <c r="X30" i="6"/>
  <c r="Y30" i="6" s="1"/>
  <c r="X20" i="6"/>
  <c r="Y20" i="6" s="1"/>
  <c r="X44" i="6"/>
  <c r="AC44" i="6"/>
  <c r="X46" i="6"/>
  <c r="AC46" i="6"/>
  <c r="X43" i="6"/>
  <c r="X42" i="6"/>
  <c r="X40" i="6"/>
  <c r="AC40" i="6"/>
  <c r="X36" i="6"/>
  <c r="AC36" i="6"/>
  <c r="X32" i="6"/>
  <c r="AC32" i="6"/>
  <c r="X38" i="6"/>
  <c r="AC38" i="6"/>
  <c r="X34" i="6"/>
  <c r="AC34" i="6"/>
  <c r="AC29" i="6"/>
  <c r="X29" i="6"/>
  <c r="AC27" i="6"/>
  <c r="X27" i="6"/>
  <c r="X26" i="6"/>
  <c r="AC26" i="6"/>
  <c r="AC25" i="6"/>
  <c r="X25" i="6"/>
  <c r="X19" i="6"/>
  <c r="AC19" i="6"/>
  <c r="AC18" i="6"/>
  <c r="X18" i="6"/>
  <c r="X24" i="6"/>
  <c r="X23" i="6"/>
  <c r="X21" i="6"/>
  <c r="AC21" i="6"/>
  <c r="H66" i="6"/>
  <c r="AN66" i="6" s="1"/>
  <c r="Q66" i="6"/>
  <c r="U66" i="6"/>
  <c r="V66" i="6"/>
  <c r="W66" i="6" s="1"/>
  <c r="AI66" i="6"/>
  <c r="H64" i="6"/>
  <c r="AN64" i="6" s="1"/>
  <c r="Q64" i="6"/>
  <c r="U64" i="6"/>
  <c r="V64" i="6"/>
  <c r="W64" i="6" s="1"/>
  <c r="AI64" i="6"/>
  <c r="H65" i="6"/>
  <c r="AO65" i="6" s="1"/>
  <c r="Q65" i="6"/>
  <c r="U65" i="6"/>
  <c r="V65" i="6"/>
  <c r="W65" i="6" s="1"/>
  <c r="AI65" i="6"/>
  <c r="H53" i="6"/>
  <c r="AN53" i="6" s="1"/>
  <c r="Q53" i="6"/>
  <c r="U53" i="6"/>
  <c r="V53" i="6"/>
  <c r="W53" i="6" s="1"/>
  <c r="AI53" i="6"/>
  <c r="H33" i="6"/>
  <c r="Q33" i="6"/>
  <c r="H34" i="6"/>
  <c r="Q34" i="6"/>
  <c r="H35" i="6"/>
  <c r="Q35" i="6"/>
  <c r="H36" i="6"/>
  <c r="Q36" i="6"/>
  <c r="H37" i="6"/>
  <c r="Q37" i="6"/>
  <c r="H38" i="6"/>
  <c r="Q38" i="6"/>
  <c r="H39" i="6"/>
  <c r="Q39" i="6"/>
  <c r="H279" i="6"/>
  <c r="AN279" i="6" s="1"/>
  <c r="Q279" i="6"/>
  <c r="U279" i="6"/>
  <c r="V279" i="6"/>
  <c r="W279" i="6" s="1"/>
  <c r="AI279" i="6"/>
  <c r="H280" i="6"/>
  <c r="AO280" i="6" s="1"/>
  <c r="Q280" i="6"/>
  <c r="U280" i="6"/>
  <c r="V280" i="6"/>
  <c r="W280" i="6" s="1"/>
  <c r="AI280" i="6"/>
  <c r="H281" i="6"/>
  <c r="AN281" i="6" s="1"/>
  <c r="Q281" i="6"/>
  <c r="U281" i="6"/>
  <c r="V281" i="6"/>
  <c r="W281" i="6" s="1"/>
  <c r="AI281" i="6"/>
  <c r="H282" i="6"/>
  <c r="AO282" i="6" s="1"/>
  <c r="Q282" i="6"/>
  <c r="U282" i="6"/>
  <c r="V282" i="6"/>
  <c r="W282" i="6" s="1"/>
  <c r="AI282" i="6"/>
  <c r="H283" i="6"/>
  <c r="AN283" i="6" s="1"/>
  <c r="Q283" i="6"/>
  <c r="U283" i="6"/>
  <c r="V283" i="6"/>
  <c r="W283" i="6" s="1"/>
  <c r="AI283" i="6"/>
  <c r="H342" i="6"/>
  <c r="AN342" i="6" s="1"/>
  <c r="Q342" i="6"/>
  <c r="U342" i="6"/>
  <c r="V342" i="6"/>
  <c r="W342" i="6" s="1"/>
  <c r="AI342" i="6"/>
  <c r="H343" i="6"/>
  <c r="AO343" i="6" s="1"/>
  <c r="Q343" i="6"/>
  <c r="U343" i="6"/>
  <c r="V343" i="6"/>
  <c r="W343" i="6" s="1"/>
  <c r="AI343" i="6"/>
  <c r="H131" i="6"/>
  <c r="AN131" i="6" s="1"/>
  <c r="Q131" i="6"/>
  <c r="U131" i="6"/>
  <c r="V131" i="6"/>
  <c r="W131" i="6" s="1"/>
  <c r="AI131" i="6"/>
  <c r="H132" i="6"/>
  <c r="AO132" i="6" s="1"/>
  <c r="Q132" i="6"/>
  <c r="U132" i="6"/>
  <c r="V132" i="6"/>
  <c r="W132" i="6" s="1"/>
  <c r="AI132" i="6"/>
  <c r="H133" i="6"/>
  <c r="AN133" i="6" s="1"/>
  <c r="Q133" i="6"/>
  <c r="U133" i="6"/>
  <c r="V133" i="6"/>
  <c r="W133" i="6" s="1"/>
  <c r="AI133" i="6"/>
  <c r="H134" i="6"/>
  <c r="AO134" i="6" s="1"/>
  <c r="Q134" i="6"/>
  <c r="U134" i="6"/>
  <c r="V134" i="6"/>
  <c r="W134" i="6" s="1"/>
  <c r="AI134" i="6"/>
  <c r="H135" i="6"/>
  <c r="AN135" i="6" s="1"/>
  <c r="Q135" i="6"/>
  <c r="U135" i="6"/>
  <c r="V135" i="6"/>
  <c r="W135" i="6" s="1"/>
  <c r="AI135" i="6"/>
  <c r="H136" i="6"/>
  <c r="AN136" i="6" s="1"/>
  <c r="Q136" i="6"/>
  <c r="U136" i="6"/>
  <c r="V136" i="6"/>
  <c r="W136" i="6" s="1"/>
  <c r="AI136" i="6"/>
  <c r="H137" i="6"/>
  <c r="AO137" i="6" s="1"/>
  <c r="Q137" i="6"/>
  <c r="U137" i="6"/>
  <c r="V137" i="6"/>
  <c r="W137" i="6" s="1"/>
  <c r="AI137" i="6"/>
  <c r="H138" i="6"/>
  <c r="AN138" i="6" s="1"/>
  <c r="Q138" i="6"/>
  <c r="U138" i="6"/>
  <c r="V138" i="6"/>
  <c r="W138" i="6" s="1"/>
  <c r="AI138" i="6"/>
  <c r="H139" i="6"/>
  <c r="AO139" i="6" s="1"/>
  <c r="Q139" i="6"/>
  <c r="U139" i="6"/>
  <c r="V139" i="6"/>
  <c r="W139" i="6" s="1"/>
  <c r="AI139" i="6"/>
  <c r="H310" i="6"/>
  <c r="AN310" i="6" s="1"/>
  <c r="Q310" i="6"/>
  <c r="U310" i="6"/>
  <c r="V310" i="6"/>
  <c r="W310" i="6" s="1"/>
  <c r="AI310" i="6"/>
  <c r="H311" i="6"/>
  <c r="AO311" i="6" s="1"/>
  <c r="Q311" i="6"/>
  <c r="U311" i="6"/>
  <c r="V311" i="6"/>
  <c r="W311" i="6" s="1"/>
  <c r="AI311" i="6"/>
  <c r="H312" i="6"/>
  <c r="AN312" i="6" s="1"/>
  <c r="Q312" i="6"/>
  <c r="U312" i="6"/>
  <c r="V312" i="6"/>
  <c r="W312" i="6" s="1"/>
  <c r="AI312" i="6"/>
  <c r="H313" i="6"/>
  <c r="AO313" i="6" s="1"/>
  <c r="Q313" i="6"/>
  <c r="U313" i="6"/>
  <c r="V313" i="6"/>
  <c r="W313" i="6" s="1"/>
  <c r="AI313" i="6"/>
  <c r="H314" i="6"/>
  <c r="AN314" i="6" s="1"/>
  <c r="Q314" i="6"/>
  <c r="U314" i="6"/>
  <c r="V314" i="6"/>
  <c r="W314" i="6" s="1"/>
  <c r="AI314" i="6"/>
  <c r="H315" i="6"/>
  <c r="AN315" i="6" s="1"/>
  <c r="Q315" i="6"/>
  <c r="U315" i="6"/>
  <c r="V315" i="6"/>
  <c r="W315" i="6" s="1"/>
  <c r="AI315" i="6"/>
  <c r="H316" i="6"/>
  <c r="AO316" i="6" s="1"/>
  <c r="Q316" i="6"/>
  <c r="U316" i="6"/>
  <c r="V316" i="6"/>
  <c r="W316" i="6" s="1"/>
  <c r="AI316" i="6"/>
  <c r="H317" i="6"/>
  <c r="AN317" i="6" s="1"/>
  <c r="Q317" i="6"/>
  <c r="U317" i="6"/>
  <c r="V317" i="6"/>
  <c r="W317" i="6" s="1"/>
  <c r="AI317" i="6"/>
  <c r="H318" i="6"/>
  <c r="AO318" i="6" s="1"/>
  <c r="Q318" i="6"/>
  <c r="U318" i="6"/>
  <c r="V318" i="6"/>
  <c r="W318" i="6" s="1"/>
  <c r="AI318" i="6"/>
  <c r="H319" i="6"/>
  <c r="AN319" i="6" s="1"/>
  <c r="Q319" i="6"/>
  <c r="U319" i="6"/>
  <c r="V319" i="6"/>
  <c r="W319" i="6" s="1"/>
  <c r="AI319" i="6"/>
  <c r="H320" i="6"/>
  <c r="AO320" i="6" s="1"/>
  <c r="Q320" i="6"/>
  <c r="U320" i="6"/>
  <c r="V320" i="6"/>
  <c r="W320" i="6" s="1"/>
  <c r="AI320" i="6"/>
  <c r="H265" i="6"/>
  <c r="AN265" i="6" s="1"/>
  <c r="Q265" i="6"/>
  <c r="U265" i="6"/>
  <c r="V265" i="6"/>
  <c r="W265" i="6" s="1"/>
  <c r="AI265" i="6"/>
  <c r="H266" i="6"/>
  <c r="AO266" i="6" s="1"/>
  <c r="Q266" i="6"/>
  <c r="U266" i="6"/>
  <c r="V266" i="6"/>
  <c r="W266" i="6" s="1"/>
  <c r="AI266" i="6"/>
  <c r="H267" i="6"/>
  <c r="AN267" i="6" s="1"/>
  <c r="Q267" i="6"/>
  <c r="U267" i="6"/>
  <c r="V267" i="6"/>
  <c r="W267" i="6" s="1"/>
  <c r="AI267" i="6"/>
  <c r="H268" i="6"/>
  <c r="AO268" i="6" s="1"/>
  <c r="Q268" i="6"/>
  <c r="U268" i="6"/>
  <c r="V268" i="6"/>
  <c r="W268" i="6" s="1"/>
  <c r="AI268" i="6"/>
  <c r="H269" i="6"/>
  <c r="AN269" i="6" s="1"/>
  <c r="Q269" i="6"/>
  <c r="U269" i="6"/>
  <c r="V269" i="6"/>
  <c r="W269" i="6" s="1"/>
  <c r="AI269" i="6"/>
  <c r="H270" i="6"/>
  <c r="AN270" i="6" s="1"/>
  <c r="Q270" i="6"/>
  <c r="U270" i="6"/>
  <c r="V270" i="6"/>
  <c r="W270" i="6" s="1"/>
  <c r="AI270" i="6"/>
  <c r="H271" i="6"/>
  <c r="AO271" i="6" s="1"/>
  <c r="Q271" i="6"/>
  <c r="U271" i="6"/>
  <c r="V271" i="6"/>
  <c r="W271" i="6" s="1"/>
  <c r="AI271" i="6"/>
  <c r="H272" i="6"/>
  <c r="AN272" i="6" s="1"/>
  <c r="Q272" i="6"/>
  <c r="U272" i="6"/>
  <c r="V272" i="6"/>
  <c r="W272" i="6" s="1"/>
  <c r="AI272" i="6"/>
  <c r="H273" i="6"/>
  <c r="AO273" i="6" s="1"/>
  <c r="Q273" i="6"/>
  <c r="U273" i="6"/>
  <c r="V273" i="6"/>
  <c r="W273" i="6" s="1"/>
  <c r="AI273" i="6"/>
  <c r="H331" i="6"/>
  <c r="AO331" i="6" s="1"/>
  <c r="Q331" i="6"/>
  <c r="U331" i="6"/>
  <c r="V331" i="6"/>
  <c r="W331" i="6" s="1"/>
  <c r="AI331" i="6"/>
  <c r="H332" i="6"/>
  <c r="AO332" i="6" s="1"/>
  <c r="Q332" i="6"/>
  <c r="U332" i="6"/>
  <c r="V332" i="6"/>
  <c r="W332" i="6" s="1"/>
  <c r="AI332" i="6"/>
  <c r="H333" i="6"/>
  <c r="AO333" i="6" s="1"/>
  <c r="Q333" i="6"/>
  <c r="U333" i="6"/>
  <c r="V333" i="6"/>
  <c r="W333" i="6" s="1"/>
  <c r="AI333" i="6"/>
  <c r="H334" i="6"/>
  <c r="AN334" i="6" s="1"/>
  <c r="Q334" i="6"/>
  <c r="U334" i="6"/>
  <c r="V334" i="6"/>
  <c r="W334" i="6" s="1"/>
  <c r="AI334" i="6"/>
  <c r="H335" i="6"/>
  <c r="AO335" i="6" s="1"/>
  <c r="Q335" i="6"/>
  <c r="U335" i="6"/>
  <c r="V335" i="6"/>
  <c r="W335" i="6" s="1"/>
  <c r="AI335" i="6"/>
  <c r="H163" i="6"/>
  <c r="AN163" i="6" s="1"/>
  <c r="Q163" i="6"/>
  <c r="U163" i="6"/>
  <c r="V163" i="6"/>
  <c r="W163" i="6" s="1"/>
  <c r="AI163" i="6"/>
  <c r="H239" i="6"/>
  <c r="AO239" i="6" s="1"/>
  <c r="Q239" i="6"/>
  <c r="U239" i="6"/>
  <c r="V239" i="6"/>
  <c r="W239" i="6" s="1"/>
  <c r="AI239" i="6"/>
  <c r="H240" i="6"/>
  <c r="AO240" i="6" s="1"/>
  <c r="Q240" i="6"/>
  <c r="U240" i="6"/>
  <c r="V240" i="6"/>
  <c r="W240" i="6" s="1"/>
  <c r="AI240" i="6"/>
  <c r="H241" i="6"/>
  <c r="AO241" i="6" s="1"/>
  <c r="Q241" i="6"/>
  <c r="U241" i="6"/>
  <c r="V241" i="6"/>
  <c r="W241" i="6" s="1"/>
  <c r="AI241" i="6"/>
  <c r="H242" i="6"/>
  <c r="AO242" i="6" s="1"/>
  <c r="Q242" i="6"/>
  <c r="U242" i="6"/>
  <c r="V242" i="6"/>
  <c r="W242" i="6" s="1"/>
  <c r="AI242" i="6"/>
  <c r="H243" i="6"/>
  <c r="AN243" i="6" s="1"/>
  <c r="Q243" i="6"/>
  <c r="U243" i="6"/>
  <c r="V243" i="6"/>
  <c r="W243" i="6" s="1"/>
  <c r="AI243" i="6"/>
  <c r="H244" i="6"/>
  <c r="AO244" i="6" s="1"/>
  <c r="Q244" i="6"/>
  <c r="U244" i="6"/>
  <c r="V244" i="6"/>
  <c r="W244" i="6" s="1"/>
  <c r="AI244" i="6"/>
  <c r="H245" i="6"/>
  <c r="AN245" i="6" s="1"/>
  <c r="Q245" i="6"/>
  <c r="U245" i="6"/>
  <c r="V245" i="6"/>
  <c r="W245" i="6" s="1"/>
  <c r="AI245" i="6"/>
  <c r="H246" i="6"/>
  <c r="AO246" i="6" s="1"/>
  <c r="Q246" i="6"/>
  <c r="U246" i="6"/>
  <c r="V246" i="6"/>
  <c r="W246" i="6" s="1"/>
  <c r="AI246" i="6"/>
  <c r="H247" i="6"/>
  <c r="AN247" i="6" s="1"/>
  <c r="Q247" i="6"/>
  <c r="U247" i="6"/>
  <c r="V247" i="6"/>
  <c r="W247" i="6" s="1"/>
  <c r="AI247" i="6"/>
  <c r="H182" i="6"/>
  <c r="AN182" i="6" s="1"/>
  <c r="Q182" i="6"/>
  <c r="U182" i="6"/>
  <c r="V182" i="6"/>
  <c r="W182" i="6" s="1"/>
  <c r="AI182" i="6"/>
  <c r="H183" i="6"/>
  <c r="AO183" i="6" s="1"/>
  <c r="Q183" i="6"/>
  <c r="U183" i="6"/>
  <c r="V183" i="6"/>
  <c r="W183" i="6" s="1"/>
  <c r="AI183" i="6"/>
  <c r="H184" i="6"/>
  <c r="AN184" i="6" s="1"/>
  <c r="Q184" i="6"/>
  <c r="U184" i="6"/>
  <c r="V184" i="6"/>
  <c r="W184" i="6" s="1"/>
  <c r="AI184" i="6"/>
  <c r="H185" i="6"/>
  <c r="AO185" i="6" s="1"/>
  <c r="Q185" i="6"/>
  <c r="U185" i="6"/>
  <c r="V185" i="6"/>
  <c r="W185" i="6" s="1"/>
  <c r="AI185" i="6"/>
  <c r="H186" i="6"/>
  <c r="AN186" i="6" s="1"/>
  <c r="Q186" i="6"/>
  <c r="U186" i="6"/>
  <c r="V186" i="6"/>
  <c r="W186" i="6" s="1"/>
  <c r="AI186" i="6"/>
  <c r="H187" i="6"/>
  <c r="AN187" i="6" s="1"/>
  <c r="Q187" i="6"/>
  <c r="U187" i="6"/>
  <c r="V187" i="6"/>
  <c r="W187" i="6" s="1"/>
  <c r="AI187" i="6"/>
  <c r="H188" i="6"/>
  <c r="AO188" i="6" s="1"/>
  <c r="Q188" i="6"/>
  <c r="U188" i="6"/>
  <c r="V188" i="6"/>
  <c r="W188" i="6" s="1"/>
  <c r="AI188" i="6"/>
  <c r="H189" i="6"/>
  <c r="AN189" i="6" s="1"/>
  <c r="Q189" i="6"/>
  <c r="U189" i="6"/>
  <c r="V189" i="6"/>
  <c r="W189" i="6" s="1"/>
  <c r="AI189" i="6"/>
  <c r="H190" i="6"/>
  <c r="AO190" i="6" s="1"/>
  <c r="Q190" i="6"/>
  <c r="U190" i="6"/>
  <c r="V190" i="6"/>
  <c r="W190" i="6" s="1"/>
  <c r="AI190" i="6"/>
  <c r="H125" i="6"/>
  <c r="AN125" i="6" s="1"/>
  <c r="Q125" i="6"/>
  <c r="U125" i="6"/>
  <c r="V125" i="6"/>
  <c r="W125" i="6" s="1"/>
  <c r="AI125" i="6"/>
  <c r="H126" i="6"/>
  <c r="AO126" i="6" s="1"/>
  <c r="Q126" i="6"/>
  <c r="U126" i="6"/>
  <c r="V126" i="6"/>
  <c r="W126" i="6" s="1"/>
  <c r="AI126" i="6"/>
  <c r="H127" i="6"/>
  <c r="AN127" i="6" s="1"/>
  <c r="Q127" i="6"/>
  <c r="U127" i="6"/>
  <c r="V127" i="6"/>
  <c r="W127" i="6" s="1"/>
  <c r="AI127" i="6"/>
  <c r="H130" i="6"/>
  <c r="AN130" i="6" s="1"/>
  <c r="Q130" i="6"/>
  <c r="U130" i="6"/>
  <c r="V130" i="6"/>
  <c r="W130" i="6" s="1"/>
  <c r="AI130" i="6"/>
  <c r="H95" i="6"/>
  <c r="AN95" i="6" s="1"/>
  <c r="Q95" i="6"/>
  <c r="U95" i="6"/>
  <c r="V95" i="6"/>
  <c r="W95" i="6" s="1"/>
  <c r="AI95" i="6"/>
  <c r="H85" i="6"/>
  <c r="AN85" i="6" s="1"/>
  <c r="Q85" i="6"/>
  <c r="U85" i="6"/>
  <c r="V85" i="6"/>
  <c r="W85" i="6" s="1"/>
  <c r="AI85" i="6"/>
  <c r="H86" i="6"/>
  <c r="AP86" i="6" s="1"/>
  <c r="Q86" i="6"/>
  <c r="U86" i="6"/>
  <c r="V86" i="6"/>
  <c r="W86" i="6" s="1"/>
  <c r="AI86" i="6"/>
  <c r="H87" i="6"/>
  <c r="AN87" i="6" s="1"/>
  <c r="Q87" i="6"/>
  <c r="U87" i="6"/>
  <c r="V87" i="6"/>
  <c r="W87" i="6" s="1"/>
  <c r="AI87" i="6"/>
  <c r="H88" i="6"/>
  <c r="AP88" i="6" s="1"/>
  <c r="Q88" i="6"/>
  <c r="U88" i="6"/>
  <c r="V88" i="6"/>
  <c r="W88" i="6" s="1"/>
  <c r="AI88" i="6"/>
  <c r="H89" i="6"/>
  <c r="AN89" i="6" s="1"/>
  <c r="Q89" i="6"/>
  <c r="U89" i="6"/>
  <c r="V89" i="6"/>
  <c r="W89" i="6" s="1"/>
  <c r="AI89" i="6"/>
  <c r="H90" i="6"/>
  <c r="AO90" i="6" s="1"/>
  <c r="Q90" i="6"/>
  <c r="U90" i="6"/>
  <c r="V90" i="6"/>
  <c r="W90" i="6" s="1"/>
  <c r="AI90" i="6"/>
  <c r="H91" i="6"/>
  <c r="AN91" i="6" s="1"/>
  <c r="Q91" i="6"/>
  <c r="U91" i="6"/>
  <c r="V91" i="6"/>
  <c r="W91" i="6" s="1"/>
  <c r="AI91" i="6"/>
  <c r="H92" i="6"/>
  <c r="AO92" i="6" s="1"/>
  <c r="Q92" i="6"/>
  <c r="U92" i="6"/>
  <c r="V92" i="6"/>
  <c r="W92" i="6" s="1"/>
  <c r="AI92" i="6"/>
  <c r="H93" i="6"/>
  <c r="AO93" i="6" s="1"/>
  <c r="Q93" i="6"/>
  <c r="U93" i="6"/>
  <c r="V93" i="6"/>
  <c r="W93" i="6" s="1"/>
  <c r="AI93" i="6"/>
  <c r="H94" i="6"/>
  <c r="AN94" i="6" s="1"/>
  <c r="Q94" i="6"/>
  <c r="U94" i="6"/>
  <c r="V94" i="6"/>
  <c r="W94" i="6" s="1"/>
  <c r="AI94" i="6"/>
  <c r="H41" i="6"/>
  <c r="Q41" i="6"/>
  <c r="H42" i="6"/>
  <c r="Q42" i="6"/>
  <c r="H43" i="6"/>
  <c r="Q43" i="6"/>
  <c r="H44" i="6"/>
  <c r="Q44" i="6"/>
  <c r="H45" i="6"/>
  <c r="Q45" i="6"/>
  <c r="H46" i="6"/>
  <c r="Q46" i="6"/>
  <c r="H47" i="6"/>
  <c r="Q47" i="6"/>
  <c r="H48" i="6"/>
  <c r="AO48" i="6" s="1"/>
  <c r="Q48" i="6"/>
  <c r="U48" i="6"/>
  <c r="V48" i="6"/>
  <c r="W48" i="6" s="1"/>
  <c r="AI48" i="6"/>
  <c r="H49" i="6"/>
  <c r="AO49" i="6" s="1"/>
  <c r="Q49" i="6"/>
  <c r="U49" i="6"/>
  <c r="V49" i="6"/>
  <c r="W49" i="6" s="1"/>
  <c r="AI49" i="6"/>
  <c r="H50" i="6"/>
  <c r="AO50" i="6" s="1"/>
  <c r="Q50" i="6"/>
  <c r="U50" i="6"/>
  <c r="V50" i="6"/>
  <c r="W50" i="6" s="1"/>
  <c r="AI50" i="6"/>
  <c r="H297" i="6"/>
  <c r="AO297" i="6" s="1"/>
  <c r="Q297" i="6"/>
  <c r="U297" i="6"/>
  <c r="V297" i="6"/>
  <c r="W297" i="6" s="1"/>
  <c r="AI297" i="6"/>
  <c r="H298" i="6"/>
  <c r="AO298" i="6" s="1"/>
  <c r="Q298" i="6"/>
  <c r="U298" i="6"/>
  <c r="V298" i="6"/>
  <c r="W298" i="6" s="1"/>
  <c r="AI298" i="6"/>
  <c r="H299" i="6"/>
  <c r="AO299" i="6" s="1"/>
  <c r="Q299" i="6"/>
  <c r="U299" i="6"/>
  <c r="V299" i="6"/>
  <c r="W299" i="6" s="1"/>
  <c r="AI299" i="6"/>
  <c r="H300" i="6"/>
  <c r="AO300" i="6" s="1"/>
  <c r="Q300" i="6"/>
  <c r="U300" i="6"/>
  <c r="V300" i="6"/>
  <c r="W300" i="6" s="1"/>
  <c r="AI300" i="6"/>
  <c r="H301" i="6"/>
  <c r="AO301" i="6" s="1"/>
  <c r="Q301" i="6"/>
  <c r="U301" i="6"/>
  <c r="V301" i="6"/>
  <c r="W301" i="6" s="1"/>
  <c r="AI301" i="6"/>
  <c r="H302" i="6"/>
  <c r="AN302" i="6" s="1"/>
  <c r="Q302" i="6"/>
  <c r="U302" i="6"/>
  <c r="V302" i="6"/>
  <c r="W302" i="6" s="1"/>
  <c r="AI302" i="6"/>
  <c r="H303" i="6"/>
  <c r="AO303" i="6" s="1"/>
  <c r="Q303" i="6"/>
  <c r="U303" i="6"/>
  <c r="V303" i="6"/>
  <c r="W303" i="6" s="1"/>
  <c r="AI303" i="6"/>
  <c r="H304" i="6"/>
  <c r="AN304" i="6" s="1"/>
  <c r="Q304" i="6"/>
  <c r="U304" i="6"/>
  <c r="V304" i="6"/>
  <c r="W304" i="6" s="1"/>
  <c r="AI304" i="6"/>
  <c r="H205" i="6"/>
  <c r="AN205" i="6" s="1"/>
  <c r="Q205" i="6"/>
  <c r="U205" i="6"/>
  <c r="V205" i="6"/>
  <c r="W205" i="6" s="1"/>
  <c r="AI205" i="6"/>
  <c r="H206" i="6"/>
  <c r="AN206" i="6" s="1"/>
  <c r="Q206" i="6"/>
  <c r="U206" i="6"/>
  <c r="V206" i="6"/>
  <c r="W206" i="6" s="1"/>
  <c r="AI206" i="6"/>
  <c r="H192" i="6"/>
  <c r="AN192" i="6" s="1"/>
  <c r="Q192" i="6"/>
  <c r="U192" i="6"/>
  <c r="V192" i="6"/>
  <c r="W192" i="6" s="1"/>
  <c r="AI192" i="6"/>
  <c r="H193" i="6"/>
  <c r="AO193" i="6" s="1"/>
  <c r="Q193" i="6"/>
  <c r="U193" i="6"/>
  <c r="V193" i="6"/>
  <c r="W193" i="6" s="1"/>
  <c r="AI193" i="6"/>
  <c r="H194" i="6"/>
  <c r="AN194" i="6" s="1"/>
  <c r="Q194" i="6"/>
  <c r="U194" i="6"/>
  <c r="V194" i="6"/>
  <c r="W194" i="6" s="1"/>
  <c r="AI194" i="6"/>
  <c r="H195" i="6"/>
  <c r="AO195" i="6" s="1"/>
  <c r="Q195" i="6"/>
  <c r="U195" i="6"/>
  <c r="V195" i="6"/>
  <c r="W195" i="6" s="1"/>
  <c r="AI195" i="6"/>
  <c r="H196" i="6"/>
  <c r="AN196" i="6" s="1"/>
  <c r="Q196" i="6"/>
  <c r="U196" i="6"/>
  <c r="V196" i="6"/>
  <c r="W196" i="6" s="1"/>
  <c r="AI196" i="6"/>
  <c r="H197" i="6"/>
  <c r="AO197" i="6" s="1"/>
  <c r="Q197" i="6"/>
  <c r="U197" i="6"/>
  <c r="V197" i="6"/>
  <c r="W197" i="6" s="1"/>
  <c r="AI197" i="6"/>
  <c r="H198" i="6"/>
  <c r="AO198" i="6" s="1"/>
  <c r="Q198" i="6"/>
  <c r="U198" i="6"/>
  <c r="V198" i="6"/>
  <c r="W198" i="6" s="1"/>
  <c r="AI198" i="6"/>
  <c r="H199" i="6"/>
  <c r="AO199" i="6" s="1"/>
  <c r="Q199" i="6"/>
  <c r="U199" i="6"/>
  <c r="V199" i="6"/>
  <c r="W199" i="6" s="1"/>
  <c r="AI199" i="6"/>
  <c r="H200" i="6"/>
  <c r="AO200" i="6" s="1"/>
  <c r="Q200" i="6"/>
  <c r="U200" i="6"/>
  <c r="V200" i="6"/>
  <c r="W200" i="6" s="1"/>
  <c r="AI200" i="6"/>
  <c r="H201" i="6"/>
  <c r="AO201" i="6" s="1"/>
  <c r="Q201" i="6"/>
  <c r="U201" i="6"/>
  <c r="V201" i="6"/>
  <c r="W201" i="6" s="1"/>
  <c r="AI201" i="6"/>
  <c r="H202" i="6"/>
  <c r="AO202" i="6" s="1"/>
  <c r="Q202" i="6"/>
  <c r="U202" i="6"/>
  <c r="V202" i="6"/>
  <c r="W202" i="6" s="1"/>
  <c r="AI202" i="6"/>
  <c r="H203" i="6"/>
  <c r="AN203" i="6" s="1"/>
  <c r="Q203" i="6"/>
  <c r="U203" i="6"/>
  <c r="V203" i="6"/>
  <c r="W203" i="6" s="1"/>
  <c r="AI203" i="6"/>
  <c r="H204" i="6"/>
  <c r="AO204" i="6" s="1"/>
  <c r="Q204" i="6"/>
  <c r="U204" i="6"/>
  <c r="V204" i="6"/>
  <c r="W204" i="6" s="1"/>
  <c r="AI204" i="6"/>
  <c r="H325" i="6"/>
  <c r="AN325" i="6" s="1"/>
  <c r="Q325" i="6"/>
  <c r="U325" i="6"/>
  <c r="V325" i="6"/>
  <c r="W325" i="6" s="1"/>
  <c r="AI325" i="6"/>
  <c r="H323" i="6"/>
  <c r="AO323" i="6" s="1"/>
  <c r="Q323" i="6"/>
  <c r="U323" i="6"/>
  <c r="V323" i="6"/>
  <c r="W323" i="6" s="1"/>
  <c r="AI323" i="6"/>
  <c r="H55" i="6"/>
  <c r="AN55" i="6" s="1"/>
  <c r="Q55" i="6"/>
  <c r="U55" i="6"/>
  <c r="V55" i="6"/>
  <c r="W55" i="6" s="1"/>
  <c r="AI55" i="6"/>
  <c r="H56" i="6"/>
  <c r="AN56" i="6" s="1"/>
  <c r="Q56" i="6"/>
  <c r="U56" i="6"/>
  <c r="V56" i="6"/>
  <c r="W56" i="6" s="1"/>
  <c r="AI56" i="6"/>
  <c r="H57" i="6"/>
  <c r="AN57" i="6" s="1"/>
  <c r="Q57" i="6"/>
  <c r="U57" i="6"/>
  <c r="V57" i="6"/>
  <c r="W57" i="6" s="1"/>
  <c r="AI57" i="6"/>
  <c r="H58" i="6"/>
  <c r="AN58" i="6" s="1"/>
  <c r="Q58" i="6"/>
  <c r="U58" i="6"/>
  <c r="V58" i="6"/>
  <c r="W58" i="6" s="1"/>
  <c r="AI58" i="6"/>
  <c r="H59" i="6"/>
  <c r="AO59" i="6" s="1"/>
  <c r="Q59" i="6"/>
  <c r="U59" i="6"/>
  <c r="V59" i="6"/>
  <c r="W59" i="6" s="1"/>
  <c r="AI59" i="6"/>
  <c r="H60" i="6"/>
  <c r="AN60" i="6" s="1"/>
  <c r="Q60" i="6"/>
  <c r="U60" i="6"/>
  <c r="V60" i="6"/>
  <c r="W60" i="6" s="1"/>
  <c r="AI60" i="6"/>
  <c r="H61" i="6"/>
  <c r="AN61" i="6" s="1"/>
  <c r="Q61" i="6"/>
  <c r="U61" i="6"/>
  <c r="V61" i="6"/>
  <c r="W61" i="6" s="1"/>
  <c r="AI61" i="6"/>
  <c r="H62" i="6"/>
  <c r="AO62" i="6" s="1"/>
  <c r="Q62" i="6"/>
  <c r="U62" i="6"/>
  <c r="V62" i="6"/>
  <c r="W62" i="6" s="1"/>
  <c r="AI62" i="6"/>
  <c r="H63" i="6"/>
  <c r="AN63" i="6" s="1"/>
  <c r="Q63" i="6"/>
  <c r="U63" i="6"/>
  <c r="V63" i="6"/>
  <c r="W63" i="6" s="1"/>
  <c r="AI63" i="6"/>
  <c r="H287" i="6"/>
  <c r="AO287" i="6" s="1"/>
  <c r="Q287" i="6"/>
  <c r="U287" i="6"/>
  <c r="V287" i="6"/>
  <c r="W287" i="6" s="1"/>
  <c r="AI287" i="6"/>
  <c r="H288" i="6"/>
  <c r="AO288" i="6" s="1"/>
  <c r="Q288" i="6"/>
  <c r="U288" i="6"/>
  <c r="V288" i="6"/>
  <c r="W288" i="6" s="1"/>
  <c r="AI288" i="6"/>
  <c r="H289" i="6"/>
  <c r="AO289" i="6" s="1"/>
  <c r="Q289" i="6"/>
  <c r="U289" i="6"/>
  <c r="V289" i="6"/>
  <c r="W289" i="6" s="1"/>
  <c r="AI289" i="6"/>
  <c r="H290" i="6"/>
  <c r="AO290" i="6" s="1"/>
  <c r="Q290" i="6"/>
  <c r="U290" i="6"/>
  <c r="V290" i="6"/>
  <c r="W290" i="6" s="1"/>
  <c r="AI290" i="6"/>
  <c r="H291" i="6"/>
  <c r="AO291" i="6" s="1"/>
  <c r="Q291" i="6"/>
  <c r="U291" i="6"/>
  <c r="V291" i="6"/>
  <c r="W291" i="6" s="1"/>
  <c r="AI291" i="6"/>
  <c r="H292" i="6"/>
  <c r="AN292" i="6" s="1"/>
  <c r="Q292" i="6"/>
  <c r="U292" i="6"/>
  <c r="V292" i="6"/>
  <c r="W292" i="6" s="1"/>
  <c r="AI292" i="6"/>
  <c r="H293" i="6"/>
  <c r="AO293" i="6" s="1"/>
  <c r="Q293" i="6"/>
  <c r="U293" i="6"/>
  <c r="V293" i="6"/>
  <c r="W293" i="6" s="1"/>
  <c r="AI293" i="6"/>
  <c r="H27" i="6"/>
  <c r="Q27" i="6"/>
  <c r="AR180" i="9" l="1"/>
  <c r="AS180" i="9"/>
  <c r="AT180" i="9" s="1"/>
  <c r="AS123" i="9"/>
  <c r="AT123" i="9" s="1"/>
  <c r="AR123" i="9"/>
  <c r="AR288" i="9"/>
  <c r="AS288" i="9"/>
  <c r="AT288" i="9" s="1"/>
  <c r="I419" i="9"/>
  <c r="J419" i="9" s="1"/>
  <c r="O419" i="9" s="1"/>
  <c r="M419" i="9"/>
  <c r="L476" i="9"/>
  <c r="P476" i="9"/>
  <c r="N476" i="9" s="1"/>
  <c r="R476" i="9" s="1"/>
  <c r="M577" i="9"/>
  <c r="I577" i="9"/>
  <c r="J577" i="9" s="1"/>
  <c r="O577" i="9" s="1"/>
  <c r="I64" i="9"/>
  <c r="J64" i="9" s="1"/>
  <c r="O64" i="9" s="1"/>
  <c r="M64" i="9"/>
  <c r="N64" i="9" s="1"/>
  <c r="R64" i="9" s="1"/>
  <c r="AZ459" i="9"/>
  <c r="AD602" i="9"/>
  <c r="AL602" i="9" s="1"/>
  <c r="F414" i="9"/>
  <c r="AQ279" i="9"/>
  <c r="AS135" i="9"/>
  <c r="AT135" i="9" s="1"/>
  <c r="AE31" i="9"/>
  <c r="AF31" i="9" s="1"/>
  <c r="AX29" i="9"/>
  <c r="AY29" i="9" s="1"/>
  <c r="AD85" i="9"/>
  <c r="AL85" i="9" s="1"/>
  <c r="L23" i="9"/>
  <c r="AQ236" i="9"/>
  <c r="AQ220" i="9"/>
  <c r="M128" i="9"/>
  <c r="K534" i="9"/>
  <c r="AX570" i="9"/>
  <c r="AY570" i="9" s="1"/>
  <c r="AX236" i="9"/>
  <c r="AY236" i="9" s="1"/>
  <c r="AZ236" i="9" s="1"/>
  <c r="AQ47" i="9"/>
  <c r="AS47" i="9" s="1"/>
  <c r="AT47" i="9" s="1"/>
  <c r="AX459" i="9"/>
  <c r="AY459" i="9" s="1"/>
  <c r="AD534" i="9"/>
  <c r="AL534" i="9" s="1"/>
  <c r="Y337" i="9"/>
  <c r="Z125" i="9"/>
  <c r="P64" i="9"/>
  <c r="S64" i="9" s="1"/>
  <c r="AQ305" i="9"/>
  <c r="AS305" i="9" s="1"/>
  <c r="AT305" i="9" s="1"/>
  <c r="AQ230" i="9"/>
  <c r="AQ185" i="9"/>
  <c r="AG228" i="9"/>
  <c r="AJ228" i="9" s="1"/>
  <c r="AW392" i="9"/>
  <c r="AZ392" i="9" s="1"/>
  <c r="AQ147" i="9"/>
  <c r="Z518" i="9"/>
  <c r="AQ313" i="9"/>
  <c r="AW311" i="9"/>
  <c r="AS308" i="9"/>
  <c r="AT308" i="9" s="1"/>
  <c r="AU308" i="9" s="1"/>
  <c r="AX13" i="9"/>
  <c r="AY13" i="9" s="1"/>
  <c r="AZ13" i="9" s="1"/>
  <c r="AU100" i="9"/>
  <c r="K124" i="9"/>
  <c r="AQ152" i="9"/>
  <c r="Z542" i="9"/>
  <c r="Y476" i="9"/>
  <c r="AD425" i="9"/>
  <c r="AL425" i="9" s="1"/>
  <c r="F225" i="9"/>
  <c r="AW8" i="9"/>
  <c r="AZ8" i="9" s="1"/>
  <c r="AQ512" i="9"/>
  <c r="AZ36" i="9"/>
  <c r="Y306" i="9"/>
  <c r="AR258" i="9"/>
  <c r="AU258" i="9" s="1"/>
  <c r="AE35" i="9"/>
  <c r="AF35" i="9" s="1"/>
  <c r="AQ244" i="9"/>
  <c r="K128" i="9"/>
  <c r="L128" i="9" s="1"/>
  <c r="AA513" i="9"/>
  <c r="AH513" i="9" s="1"/>
  <c r="AK513" i="9" s="1"/>
  <c r="AZ494" i="9"/>
  <c r="AQ286" i="9"/>
  <c r="AQ273" i="9"/>
  <c r="AQ144" i="9"/>
  <c r="Y208" i="9"/>
  <c r="AB15" i="9"/>
  <c r="AE106" i="9"/>
  <c r="AF106" i="9" s="1"/>
  <c r="AW595" i="9"/>
  <c r="AQ545" i="9"/>
  <c r="AZ310" i="9"/>
  <c r="AX154" i="9"/>
  <c r="AY154" i="9" s="1"/>
  <c r="AZ154" i="9" s="1"/>
  <c r="AQ241" i="9"/>
  <c r="AS241" i="9" s="1"/>
  <c r="AT241" i="9" s="1"/>
  <c r="AD609" i="9"/>
  <c r="AL609" i="9" s="1"/>
  <c r="AR574" i="9"/>
  <c r="F509" i="9"/>
  <c r="M509" i="9" s="1"/>
  <c r="AS311" i="9"/>
  <c r="AT311" i="9" s="1"/>
  <c r="AU311" i="9" s="1"/>
  <c r="AQ210" i="9"/>
  <c r="AR201" i="9"/>
  <c r="AD66" i="9"/>
  <c r="AL66" i="9" s="1"/>
  <c r="AR80" i="9"/>
  <c r="AD559" i="9"/>
  <c r="AL559" i="9" s="1"/>
  <c r="AQ139" i="9"/>
  <c r="AE393" i="9"/>
  <c r="AF393" i="9" s="1"/>
  <c r="AE404" i="9"/>
  <c r="AF404" i="9" s="1"/>
  <c r="Y425" i="9"/>
  <c r="F190" i="9"/>
  <c r="AQ424" i="9"/>
  <c r="AW497" i="9"/>
  <c r="AZ497" i="9" s="1"/>
  <c r="AQ262" i="9"/>
  <c r="AS262" i="9" s="1"/>
  <c r="AT262" i="9" s="1"/>
  <c r="AE2" i="9"/>
  <c r="AF2" i="9" s="1"/>
  <c r="AQ530" i="9"/>
  <c r="AS530" i="9" s="1"/>
  <c r="AT530" i="9" s="1"/>
  <c r="Y524" i="9"/>
  <c r="M558" i="9"/>
  <c r="AS561" i="9"/>
  <c r="AT561" i="9" s="1"/>
  <c r="AU561" i="9" s="1"/>
  <c r="AS605" i="9"/>
  <c r="AT605" i="9" s="1"/>
  <c r="Z448" i="9"/>
  <c r="AD470" i="9"/>
  <c r="AL470" i="9" s="1"/>
  <c r="AQ316" i="9"/>
  <c r="AW297" i="9"/>
  <c r="L220" i="9"/>
  <c r="AQ63" i="9"/>
  <c r="AR118" i="9"/>
  <c r="AS46" i="9"/>
  <c r="AT46" i="9" s="1"/>
  <c r="Z29" i="9"/>
  <c r="AW260" i="9"/>
  <c r="AZ260" i="9" s="1"/>
  <c r="F476" i="9"/>
  <c r="M476" i="9" s="1"/>
  <c r="AZ422" i="9"/>
  <c r="AW455" i="9"/>
  <c r="AZ455" i="9" s="1"/>
  <c r="K401" i="9"/>
  <c r="F181" i="9"/>
  <c r="AQ471" i="9"/>
  <c r="AS471" i="9" s="1"/>
  <c r="AT471" i="9" s="1"/>
  <c r="AE237" i="9"/>
  <c r="AF237" i="9" s="1"/>
  <c r="AR300" i="9"/>
  <c r="AD294" i="9"/>
  <c r="AL294" i="9" s="1"/>
  <c r="Y350" i="9"/>
  <c r="AA350" i="9" s="1"/>
  <c r="AH350" i="9" s="1"/>
  <c r="F440" i="9"/>
  <c r="K577" i="9"/>
  <c r="L577" i="9" s="1"/>
  <c r="AE598" i="9"/>
  <c r="AF598" i="9" s="1"/>
  <c r="AR506" i="9"/>
  <c r="L432" i="9"/>
  <c r="Y420" i="9"/>
  <c r="AE299" i="9"/>
  <c r="AF299" i="9" s="1"/>
  <c r="F126" i="9"/>
  <c r="I126" i="9" s="1"/>
  <c r="J126" i="9" s="1"/>
  <c r="O126" i="9" s="1"/>
  <c r="Z11" i="9"/>
  <c r="AQ372" i="9"/>
  <c r="AX525" i="9"/>
  <c r="AY525" i="9" s="1"/>
  <c r="AZ525" i="9" s="1"/>
  <c r="AW142" i="9"/>
  <c r="AZ142" i="9" s="1"/>
  <c r="AX258" i="9"/>
  <c r="AY258" i="9" s="1"/>
  <c r="AZ336" i="9"/>
  <c r="AQ493" i="9"/>
  <c r="AQ579" i="9"/>
  <c r="AQ594" i="9"/>
  <c r="AQ469" i="9"/>
  <c r="AQ361" i="9"/>
  <c r="AQ306" i="9"/>
  <c r="AZ281" i="9"/>
  <c r="AQ342" i="9"/>
  <c r="K229" i="9"/>
  <c r="AQ87" i="9"/>
  <c r="AS87" i="9" s="1"/>
  <c r="AT87" i="9" s="1"/>
  <c r="AQ11" i="9"/>
  <c r="AS11" i="9" s="1"/>
  <c r="AT11" i="9" s="1"/>
  <c r="AQ172" i="9"/>
  <c r="AW137" i="9"/>
  <c r="AZ137" i="9" s="1"/>
  <c r="AS239" i="9"/>
  <c r="AT239" i="9" s="1"/>
  <c r="AZ446" i="9"/>
  <c r="AX100" i="9"/>
  <c r="AY100" i="9" s="1"/>
  <c r="AB204" i="9"/>
  <c r="AA204" i="9"/>
  <c r="P291" i="9"/>
  <c r="S291" i="9" s="1"/>
  <c r="L291" i="9"/>
  <c r="AR477" i="9"/>
  <c r="AS477" i="9"/>
  <c r="AT477" i="9" s="1"/>
  <c r="AR315" i="9"/>
  <c r="AS315" i="9"/>
  <c r="AT315" i="9" s="1"/>
  <c r="AS168" i="9"/>
  <c r="AT168" i="9" s="1"/>
  <c r="AR168" i="9"/>
  <c r="AU168" i="9" s="1"/>
  <c r="AS446" i="9"/>
  <c r="AT446" i="9" s="1"/>
  <c r="AR446" i="9"/>
  <c r="P344" i="9"/>
  <c r="S344" i="9" s="1"/>
  <c r="L344" i="9"/>
  <c r="AS7" i="9"/>
  <c r="AT7" i="9" s="1"/>
  <c r="AR7" i="9"/>
  <c r="AU7" i="9" s="1"/>
  <c r="L440" i="9"/>
  <c r="Z478" i="9"/>
  <c r="F108" i="9"/>
  <c r="AQ166" i="9"/>
  <c r="F291" i="9"/>
  <c r="M291" i="9" s="1"/>
  <c r="AX568" i="9"/>
  <c r="AY568" i="9" s="1"/>
  <c r="AZ568" i="9" s="1"/>
  <c r="AU574" i="9"/>
  <c r="AZ397" i="9"/>
  <c r="Y316" i="9"/>
  <c r="I334" i="9"/>
  <c r="J334" i="9" s="1"/>
  <c r="O334" i="9" s="1"/>
  <c r="Y220" i="9"/>
  <c r="AB220" i="9" s="1"/>
  <c r="AQ124" i="9"/>
  <c r="AQ85" i="9"/>
  <c r="AD53" i="9"/>
  <c r="AL53" i="9" s="1"/>
  <c r="AQ465" i="9"/>
  <c r="AS465" i="9" s="1"/>
  <c r="AT465" i="9" s="1"/>
  <c r="AZ580" i="9"/>
  <c r="AQ498" i="9"/>
  <c r="AW25" i="9"/>
  <c r="AZ25" i="9" s="1"/>
  <c r="AE217" i="9"/>
  <c r="AF217" i="9" s="1"/>
  <c r="AZ66" i="9"/>
  <c r="AZ379" i="9"/>
  <c r="AQ539" i="9"/>
  <c r="AS539" i="9" s="1"/>
  <c r="AT539" i="9" s="1"/>
  <c r="AW161" i="9"/>
  <c r="AR184" i="9"/>
  <c r="AD99" i="9"/>
  <c r="AL99" i="9" s="1"/>
  <c r="AS71" i="9"/>
  <c r="AT71" i="9" s="1"/>
  <c r="AU71" i="9" s="1"/>
  <c r="AQ607" i="9"/>
  <c r="AR607" i="9" s="1"/>
  <c r="AZ582" i="9"/>
  <c r="F584" i="9"/>
  <c r="AZ434" i="9"/>
  <c r="AR296" i="9"/>
  <c r="AU296" i="9" s="1"/>
  <c r="AQ169" i="9"/>
  <c r="AZ212" i="9"/>
  <c r="AZ65" i="9"/>
  <c r="Y79" i="9"/>
  <c r="AQ528" i="9"/>
  <c r="AR528" i="9" s="1"/>
  <c r="AW77" i="9"/>
  <c r="AZ77" i="9" s="1"/>
  <c r="AQ247" i="9"/>
  <c r="AQ54" i="9"/>
  <c r="K484" i="9"/>
  <c r="AS60" i="9"/>
  <c r="AT60" i="9" s="1"/>
  <c r="AU60" i="9" s="1"/>
  <c r="AE27" i="9"/>
  <c r="AF27" i="9" s="1"/>
  <c r="AQ570" i="9"/>
  <c r="AR570" i="9" s="1"/>
  <c r="AQ240" i="9"/>
  <c r="AX111" i="9"/>
  <c r="AY111" i="9" s="1"/>
  <c r="AW111" i="9"/>
  <c r="AZ111" i="9" s="1"/>
  <c r="AW158" i="9"/>
  <c r="AZ158" i="9" s="1"/>
  <c r="AZ337" i="9"/>
  <c r="R340" i="9"/>
  <c r="AQ195" i="9"/>
  <c r="AQ492" i="9"/>
  <c r="AW486" i="9"/>
  <c r="AZ486" i="9" s="1"/>
  <c r="AD542" i="9"/>
  <c r="AL542" i="9" s="1"/>
  <c r="AW155" i="9"/>
  <c r="AE194" i="9"/>
  <c r="AF194" i="9" s="1"/>
  <c r="Y110" i="9"/>
  <c r="AQ73" i="9"/>
  <c r="AS73" i="9" s="1"/>
  <c r="AT73" i="9" s="1"/>
  <c r="AZ22" i="9"/>
  <c r="AQ302" i="9"/>
  <c r="AZ29" i="9"/>
  <c r="AW37" i="9"/>
  <c r="AZ37" i="9" s="1"/>
  <c r="AZ598" i="9"/>
  <c r="AU422" i="9"/>
  <c r="AU470" i="9"/>
  <c r="AE405" i="9"/>
  <c r="AF405" i="9" s="1"/>
  <c r="AU464" i="9"/>
  <c r="F73" i="9"/>
  <c r="AZ353" i="9"/>
  <c r="AQ64" i="9"/>
  <c r="AQ556" i="9"/>
  <c r="F384" i="9"/>
  <c r="AW276" i="9"/>
  <c r="AZ276" i="9" s="1"/>
  <c r="F84" i="9"/>
  <c r="M84" i="9" s="1"/>
  <c r="AD24" i="9"/>
  <c r="AL24" i="9" s="1"/>
  <c r="AQ600" i="9"/>
  <c r="AR95" i="9"/>
  <c r="AU95" i="9" s="1"/>
  <c r="F369" i="9"/>
  <c r="M369" i="9" s="1"/>
  <c r="AE120" i="9"/>
  <c r="AF120" i="9" s="1"/>
  <c r="F223" i="9"/>
  <c r="M223" i="9" s="1"/>
  <c r="F23" i="9"/>
  <c r="I23" i="9" s="1"/>
  <c r="J23" i="9" s="1"/>
  <c r="O23" i="9" s="1"/>
  <c r="AU67" i="9"/>
  <c r="AS482" i="9"/>
  <c r="AT482" i="9" s="1"/>
  <c r="AU482" i="9" s="1"/>
  <c r="AB531" i="9"/>
  <c r="AZ517" i="9"/>
  <c r="AD419" i="9"/>
  <c r="AL419" i="9" s="1"/>
  <c r="AU309" i="9"/>
  <c r="AZ321" i="9"/>
  <c r="AZ273" i="9"/>
  <c r="Z240" i="9"/>
  <c r="AQ216" i="9"/>
  <c r="AB105" i="9"/>
  <c r="AQ173" i="9"/>
  <c r="Y5" i="9"/>
  <c r="AB5" i="9" s="1"/>
  <c r="AZ20" i="9"/>
  <c r="AZ375" i="9"/>
  <c r="AW134" i="9"/>
  <c r="AZ134" i="9" s="1"/>
  <c r="AX47" i="9"/>
  <c r="AY47" i="9" s="1"/>
  <c r="AZ47" i="9" s="1"/>
  <c r="AQ51" i="9"/>
  <c r="AZ569" i="9"/>
  <c r="AZ579" i="9"/>
  <c r="AB520" i="9"/>
  <c r="AZ441" i="9"/>
  <c r="AZ345" i="9"/>
  <c r="AW349" i="9"/>
  <c r="AR317" i="9"/>
  <c r="AU317" i="9" s="1"/>
  <c r="F492" i="9"/>
  <c r="AQ187" i="9"/>
  <c r="AQ92" i="9"/>
  <c r="I189" i="9"/>
  <c r="J189" i="9" s="1"/>
  <c r="O189" i="9" s="1"/>
  <c r="AD485" i="9"/>
  <c r="AL485" i="9" s="1"/>
  <c r="AQ205" i="9"/>
  <c r="F130" i="9"/>
  <c r="M130" i="9" s="1"/>
  <c r="F151" i="9"/>
  <c r="AZ76" i="9"/>
  <c r="AX116" i="9"/>
  <c r="AY116" i="9" s="1"/>
  <c r="AZ116" i="9" s="1"/>
  <c r="AQ395" i="9"/>
  <c r="AR395" i="9" s="1"/>
  <c r="AX531" i="9"/>
  <c r="AY531" i="9" s="1"/>
  <c r="AZ531" i="9" s="1"/>
  <c r="AX430" i="9"/>
  <c r="AY430" i="9" s="1"/>
  <c r="AZ430" i="9" s="1"/>
  <c r="K433" i="9"/>
  <c r="AE154" i="9"/>
  <c r="AF154" i="9" s="1"/>
  <c r="AD6" i="9"/>
  <c r="AL6" i="9" s="1"/>
  <c r="F56" i="9"/>
  <c r="M56" i="9" s="1"/>
  <c r="AQ484" i="9"/>
  <c r="AQ299" i="9"/>
  <c r="AQ531" i="9"/>
  <c r="AS531" i="9" s="1"/>
  <c r="AT531" i="9" s="1"/>
  <c r="AW68" i="9"/>
  <c r="AZ68" i="9" s="1"/>
  <c r="AZ224" i="9"/>
  <c r="AQ467" i="9"/>
  <c r="AZ95" i="9"/>
  <c r="L504" i="9"/>
  <c r="P504" i="9"/>
  <c r="S504" i="9" s="1"/>
  <c r="AA402" i="9"/>
  <c r="AB402" i="9"/>
  <c r="L198" i="9"/>
  <c r="P198" i="9"/>
  <c r="S198" i="9" s="1"/>
  <c r="AS53" i="9"/>
  <c r="AT53" i="9" s="1"/>
  <c r="AR53" i="9"/>
  <c r="AS338" i="9"/>
  <c r="AT338" i="9" s="1"/>
  <c r="AR338" i="9"/>
  <c r="AU338" i="9" s="1"/>
  <c r="P52" i="9"/>
  <c r="S52" i="9" s="1"/>
  <c r="L52" i="9"/>
  <c r="AS526" i="9"/>
  <c r="AT526" i="9" s="1"/>
  <c r="AR526" i="9"/>
  <c r="AS438" i="9"/>
  <c r="AT438" i="9" s="1"/>
  <c r="AR438" i="9"/>
  <c r="M144" i="9"/>
  <c r="I144" i="9"/>
  <c r="J144" i="9" s="1"/>
  <c r="O144" i="9" s="1"/>
  <c r="AU474" i="9"/>
  <c r="AR448" i="9"/>
  <c r="AS448" i="9"/>
  <c r="AT448" i="9" s="1"/>
  <c r="AA148" i="9"/>
  <c r="AH148" i="9" s="1"/>
  <c r="AK148" i="9" s="1"/>
  <c r="K104" i="9"/>
  <c r="P104" i="9" s="1"/>
  <c r="S104" i="9" s="1"/>
  <c r="Z484" i="9"/>
  <c r="Y484" i="9"/>
  <c r="AQ578" i="9"/>
  <c r="AE477" i="9"/>
  <c r="AF477" i="9" s="1"/>
  <c r="K502" i="9"/>
  <c r="AR529" i="9"/>
  <c r="AU529" i="9" s="1"/>
  <c r="AR325" i="9"/>
  <c r="Y244" i="9"/>
  <c r="AW145" i="9"/>
  <c r="AZ145" i="9" s="1"/>
  <c r="AW246" i="9"/>
  <c r="AZ246" i="9" s="1"/>
  <c r="AA90" i="9"/>
  <c r="I130" i="9"/>
  <c r="J130" i="9" s="1"/>
  <c r="O130" i="9" s="1"/>
  <c r="AR142" i="9"/>
  <c r="AU142" i="9" s="1"/>
  <c r="AE440" i="9"/>
  <c r="AF440" i="9" s="1"/>
  <c r="F504" i="9"/>
  <c r="Y348" i="9"/>
  <c r="Z348" i="9"/>
  <c r="AX86" i="9"/>
  <c r="AY86" i="9" s="1"/>
  <c r="AW86" i="9"/>
  <c r="AZ86" i="9" s="1"/>
  <c r="AX490" i="9"/>
  <c r="AY490" i="9" s="1"/>
  <c r="AW490" i="9"/>
  <c r="AZ490" i="9" s="1"/>
  <c r="AE273" i="9"/>
  <c r="AF273" i="9" s="1"/>
  <c r="AD273" i="9"/>
  <c r="AL273" i="9" s="1"/>
  <c r="I476" i="9"/>
  <c r="J476" i="9" s="1"/>
  <c r="O476" i="9" s="1"/>
  <c r="AQ437" i="9"/>
  <c r="AQ427" i="9"/>
  <c r="AZ278" i="9"/>
  <c r="AU276" i="9"/>
  <c r="AQ330" i="9"/>
  <c r="AR330" i="9" s="1"/>
  <c r="AQ159" i="9"/>
  <c r="AR159" i="9" s="1"/>
  <c r="AQ52" i="9"/>
  <c r="K15" i="9"/>
  <c r="L15" i="9" s="1"/>
  <c r="F172" i="9"/>
  <c r="AQ339" i="9"/>
  <c r="AQ149" i="9"/>
  <c r="AQ360" i="9"/>
  <c r="AR9" i="9"/>
  <c r="AU9" i="9" s="1"/>
  <c r="AQ120" i="9"/>
  <c r="AX461" i="9"/>
  <c r="AY461" i="9" s="1"/>
  <c r="AW461" i="9"/>
  <c r="AZ461" i="9" s="1"/>
  <c r="AX123" i="9"/>
  <c r="AY123" i="9" s="1"/>
  <c r="AZ123" i="9" s="1"/>
  <c r="AQ536" i="9"/>
  <c r="AE508" i="9"/>
  <c r="AF508" i="9" s="1"/>
  <c r="F437" i="9"/>
  <c r="I437" i="9" s="1"/>
  <c r="J437" i="9" s="1"/>
  <c r="O437" i="9" s="1"/>
  <c r="Y424" i="9"/>
  <c r="AB424" i="9" s="1"/>
  <c r="AS321" i="9"/>
  <c r="AT321" i="9" s="1"/>
  <c r="Z274" i="9"/>
  <c r="Y351" i="9"/>
  <c r="AB351" i="9" s="1"/>
  <c r="AZ280" i="9"/>
  <c r="K350" i="9"/>
  <c r="I220" i="9"/>
  <c r="J220" i="9" s="1"/>
  <c r="O220" i="9" s="1"/>
  <c r="AQ128" i="9"/>
  <c r="AW176" i="9"/>
  <c r="Y77" i="9"/>
  <c r="AR10" i="9"/>
  <c r="AQ524" i="9"/>
  <c r="AK228" i="9"/>
  <c r="AD188" i="9"/>
  <c r="AL188" i="9" s="1"/>
  <c r="AD269" i="9"/>
  <c r="AL269" i="9" s="1"/>
  <c r="AE269" i="9"/>
  <c r="AF269" i="9" s="1"/>
  <c r="AQ409" i="9"/>
  <c r="AS409" i="9" s="1"/>
  <c r="AT409" i="9" s="1"/>
  <c r="M513" i="9"/>
  <c r="AS404" i="9"/>
  <c r="AT404" i="9" s="1"/>
  <c r="AU404" i="9" s="1"/>
  <c r="AZ456" i="9"/>
  <c r="AD442" i="9"/>
  <c r="AL442" i="9" s="1"/>
  <c r="AQ314" i="9"/>
  <c r="AB350" i="9"/>
  <c r="AK350" i="9" s="1"/>
  <c r="AE326" i="9"/>
  <c r="AF326" i="9" s="1"/>
  <c r="Y294" i="9"/>
  <c r="Y271" i="9"/>
  <c r="AB271" i="9" s="1"/>
  <c r="AQ228" i="9"/>
  <c r="AQ98" i="9"/>
  <c r="AQ30" i="9"/>
  <c r="AQ367" i="9"/>
  <c r="AW64" i="9"/>
  <c r="AZ64" i="9" s="1"/>
  <c r="P298" i="9"/>
  <c r="S298" i="9" s="1"/>
  <c r="AQ69" i="9"/>
  <c r="AS69" i="9" s="1"/>
  <c r="AT69" i="9" s="1"/>
  <c r="AZ373" i="9"/>
  <c r="AQ518" i="9"/>
  <c r="AX383" i="9"/>
  <c r="AY383" i="9" s="1"/>
  <c r="AW383" i="9"/>
  <c r="AX489" i="9"/>
  <c r="AY489" i="9" s="1"/>
  <c r="AS297" i="9"/>
  <c r="AT297" i="9" s="1"/>
  <c r="AU297" i="9" s="1"/>
  <c r="AX108" i="9"/>
  <c r="AY108" i="9" s="1"/>
  <c r="AR84" i="9"/>
  <c r="AU84" i="9" s="1"/>
  <c r="L172" i="9"/>
  <c r="K96" i="9"/>
  <c r="K129" i="9"/>
  <c r="AW52" i="9"/>
  <c r="AZ52" i="9" s="1"/>
  <c r="Y517" i="9"/>
  <c r="AQ8" i="9"/>
  <c r="AX18" i="9"/>
  <c r="AY18" i="9" s="1"/>
  <c r="AW18" i="9"/>
  <c r="AQ598" i="9"/>
  <c r="AX591" i="9"/>
  <c r="AY591" i="9" s="1"/>
  <c r="AZ591" i="9" s="1"/>
  <c r="K513" i="9"/>
  <c r="P513" i="9" s="1"/>
  <c r="S513" i="9" s="1"/>
  <c r="AQ538" i="9"/>
  <c r="AE414" i="9"/>
  <c r="AF414" i="9" s="1"/>
  <c r="AR453" i="9"/>
  <c r="AX384" i="9"/>
  <c r="AY384" i="9" s="1"/>
  <c r="AZ384" i="9" s="1"/>
  <c r="AQ307" i="9"/>
  <c r="AW357" i="9"/>
  <c r="AZ357" i="9" s="1"/>
  <c r="AW325" i="9"/>
  <c r="AZ325" i="9" s="1"/>
  <c r="AQ263" i="9"/>
  <c r="Y332" i="9"/>
  <c r="AZ114" i="9"/>
  <c r="AX167" i="9"/>
  <c r="AY167" i="9" s="1"/>
  <c r="AZ167" i="9" s="1"/>
  <c r="AZ185" i="9"/>
  <c r="AD127" i="9"/>
  <c r="AL127" i="9" s="1"/>
  <c r="AE94" i="9"/>
  <c r="AF94" i="9" s="1"/>
  <c r="AD42" i="9"/>
  <c r="AL42" i="9" s="1"/>
  <c r="AQ603" i="9"/>
  <c r="AQ466" i="9"/>
  <c r="AQ265" i="9"/>
  <c r="AW328" i="9"/>
  <c r="AZ328" i="9" s="1"/>
  <c r="AQ38" i="9"/>
  <c r="AD211" i="9"/>
  <c r="AL211" i="9" s="1"/>
  <c r="Y237" i="9"/>
  <c r="AX193" i="9"/>
  <c r="AY193" i="9" s="1"/>
  <c r="AW193" i="9"/>
  <c r="AQ18" i="9"/>
  <c r="AQ103" i="9"/>
  <c r="AD524" i="9"/>
  <c r="AL524" i="9" s="1"/>
  <c r="AR389" i="9"/>
  <c r="AU389" i="9" s="1"/>
  <c r="AX604" i="9"/>
  <c r="AY604" i="9" s="1"/>
  <c r="AZ604" i="9" s="1"/>
  <c r="Y578" i="9"/>
  <c r="I502" i="9"/>
  <c r="J502" i="9" s="1"/>
  <c r="O502" i="9" s="1"/>
  <c r="Y473" i="9"/>
  <c r="AW265" i="9"/>
  <c r="AZ265" i="9" s="1"/>
  <c r="AB308" i="9"/>
  <c r="AR193" i="9"/>
  <c r="AD204" i="9"/>
  <c r="AL204" i="9" s="1"/>
  <c r="AE209" i="9"/>
  <c r="AF209" i="9" s="1"/>
  <c r="K201" i="9"/>
  <c r="AD132" i="9"/>
  <c r="AL132" i="9" s="1"/>
  <c r="Y176" i="9"/>
  <c r="Y221" i="9"/>
  <c r="AB221" i="9" s="1"/>
  <c r="AE181" i="9"/>
  <c r="AF181" i="9" s="1"/>
  <c r="AE196" i="9"/>
  <c r="AF196" i="9" s="1"/>
  <c r="AD159" i="9"/>
  <c r="AL159" i="9" s="1"/>
  <c r="AR89" i="9"/>
  <c r="AU89" i="9" s="1"/>
  <c r="AQ3" i="9"/>
  <c r="AQ22" i="9"/>
  <c r="AS22" i="9" s="1"/>
  <c r="AT22" i="9" s="1"/>
  <c r="AS77" i="9"/>
  <c r="AT77" i="9" s="1"/>
  <c r="AU77" i="9" s="1"/>
  <c r="AQ26" i="9"/>
  <c r="Y72" i="9"/>
  <c r="K4" i="9"/>
  <c r="Y83" i="9"/>
  <c r="AS587" i="9"/>
  <c r="AT587" i="9" s="1"/>
  <c r="AU587" i="9" s="1"/>
  <c r="AQ104" i="9"/>
  <c r="AA150" i="9"/>
  <c r="AH150" i="9" s="1"/>
  <c r="AK150" i="9" s="1"/>
  <c r="F52" i="9"/>
  <c r="I52" i="9" s="1"/>
  <c r="J52" i="9" s="1"/>
  <c r="O52" i="9" s="1"/>
  <c r="K144" i="9"/>
  <c r="AD116" i="9"/>
  <c r="AL116" i="9" s="1"/>
  <c r="AR260" i="9"/>
  <c r="AS260" i="9"/>
  <c r="AT260" i="9" s="1"/>
  <c r="AX401" i="9"/>
  <c r="AY401" i="9" s="1"/>
  <c r="AW401" i="9"/>
  <c r="AE64" i="9"/>
  <c r="AF64" i="9" s="1"/>
  <c r="AD64" i="9"/>
  <c r="AL64" i="9" s="1"/>
  <c r="AZ100" i="9"/>
  <c r="AQ456" i="9"/>
  <c r="AW59" i="9"/>
  <c r="AZ59" i="9" s="1"/>
  <c r="AS528" i="9"/>
  <c r="AT528" i="9" s="1"/>
  <c r="AQ246" i="9"/>
  <c r="AE110" i="9"/>
  <c r="AF110" i="9" s="1"/>
  <c r="AD110" i="9"/>
  <c r="AL110" i="9" s="1"/>
  <c r="AX600" i="9"/>
  <c r="AY600" i="9" s="1"/>
  <c r="AQ547" i="9"/>
  <c r="AW524" i="9"/>
  <c r="AZ524" i="9" s="1"/>
  <c r="AW518" i="9"/>
  <c r="AZ518" i="9" s="1"/>
  <c r="Y560" i="9"/>
  <c r="AA560" i="9" s="1"/>
  <c r="I550" i="9"/>
  <c r="J550" i="9" s="1"/>
  <c r="O550" i="9" s="1"/>
  <c r="R550" i="9" s="1"/>
  <c r="AR471" i="9"/>
  <c r="AU471" i="9" s="1"/>
  <c r="AS474" i="9"/>
  <c r="AT474" i="9" s="1"/>
  <c r="K405" i="9"/>
  <c r="AE420" i="9"/>
  <c r="AF420" i="9" s="1"/>
  <c r="K399" i="9"/>
  <c r="AW368" i="9"/>
  <c r="AD350" i="9"/>
  <c r="AL350" i="9" s="1"/>
  <c r="Z308" i="9"/>
  <c r="Y202" i="9"/>
  <c r="I231" i="9"/>
  <c r="J231" i="9" s="1"/>
  <c r="O231" i="9" s="1"/>
  <c r="AE164" i="9"/>
  <c r="AF164" i="9" s="1"/>
  <c r="AR203" i="9"/>
  <c r="K132" i="9"/>
  <c r="P132" i="9" s="1"/>
  <c r="S132" i="9" s="1"/>
  <c r="AR241" i="9"/>
  <c r="AU241" i="9" s="1"/>
  <c r="AW24" i="9"/>
  <c r="AZ24" i="9" s="1"/>
  <c r="AE592" i="9"/>
  <c r="AF592" i="9" s="1"/>
  <c r="AQ335" i="9"/>
  <c r="AS335" i="9" s="1"/>
  <c r="AT335" i="9" s="1"/>
  <c r="AW587" i="9"/>
  <c r="AX587" i="9"/>
  <c r="AY587" i="9" s="1"/>
  <c r="P34" i="9"/>
  <c r="S34" i="9" s="1"/>
  <c r="AW603" i="9"/>
  <c r="AZ603" i="9" s="1"/>
  <c r="AE604" i="9"/>
  <c r="AF604" i="9" s="1"/>
  <c r="AQ520" i="9"/>
  <c r="AQ406" i="9"/>
  <c r="AS461" i="9"/>
  <c r="AT461" i="9" s="1"/>
  <c r="F458" i="9"/>
  <c r="AE523" i="9"/>
  <c r="AF523" i="9" s="1"/>
  <c r="AW365" i="9"/>
  <c r="Y340" i="9"/>
  <c r="AR305" i="9"/>
  <c r="AU305" i="9" s="1"/>
  <c r="AQ280" i="9"/>
  <c r="AS280" i="9" s="1"/>
  <c r="AT280" i="9" s="1"/>
  <c r="AQ261" i="9"/>
  <c r="AS261" i="9" s="1"/>
  <c r="AT261" i="9" s="1"/>
  <c r="AR243" i="9"/>
  <c r="Z214" i="9"/>
  <c r="I198" i="9"/>
  <c r="J198" i="9" s="1"/>
  <c r="O198" i="9" s="1"/>
  <c r="I179" i="9"/>
  <c r="J179" i="9" s="1"/>
  <c r="O179" i="9" s="1"/>
  <c r="AQ140" i="9"/>
  <c r="AQ99" i="9"/>
  <c r="N189" i="9"/>
  <c r="AW9" i="9"/>
  <c r="AZ9" i="9" s="1"/>
  <c r="AW115" i="9"/>
  <c r="AZ115" i="9" s="1"/>
  <c r="AW120" i="9"/>
  <c r="AZ120" i="9" s="1"/>
  <c r="AR17" i="9"/>
  <c r="AR35" i="9"/>
  <c r="F103" i="9"/>
  <c r="AR13" i="9"/>
  <c r="AU13" i="9" s="1"/>
  <c r="AS591" i="9"/>
  <c r="AT591" i="9" s="1"/>
  <c r="AU591" i="9" s="1"/>
  <c r="AD315" i="9"/>
  <c r="AL315" i="9" s="1"/>
  <c r="F97" i="9"/>
  <c r="M97" i="9" s="1"/>
  <c r="AR451" i="9"/>
  <c r="AS451" i="9"/>
  <c r="AT451" i="9" s="1"/>
  <c r="AQ511" i="9"/>
  <c r="AW467" i="9"/>
  <c r="AX467" i="9"/>
  <c r="AY467" i="9" s="1"/>
  <c r="AQ575" i="9"/>
  <c r="AW563" i="9"/>
  <c r="F590" i="9"/>
  <c r="Y504" i="9"/>
  <c r="Z541" i="9"/>
  <c r="P577" i="9"/>
  <c r="S577" i="9" s="1"/>
  <c r="AE515" i="9"/>
  <c r="AF515" i="9" s="1"/>
  <c r="Y423" i="9"/>
  <c r="AA423" i="9" s="1"/>
  <c r="AE372" i="9"/>
  <c r="AF372" i="9" s="1"/>
  <c r="Y422" i="9"/>
  <c r="AB422" i="9" s="1"/>
  <c r="AQ388" i="9"/>
  <c r="AR359" i="9"/>
  <c r="AQ257" i="9"/>
  <c r="AQ217" i="9"/>
  <c r="F261" i="9"/>
  <c r="AR324" i="9"/>
  <c r="AU324" i="9" s="1"/>
  <c r="Y201" i="9"/>
  <c r="F150" i="9"/>
  <c r="L179" i="9"/>
  <c r="AQ27" i="9"/>
  <c r="AR27" i="9" s="1"/>
  <c r="M154" i="9"/>
  <c r="F186" i="9"/>
  <c r="AD15" i="9"/>
  <c r="AL15" i="9" s="1"/>
  <c r="AD65" i="9"/>
  <c r="AL65" i="9" s="1"/>
  <c r="AQ272" i="9"/>
  <c r="F385" i="9"/>
  <c r="M385" i="9" s="1"/>
  <c r="AQ50" i="9"/>
  <c r="AS50" i="9" s="1"/>
  <c r="AT50" i="9" s="1"/>
  <c r="AS557" i="9"/>
  <c r="AT557" i="9" s="1"/>
  <c r="AU557" i="9" s="1"/>
  <c r="AZ126" i="9"/>
  <c r="AW138" i="9"/>
  <c r="AZ138" i="9" s="1"/>
  <c r="Z150" i="9"/>
  <c r="AE215" i="9"/>
  <c r="AF215" i="9" s="1"/>
  <c r="AX14" i="9"/>
  <c r="AY14" i="9" s="1"/>
  <c r="AW14" i="9"/>
  <c r="AZ14" i="9" s="1"/>
  <c r="Y418" i="9"/>
  <c r="Z418" i="9"/>
  <c r="P292" i="9"/>
  <c r="S292" i="9" s="1"/>
  <c r="L292" i="9"/>
  <c r="AD362" i="9"/>
  <c r="AL362" i="9" s="1"/>
  <c r="AQ410" i="9"/>
  <c r="AS410" i="9" s="1"/>
  <c r="AT410" i="9" s="1"/>
  <c r="F202" i="9"/>
  <c r="M202" i="9" s="1"/>
  <c r="N202" i="9" s="1"/>
  <c r="F34" i="9"/>
  <c r="AQ211" i="9"/>
  <c r="AQ440" i="9"/>
  <c r="AS353" i="9"/>
  <c r="AT353" i="9" s="1"/>
  <c r="AU353" i="9" s="1"/>
  <c r="AQ479" i="9"/>
  <c r="AQ188" i="9"/>
  <c r="AQ97" i="9"/>
  <c r="AS97" i="9" s="1"/>
  <c r="AT97" i="9" s="1"/>
  <c r="AD43" i="9"/>
  <c r="AL43" i="9" s="1"/>
  <c r="M23" i="9"/>
  <c r="AQ576" i="9"/>
  <c r="AS576" i="9" s="1"/>
  <c r="AT576" i="9" s="1"/>
  <c r="AZ453" i="9"/>
  <c r="AQ541" i="9"/>
  <c r="AR541" i="9" s="1"/>
  <c r="AQ347" i="9"/>
  <c r="AR347" i="9" s="1"/>
  <c r="AQ371" i="9"/>
  <c r="AS371" i="9" s="1"/>
  <c r="AT371" i="9" s="1"/>
  <c r="AQ368" i="9"/>
  <c r="AS368" i="9" s="1"/>
  <c r="AT368" i="9" s="1"/>
  <c r="AU239" i="9"/>
  <c r="AQ490" i="9"/>
  <c r="AS226" i="9"/>
  <c r="AT226" i="9" s="1"/>
  <c r="AR226" i="9"/>
  <c r="AU226" i="9" s="1"/>
  <c r="AS153" i="9"/>
  <c r="AT153" i="9" s="1"/>
  <c r="AR153" i="9"/>
  <c r="AS185" i="9"/>
  <c r="AT185" i="9" s="1"/>
  <c r="AR185" i="9"/>
  <c r="AR277" i="9"/>
  <c r="AS277" i="9"/>
  <c r="AT277" i="9" s="1"/>
  <c r="AR398" i="9"/>
  <c r="AS398" i="9"/>
  <c r="AT398" i="9" s="1"/>
  <c r="AS329" i="9"/>
  <c r="AT329" i="9" s="1"/>
  <c r="AR329" i="9"/>
  <c r="AS14" i="9"/>
  <c r="AT14" i="9" s="1"/>
  <c r="AR14" i="9"/>
  <c r="AU14" i="9" s="1"/>
  <c r="AS74" i="9"/>
  <c r="AT74" i="9" s="1"/>
  <c r="AR74" i="9"/>
  <c r="AR407" i="9"/>
  <c r="AS407" i="9"/>
  <c r="AT407" i="9" s="1"/>
  <c r="AR230" i="9"/>
  <c r="AS230" i="9"/>
  <c r="AT230" i="9" s="1"/>
  <c r="AS271" i="9"/>
  <c r="AT271" i="9" s="1"/>
  <c r="AR271" i="9"/>
  <c r="AS40" i="9"/>
  <c r="AT40" i="9" s="1"/>
  <c r="AR40" i="9"/>
  <c r="AS462" i="9"/>
  <c r="AT462" i="9" s="1"/>
  <c r="AR462" i="9"/>
  <c r="AS293" i="9"/>
  <c r="AT293" i="9" s="1"/>
  <c r="AR293" i="9"/>
  <c r="AS301" i="9"/>
  <c r="AT301" i="9" s="1"/>
  <c r="AR301" i="9"/>
  <c r="AU301" i="9" s="1"/>
  <c r="AS259" i="9"/>
  <c r="AT259" i="9" s="1"/>
  <c r="AR259" i="9"/>
  <c r="AS108" i="9"/>
  <c r="AT108" i="9" s="1"/>
  <c r="AR108" i="9"/>
  <c r="AE365" i="9"/>
  <c r="AF365" i="9" s="1"/>
  <c r="AD365" i="9"/>
  <c r="AL365" i="9" s="1"/>
  <c r="AR498" i="9"/>
  <c r="AS498" i="9"/>
  <c r="AT498" i="9" s="1"/>
  <c r="AU423" i="9"/>
  <c r="AD280" i="9"/>
  <c r="AL280" i="9" s="1"/>
  <c r="F354" i="9"/>
  <c r="K354" i="9"/>
  <c r="Z52" i="9"/>
  <c r="Y52" i="9"/>
  <c r="AZ347" i="9"/>
  <c r="AD202" i="9"/>
  <c r="AL202" i="9" s="1"/>
  <c r="AE202" i="9"/>
  <c r="AF202" i="9" s="1"/>
  <c r="F542" i="9"/>
  <c r="AQ532" i="9"/>
  <c r="AZ425" i="9"/>
  <c r="AZ424" i="9"/>
  <c r="AQ394" i="9"/>
  <c r="AR527" i="9"/>
  <c r="AS235" i="9"/>
  <c r="AT235" i="9" s="1"/>
  <c r="N291" i="9"/>
  <c r="AA265" i="9"/>
  <c r="AR176" i="9"/>
  <c r="AE58" i="9"/>
  <c r="AF58" i="9" s="1"/>
  <c r="AR94" i="9"/>
  <c r="AU94" i="9" s="1"/>
  <c r="AQ113" i="9"/>
  <c r="AR113" i="9" s="1"/>
  <c r="Z210" i="9"/>
  <c r="AS502" i="9"/>
  <c r="AT502" i="9" s="1"/>
  <c r="AR502" i="9"/>
  <c r="AX527" i="9"/>
  <c r="AY527" i="9" s="1"/>
  <c r="AW527" i="9"/>
  <c r="AZ527" i="9" s="1"/>
  <c r="AS463" i="9"/>
  <c r="AT463" i="9" s="1"/>
  <c r="AR463" i="9"/>
  <c r="AX576" i="9"/>
  <c r="AY576" i="9" s="1"/>
  <c r="AW576" i="9"/>
  <c r="AZ576" i="9" s="1"/>
  <c r="AQ544" i="9"/>
  <c r="AQ430" i="9"/>
  <c r="AW371" i="9"/>
  <c r="AX371" i="9"/>
  <c r="AY371" i="9" s="1"/>
  <c r="AE556" i="9"/>
  <c r="AF556" i="9" s="1"/>
  <c r="AD556" i="9"/>
  <c r="AL556" i="9" s="1"/>
  <c r="AX277" i="9"/>
  <c r="AY277" i="9" s="1"/>
  <c r="AW277" i="9"/>
  <c r="AW197" i="9"/>
  <c r="AX197" i="9"/>
  <c r="AY197" i="9" s="1"/>
  <c r="AQ202" i="9"/>
  <c r="AX498" i="9"/>
  <c r="AY498" i="9" s="1"/>
  <c r="AW498" i="9"/>
  <c r="AQ318" i="9"/>
  <c r="K423" i="9"/>
  <c r="F423" i="9"/>
  <c r="AW174" i="9"/>
  <c r="AX174" i="9"/>
  <c r="AY174" i="9" s="1"/>
  <c r="AX69" i="9"/>
  <c r="AY69" i="9" s="1"/>
  <c r="AW69" i="9"/>
  <c r="L97" i="9"/>
  <c r="P97" i="9"/>
  <c r="S97" i="9" s="1"/>
  <c r="AZ349" i="9"/>
  <c r="Z444" i="9"/>
  <c r="Y444" i="9"/>
  <c r="Z460" i="9"/>
  <c r="AQ88" i="9"/>
  <c r="AR88" i="9" s="1"/>
  <c r="AE69" i="9"/>
  <c r="AF69" i="9" s="1"/>
  <c r="AZ552" i="9"/>
  <c r="Z223" i="9"/>
  <c r="Y223" i="9"/>
  <c r="AS512" i="9"/>
  <c r="AT512" i="9" s="1"/>
  <c r="AR512" i="9"/>
  <c r="I292" i="9"/>
  <c r="J292" i="9" s="1"/>
  <c r="O292" i="9" s="1"/>
  <c r="M292" i="9"/>
  <c r="AQ542" i="9"/>
  <c r="AZ586" i="9"/>
  <c r="AQ478" i="9"/>
  <c r="AQ510" i="9"/>
  <c r="AR510" i="9" s="1"/>
  <c r="AU425" i="9"/>
  <c r="F374" i="9"/>
  <c r="M374" i="9" s="1"/>
  <c r="AZ413" i="9"/>
  <c r="AQ390" i="9"/>
  <c r="AZ386" i="9"/>
  <c r="AR327" i="9"/>
  <c r="AU327" i="9" s="1"/>
  <c r="AQ287" i="9"/>
  <c r="AS287" i="9" s="1"/>
  <c r="AT287" i="9" s="1"/>
  <c r="AW226" i="9"/>
  <c r="AZ226" i="9" s="1"/>
  <c r="AZ172" i="9"/>
  <c r="AU180" i="9"/>
  <c r="L223" i="9"/>
  <c r="AZ98" i="9"/>
  <c r="AZ136" i="9"/>
  <c r="Z9" i="9"/>
  <c r="AQ6" i="9"/>
  <c r="AS6" i="9" s="1"/>
  <c r="AT6" i="9" s="1"/>
  <c r="AZ73" i="9"/>
  <c r="AR595" i="9"/>
  <c r="AS595" i="9"/>
  <c r="AT595" i="9" s="1"/>
  <c r="Z602" i="9"/>
  <c r="Y602" i="9"/>
  <c r="AW421" i="9"/>
  <c r="AX421" i="9"/>
  <c r="AY421" i="9" s="1"/>
  <c r="I514" i="9"/>
  <c r="J514" i="9" s="1"/>
  <c r="O514" i="9" s="1"/>
  <c r="M514" i="9"/>
  <c r="AE427" i="9"/>
  <c r="AF427" i="9" s="1"/>
  <c r="AD427" i="9"/>
  <c r="AL427" i="9" s="1"/>
  <c r="F556" i="9"/>
  <c r="K556" i="9"/>
  <c r="AE311" i="9"/>
  <c r="AF311" i="9" s="1"/>
  <c r="AD311" i="9"/>
  <c r="AL311" i="9" s="1"/>
  <c r="AQ334" i="9"/>
  <c r="AX202" i="9"/>
  <c r="AY202" i="9" s="1"/>
  <c r="AW202" i="9"/>
  <c r="I474" i="9"/>
  <c r="J474" i="9" s="1"/>
  <c r="O474" i="9" s="1"/>
  <c r="M474" i="9"/>
  <c r="AD157" i="9"/>
  <c r="AL157" i="9" s="1"/>
  <c r="AE157" i="9"/>
  <c r="AF157" i="9" s="1"/>
  <c r="K468" i="9"/>
  <c r="F468" i="9"/>
  <c r="Y225" i="9"/>
  <c r="Z225" i="9"/>
  <c r="AQ198" i="9"/>
  <c r="AW91" i="9"/>
  <c r="AX91" i="9"/>
  <c r="AY91" i="9" s="1"/>
  <c r="AD274" i="9"/>
  <c r="AL274" i="9" s="1"/>
  <c r="AE274" i="9"/>
  <c r="AF274" i="9" s="1"/>
  <c r="AZ201" i="9"/>
  <c r="AE229" i="9"/>
  <c r="AF229" i="9" s="1"/>
  <c r="AD229" i="9"/>
  <c r="AL229" i="9" s="1"/>
  <c r="Y397" i="9"/>
  <c r="AB397" i="9" s="1"/>
  <c r="K373" i="9"/>
  <c r="L373" i="9" s="1"/>
  <c r="AW67" i="9"/>
  <c r="AZ67" i="9" s="1"/>
  <c r="Z154" i="9"/>
  <c r="AZ124" i="9"/>
  <c r="P78" i="9"/>
  <c r="S78" i="9" s="1"/>
  <c r="L56" i="9"/>
  <c r="AW408" i="9"/>
  <c r="AX408" i="9"/>
  <c r="AY408" i="9" s="1"/>
  <c r="Z496" i="9"/>
  <c r="Y496" i="9"/>
  <c r="AX528" i="9"/>
  <c r="AY528" i="9" s="1"/>
  <c r="AW528" i="9"/>
  <c r="AW317" i="9"/>
  <c r="AX317" i="9"/>
  <c r="AY317" i="9" s="1"/>
  <c r="M157" i="9"/>
  <c r="I157" i="9"/>
  <c r="J157" i="9" s="1"/>
  <c r="O157" i="9" s="1"/>
  <c r="P474" i="9"/>
  <c r="S474" i="9" s="1"/>
  <c r="L474" i="9"/>
  <c r="AR148" i="9"/>
  <c r="AS148" i="9"/>
  <c r="AT148" i="9" s="1"/>
  <c r="AR417" i="9"/>
  <c r="AS417" i="9"/>
  <c r="AT417" i="9" s="1"/>
  <c r="K228" i="9"/>
  <c r="F228" i="9"/>
  <c r="Y468" i="9"/>
  <c r="Z468" i="9"/>
  <c r="AX301" i="9"/>
  <c r="AY301" i="9" s="1"/>
  <c r="AW301" i="9"/>
  <c r="N130" i="9"/>
  <c r="R130" i="9" s="1"/>
  <c r="AQ16" i="9"/>
  <c r="AW21" i="9"/>
  <c r="AX21" i="9"/>
  <c r="AY21" i="9" s="1"/>
  <c r="AE550" i="9"/>
  <c r="AF550" i="9" s="1"/>
  <c r="AD550" i="9"/>
  <c r="AL550" i="9" s="1"/>
  <c r="K274" i="9"/>
  <c r="F274" i="9"/>
  <c r="AW398" i="9"/>
  <c r="AZ398" i="9" s="1"/>
  <c r="AX500" i="9"/>
  <c r="AY500" i="9" s="1"/>
  <c r="AW500" i="9"/>
  <c r="AZ500" i="9" s="1"/>
  <c r="Y354" i="9"/>
  <c r="Z354" i="9"/>
  <c r="AS412" i="9"/>
  <c r="AT412" i="9" s="1"/>
  <c r="AR412" i="9"/>
  <c r="Y298" i="9"/>
  <c r="Z298" i="9"/>
  <c r="Z474" i="9"/>
  <c r="Y474" i="9"/>
  <c r="AE551" i="9"/>
  <c r="AF551" i="9" s="1"/>
  <c r="AD551" i="9"/>
  <c r="AL551" i="9" s="1"/>
  <c r="AZ244" i="9"/>
  <c r="AW452" i="9"/>
  <c r="AX452" i="9"/>
  <c r="AY452" i="9" s="1"/>
  <c r="AW360" i="9"/>
  <c r="AX360" i="9"/>
  <c r="AY360" i="9" s="1"/>
  <c r="AW334" i="9"/>
  <c r="AX334" i="9"/>
  <c r="AY334" i="9" s="1"/>
  <c r="F268" i="9"/>
  <c r="K268" i="9"/>
  <c r="AW141" i="9"/>
  <c r="AX141" i="9"/>
  <c r="AY141" i="9" s="1"/>
  <c r="Y385" i="9"/>
  <c r="Z385" i="9"/>
  <c r="AR285" i="9"/>
  <c r="AS285" i="9"/>
  <c r="AT285" i="9" s="1"/>
  <c r="AU285" i="9" s="1"/>
  <c r="P126" i="9"/>
  <c r="S126" i="9" s="1"/>
  <c r="L126" i="9"/>
  <c r="AR32" i="9"/>
  <c r="AS32" i="9"/>
  <c r="AT32" i="9" s="1"/>
  <c r="AD52" i="9"/>
  <c r="AL52" i="9" s="1"/>
  <c r="AE52" i="9"/>
  <c r="AF52" i="9" s="1"/>
  <c r="L152" i="9"/>
  <c r="P152" i="9"/>
  <c r="S152" i="9" s="1"/>
  <c r="Y56" i="9"/>
  <c r="Z56" i="9"/>
  <c r="AZ258" i="9"/>
  <c r="F30" i="9"/>
  <c r="K30" i="9"/>
  <c r="AX475" i="9"/>
  <c r="AY475" i="9" s="1"/>
  <c r="AZ475" i="9" s="1"/>
  <c r="AW475" i="9"/>
  <c r="AW460" i="9"/>
  <c r="AX460" i="9"/>
  <c r="AY460" i="9" s="1"/>
  <c r="I223" i="9"/>
  <c r="J223" i="9" s="1"/>
  <c r="O223" i="9" s="1"/>
  <c r="AE535" i="9"/>
  <c r="AF535" i="9" s="1"/>
  <c r="AD535" i="9"/>
  <c r="AL535" i="9" s="1"/>
  <c r="Y58" i="9"/>
  <c r="Z58" i="9"/>
  <c r="AQ503" i="9"/>
  <c r="AR503" i="9" s="1"/>
  <c r="AQ491" i="9"/>
  <c r="AS491" i="9" s="1"/>
  <c r="AT491" i="9" s="1"/>
  <c r="AQ533" i="9"/>
  <c r="AZ463" i="9"/>
  <c r="AZ470" i="9"/>
  <c r="AR514" i="9"/>
  <c r="AU514" i="9" s="1"/>
  <c r="AZ438" i="9"/>
  <c r="K461" i="9"/>
  <c r="AX411" i="9"/>
  <c r="AY411" i="9" s="1"/>
  <c r="AZ411" i="9" s="1"/>
  <c r="Z551" i="9"/>
  <c r="AQ346" i="9"/>
  <c r="Z365" i="9"/>
  <c r="AQ191" i="9"/>
  <c r="Y130" i="9"/>
  <c r="AX556" i="9"/>
  <c r="AY556" i="9" s="1"/>
  <c r="AW556" i="9"/>
  <c r="AD491" i="9"/>
  <c r="AL491" i="9" s="1"/>
  <c r="AE491" i="9"/>
  <c r="AF491" i="9" s="1"/>
  <c r="K366" i="9"/>
  <c r="F366" i="9"/>
  <c r="AS172" i="9"/>
  <c r="AT172" i="9" s="1"/>
  <c r="AR172" i="9"/>
  <c r="AU172" i="9" s="1"/>
  <c r="F533" i="9"/>
  <c r="K533" i="9"/>
  <c r="AW339" i="9"/>
  <c r="AX339" i="9"/>
  <c r="AY339" i="9" s="1"/>
  <c r="K99" i="9"/>
  <c r="F99" i="9"/>
  <c r="AX326" i="9"/>
  <c r="AY326" i="9" s="1"/>
  <c r="AW326" i="9"/>
  <c r="AQ129" i="9"/>
  <c r="Y266" i="9"/>
  <c r="Z266" i="9"/>
  <c r="AW203" i="9"/>
  <c r="AX203" i="9"/>
  <c r="AY203" i="9" s="1"/>
  <c r="AE290" i="9"/>
  <c r="AF290" i="9" s="1"/>
  <c r="AD290" i="9"/>
  <c r="AL290" i="9" s="1"/>
  <c r="AD105" i="9"/>
  <c r="AL105" i="9" s="1"/>
  <c r="AE105" i="9"/>
  <c r="AF105" i="9" s="1"/>
  <c r="AG105" i="9" s="1"/>
  <c r="AJ105" i="9" s="1"/>
  <c r="AX227" i="9"/>
  <c r="AY227" i="9" s="1"/>
  <c r="AW227" i="9"/>
  <c r="Y12" i="9"/>
  <c r="Z12" i="9"/>
  <c r="AD30" i="9"/>
  <c r="AL30" i="9" s="1"/>
  <c r="AE30" i="9"/>
  <c r="AF30" i="9" s="1"/>
  <c r="AR567" i="9"/>
  <c r="AS567" i="9"/>
  <c r="AT567" i="9" s="1"/>
  <c r="I78" i="9"/>
  <c r="J78" i="9" s="1"/>
  <c r="O78" i="9" s="1"/>
  <c r="M78" i="9"/>
  <c r="Y213" i="9"/>
  <c r="Z213" i="9"/>
  <c r="AX417" i="9"/>
  <c r="AY417" i="9" s="1"/>
  <c r="AW417" i="9"/>
  <c r="AZ417" i="9" s="1"/>
  <c r="N358" i="9"/>
  <c r="R358" i="9" s="1"/>
  <c r="AD554" i="9"/>
  <c r="AL554" i="9" s="1"/>
  <c r="AU537" i="9"/>
  <c r="AD475" i="9"/>
  <c r="AL475" i="9" s="1"/>
  <c r="P369" i="9"/>
  <c r="AQ295" i="9"/>
  <c r="AR295" i="9" s="1"/>
  <c r="AQ181" i="9"/>
  <c r="AS181" i="9" s="1"/>
  <c r="AT181" i="9" s="1"/>
  <c r="AD90" i="9"/>
  <c r="AL90" i="9" s="1"/>
  <c r="AS116" i="9"/>
  <c r="AT116" i="9" s="1"/>
  <c r="AU116" i="9" s="1"/>
  <c r="AU90" i="9"/>
  <c r="AS29" i="9"/>
  <c r="AT29" i="9" s="1"/>
  <c r="AU29" i="9" s="1"/>
  <c r="AR50" i="9"/>
  <c r="F10" i="9"/>
  <c r="AX389" i="9"/>
  <c r="AY389" i="9" s="1"/>
  <c r="AW389" i="9"/>
  <c r="AX396" i="9"/>
  <c r="AY396" i="9" s="1"/>
  <c r="AW396" i="9"/>
  <c r="AW412" i="9"/>
  <c r="AX412" i="9"/>
  <c r="AY412" i="9" s="1"/>
  <c r="AQ522" i="9"/>
  <c r="AQ452" i="9"/>
  <c r="AE317" i="9"/>
  <c r="AF317" i="9" s="1"/>
  <c r="AD317" i="9"/>
  <c r="AL317" i="9" s="1"/>
  <c r="AE456" i="9"/>
  <c r="AF456" i="9" s="1"/>
  <c r="AD456" i="9"/>
  <c r="AL456" i="9" s="1"/>
  <c r="AE266" i="9"/>
  <c r="AF266" i="9" s="1"/>
  <c r="AD266" i="9"/>
  <c r="AL266" i="9" s="1"/>
  <c r="AX41" i="9"/>
  <c r="AY41" i="9" s="1"/>
  <c r="AW41" i="9"/>
  <c r="P419" i="9"/>
  <c r="S419" i="9" s="1"/>
  <c r="L419" i="9"/>
  <c r="AX186" i="9"/>
  <c r="AY186" i="9" s="1"/>
  <c r="AW186" i="9"/>
  <c r="AZ191" i="9"/>
  <c r="AW220" i="9"/>
  <c r="AX220" i="9"/>
  <c r="AY220" i="9" s="1"/>
  <c r="AQ227" i="9"/>
  <c r="AW2" i="9"/>
  <c r="AX2" i="9"/>
  <c r="AY2" i="9" s="1"/>
  <c r="AX177" i="9"/>
  <c r="AY177" i="9" s="1"/>
  <c r="AW177" i="9"/>
  <c r="AU41" i="9"/>
  <c r="F41" i="9"/>
  <c r="K41" i="9"/>
  <c r="F240" i="9"/>
  <c r="K240" i="9"/>
  <c r="AW207" i="9"/>
  <c r="AX207" i="9"/>
  <c r="AY207" i="9" s="1"/>
  <c r="Y229" i="9"/>
  <c r="Z229" i="9"/>
  <c r="AZ508" i="9"/>
  <c r="AQ419" i="9"/>
  <c r="AS419" i="9" s="1"/>
  <c r="AT419" i="9" s="1"/>
  <c r="AU477" i="9"/>
  <c r="Y299" i="9"/>
  <c r="AQ206" i="9"/>
  <c r="AR206" i="9" s="1"/>
  <c r="Y206" i="9"/>
  <c r="AB206" i="9" s="1"/>
  <c r="AZ103" i="9"/>
  <c r="AZ161" i="9"/>
  <c r="AW74" i="9"/>
  <c r="AD128" i="9"/>
  <c r="AL128" i="9" s="1"/>
  <c r="AE36" i="9"/>
  <c r="AF36" i="9" s="1"/>
  <c r="AE480" i="9"/>
  <c r="AF480" i="9" s="1"/>
  <c r="AD480" i="9"/>
  <c r="AL480" i="9" s="1"/>
  <c r="Y479" i="9"/>
  <c r="Z479" i="9"/>
  <c r="AS323" i="9"/>
  <c r="AT323" i="9" s="1"/>
  <c r="AR323" i="9"/>
  <c r="AE504" i="9"/>
  <c r="AF504" i="9" s="1"/>
  <c r="AD504" i="9"/>
  <c r="AL504" i="9" s="1"/>
  <c r="K473" i="9"/>
  <c r="F473" i="9"/>
  <c r="F215" i="9"/>
  <c r="K215" i="9"/>
  <c r="AD533" i="9"/>
  <c r="AL533" i="9" s="1"/>
  <c r="AE533" i="9"/>
  <c r="AF533" i="9" s="1"/>
  <c r="F317" i="9"/>
  <c r="K317" i="9"/>
  <c r="AD180" i="9"/>
  <c r="AL180" i="9" s="1"/>
  <c r="AE180" i="9"/>
  <c r="AF180" i="9" s="1"/>
  <c r="Z99" i="9"/>
  <c r="Y99" i="9"/>
  <c r="K167" i="9"/>
  <c r="F167" i="9"/>
  <c r="Y152" i="9"/>
  <c r="Z152" i="9"/>
  <c r="AS25" i="9"/>
  <c r="AT25" i="9" s="1"/>
  <c r="AR25" i="9"/>
  <c r="AU25" i="9" s="1"/>
  <c r="AQ186" i="9"/>
  <c r="AQ33" i="9"/>
  <c r="M282" i="9"/>
  <c r="I282" i="9"/>
  <c r="J282" i="9" s="1"/>
  <c r="O282" i="9" s="1"/>
  <c r="Y41" i="9"/>
  <c r="Z41" i="9"/>
  <c r="N298" i="9"/>
  <c r="R298" i="9" s="1"/>
  <c r="P271" i="9"/>
  <c r="S271" i="9" s="1"/>
  <c r="F248" i="9"/>
  <c r="I248" i="9" s="1"/>
  <c r="J248" i="9" s="1"/>
  <c r="O248" i="9" s="1"/>
  <c r="N220" i="9"/>
  <c r="AD11" i="9"/>
  <c r="AL11" i="9" s="1"/>
  <c r="AE369" i="9"/>
  <c r="AF369" i="9" s="1"/>
  <c r="AD369" i="9"/>
  <c r="AL369" i="9" s="1"/>
  <c r="K460" i="9"/>
  <c r="F460" i="9"/>
  <c r="AD298" i="9"/>
  <c r="AL298" i="9" s="1"/>
  <c r="AE298" i="9"/>
  <c r="AF298" i="9" s="1"/>
  <c r="AR402" i="9"/>
  <c r="AS402" i="9"/>
  <c r="AT402" i="9" s="1"/>
  <c r="AX450" i="9"/>
  <c r="AY450" i="9" s="1"/>
  <c r="AW450" i="9"/>
  <c r="K348" i="9"/>
  <c r="F348" i="9"/>
  <c r="AX324" i="9"/>
  <c r="AY324" i="9" s="1"/>
  <c r="AW324" i="9"/>
  <c r="AD474" i="9"/>
  <c r="AL474" i="9" s="1"/>
  <c r="AE474" i="9"/>
  <c r="AF474" i="9" s="1"/>
  <c r="AW302" i="9"/>
  <c r="AX302" i="9"/>
  <c r="AY302" i="9" s="1"/>
  <c r="K388" i="9"/>
  <c r="F388" i="9"/>
  <c r="AR456" i="9"/>
  <c r="AS456" i="9"/>
  <c r="AT456" i="9" s="1"/>
  <c r="AW405" i="9"/>
  <c r="AX405" i="9"/>
  <c r="AY405" i="9" s="1"/>
  <c r="Y167" i="9"/>
  <c r="Z167" i="9"/>
  <c r="AX223" i="9"/>
  <c r="AY223" i="9" s="1"/>
  <c r="AW223" i="9"/>
  <c r="F44" i="9"/>
  <c r="K44" i="9"/>
  <c r="K166" i="9"/>
  <c r="F166" i="9"/>
  <c r="AR115" i="9"/>
  <c r="AS115" i="9"/>
  <c r="AT115" i="9" s="1"/>
  <c r="L282" i="9"/>
  <c r="P282" i="9"/>
  <c r="S282" i="9" s="1"/>
  <c r="AD41" i="9"/>
  <c r="AL41" i="9" s="1"/>
  <c r="AE41" i="9"/>
  <c r="AF41" i="9" s="1"/>
  <c r="AE560" i="9"/>
  <c r="AF560" i="9" s="1"/>
  <c r="AD560" i="9"/>
  <c r="AL560" i="9" s="1"/>
  <c r="Z251" i="9"/>
  <c r="Y251" i="9"/>
  <c r="AX419" i="9"/>
  <c r="AY419" i="9" s="1"/>
  <c r="AW419" i="9"/>
  <c r="K11" i="9"/>
  <c r="F11" i="9"/>
  <c r="Y548" i="9"/>
  <c r="K554" i="9"/>
  <c r="L554" i="9" s="1"/>
  <c r="Z558" i="9"/>
  <c r="AQ505" i="9"/>
  <c r="AS460" i="9"/>
  <c r="AT460" i="9" s="1"/>
  <c r="AU460" i="9" s="1"/>
  <c r="P290" i="9"/>
  <c r="AZ262" i="9"/>
  <c r="AR174" i="9"/>
  <c r="AU174" i="9" s="1"/>
  <c r="I263" i="9"/>
  <c r="J263" i="9" s="1"/>
  <c r="O263" i="9" s="1"/>
  <c r="AQ481" i="9"/>
  <c r="AD130" i="9"/>
  <c r="AL130" i="9" s="1"/>
  <c r="AQ36" i="9"/>
  <c r="Y607" i="9"/>
  <c r="Z607" i="9"/>
  <c r="AW222" i="9"/>
  <c r="AX222" i="9"/>
  <c r="AY222" i="9" s="1"/>
  <c r="Z269" i="9"/>
  <c r="Y269" i="9"/>
  <c r="AD200" i="9"/>
  <c r="AL200" i="9" s="1"/>
  <c r="AE200" i="9"/>
  <c r="AF200" i="9" s="1"/>
  <c r="AX106" i="9"/>
  <c r="AY106" i="9" s="1"/>
  <c r="AW106" i="9"/>
  <c r="Y124" i="9"/>
  <c r="Z124" i="9"/>
  <c r="AR162" i="9"/>
  <c r="AS162" i="9"/>
  <c r="AT162" i="9" s="1"/>
  <c r="AW81" i="9"/>
  <c r="AX81" i="9"/>
  <c r="AY81" i="9" s="1"/>
  <c r="I151" i="9"/>
  <c r="J151" i="9" s="1"/>
  <c r="O151" i="9" s="1"/>
  <c r="M151" i="9"/>
  <c r="N151" i="9" s="1"/>
  <c r="Z73" i="9"/>
  <c r="Y73" i="9"/>
  <c r="AW165" i="9"/>
  <c r="AX165" i="9"/>
  <c r="AY165" i="9" s="1"/>
  <c r="AQ158" i="9"/>
  <c r="I290" i="9"/>
  <c r="J290" i="9" s="1"/>
  <c r="O290" i="9" s="1"/>
  <c r="M290" i="9"/>
  <c r="N290" i="9" s="1"/>
  <c r="K574" i="9"/>
  <c r="F574" i="9"/>
  <c r="F365" i="9"/>
  <c r="K365" i="9"/>
  <c r="Y413" i="9"/>
  <c r="Z413" i="9"/>
  <c r="AW542" i="9"/>
  <c r="AX542" i="9"/>
  <c r="AY542" i="9" s="1"/>
  <c r="AX112" i="9"/>
  <c r="AY112" i="9" s="1"/>
  <c r="AW112" i="9"/>
  <c r="AX40" i="9"/>
  <c r="AY40" i="9" s="1"/>
  <c r="AW40" i="9"/>
  <c r="AQ449" i="9"/>
  <c r="AS449" i="9" s="1"/>
  <c r="AT449" i="9" s="1"/>
  <c r="F559" i="9"/>
  <c r="M559" i="9" s="1"/>
  <c r="AU605" i="9"/>
  <c r="F517" i="9"/>
  <c r="M517" i="9" s="1"/>
  <c r="AQ366" i="9"/>
  <c r="AZ402" i="9"/>
  <c r="AX464" i="9"/>
  <c r="AY464" i="9" s="1"/>
  <c r="AZ464" i="9" s="1"/>
  <c r="AU193" i="9"/>
  <c r="AZ183" i="9"/>
  <c r="AQ196" i="9"/>
  <c r="AS196" i="9" s="1"/>
  <c r="AT196" i="9" s="1"/>
  <c r="AZ245" i="9"/>
  <c r="AZ122" i="9"/>
  <c r="AQ61" i="9"/>
  <c r="AS61" i="9" s="1"/>
  <c r="AT61" i="9" s="1"/>
  <c r="AQ200" i="9"/>
  <c r="AR200" i="9" s="1"/>
  <c r="AZ110" i="9"/>
  <c r="AD74" i="9"/>
  <c r="AL74" i="9" s="1"/>
  <c r="AD14" i="9"/>
  <c r="AL14" i="9" s="1"/>
  <c r="AD86" i="9"/>
  <c r="AL86" i="9" s="1"/>
  <c r="AD460" i="9"/>
  <c r="AL460" i="9" s="1"/>
  <c r="AE460" i="9"/>
  <c r="AF460" i="9" s="1"/>
  <c r="Z544" i="9"/>
  <c r="Y544" i="9"/>
  <c r="Z247" i="9"/>
  <c r="Y247" i="9"/>
  <c r="AE352" i="9"/>
  <c r="AF352" i="9" s="1"/>
  <c r="AD352" i="9"/>
  <c r="AL352" i="9" s="1"/>
  <c r="AX607" i="9"/>
  <c r="AY607" i="9" s="1"/>
  <c r="AW607" i="9"/>
  <c r="AR455" i="9"/>
  <c r="AS455" i="9"/>
  <c r="AT455" i="9" s="1"/>
  <c r="AW293" i="9"/>
  <c r="AX293" i="9"/>
  <c r="AY293" i="9" s="1"/>
  <c r="F331" i="9"/>
  <c r="K331" i="9"/>
  <c r="AS405" i="9"/>
  <c r="AT405" i="9" s="1"/>
  <c r="AR405" i="9"/>
  <c r="AW333" i="9"/>
  <c r="AX333" i="9"/>
  <c r="AY333" i="9" s="1"/>
  <c r="AQ81" i="9"/>
  <c r="AR134" i="9"/>
  <c r="AS134" i="9"/>
  <c r="AT134" i="9" s="1"/>
  <c r="AD73" i="9"/>
  <c r="AL73" i="9" s="1"/>
  <c r="AE73" i="9"/>
  <c r="AF73" i="9" s="1"/>
  <c r="M15" i="9"/>
  <c r="I15" i="9"/>
  <c r="J15" i="9" s="1"/>
  <c r="O15" i="9" s="1"/>
  <c r="Y291" i="9"/>
  <c r="Z291" i="9"/>
  <c r="AD244" i="9"/>
  <c r="AL244" i="9" s="1"/>
  <c r="AE244" i="9"/>
  <c r="AF244" i="9" s="1"/>
  <c r="AE12" i="9"/>
  <c r="AF12" i="9" s="1"/>
  <c r="AD12" i="9"/>
  <c r="AL12" i="9" s="1"/>
  <c r="F306" i="9"/>
  <c r="K306" i="9"/>
  <c r="AS161" i="9"/>
  <c r="AT161" i="9" s="1"/>
  <c r="AR161" i="9"/>
  <c r="K46" i="9"/>
  <c r="F46" i="9"/>
  <c r="K82" i="9"/>
  <c r="F82" i="9"/>
  <c r="AR576" i="9"/>
  <c r="AU232" i="9"/>
  <c r="AW318" i="9"/>
  <c r="AX318" i="9"/>
  <c r="AY318" i="9" s="1"/>
  <c r="AQ163" i="9"/>
  <c r="AZ469" i="9"/>
  <c r="AR509" i="9"/>
  <c r="AU509" i="9" s="1"/>
  <c r="AS392" i="9"/>
  <c r="AT392" i="9" s="1"/>
  <c r="AU392" i="9" s="1"/>
  <c r="AZ284" i="9"/>
  <c r="Y151" i="9"/>
  <c r="AB151" i="9" s="1"/>
  <c r="I97" i="9"/>
  <c r="J97" i="9" s="1"/>
  <c r="O97" i="9" s="1"/>
  <c r="AZ104" i="9"/>
  <c r="AA113" i="9"/>
  <c r="AR114" i="9"/>
  <c r="AX23" i="9"/>
  <c r="AY23" i="9" s="1"/>
  <c r="AZ23" i="9" s="1"/>
  <c r="AR434" i="9"/>
  <c r="AS434" i="9"/>
  <c r="AT434" i="9" s="1"/>
  <c r="AQ345" i="9"/>
  <c r="K572" i="9"/>
  <c r="F572" i="9"/>
  <c r="AQ553" i="9"/>
  <c r="K518" i="9"/>
  <c r="F518" i="9"/>
  <c r="Y344" i="9"/>
  <c r="Z344" i="9"/>
  <c r="AW465" i="9"/>
  <c r="AX465" i="9"/>
  <c r="AY465" i="9" s="1"/>
  <c r="AZ595" i="9"/>
  <c r="AE444" i="9"/>
  <c r="AF444" i="9" s="1"/>
  <c r="AD444" i="9"/>
  <c r="AL444" i="9" s="1"/>
  <c r="K266" i="9"/>
  <c r="F266" i="9"/>
  <c r="AX285" i="9"/>
  <c r="AY285" i="9" s="1"/>
  <c r="AW285" i="9"/>
  <c r="K194" i="9"/>
  <c r="F194" i="9"/>
  <c r="AD578" i="9"/>
  <c r="AL578" i="9" s="1"/>
  <c r="AE578" i="9"/>
  <c r="AF578" i="9" s="1"/>
  <c r="K578" i="9"/>
  <c r="F578" i="9"/>
  <c r="AD331" i="9"/>
  <c r="AL331" i="9" s="1"/>
  <c r="AE331" i="9"/>
  <c r="AF331" i="9" s="1"/>
  <c r="AW53" i="9"/>
  <c r="AX53" i="9"/>
  <c r="AY53" i="9" s="1"/>
  <c r="F244" i="9"/>
  <c r="K244" i="9"/>
  <c r="Z47" i="9"/>
  <c r="Y47" i="9"/>
  <c r="AX545" i="9"/>
  <c r="AY545" i="9" s="1"/>
  <c r="AW545" i="9"/>
  <c r="I344" i="9"/>
  <c r="J344" i="9" s="1"/>
  <c r="O344" i="9" s="1"/>
  <c r="M344" i="9"/>
  <c r="N344" i="9" s="1"/>
  <c r="Z419" i="9"/>
  <c r="Y419" i="9"/>
  <c r="Y393" i="9"/>
  <c r="Z393" i="9"/>
  <c r="N558" i="9"/>
  <c r="R558" i="9" s="1"/>
  <c r="AQ494" i="9"/>
  <c r="AR494" i="9" s="1"/>
  <c r="AQ521" i="9"/>
  <c r="AR521" i="9" s="1"/>
  <c r="Y588" i="9"/>
  <c r="Z398" i="9"/>
  <c r="AQ322" i="9"/>
  <c r="AS322" i="9" s="1"/>
  <c r="AT322" i="9" s="1"/>
  <c r="AQ374" i="9"/>
  <c r="AS374" i="9" s="1"/>
  <c r="AT374" i="9" s="1"/>
  <c r="K263" i="9"/>
  <c r="P263" i="9" s="1"/>
  <c r="AU243" i="9"/>
  <c r="AA9" i="9"/>
  <c r="AH9" i="9" s="1"/>
  <c r="AK9" i="9" s="1"/>
  <c r="AX426" i="9"/>
  <c r="AY426" i="9" s="1"/>
  <c r="AW426" i="9"/>
  <c r="AW509" i="9"/>
  <c r="AX509" i="9"/>
  <c r="AY509" i="9" s="1"/>
  <c r="AX541" i="9"/>
  <c r="AY541" i="9" s="1"/>
  <c r="AW541" i="9"/>
  <c r="AE513" i="9"/>
  <c r="AF513" i="9" s="1"/>
  <c r="AD513" i="9"/>
  <c r="AL513" i="9" s="1"/>
  <c r="AQ573" i="9"/>
  <c r="Y415" i="9"/>
  <c r="Z415" i="9"/>
  <c r="AW466" i="9"/>
  <c r="AX466" i="9"/>
  <c r="AY466" i="9" s="1"/>
  <c r="P124" i="9"/>
  <c r="S124" i="9" s="1"/>
  <c r="L124" i="9"/>
  <c r="I299" i="9"/>
  <c r="J299" i="9" s="1"/>
  <c r="O299" i="9" s="1"/>
  <c r="M299" i="9"/>
  <c r="AX472" i="9"/>
  <c r="AY472" i="9" s="1"/>
  <c r="AW472" i="9"/>
  <c r="AW209" i="9"/>
  <c r="AX209" i="9"/>
  <c r="AY209" i="9" s="1"/>
  <c r="AQ238" i="9"/>
  <c r="AZ170" i="9"/>
  <c r="AX159" i="9"/>
  <c r="AY159" i="9" s="1"/>
  <c r="AW159" i="9"/>
  <c r="K170" i="9"/>
  <c r="F170" i="9"/>
  <c r="AA144" i="9"/>
  <c r="AH144" i="9" s="1"/>
  <c r="AB144" i="9"/>
  <c r="AE179" i="9"/>
  <c r="AF179" i="9" s="1"/>
  <c r="AD179" i="9"/>
  <c r="AL179" i="9" s="1"/>
  <c r="Y550" i="9"/>
  <c r="Z550" i="9"/>
  <c r="AX549" i="9"/>
  <c r="AY549" i="9" s="1"/>
  <c r="AW549" i="9"/>
  <c r="AR467" i="9"/>
  <c r="AS467" i="9"/>
  <c r="AT467" i="9" s="1"/>
  <c r="Z280" i="9"/>
  <c r="Y280" i="9"/>
  <c r="AQ608" i="9"/>
  <c r="AS608" i="9" s="1"/>
  <c r="AT608" i="9" s="1"/>
  <c r="AU558" i="9"/>
  <c r="AU519" i="9"/>
  <c r="AZ502" i="9"/>
  <c r="AQ435" i="9"/>
  <c r="AQ365" i="9"/>
  <c r="AS365" i="9" s="1"/>
  <c r="AT365" i="9" s="1"/>
  <c r="AZ485" i="9"/>
  <c r="N419" i="9"/>
  <c r="R419" i="9" s="1"/>
  <c r="AZ344" i="9"/>
  <c r="AZ291" i="9"/>
  <c r="AQ225" i="9"/>
  <c r="AZ135" i="9"/>
  <c r="AZ117" i="9"/>
  <c r="AZ42" i="9"/>
  <c r="AQ82" i="9"/>
  <c r="AS82" i="9" s="1"/>
  <c r="AT82" i="9" s="1"/>
  <c r="AA572" i="9"/>
  <c r="AH572" i="9" s="1"/>
  <c r="AB572" i="9"/>
  <c r="AW548" i="9"/>
  <c r="AX548" i="9"/>
  <c r="AY548" i="9" s="1"/>
  <c r="AX303" i="9"/>
  <c r="AY303" i="9" s="1"/>
  <c r="AW303" i="9"/>
  <c r="AX573" i="9"/>
  <c r="AY573" i="9" s="1"/>
  <c r="AW573" i="9"/>
  <c r="Y591" i="9"/>
  <c r="Z591" i="9"/>
  <c r="L299" i="9"/>
  <c r="P299" i="9"/>
  <c r="S299" i="9" s="1"/>
  <c r="AQ445" i="9"/>
  <c r="I294" i="9"/>
  <c r="J294" i="9" s="1"/>
  <c r="O294" i="9" s="1"/>
  <c r="M294" i="9"/>
  <c r="N294" i="9" s="1"/>
  <c r="AX162" i="9"/>
  <c r="AY162" i="9" s="1"/>
  <c r="AW162" i="9"/>
  <c r="Z31" i="9"/>
  <c r="Y31" i="9"/>
  <c r="AR72" i="9"/>
  <c r="AS72" i="9"/>
  <c r="AT72" i="9" s="1"/>
  <c r="AW423" i="9"/>
  <c r="AX423" i="9"/>
  <c r="AY423" i="9" s="1"/>
  <c r="AD373" i="9"/>
  <c r="AL373" i="9" s="1"/>
  <c r="AE373" i="9"/>
  <c r="AF373" i="9" s="1"/>
  <c r="AZ331" i="9"/>
  <c r="AU300" i="9"/>
  <c r="AZ58" i="9"/>
  <c r="AX238" i="9"/>
  <c r="AY238" i="9" s="1"/>
  <c r="AW238" i="9"/>
  <c r="F66" i="9"/>
  <c r="K66" i="9"/>
  <c r="AS96" i="9"/>
  <c r="AT96" i="9" s="1"/>
  <c r="AR96" i="9"/>
  <c r="Z352" i="9"/>
  <c r="Y352" i="9"/>
  <c r="Y383" i="9"/>
  <c r="Z383" i="9"/>
  <c r="K530" i="9"/>
  <c r="F530" i="9"/>
  <c r="F435" i="9"/>
  <c r="K435" i="9"/>
  <c r="K599" i="9"/>
  <c r="F599" i="9"/>
  <c r="AE463" i="9"/>
  <c r="AF463" i="9" s="1"/>
  <c r="AD463" i="9"/>
  <c r="AL463" i="9" s="1"/>
  <c r="AE522" i="9"/>
  <c r="AF522" i="9" s="1"/>
  <c r="AD522" i="9"/>
  <c r="AL522" i="9" s="1"/>
  <c r="AE391" i="9"/>
  <c r="AF391" i="9" s="1"/>
  <c r="AD391" i="9"/>
  <c r="AL391" i="9" s="1"/>
  <c r="AE395" i="9"/>
  <c r="AF395" i="9" s="1"/>
  <c r="AD395" i="9"/>
  <c r="AL395" i="9" s="1"/>
  <c r="Y492" i="9"/>
  <c r="Z492" i="9"/>
  <c r="K262" i="9"/>
  <c r="F262" i="9"/>
  <c r="Z195" i="9"/>
  <c r="Y195" i="9"/>
  <c r="AW255" i="9"/>
  <c r="AX255" i="9"/>
  <c r="AY255" i="9" s="1"/>
  <c r="Z165" i="9"/>
  <c r="Y165" i="9"/>
  <c r="AR169" i="9"/>
  <c r="AS169" i="9"/>
  <c r="AT169" i="9" s="1"/>
  <c r="F188" i="9"/>
  <c r="K188" i="9"/>
  <c r="AS132" i="9"/>
  <c r="AT132" i="9" s="1"/>
  <c r="AR132" i="9"/>
  <c r="AE138" i="9"/>
  <c r="AF138" i="9" s="1"/>
  <c r="AD138" i="9"/>
  <c r="AL138" i="9" s="1"/>
  <c r="AR97" i="9"/>
  <c r="Z245" i="9"/>
  <c r="Y245" i="9"/>
  <c r="AE55" i="9"/>
  <c r="AF55" i="9" s="1"/>
  <c r="AD55" i="9"/>
  <c r="AL55" i="9" s="1"/>
  <c r="Z108" i="9"/>
  <c r="Y108" i="9"/>
  <c r="AX5" i="9"/>
  <c r="AY5" i="9" s="1"/>
  <c r="AW5" i="9"/>
  <c r="AB542" i="9"/>
  <c r="AA542" i="9"/>
  <c r="P254" i="9"/>
  <c r="S254" i="9" s="1"/>
  <c r="L254" i="9"/>
  <c r="AH503" i="9"/>
  <c r="AK503" i="9" s="1"/>
  <c r="AS483" i="9"/>
  <c r="AT483" i="9" s="1"/>
  <c r="AR483" i="9"/>
  <c r="AS555" i="9"/>
  <c r="AT555" i="9" s="1"/>
  <c r="AR555" i="9"/>
  <c r="AD519" i="9"/>
  <c r="AL519" i="9" s="1"/>
  <c r="AE519" i="9"/>
  <c r="AF519" i="9" s="1"/>
  <c r="K422" i="9"/>
  <c r="F422" i="9"/>
  <c r="Z488" i="9"/>
  <c r="Y488" i="9"/>
  <c r="AR411" i="9"/>
  <c r="AS411" i="9"/>
  <c r="AT411" i="9" s="1"/>
  <c r="AW473" i="9"/>
  <c r="AX473" i="9"/>
  <c r="AY473" i="9" s="1"/>
  <c r="Z364" i="9"/>
  <c r="Y364" i="9"/>
  <c r="AD300" i="9"/>
  <c r="AL300" i="9" s="1"/>
  <c r="AE300" i="9"/>
  <c r="AF300" i="9" s="1"/>
  <c r="S476" i="9"/>
  <c r="AR262" i="9"/>
  <c r="Z323" i="9"/>
  <c r="Y323" i="9"/>
  <c r="AR237" i="9"/>
  <c r="AS237" i="9"/>
  <c r="AT237" i="9" s="1"/>
  <c r="AD177" i="9"/>
  <c r="AL177" i="9" s="1"/>
  <c r="AE177" i="9"/>
  <c r="AF177" i="9" s="1"/>
  <c r="AR128" i="9"/>
  <c r="AS128" i="9"/>
  <c r="AT128" i="9" s="1"/>
  <c r="P204" i="9"/>
  <c r="S204" i="9" s="1"/>
  <c r="L204" i="9"/>
  <c r="AX127" i="9"/>
  <c r="AY127" i="9" s="1"/>
  <c r="AW127" i="9"/>
  <c r="AS223" i="9"/>
  <c r="AT223" i="9" s="1"/>
  <c r="AR223" i="9"/>
  <c r="AS190" i="9"/>
  <c r="AT190" i="9" s="1"/>
  <c r="AR190" i="9"/>
  <c r="Y69" i="9"/>
  <c r="Z69" i="9"/>
  <c r="K545" i="9"/>
  <c r="F545" i="9"/>
  <c r="K347" i="9"/>
  <c r="F347" i="9"/>
  <c r="I586" i="9"/>
  <c r="J586" i="9" s="1"/>
  <c r="O586" i="9" s="1"/>
  <c r="M586" i="9"/>
  <c r="AW495" i="9"/>
  <c r="AX495" i="9"/>
  <c r="AY495" i="9" s="1"/>
  <c r="AE570" i="9"/>
  <c r="AF570" i="9" s="1"/>
  <c r="AD570" i="9"/>
  <c r="AL570" i="9" s="1"/>
  <c r="Z466" i="9"/>
  <c r="Y466" i="9"/>
  <c r="AS513" i="9"/>
  <c r="AT513" i="9" s="1"/>
  <c r="AR513" i="9"/>
  <c r="AU513" i="9" s="1"/>
  <c r="AD416" i="9"/>
  <c r="AL416" i="9" s="1"/>
  <c r="AE416" i="9"/>
  <c r="AF416" i="9" s="1"/>
  <c r="F342" i="9"/>
  <c r="K342" i="9"/>
  <c r="AS394" i="9"/>
  <c r="AT394" i="9" s="1"/>
  <c r="AR394" i="9"/>
  <c r="AU394" i="9" s="1"/>
  <c r="AE409" i="9"/>
  <c r="AF409" i="9" s="1"/>
  <c r="AD409" i="9"/>
  <c r="AL409" i="9" s="1"/>
  <c r="Y363" i="9"/>
  <c r="Z363" i="9"/>
  <c r="F159" i="9"/>
  <c r="K159" i="9"/>
  <c r="AE297" i="9"/>
  <c r="AF297" i="9" s="1"/>
  <c r="AD297" i="9"/>
  <c r="AL297" i="9" s="1"/>
  <c r="AS159" i="9"/>
  <c r="AT159" i="9" s="1"/>
  <c r="I210" i="9"/>
  <c r="J210" i="9" s="1"/>
  <c r="O210" i="9" s="1"/>
  <c r="M210" i="9"/>
  <c r="AE119" i="9"/>
  <c r="AF119" i="9" s="1"/>
  <c r="AD119" i="9"/>
  <c r="AL119" i="9" s="1"/>
  <c r="Z184" i="9"/>
  <c r="Y184" i="9"/>
  <c r="L132" i="9"/>
  <c r="Y63" i="9"/>
  <c r="Z63" i="9"/>
  <c r="AS39" i="9"/>
  <c r="AT39" i="9" s="1"/>
  <c r="AR39" i="9"/>
  <c r="Z24" i="9"/>
  <c r="Y24" i="9"/>
  <c r="AA551" i="9"/>
  <c r="AB551" i="9"/>
  <c r="AW499" i="9"/>
  <c r="AX499" i="9"/>
  <c r="AY499" i="9" s="1"/>
  <c r="AE516" i="9"/>
  <c r="AF516" i="9" s="1"/>
  <c r="AD516" i="9"/>
  <c r="AL516" i="9" s="1"/>
  <c r="Y362" i="9"/>
  <c r="Z362" i="9"/>
  <c r="P508" i="9"/>
  <c r="S508" i="9" s="1"/>
  <c r="L508" i="9"/>
  <c r="Z417" i="9"/>
  <c r="Y417" i="9"/>
  <c r="L433" i="9"/>
  <c r="P433" i="9"/>
  <c r="S433" i="9" s="1"/>
  <c r="Y389" i="9"/>
  <c r="Z389" i="9"/>
  <c r="K239" i="9"/>
  <c r="F239" i="9"/>
  <c r="Y255" i="9"/>
  <c r="Z255" i="9"/>
  <c r="AS256" i="9"/>
  <c r="AT256" i="9" s="1"/>
  <c r="AR256" i="9"/>
  <c r="AU256" i="9" s="1"/>
  <c r="I267" i="9"/>
  <c r="J267" i="9" s="1"/>
  <c r="O267" i="9" s="1"/>
  <c r="M267" i="9"/>
  <c r="AR150" i="9"/>
  <c r="AS150" i="9"/>
  <c r="AT150" i="9" s="1"/>
  <c r="F127" i="9"/>
  <c r="K127" i="9"/>
  <c r="AS68" i="9"/>
  <c r="AT68" i="9" s="1"/>
  <c r="AR68" i="9"/>
  <c r="AE40" i="9"/>
  <c r="AF40" i="9" s="1"/>
  <c r="AD40" i="9"/>
  <c r="AL40" i="9" s="1"/>
  <c r="L31" i="9"/>
  <c r="P31" i="9"/>
  <c r="S31" i="9" s="1"/>
  <c r="AW414" i="9"/>
  <c r="AX414" i="9"/>
  <c r="AY414" i="9" s="1"/>
  <c r="F289" i="9"/>
  <c r="K289" i="9"/>
  <c r="K338" i="9"/>
  <c r="F338" i="9"/>
  <c r="Z370" i="9"/>
  <c r="Y370" i="9"/>
  <c r="AR267" i="9"/>
  <c r="AS267" i="9"/>
  <c r="AT267" i="9" s="1"/>
  <c r="AD261" i="9"/>
  <c r="AL261" i="9" s="1"/>
  <c r="AE261" i="9"/>
  <c r="AF261" i="9" s="1"/>
  <c r="AS231" i="9"/>
  <c r="AT231" i="9" s="1"/>
  <c r="AR231" i="9"/>
  <c r="AU231" i="9" s="1"/>
  <c r="AS164" i="9"/>
  <c r="AT164" i="9" s="1"/>
  <c r="AR164" i="9"/>
  <c r="K183" i="9"/>
  <c r="F183" i="9"/>
  <c r="M190" i="9"/>
  <c r="I190" i="9"/>
  <c r="J190" i="9" s="1"/>
  <c r="O190" i="9" s="1"/>
  <c r="F598" i="9"/>
  <c r="K598" i="9"/>
  <c r="AE585" i="9"/>
  <c r="AF585" i="9" s="1"/>
  <c r="AD585" i="9"/>
  <c r="AL585" i="9" s="1"/>
  <c r="AW356" i="9"/>
  <c r="AX356" i="9"/>
  <c r="AY356" i="9" s="1"/>
  <c r="F337" i="9"/>
  <c r="K337" i="9"/>
  <c r="Z400" i="9"/>
  <c r="Y400" i="9"/>
  <c r="K446" i="9"/>
  <c r="F446" i="9"/>
  <c r="AE338" i="9"/>
  <c r="AF338" i="9" s="1"/>
  <c r="AD338" i="9"/>
  <c r="AL338" i="9" s="1"/>
  <c r="F211" i="9"/>
  <c r="K211" i="9"/>
  <c r="Z254" i="9"/>
  <c r="Y254" i="9"/>
  <c r="F322" i="9"/>
  <c r="K322" i="9"/>
  <c r="AS178" i="9"/>
  <c r="AT178" i="9" s="1"/>
  <c r="AR178" i="9"/>
  <c r="AE135" i="9"/>
  <c r="AF135" i="9" s="1"/>
  <c r="AD135" i="9"/>
  <c r="AL135" i="9" s="1"/>
  <c r="AE136" i="9"/>
  <c r="AF136" i="9" s="1"/>
  <c r="AD136" i="9"/>
  <c r="AL136" i="9" s="1"/>
  <c r="AA478" i="9"/>
  <c r="AB478" i="9"/>
  <c r="Z309" i="9"/>
  <c r="Y309" i="9"/>
  <c r="AE375" i="9"/>
  <c r="AF375" i="9" s="1"/>
  <c r="AD375" i="9"/>
  <c r="AL375" i="9" s="1"/>
  <c r="S369" i="9"/>
  <c r="AS295" i="9"/>
  <c r="AT295" i="9" s="1"/>
  <c r="AW354" i="9"/>
  <c r="AX354" i="9"/>
  <c r="AY354" i="9" s="1"/>
  <c r="K272" i="9"/>
  <c r="F272" i="9"/>
  <c r="AE97" i="9"/>
  <c r="AF97" i="9" s="1"/>
  <c r="AD97" i="9"/>
  <c r="AL97" i="9" s="1"/>
  <c r="AR111" i="9"/>
  <c r="AS111" i="9"/>
  <c r="AT111" i="9" s="1"/>
  <c r="AB33" i="9"/>
  <c r="AA33" i="9"/>
  <c r="F449" i="9"/>
  <c r="K449" i="9"/>
  <c r="AW609" i="9"/>
  <c r="AX609" i="9"/>
  <c r="AY609" i="9" s="1"/>
  <c r="Z539" i="9"/>
  <c r="Y539" i="9"/>
  <c r="AS401" i="9"/>
  <c r="AT401" i="9" s="1"/>
  <c r="AR401" i="9"/>
  <c r="AD525" i="9"/>
  <c r="AL525" i="9" s="1"/>
  <c r="AE525" i="9"/>
  <c r="AF525" i="9" s="1"/>
  <c r="AD318" i="9"/>
  <c r="AL318" i="9" s="1"/>
  <c r="AE318" i="9"/>
  <c r="AF318" i="9" s="1"/>
  <c r="AE379" i="9"/>
  <c r="AF379" i="9" s="1"/>
  <c r="AD379" i="9"/>
  <c r="AL379" i="9" s="1"/>
  <c r="K382" i="9"/>
  <c r="F382" i="9"/>
  <c r="K310" i="9"/>
  <c r="F310" i="9"/>
  <c r="AS206" i="9"/>
  <c r="AT206" i="9" s="1"/>
  <c r="AS27" i="9"/>
  <c r="AT27" i="9" s="1"/>
  <c r="Z66" i="9"/>
  <c r="Y66" i="9"/>
  <c r="M4" i="9"/>
  <c r="I4" i="9"/>
  <c r="J4" i="9" s="1"/>
  <c r="O4" i="9" s="1"/>
  <c r="K49" i="9"/>
  <c r="F49" i="9"/>
  <c r="Y506" i="9"/>
  <c r="Z506" i="9"/>
  <c r="AE303" i="9"/>
  <c r="AF303" i="9" s="1"/>
  <c r="AD303" i="9"/>
  <c r="AL303" i="9" s="1"/>
  <c r="AD109" i="9"/>
  <c r="AL109" i="9" s="1"/>
  <c r="AE109" i="9"/>
  <c r="AF109" i="9" s="1"/>
  <c r="M461" i="9"/>
  <c r="I461" i="9"/>
  <c r="J461" i="9" s="1"/>
  <c r="O461" i="9" s="1"/>
  <c r="M548" i="9"/>
  <c r="I548" i="9"/>
  <c r="J548" i="9" s="1"/>
  <c r="O548" i="9" s="1"/>
  <c r="K557" i="9"/>
  <c r="F557" i="9"/>
  <c r="K478" i="9"/>
  <c r="F478" i="9"/>
  <c r="AS428" i="9"/>
  <c r="AT428" i="9" s="1"/>
  <c r="AR428" i="9"/>
  <c r="I261" i="9"/>
  <c r="J261" i="9" s="1"/>
  <c r="O261" i="9" s="1"/>
  <c r="M261" i="9"/>
  <c r="AX184" i="9"/>
  <c r="AY184" i="9" s="1"/>
  <c r="AW184" i="9"/>
  <c r="AB240" i="9"/>
  <c r="AA240" i="9"/>
  <c r="Z193" i="9"/>
  <c r="Y193" i="9"/>
  <c r="AB135" i="9"/>
  <c r="AA135" i="9"/>
  <c r="AS396" i="9"/>
  <c r="AT396" i="9" s="1"/>
  <c r="AR396" i="9"/>
  <c r="AX439" i="9"/>
  <c r="AY439" i="9" s="1"/>
  <c r="AW439" i="9"/>
  <c r="P559" i="9"/>
  <c r="S559" i="9" s="1"/>
  <c r="L559" i="9"/>
  <c r="Z475" i="9"/>
  <c r="Y475" i="9"/>
  <c r="AR563" i="9"/>
  <c r="AS563" i="9"/>
  <c r="AT563" i="9" s="1"/>
  <c r="AS588" i="9"/>
  <c r="AT588" i="9" s="1"/>
  <c r="AR588" i="9"/>
  <c r="M547" i="9"/>
  <c r="I547" i="9"/>
  <c r="J547" i="9" s="1"/>
  <c r="O547" i="9" s="1"/>
  <c r="Y491" i="9"/>
  <c r="Z491" i="9"/>
  <c r="Y401" i="9"/>
  <c r="Z401" i="9"/>
  <c r="AB571" i="9"/>
  <c r="AA571" i="9"/>
  <c r="Z329" i="9"/>
  <c r="Y329" i="9"/>
  <c r="K353" i="9"/>
  <c r="F353" i="9"/>
  <c r="P332" i="9"/>
  <c r="S332" i="9" s="1"/>
  <c r="L332" i="9"/>
  <c r="Z307" i="9"/>
  <c r="Y307" i="9"/>
  <c r="K296" i="9"/>
  <c r="F296" i="9"/>
  <c r="AS274" i="9"/>
  <c r="AT274" i="9" s="1"/>
  <c r="AR274" i="9"/>
  <c r="M355" i="9"/>
  <c r="I355" i="9"/>
  <c r="J355" i="9" s="1"/>
  <c r="O355" i="9" s="1"/>
  <c r="AA345" i="9"/>
  <c r="AB345" i="9"/>
  <c r="AS167" i="9"/>
  <c r="AT167" i="9" s="1"/>
  <c r="AR167" i="9"/>
  <c r="AW105" i="9"/>
  <c r="AX105" i="9"/>
  <c r="AY105" i="9" s="1"/>
  <c r="P248" i="9"/>
  <c r="S248" i="9" s="1"/>
  <c r="L248" i="9"/>
  <c r="AB132" i="9"/>
  <c r="AA132" i="9"/>
  <c r="Y14" i="9"/>
  <c r="Z14" i="9"/>
  <c r="K7" i="9"/>
  <c r="F7" i="9"/>
  <c r="Y580" i="9"/>
  <c r="Z580" i="9"/>
  <c r="AW601" i="9"/>
  <c r="AX601" i="9"/>
  <c r="AY601" i="9" s="1"/>
  <c r="K607" i="9"/>
  <c r="F607" i="9"/>
  <c r="AR571" i="9"/>
  <c r="AS571" i="9"/>
  <c r="AT571" i="9" s="1"/>
  <c r="AE589" i="9"/>
  <c r="AF589" i="9" s="1"/>
  <c r="AD589" i="9"/>
  <c r="AL589" i="9" s="1"/>
  <c r="F567" i="9"/>
  <c r="K567" i="9"/>
  <c r="AW608" i="9"/>
  <c r="AX608" i="9"/>
  <c r="AY608" i="9" s="1"/>
  <c r="Z606" i="9"/>
  <c r="Y606" i="9"/>
  <c r="F431" i="9"/>
  <c r="K431" i="9"/>
  <c r="I517" i="9"/>
  <c r="J517" i="9" s="1"/>
  <c r="O517" i="9" s="1"/>
  <c r="AS194" i="9"/>
  <c r="AT194" i="9" s="1"/>
  <c r="AR194" i="9"/>
  <c r="Y153" i="9"/>
  <c r="Z153" i="9"/>
  <c r="Z10" i="9"/>
  <c r="Y10" i="9"/>
  <c r="M114" i="9"/>
  <c r="I114" i="9"/>
  <c r="J114" i="9" s="1"/>
  <c r="O114" i="9" s="1"/>
  <c r="K67" i="9"/>
  <c r="F67" i="9"/>
  <c r="Z35" i="9"/>
  <c r="Y35" i="9"/>
  <c r="AE83" i="9"/>
  <c r="AF83" i="9" s="1"/>
  <c r="AD83" i="9"/>
  <c r="AL83" i="9" s="1"/>
  <c r="AE18" i="9"/>
  <c r="AF18" i="9" s="1"/>
  <c r="AD18" i="9"/>
  <c r="AL18" i="9" s="1"/>
  <c r="AR19" i="9"/>
  <c r="AS19" i="9"/>
  <c r="AT19" i="9" s="1"/>
  <c r="AS5" i="9"/>
  <c r="AT5" i="9" s="1"/>
  <c r="AR5" i="9"/>
  <c r="AU5" i="9" s="1"/>
  <c r="F464" i="9"/>
  <c r="K464" i="9"/>
  <c r="F125" i="9"/>
  <c r="K125" i="9"/>
  <c r="AS126" i="9"/>
  <c r="AT126" i="9" s="1"/>
  <c r="AR126" i="9"/>
  <c r="K68" i="9"/>
  <c r="F68" i="9"/>
  <c r="AX269" i="9"/>
  <c r="AY269" i="9" s="1"/>
  <c r="AW269" i="9"/>
  <c r="AR597" i="9"/>
  <c r="AS597" i="9"/>
  <c r="AT597" i="9" s="1"/>
  <c r="AE441" i="9"/>
  <c r="AF441" i="9" s="1"/>
  <c r="AD441" i="9"/>
  <c r="AL441" i="9" s="1"/>
  <c r="AW443" i="9"/>
  <c r="AX443" i="9"/>
  <c r="AY443" i="9" s="1"/>
  <c r="F408" i="9"/>
  <c r="K408" i="9"/>
  <c r="AR351" i="9"/>
  <c r="AS351" i="9"/>
  <c r="AT351" i="9" s="1"/>
  <c r="Z324" i="9"/>
  <c r="Y324" i="9"/>
  <c r="Y339" i="9"/>
  <c r="Z339" i="9"/>
  <c r="Z270" i="9"/>
  <c r="Y270" i="9"/>
  <c r="AE332" i="9"/>
  <c r="AF332" i="9" s="1"/>
  <c r="AD332" i="9"/>
  <c r="AL332" i="9" s="1"/>
  <c r="L350" i="9"/>
  <c r="P350" i="9"/>
  <c r="S350" i="9" s="1"/>
  <c r="Z207" i="9"/>
  <c r="Y207" i="9"/>
  <c r="F259" i="9"/>
  <c r="K259" i="9"/>
  <c r="Z139" i="9"/>
  <c r="Y139" i="9"/>
  <c r="F29" i="9"/>
  <c r="K29" i="9"/>
  <c r="AX19" i="9"/>
  <c r="AY19" i="9" s="1"/>
  <c r="AW19" i="9"/>
  <c r="Z107" i="9"/>
  <c r="Y107" i="9"/>
  <c r="AS63" i="9"/>
  <c r="AT63" i="9" s="1"/>
  <c r="AR63" i="9"/>
  <c r="AU63" i="9" s="1"/>
  <c r="Y410" i="9"/>
  <c r="Z410" i="9"/>
  <c r="M604" i="9"/>
  <c r="I604" i="9"/>
  <c r="J604" i="9" s="1"/>
  <c r="O604" i="9" s="1"/>
  <c r="Y526" i="9"/>
  <c r="Z526" i="9"/>
  <c r="K430" i="9"/>
  <c r="F430" i="9"/>
  <c r="P502" i="9"/>
  <c r="L502" i="9"/>
  <c r="AB588" i="9"/>
  <c r="AA588" i="9"/>
  <c r="AS377" i="9"/>
  <c r="AT377" i="9" s="1"/>
  <c r="AR377" i="9"/>
  <c r="AW479" i="9"/>
  <c r="AX479" i="9"/>
  <c r="AY479" i="9" s="1"/>
  <c r="Z356" i="9"/>
  <c r="Y356" i="9"/>
  <c r="P418" i="9"/>
  <c r="S418" i="9" s="1"/>
  <c r="L418" i="9"/>
  <c r="AR322" i="9"/>
  <c r="AS282" i="9"/>
  <c r="AT282" i="9" s="1"/>
  <c r="AR282" i="9"/>
  <c r="AS208" i="9"/>
  <c r="AT208" i="9" s="1"/>
  <c r="AR208" i="9"/>
  <c r="F121" i="9"/>
  <c r="K121" i="9"/>
  <c r="AS192" i="9"/>
  <c r="AT192" i="9" s="1"/>
  <c r="AR192" i="9"/>
  <c r="AU192" i="9" s="1"/>
  <c r="AD198" i="9"/>
  <c r="AL198" i="9" s="1"/>
  <c r="AE198" i="9"/>
  <c r="AF198" i="9" s="1"/>
  <c r="Z146" i="9"/>
  <c r="Y146" i="9"/>
  <c r="AE113" i="9"/>
  <c r="AF113" i="9" s="1"/>
  <c r="AD113" i="9"/>
  <c r="AL113" i="9" s="1"/>
  <c r="I181" i="9"/>
  <c r="J181" i="9" s="1"/>
  <c r="O181" i="9" s="1"/>
  <c r="M181" i="9"/>
  <c r="Z120" i="9"/>
  <c r="Y120" i="9"/>
  <c r="F295" i="9"/>
  <c r="K295" i="9"/>
  <c r="AE569" i="9"/>
  <c r="AF569" i="9" s="1"/>
  <c r="AD569" i="9"/>
  <c r="AL569" i="9" s="1"/>
  <c r="Y494" i="9"/>
  <c r="Z494" i="9"/>
  <c r="AE435" i="9"/>
  <c r="AF435" i="9" s="1"/>
  <c r="AD435" i="9"/>
  <c r="AL435" i="9" s="1"/>
  <c r="K86" i="9"/>
  <c r="F86" i="9"/>
  <c r="F234" i="9"/>
  <c r="K234" i="9"/>
  <c r="AS55" i="9"/>
  <c r="AT55" i="9" s="1"/>
  <c r="AR55" i="9"/>
  <c r="Y84" i="9"/>
  <c r="Z84" i="9"/>
  <c r="K92" i="9"/>
  <c r="F92" i="9"/>
  <c r="K5" i="9"/>
  <c r="F5" i="9"/>
  <c r="F392" i="9"/>
  <c r="K392" i="9"/>
  <c r="L374" i="9"/>
  <c r="P374" i="9"/>
  <c r="S374" i="9" s="1"/>
  <c r="AS313" i="9"/>
  <c r="AT313" i="9" s="1"/>
  <c r="AR313" i="9"/>
  <c r="K552" i="9"/>
  <c r="F552" i="9"/>
  <c r="AW535" i="9"/>
  <c r="AX535" i="9"/>
  <c r="AY535" i="9" s="1"/>
  <c r="AE450" i="9"/>
  <c r="AF450" i="9" s="1"/>
  <c r="AD450" i="9"/>
  <c r="AL450" i="9" s="1"/>
  <c r="AE600" i="9"/>
  <c r="AF600" i="9" s="1"/>
  <c r="AD600" i="9"/>
  <c r="AL600" i="9" s="1"/>
  <c r="F537" i="9"/>
  <c r="K537" i="9"/>
  <c r="Z537" i="9"/>
  <c r="Y537" i="9"/>
  <c r="AS545" i="9"/>
  <c r="AT545" i="9" s="1"/>
  <c r="AR545" i="9"/>
  <c r="AS549" i="9"/>
  <c r="AT549" i="9" s="1"/>
  <c r="AR549" i="9"/>
  <c r="AW594" i="9"/>
  <c r="AX594" i="9"/>
  <c r="AY594" i="9" s="1"/>
  <c r="Z577" i="9"/>
  <c r="Y577" i="9"/>
  <c r="AS516" i="9"/>
  <c r="AT516" i="9" s="1"/>
  <c r="AR516" i="9"/>
  <c r="AS488" i="9"/>
  <c r="AT488" i="9" s="1"/>
  <c r="AR488" i="9"/>
  <c r="Y445" i="9"/>
  <c r="Z445" i="9"/>
  <c r="AD530" i="9"/>
  <c r="AL530" i="9" s="1"/>
  <c r="AE530" i="9"/>
  <c r="AF530" i="9" s="1"/>
  <c r="K345" i="9"/>
  <c r="F345" i="9"/>
  <c r="Z390" i="9"/>
  <c r="Y390" i="9"/>
  <c r="AS286" i="9"/>
  <c r="AT286" i="9" s="1"/>
  <c r="AR286" i="9"/>
  <c r="AU286" i="9" s="1"/>
  <c r="Z467" i="9"/>
  <c r="Y467" i="9"/>
  <c r="K319" i="9"/>
  <c r="F319" i="9"/>
  <c r="AE336" i="9"/>
  <c r="AF336" i="9" s="1"/>
  <c r="AD336" i="9"/>
  <c r="AL336" i="9" s="1"/>
  <c r="AR492" i="9"/>
  <c r="AS492" i="9"/>
  <c r="AT492" i="9" s="1"/>
  <c r="AS278" i="9"/>
  <c r="AT278" i="9" s="1"/>
  <c r="AR278" i="9"/>
  <c r="AR255" i="9"/>
  <c r="AS255" i="9"/>
  <c r="AT255" i="9" s="1"/>
  <c r="AD72" i="9"/>
  <c r="AL72" i="9" s="1"/>
  <c r="AE72" i="9"/>
  <c r="AF72" i="9" s="1"/>
  <c r="AE197" i="9"/>
  <c r="AF197" i="9" s="1"/>
  <c r="AD197" i="9"/>
  <c r="AL197" i="9" s="1"/>
  <c r="K138" i="9"/>
  <c r="F138" i="9"/>
  <c r="Z8" i="9"/>
  <c r="Y8" i="9"/>
  <c r="AB82" i="9"/>
  <c r="AA82" i="9"/>
  <c r="L90" i="9"/>
  <c r="P90" i="9"/>
  <c r="S90" i="9" s="1"/>
  <c r="AX218" i="9"/>
  <c r="AY218" i="9" s="1"/>
  <c r="AW218" i="9"/>
  <c r="K94" i="9"/>
  <c r="F94" i="9"/>
  <c r="F22" i="9"/>
  <c r="K22" i="9"/>
  <c r="Z20" i="9"/>
  <c r="Y20" i="9"/>
  <c r="Z3" i="9"/>
  <c r="Y3" i="9"/>
  <c r="F600" i="9"/>
  <c r="K600" i="9"/>
  <c r="AE607" i="9"/>
  <c r="AF607" i="9" s="1"/>
  <c r="AD607" i="9"/>
  <c r="AL607" i="9" s="1"/>
  <c r="AD552" i="9"/>
  <c r="AL552" i="9" s="1"/>
  <c r="AE552" i="9"/>
  <c r="AF552" i="9" s="1"/>
  <c r="AD567" i="9"/>
  <c r="AL567" i="9" s="1"/>
  <c r="AE567" i="9"/>
  <c r="AF567" i="9" s="1"/>
  <c r="AZ574" i="9"/>
  <c r="AZ578" i="9"/>
  <c r="AE606" i="9"/>
  <c r="AF606" i="9" s="1"/>
  <c r="AD606" i="9"/>
  <c r="AL606" i="9" s="1"/>
  <c r="AE561" i="9"/>
  <c r="AF561" i="9" s="1"/>
  <c r="AD561" i="9"/>
  <c r="AL561" i="9" s="1"/>
  <c r="AE549" i="9"/>
  <c r="AF549" i="9" s="1"/>
  <c r="AD549" i="9"/>
  <c r="AL549" i="9" s="1"/>
  <c r="AB548" i="9"/>
  <c r="AA548" i="9"/>
  <c r="F581" i="9"/>
  <c r="K581" i="9"/>
  <c r="AW597" i="9"/>
  <c r="AX597" i="9"/>
  <c r="AY597" i="9" s="1"/>
  <c r="P554" i="9"/>
  <c r="S554" i="9" s="1"/>
  <c r="AW537" i="9"/>
  <c r="AX537" i="9"/>
  <c r="AY537" i="9" s="1"/>
  <c r="AB558" i="9"/>
  <c r="AA558" i="9"/>
  <c r="Z598" i="9"/>
  <c r="Y598" i="9"/>
  <c r="AZ546" i="9"/>
  <c r="Z516" i="9"/>
  <c r="Y516" i="9"/>
  <c r="K506" i="9"/>
  <c r="F506" i="9"/>
  <c r="AE545" i="9"/>
  <c r="AF545" i="9" s="1"/>
  <c r="AD545" i="9"/>
  <c r="AL545" i="9" s="1"/>
  <c r="AR472" i="9"/>
  <c r="AS472" i="9"/>
  <c r="AT472" i="9" s="1"/>
  <c r="AX540" i="9"/>
  <c r="AY540" i="9" s="1"/>
  <c r="AW540" i="9"/>
  <c r="AE464" i="9"/>
  <c r="AF464" i="9" s="1"/>
  <c r="AD464" i="9"/>
  <c r="AL464" i="9" s="1"/>
  <c r="AX555" i="9"/>
  <c r="AY555" i="9" s="1"/>
  <c r="AW555" i="9"/>
  <c r="AX476" i="9"/>
  <c r="AY476" i="9" s="1"/>
  <c r="AW476" i="9"/>
  <c r="K519" i="9"/>
  <c r="F519" i="9"/>
  <c r="AE434" i="9"/>
  <c r="AF434" i="9" s="1"/>
  <c r="AD434" i="9"/>
  <c r="AL434" i="9" s="1"/>
  <c r="K445" i="9"/>
  <c r="F445" i="9"/>
  <c r="F494" i="9"/>
  <c r="K494" i="9"/>
  <c r="AE488" i="9"/>
  <c r="AF488" i="9" s="1"/>
  <c r="AD488" i="9"/>
  <c r="AL488" i="9" s="1"/>
  <c r="AU604" i="9"/>
  <c r="AR469" i="9"/>
  <c r="AS469" i="9"/>
  <c r="AT469" i="9" s="1"/>
  <c r="L604" i="9"/>
  <c r="P604" i="9"/>
  <c r="S604" i="9" s="1"/>
  <c r="Z522" i="9"/>
  <c r="Y522" i="9"/>
  <c r="AE431" i="9"/>
  <c r="AF431" i="9" s="1"/>
  <c r="AD431" i="9"/>
  <c r="AL431" i="9" s="1"/>
  <c r="Y557" i="9"/>
  <c r="Z557" i="9"/>
  <c r="AZ489" i="9"/>
  <c r="AE539" i="9"/>
  <c r="AF539" i="9" s="1"/>
  <c r="AD539" i="9"/>
  <c r="AL539" i="9" s="1"/>
  <c r="P420" i="9"/>
  <c r="S420" i="9" s="1"/>
  <c r="L420" i="9"/>
  <c r="K453" i="9"/>
  <c r="F453" i="9"/>
  <c r="AQ439" i="9"/>
  <c r="AU489" i="9"/>
  <c r="K346" i="9"/>
  <c r="F346" i="9"/>
  <c r="K441" i="9"/>
  <c r="F441" i="9"/>
  <c r="AZ532" i="9"/>
  <c r="AA414" i="9"/>
  <c r="AB414" i="9"/>
  <c r="M508" i="9"/>
  <c r="I508" i="9"/>
  <c r="J508" i="9" s="1"/>
  <c r="O508" i="9" s="1"/>
  <c r="AD417" i="9"/>
  <c r="AL417" i="9" s="1"/>
  <c r="AE417" i="9"/>
  <c r="AF417" i="9" s="1"/>
  <c r="M433" i="9"/>
  <c r="I433" i="9"/>
  <c r="J433" i="9" s="1"/>
  <c r="O433" i="9" s="1"/>
  <c r="AA477" i="9"/>
  <c r="AB477" i="9"/>
  <c r="F416" i="9"/>
  <c r="K416" i="9"/>
  <c r="Z342" i="9"/>
  <c r="Y342" i="9"/>
  <c r="AZ432" i="9"/>
  <c r="AQ414" i="9"/>
  <c r="AR343" i="9"/>
  <c r="AS343" i="9"/>
  <c r="AT343" i="9" s="1"/>
  <c r="K390" i="9"/>
  <c r="F390" i="9"/>
  <c r="AD467" i="9"/>
  <c r="AL467" i="9" s="1"/>
  <c r="AE467" i="9"/>
  <c r="AF467" i="9" s="1"/>
  <c r="AS358" i="9"/>
  <c r="AT358" i="9" s="1"/>
  <c r="AR358" i="9"/>
  <c r="Z367" i="9"/>
  <c r="Y367" i="9"/>
  <c r="Z391" i="9"/>
  <c r="Y391" i="9"/>
  <c r="F356" i="9"/>
  <c r="K356" i="9"/>
  <c r="K395" i="9"/>
  <c r="F395" i="9"/>
  <c r="Y347" i="9"/>
  <c r="Z347" i="9"/>
  <c r="K324" i="9"/>
  <c r="F324" i="9"/>
  <c r="AE339" i="9"/>
  <c r="AF339" i="9" s="1"/>
  <c r="AD339" i="9"/>
  <c r="AL339" i="9" s="1"/>
  <c r="AE308" i="9"/>
  <c r="AF308" i="9" s="1"/>
  <c r="AG308" i="9" s="1"/>
  <c r="AJ308" i="9" s="1"/>
  <c r="AD308" i="9"/>
  <c r="AL308" i="9" s="1"/>
  <c r="AE353" i="9"/>
  <c r="AF353" i="9" s="1"/>
  <c r="AD353" i="9"/>
  <c r="AL353" i="9" s="1"/>
  <c r="I332" i="9"/>
  <c r="J332" i="9" s="1"/>
  <c r="O332" i="9" s="1"/>
  <c r="M332" i="9"/>
  <c r="F318" i="9"/>
  <c r="K318" i="9"/>
  <c r="Z379" i="9"/>
  <c r="Y379" i="9"/>
  <c r="AW319" i="9"/>
  <c r="AX319" i="9"/>
  <c r="AY319" i="9" s="1"/>
  <c r="F309" i="9"/>
  <c r="K309" i="9"/>
  <c r="AB290" i="9"/>
  <c r="AA290" i="9"/>
  <c r="Z375" i="9"/>
  <c r="Y375" i="9"/>
  <c r="AU293" i="9"/>
  <c r="Z303" i="9"/>
  <c r="Y303" i="9"/>
  <c r="AQ369" i="9"/>
  <c r="AS294" i="9"/>
  <c r="AT294" i="9" s="1"/>
  <c r="AR294" i="9"/>
  <c r="AR224" i="9"/>
  <c r="AS224" i="9"/>
  <c r="AT224" i="9" s="1"/>
  <c r="AD255" i="9"/>
  <c r="AL255" i="9" s="1"/>
  <c r="AE255" i="9"/>
  <c r="AF255" i="9" s="1"/>
  <c r="AZ332" i="9"/>
  <c r="Y159" i="9"/>
  <c r="Z159" i="9"/>
  <c r="AQ269" i="9"/>
  <c r="Z285" i="9"/>
  <c r="Y285" i="9"/>
  <c r="AB294" i="9"/>
  <c r="AA294" i="9"/>
  <c r="AH308" i="9"/>
  <c r="AK308" i="9" s="1"/>
  <c r="AQ248" i="9"/>
  <c r="AE323" i="9"/>
  <c r="AF323" i="9" s="1"/>
  <c r="AD323" i="9"/>
  <c r="AL323" i="9" s="1"/>
  <c r="N287" i="9"/>
  <c r="R287" i="9" s="1"/>
  <c r="F105" i="9"/>
  <c r="K105" i="9"/>
  <c r="AD189" i="9"/>
  <c r="AL189" i="9" s="1"/>
  <c r="AE189" i="9"/>
  <c r="AF189" i="9" s="1"/>
  <c r="AR86" i="9"/>
  <c r="AS86" i="9"/>
  <c r="AT86" i="9" s="1"/>
  <c r="M350" i="9"/>
  <c r="N350" i="9" s="1"/>
  <c r="I350" i="9"/>
  <c r="J350" i="9" s="1"/>
  <c r="O350" i="9" s="1"/>
  <c r="AS177" i="9"/>
  <c r="AT177" i="9" s="1"/>
  <c r="AR177" i="9"/>
  <c r="L261" i="9"/>
  <c r="P261" i="9"/>
  <c r="S261" i="9" s="1"/>
  <c r="Z236" i="9"/>
  <c r="Y236" i="9"/>
  <c r="AA206" i="9"/>
  <c r="AD170" i="9"/>
  <c r="AL170" i="9" s="1"/>
  <c r="AE170" i="9"/>
  <c r="AF170" i="9" s="1"/>
  <c r="AG170" i="9" s="1"/>
  <c r="AJ170" i="9" s="1"/>
  <c r="K106" i="9"/>
  <c r="F106" i="9"/>
  <c r="AZ253" i="9"/>
  <c r="AW196" i="9"/>
  <c r="AX196" i="9"/>
  <c r="AY196" i="9" s="1"/>
  <c r="AW150" i="9"/>
  <c r="AX150" i="9"/>
  <c r="AY150" i="9" s="1"/>
  <c r="AH170" i="9"/>
  <c r="AK170" i="9" s="1"/>
  <c r="M214" i="9"/>
  <c r="I214" i="9"/>
  <c r="J214" i="9" s="1"/>
  <c r="O214" i="9" s="1"/>
  <c r="F119" i="9"/>
  <c r="K119" i="9"/>
  <c r="M200" i="9"/>
  <c r="I200" i="9"/>
  <c r="J200" i="9" s="1"/>
  <c r="O200" i="9" s="1"/>
  <c r="Z119" i="9"/>
  <c r="Y119" i="9"/>
  <c r="AE242" i="9"/>
  <c r="AF242" i="9" s="1"/>
  <c r="AD242" i="9"/>
  <c r="AL242" i="9" s="1"/>
  <c r="P267" i="9"/>
  <c r="S267" i="9" s="1"/>
  <c r="L267" i="9"/>
  <c r="N179" i="9"/>
  <c r="R179" i="9" s="1"/>
  <c r="AS140" i="9"/>
  <c r="AT140" i="9" s="1"/>
  <c r="AR140" i="9"/>
  <c r="AS205" i="9"/>
  <c r="AT205" i="9" s="1"/>
  <c r="AR205" i="9"/>
  <c r="K222" i="9"/>
  <c r="F222" i="9"/>
  <c r="AB208" i="9"/>
  <c r="AA208" i="9"/>
  <c r="Y109" i="9"/>
  <c r="Z109" i="9"/>
  <c r="AW132" i="9"/>
  <c r="AX132" i="9"/>
  <c r="AY132" i="9" s="1"/>
  <c r="AW93" i="9"/>
  <c r="AX93" i="9"/>
  <c r="AY93" i="9" s="1"/>
  <c r="AX133" i="9"/>
  <c r="AY133" i="9" s="1"/>
  <c r="AW133" i="9"/>
  <c r="AS76" i="9"/>
  <c r="AT76" i="9" s="1"/>
  <c r="AR76" i="9"/>
  <c r="AU184" i="9"/>
  <c r="AW128" i="9"/>
  <c r="AX128" i="9"/>
  <c r="AY128" i="9" s="1"/>
  <c r="AS210" i="9"/>
  <c r="AT210" i="9" s="1"/>
  <c r="AR210" i="9"/>
  <c r="Z86" i="9"/>
  <c r="Y86" i="9"/>
  <c r="Y234" i="9"/>
  <c r="Z234" i="9"/>
  <c r="F140" i="9"/>
  <c r="K140" i="9"/>
  <c r="Z98" i="9"/>
  <c r="Y98" i="9"/>
  <c r="AD60" i="9"/>
  <c r="AL60" i="9" s="1"/>
  <c r="AE60" i="9"/>
  <c r="AF60" i="9" s="1"/>
  <c r="P181" i="9"/>
  <c r="S181" i="9" s="1"/>
  <c r="L181" i="9"/>
  <c r="F120" i="9"/>
  <c r="K120" i="9"/>
  <c r="AE245" i="9"/>
  <c r="AF245" i="9" s="1"/>
  <c r="AD245" i="9"/>
  <c r="AL245" i="9" s="1"/>
  <c r="K139" i="9"/>
  <c r="F139" i="9"/>
  <c r="AD3" i="9"/>
  <c r="AL3" i="9" s="1"/>
  <c r="AE3" i="9"/>
  <c r="AF3" i="9" s="1"/>
  <c r="P114" i="9"/>
  <c r="S114" i="9" s="1"/>
  <c r="L114" i="9"/>
  <c r="AS36" i="9"/>
  <c r="AT36" i="9" s="1"/>
  <c r="AR36" i="9"/>
  <c r="AU36" i="9" s="1"/>
  <c r="AE59" i="9"/>
  <c r="AF59" i="9" s="1"/>
  <c r="AD59" i="9"/>
  <c r="AL59" i="9" s="1"/>
  <c r="AS109" i="9"/>
  <c r="AT109" i="9" s="1"/>
  <c r="AR109" i="9"/>
  <c r="AW78" i="9"/>
  <c r="AX78" i="9"/>
  <c r="AY78" i="9" s="1"/>
  <c r="AZ235" i="9"/>
  <c r="Z62" i="9"/>
  <c r="Y62" i="9"/>
  <c r="AS21" i="9"/>
  <c r="AT21" i="9" s="1"/>
  <c r="AR21" i="9"/>
  <c r="Z103" i="9"/>
  <c r="Y103" i="9"/>
  <c r="AW12" i="9"/>
  <c r="AX12" i="9"/>
  <c r="AY12" i="9" s="1"/>
  <c r="K136" i="9"/>
  <c r="F136" i="9"/>
  <c r="L19" i="9"/>
  <c r="P19" i="9"/>
  <c r="S19" i="9" s="1"/>
  <c r="Z32" i="9"/>
  <c r="Y32" i="9"/>
  <c r="AE108" i="9"/>
  <c r="AF108" i="9" s="1"/>
  <c r="AD108" i="9"/>
  <c r="AL108" i="9" s="1"/>
  <c r="Z92" i="9"/>
  <c r="Y92" i="9"/>
  <c r="AQ250" i="9"/>
  <c r="I90" i="9"/>
  <c r="J90" i="9" s="1"/>
  <c r="O90" i="9" s="1"/>
  <c r="M90" i="9"/>
  <c r="AD16" i="9"/>
  <c r="AL16" i="9" s="1"/>
  <c r="AE16" i="9"/>
  <c r="AF16" i="9" s="1"/>
  <c r="Y94" i="9"/>
  <c r="Z94" i="9"/>
  <c r="AE5" i="9"/>
  <c r="AF5" i="9" s="1"/>
  <c r="AD5" i="9"/>
  <c r="AL5" i="9" s="1"/>
  <c r="AE22" i="9"/>
  <c r="AF22" i="9" s="1"/>
  <c r="AD22" i="9"/>
  <c r="AL22" i="9" s="1"/>
  <c r="AB61" i="9"/>
  <c r="AA61" i="9"/>
  <c r="AU35" i="9"/>
  <c r="AD20" i="9"/>
  <c r="AL20" i="9" s="1"/>
  <c r="AE20" i="9"/>
  <c r="AF20" i="9" s="1"/>
  <c r="AB51" i="9"/>
  <c r="AA51" i="9"/>
  <c r="I31" i="9"/>
  <c r="J31" i="9" s="1"/>
  <c r="O31" i="9" s="1"/>
  <c r="M31" i="9"/>
  <c r="K3" i="9"/>
  <c r="F3" i="9"/>
  <c r="Y600" i="9"/>
  <c r="Z600" i="9"/>
  <c r="AW610" i="9"/>
  <c r="AX610" i="9"/>
  <c r="AY610" i="9" s="1"/>
  <c r="AQ586" i="9"/>
  <c r="AD541" i="9"/>
  <c r="AL541" i="9" s="1"/>
  <c r="AE541" i="9"/>
  <c r="AF541" i="9" s="1"/>
  <c r="AW571" i="9"/>
  <c r="AX571" i="9"/>
  <c r="AY571" i="9" s="1"/>
  <c r="Y547" i="9"/>
  <c r="Z547" i="9"/>
  <c r="Z559" i="9"/>
  <c r="Y559" i="9"/>
  <c r="K569" i="9"/>
  <c r="F569" i="9"/>
  <c r="AQ580" i="9"/>
  <c r="AX543" i="9"/>
  <c r="AY543" i="9" s="1"/>
  <c r="AW543" i="9"/>
  <c r="AZ563" i="9"/>
  <c r="K606" i="9"/>
  <c r="F606" i="9"/>
  <c r="K549" i="9"/>
  <c r="F549" i="9"/>
  <c r="F475" i="9"/>
  <c r="K475" i="9"/>
  <c r="AR539" i="9"/>
  <c r="Y581" i="9"/>
  <c r="Z581" i="9"/>
  <c r="I554" i="9"/>
  <c r="J554" i="9" s="1"/>
  <c r="O554" i="9" s="1"/>
  <c r="M554" i="9"/>
  <c r="K491" i="9"/>
  <c r="F491" i="9"/>
  <c r="AH534" i="9"/>
  <c r="AK534" i="9" s="1"/>
  <c r="AG534" i="9"/>
  <c r="AJ534" i="9" s="1"/>
  <c r="AX562" i="9"/>
  <c r="AY562" i="9" s="1"/>
  <c r="AW562" i="9"/>
  <c r="L548" i="9"/>
  <c r="P548" i="9"/>
  <c r="S548" i="9" s="1"/>
  <c r="F516" i="9"/>
  <c r="K516" i="9"/>
  <c r="F570" i="9"/>
  <c r="K570" i="9"/>
  <c r="AE506" i="9"/>
  <c r="AF506" i="9" s="1"/>
  <c r="AD506" i="9"/>
  <c r="AL506" i="9" s="1"/>
  <c r="AZ533" i="9"/>
  <c r="K466" i="9"/>
  <c r="F466" i="9"/>
  <c r="AX513" i="9"/>
  <c r="AY513" i="9" s="1"/>
  <c r="AW513" i="9"/>
  <c r="Z519" i="9"/>
  <c r="Y519" i="9"/>
  <c r="F362" i="9"/>
  <c r="K362" i="9"/>
  <c r="L483" i="9"/>
  <c r="P483" i="9"/>
  <c r="F488" i="9"/>
  <c r="K488" i="9"/>
  <c r="F463" i="9"/>
  <c r="K463" i="9"/>
  <c r="F522" i="9"/>
  <c r="K522" i="9"/>
  <c r="Z530" i="9"/>
  <c r="Y530" i="9"/>
  <c r="AX359" i="9"/>
  <c r="AY359" i="9" s="1"/>
  <c r="AW359" i="9"/>
  <c r="AB535" i="9"/>
  <c r="AA535" i="9"/>
  <c r="AR420" i="9"/>
  <c r="AS420" i="9"/>
  <c r="AT420" i="9" s="1"/>
  <c r="Y421" i="9"/>
  <c r="Z421" i="9"/>
  <c r="F539" i="9"/>
  <c r="K539" i="9"/>
  <c r="I420" i="9"/>
  <c r="J420" i="9" s="1"/>
  <c r="O420" i="9" s="1"/>
  <c r="M420" i="9"/>
  <c r="N420" i="9" s="1"/>
  <c r="AZ435" i="9"/>
  <c r="AD478" i="9"/>
  <c r="AL478" i="9" s="1"/>
  <c r="AE478" i="9"/>
  <c r="AF478" i="9" s="1"/>
  <c r="Y399" i="9"/>
  <c r="Z399" i="9"/>
  <c r="F404" i="9"/>
  <c r="K404" i="9"/>
  <c r="Y346" i="9"/>
  <c r="Z346" i="9"/>
  <c r="Y441" i="9"/>
  <c r="Z441" i="9"/>
  <c r="AH512" i="9"/>
  <c r="AK512" i="9" s="1"/>
  <c r="Z446" i="9"/>
  <c r="Y446" i="9"/>
  <c r="AE328" i="9"/>
  <c r="AF328" i="9" s="1"/>
  <c r="AD328" i="9"/>
  <c r="AL328" i="9" s="1"/>
  <c r="Y392" i="9"/>
  <c r="Z392" i="9"/>
  <c r="AH402" i="9"/>
  <c r="AK402" i="9" s="1"/>
  <c r="AX343" i="9"/>
  <c r="AY343" i="9" s="1"/>
  <c r="AW343" i="9"/>
  <c r="AE390" i="9"/>
  <c r="AF390" i="9" s="1"/>
  <c r="AD390" i="9"/>
  <c r="AL390" i="9" s="1"/>
  <c r="AS270" i="9"/>
  <c r="AT270" i="9" s="1"/>
  <c r="AR270" i="9"/>
  <c r="F467" i="9"/>
  <c r="K467" i="9"/>
  <c r="AD367" i="9"/>
  <c r="AL367" i="9" s="1"/>
  <c r="AE367" i="9"/>
  <c r="AF367" i="9" s="1"/>
  <c r="K391" i="9"/>
  <c r="F391" i="9"/>
  <c r="AS479" i="9"/>
  <c r="AT479" i="9" s="1"/>
  <c r="AR479" i="9"/>
  <c r="Z395" i="9"/>
  <c r="Y395" i="9"/>
  <c r="AE347" i="9"/>
  <c r="AF347" i="9" s="1"/>
  <c r="AD347" i="9"/>
  <c r="AL347" i="9" s="1"/>
  <c r="AA398" i="9"/>
  <c r="AB398" i="9"/>
  <c r="AE324" i="9"/>
  <c r="AF324" i="9" s="1"/>
  <c r="AD324" i="9"/>
  <c r="AL324" i="9" s="1"/>
  <c r="K336" i="9"/>
  <c r="F336" i="9"/>
  <c r="AE307" i="9"/>
  <c r="AF307" i="9" s="1"/>
  <c r="AD307" i="9"/>
  <c r="AL307" i="9" s="1"/>
  <c r="AX352" i="9"/>
  <c r="AY352" i="9" s="1"/>
  <c r="AW352" i="9"/>
  <c r="Y318" i="9"/>
  <c r="Z318" i="9"/>
  <c r="AA366" i="9"/>
  <c r="AB366" i="9"/>
  <c r="AE296" i="9"/>
  <c r="AF296" i="9" s="1"/>
  <c r="AD296" i="9"/>
  <c r="AL296" i="9" s="1"/>
  <c r="AE275" i="9"/>
  <c r="AF275" i="9" s="1"/>
  <c r="AD275" i="9"/>
  <c r="AL275" i="9" s="1"/>
  <c r="F375" i="9"/>
  <c r="K375" i="9"/>
  <c r="AQ354" i="9"/>
  <c r="K303" i="9"/>
  <c r="F303" i="9"/>
  <c r="Z382" i="9"/>
  <c r="Y382" i="9"/>
  <c r="Z310" i="9"/>
  <c r="Y310" i="9"/>
  <c r="AX267" i="9"/>
  <c r="AY267" i="9" s="1"/>
  <c r="AW267" i="9"/>
  <c r="Y215" i="9"/>
  <c r="Z215" i="9"/>
  <c r="K255" i="9"/>
  <c r="F255" i="9"/>
  <c r="AB284" i="9"/>
  <c r="AA284" i="9"/>
  <c r="Y289" i="9"/>
  <c r="Z289" i="9"/>
  <c r="AR257" i="9"/>
  <c r="AS257" i="9"/>
  <c r="AT257" i="9" s="1"/>
  <c r="Z297" i="9"/>
  <c r="Y297" i="9"/>
  <c r="AU235" i="9"/>
  <c r="AQ268" i="9"/>
  <c r="K323" i="9"/>
  <c r="F323" i="9"/>
  <c r="AR197" i="9"/>
  <c r="AS197" i="9"/>
  <c r="AT197" i="9" s="1"/>
  <c r="F85" i="9"/>
  <c r="K85" i="9"/>
  <c r="AQ183" i="9"/>
  <c r="AZ240" i="9"/>
  <c r="Y188" i="9"/>
  <c r="Z188" i="9"/>
  <c r="AZ234" i="9"/>
  <c r="AB316" i="9"/>
  <c r="AA316" i="9"/>
  <c r="AU291" i="9"/>
  <c r="AE214" i="9"/>
  <c r="AF214" i="9" s="1"/>
  <c r="AG214" i="9" s="1"/>
  <c r="AJ214" i="9" s="1"/>
  <c r="AD214" i="9"/>
  <c r="AL214" i="9" s="1"/>
  <c r="Z259" i="9"/>
  <c r="Y259" i="9"/>
  <c r="AD236" i="9"/>
  <c r="AL236" i="9" s="1"/>
  <c r="AE236" i="9"/>
  <c r="AF236" i="9" s="1"/>
  <c r="AZ199" i="9"/>
  <c r="Z106" i="9"/>
  <c r="Y106" i="9"/>
  <c r="AQ251" i="9"/>
  <c r="P214" i="9"/>
  <c r="S214" i="9" s="1"/>
  <c r="L214" i="9"/>
  <c r="F110" i="9"/>
  <c r="K110" i="9"/>
  <c r="P200" i="9"/>
  <c r="S200" i="9" s="1"/>
  <c r="L200" i="9"/>
  <c r="AZ108" i="9"/>
  <c r="Z242" i="9"/>
  <c r="Y242" i="9"/>
  <c r="AW140" i="9"/>
  <c r="AX140" i="9"/>
  <c r="AY140" i="9" s="1"/>
  <c r="AU203" i="9"/>
  <c r="AE222" i="9"/>
  <c r="AF222" i="9" s="1"/>
  <c r="AD222" i="9"/>
  <c r="AL222" i="9" s="1"/>
  <c r="Y183" i="9"/>
  <c r="Z183" i="9"/>
  <c r="F109" i="9"/>
  <c r="K109" i="9"/>
  <c r="AE77" i="9"/>
  <c r="AF77" i="9" s="1"/>
  <c r="AD77" i="9"/>
  <c r="AL77" i="9" s="1"/>
  <c r="K184" i="9"/>
  <c r="F184" i="9"/>
  <c r="AQ133" i="9"/>
  <c r="AR64" i="9"/>
  <c r="AS64" i="9"/>
  <c r="AT64" i="9" s="1"/>
  <c r="AE70" i="9"/>
  <c r="AF70" i="9" s="1"/>
  <c r="AD70" i="9"/>
  <c r="AL70" i="9" s="1"/>
  <c r="Z177" i="9"/>
  <c r="Y177" i="9"/>
  <c r="I204" i="9"/>
  <c r="J204" i="9" s="1"/>
  <c r="O204" i="9" s="1"/>
  <c r="M204" i="9"/>
  <c r="AZ84" i="9"/>
  <c r="AE234" i="9"/>
  <c r="AF234" i="9" s="1"/>
  <c r="AD234" i="9"/>
  <c r="AL234" i="9" s="1"/>
  <c r="AE140" i="9"/>
  <c r="AF140" i="9" s="1"/>
  <c r="AD140" i="9"/>
  <c r="AL140" i="9" s="1"/>
  <c r="AK105" i="9"/>
  <c r="K245" i="9"/>
  <c r="F245" i="9"/>
  <c r="Y138" i="9"/>
  <c r="Z138" i="9"/>
  <c r="AR120" i="9"/>
  <c r="AS120" i="9"/>
  <c r="AT120" i="9" s="1"/>
  <c r="AX61" i="9"/>
  <c r="AY61" i="9" s="1"/>
  <c r="AW61" i="9"/>
  <c r="AE29" i="9"/>
  <c r="AF29" i="9" s="1"/>
  <c r="AD29" i="9"/>
  <c r="AL29" i="9" s="1"/>
  <c r="AX109" i="9"/>
  <c r="AY109" i="9" s="1"/>
  <c r="AW109" i="9"/>
  <c r="AZ54" i="9"/>
  <c r="Z19" i="9"/>
  <c r="Y19" i="9"/>
  <c r="AE67" i="9"/>
  <c r="AF67" i="9" s="1"/>
  <c r="AD67" i="9"/>
  <c r="AL67" i="9" s="1"/>
  <c r="K14" i="9"/>
  <c r="F14" i="9"/>
  <c r="M19" i="9"/>
  <c r="I19" i="9"/>
  <c r="J19" i="9" s="1"/>
  <c r="O19" i="9" s="1"/>
  <c r="F76" i="9"/>
  <c r="K76" i="9"/>
  <c r="AE48" i="9"/>
  <c r="AF48" i="9" s="1"/>
  <c r="AD48" i="9"/>
  <c r="AL48" i="9" s="1"/>
  <c r="AE103" i="9"/>
  <c r="AF103" i="9" s="1"/>
  <c r="AD103" i="9"/>
  <c r="AL103" i="9" s="1"/>
  <c r="Z42" i="9"/>
  <c r="Y42" i="9"/>
  <c r="AD92" i="9"/>
  <c r="AL92" i="9" s="1"/>
  <c r="AE92" i="9"/>
  <c r="AF92" i="9" s="1"/>
  <c r="AX250" i="9"/>
  <c r="AY250" i="9" s="1"/>
  <c r="AW250" i="9"/>
  <c r="AE79" i="9"/>
  <c r="AF79" i="9" s="1"/>
  <c r="AD79" i="9"/>
  <c r="AL79" i="9" s="1"/>
  <c r="L4" i="9"/>
  <c r="P4" i="9"/>
  <c r="S4" i="9" s="1"/>
  <c r="AA60" i="9"/>
  <c r="AB60" i="9"/>
  <c r="AR610" i="9"/>
  <c r="AS610" i="9"/>
  <c r="AT610" i="9" s="1"/>
  <c r="K524" i="9"/>
  <c r="F524" i="9"/>
  <c r="AR594" i="9"/>
  <c r="AS594" i="9"/>
  <c r="AT594" i="9" s="1"/>
  <c r="AW539" i="9"/>
  <c r="AX539" i="9"/>
  <c r="AY539" i="9" s="1"/>
  <c r="AS579" i="9"/>
  <c r="AT579" i="9" s="1"/>
  <c r="AR579" i="9"/>
  <c r="AS599" i="9"/>
  <c r="AT599" i="9" s="1"/>
  <c r="AR599" i="9"/>
  <c r="AD517" i="9"/>
  <c r="AL517" i="9" s="1"/>
  <c r="AE517" i="9"/>
  <c r="AF517" i="9" s="1"/>
  <c r="AZ554" i="9"/>
  <c r="AW592" i="9"/>
  <c r="AX592" i="9"/>
  <c r="AY592" i="9" s="1"/>
  <c r="AQ562" i="9"/>
  <c r="Y515" i="9"/>
  <c r="Z515" i="9"/>
  <c r="Z570" i="9"/>
  <c r="Y570" i="9"/>
  <c r="F450" i="9"/>
  <c r="K450" i="9"/>
  <c r="AD466" i="9"/>
  <c r="AL466" i="9" s="1"/>
  <c r="AE466" i="9"/>
  <c r="AF466" i="9" s="1"/>
  <c r="Z584" i="9"/>
  <c r="Y584" i="9"/>
  <c r="F568" i="9"/>
  <c r="K568" i="9"/>
  <c r="AB487" i="9"/>
  <c r="AA487" i="9"/>
  <c r="Y433" i="9"/>
  <c r="Z433" i="9"/>
  <c r="AE465" i="9"/>
  <c r="AF465" i="9" s="1"/>
  <c r="AD465" i="9"/>
  <c r="AL465" i="9" s="1"/>
  <c r="AE422" i="9"/>
  <c r="AF422" i="9" s="1"/>
  <c r="AD422" i="9"/>
  <c r="AL422" i="9" s="1"/>
  <c r="F482" i="9"/>
  <c r="K482" i="9"/>
  <c r="Z599" i="9"/>
  <c r="Y599" i="9"/>
  <c r="AE501" i="9"/>
  <c r="AF501" i="9" s="1"/>
  <c r="AD501" i="9"/>
  <c r="AL501" i="9" s="1"/>
  <c r="Z438" i="9"/>
  <c r="Y438" i="9"/>
  <c r="AR538" i="9"/>
  <c r="AS538" i="9"/>
  <c r="AT538" i="9" s="1"/>
  <c r="AD430" i="9"/>
  <c r="AL430" i="9" s="1"/>
  <c r="AE430" i="9"/>
  <c r="AF430" i="9" s="1"/>
  <c r="AS440" i="9"/>
  <c r="AT440" i="9" s="1"/>
  <c r="AR440" i="9"/>
  <c r="M493" i="9"/>
  <c r="I493" i="9"/>
  <c r="J493" i="9" s="1"/>
  <c r="O493" i="9" s="1"/>
  <c r="AD411" i="9"/>
  <c r="AL411" i="9" s="1"/>
  <c r="AE411" i="9"/>
  <c r="AF411" i="9" s="1"/>
  <c r="AW468" i="9"/>
  <c r="AX468" i="9"/>
  <c r="AY468" i="9" s="1"/>
  <c r="Z408" i="9"/>
  <c r="Y408" i="9"/>
  <c r="L517" i="9"/>
  <c r="P517" i="9"/>
  <c r="S517" i="9" s="1"/>
  <c r="AX427" i="9"/>
  <c r="AY427" i="9" s="1"/>
  <c r="AW427" i="9"/>
  <c r="AD426" i="9"/>
  <c r="AL426" i="9" s="1"/>
  <c r="AE426" i="9"/>
  <c r="AF426" i="9" s="1"/>
  <c r="AS468" i="9"/>
  <c r="AT468" i="9" s="1"/>
  <c r="AR468" i="9"/>
  <c r="AD385" i="9"/>
  <c r="AL385" i="9" s="1"/>
  <c r="AE385" i="9"/>
  <c r="AF385" i="9" s="1"/>
  <c r="AW458" i="9"/>
  <c r="AX458" i="9"/>
  <c r="AY458" i="9" s="1"/>
  <c r="AX399" i="9"/>
  <c r="AY399" i="9" s="1"/>
  <c r="AW399" i="9"/>
  <c r="F525" i="9"/>
  <c r="K525" i="9"/>
  <c r="AE402" i="9"/>
  <c r="AF402" i="9" s="1"/>
  <c r="AG402" i="9" s="1"/>
  <c r="AJ402" i="9" s="1"/>
  <c r="AD402" i="9"/>
  <c r="AL402" i="9" s="1"/>
  <c r="AB437" i="9"/>
  <c r="AA437" i="9"/>
  <c r="Z497" i="9"/>
  <c r="Y497" i="9"/>
  <c r="F400" i="9"/>
  <c r="K400" i="9"/>
  <c r="AE446" i="9"/>
  <c r="AF446" i="9" s="1"/>
  <c r="AD446" i="9"/>
  <c r="AL446" i="9" s="1"/>
  <c r="Z338" i="9"/>
  <c r="Y338" i="9"/>
  <c r="AE377" i="9"/>
  <c r="AF377" i="9" s="1"/>
  <c r="AD377" i="9"/>
  <c r="AL377" i="9" s="1"/>
  <c r="P407" i="9"/>
  <c r="S407" i="9" s="1"/>
  <c r="L407" i="9"/>
  <c r="AE363" i="9"/>
  <c r="AF363" i="9" s="1"/>
  <c r="AD363" i="9"/>
  <c r="AL363" i="9" s="1"/>
  <c r="AU527" i="9"/>
  <c r="F364" i="9"/>
  <c r="K364" i="9"/>
  <c r="AW390" i="9"/>
  <c r="AX390" i="9"/>
  <c r="AY390" i="9" s="1"/>
  <c r="Z381" i="9"/>
  <c r="Y381" i="9"/>
  <c r="AD492" i="9"/>
  <c r="AL492" i="9" s="1"/>
  <c r="AE492" i="9"/>
  <c r="AF492" i="9" s="1"/>
  <c r="Z335" i="9"/>
  <c r="Y335" i="9"/>
  <c r="AX492" i="9"/>
  <c r="AY492" i="9" s="1"/>
  <c r="AW492" i="9"/>
  <c r="AS298" i="9"/>
  <c r="AT298" i="9" s="1"/>
  <c r="AR298" i="9"/>
  <c r="Z386" i="9"/>
  <c r="Y386" i="9"/>
  <c r="AU315" i="9"/>
  <c r="Z296" i="9"/>
  <c r="Y296" i="9"/>
  <c r="P355" i="9"/>
  <c r="S355" i="9" s="1"/>
  <c r="L355" i="9"/>
  <c r="F273" i="9"/>
  <c r="K273" i="9"/>
  <c r="AW369" i="9"/>
  <c r="AX369" i="9"/>
  <c r="AY369" i="9" s="1"/>
  <c r="AD382" i="9"/>
  <c r="AL382" i="9" s="1"/>
  <c r="AE382" i="9"/>
  <c r="AF382" i="9" s="1"/>
  <c r="F265" i="9"/>
  <c r="K265" i="9"/>
  <c r="AR316" i="9"/>
  <c r="AS316" i="9"/>
  <c r="AT316" i="9" s="1"/>
  <c r="Y252" i="9"/>
  <c r="Z252" i="9"/>
  <c r="Y322" i="9"/>
  <c r="Z322" i="9"/>
  <c r="AR253" i="9"/>
  <c r="AS253" i="9"/>
  <c r="AT253" i="9" s="1"/>
  <c r="Z264" i="9"/>
  <c r="Y264" i="9"/>
  <c r="F285" i="9"/>
  <c r="K285" i="9"/>
  <c r="K297" i="9"/>
  <c r="F297" i="9"/>
  <c r="K235" i="9"/>
  <c r="F235" i="9"/>
  <c r="AR246" i="9"/>
  <c r="AS246" i="9"/>
  <c r="AT246" i="9" s="1"/>
  <c r="F195" i="9"/>
  <c r="K195" i="9"/>
  <c r="M241" i="9"/>
  <c r="N241" i="9" s="1"/>
  <c r="I241" i="9"/>
  <c r="J241" i="9" s="1"/>
  <c r="O241" i="9" s="1"/>
  <c r="F165" i="9"/>
  <c r="K165" i="9"/>
  <c r="F161" i="9"/>
  <c r="K161" i="9"/>
  <c r="Y186" i="9"/>
  <c r="Z186" i="9"/>
  <c r="AE220" i="9"/>
  <c r="AF220" i="9" s="1"/>
  <c r="AD220" i="9"/>
  <c r="AL220" i="9" s="1"/>
  <c r="AS233" i="9"/>
  <c r="AT233" i="9" s="1"/>
  <c r="AR233" i="9"/>
  <c r="F207" i="9"/>
  <c r="K207" i="9"/>
  <c r="AD259" i="9"/>
  <c r="AL259" i="9" s="1"/>
  <c r="AE259" i="9"/>
  <c r="AF259" i="9" s="1"/>
  <c r="AS220" i="9"/>
  <c r="AT220" i="9" s="1"/>
  <c r="AR220" i="9"/>
  <c r="K158" i="9"/>
  <c r="F158" i="9"/>
  <c r="AA128" i="9"/>
  <c r="AB128" i="9"/>
  <c r="AW251" i="9"/>
  <c r="AX251" i="9"/>
  <c r="AY251" i="9" s="1"/>
  <c r="F193" i="9"/>
  <c r="K193" i="9"/>
  <c r="AS156" i="9"/>
  <c r="AT156" i="9" s="1"/>
  <c r="AR156" i="9"/>
  <c r="K81" i="9"/>
  <c r="F81" i="9"/>
  <c r="AD96" i="9"/>
  <c r="AL96" i="9" s="1"/>
  <c r="AE96" i="9"/>
  <c r="AF96" i="9" s="1"/>
  <c r="F185" i="9"/>
  <c r="K185" i="9"/>
  <c r="AX178" i="9"/>
  <c r="AY178" i="9" s="1"/>
  <c r="AW178" i="9"/>
  <c r="AX94" i="9"/>
  <c r="AY94" i="9" s="1"/>
  <c r="AW94" i="9"/>
  <c r="Z172" i="9"/>
  <c r="Y172" i="9"/>
  <c r="Z163" i="9"/>
  <c r="Y163" i="9"/>
  <c r="P190" i="9"/>
  <c r="S190" i="9" s="1"/>
  <c r="L190" i="9"/>
  <c r="AW107" i="9"/>
  <c r="AX107" i="9"/>
  <c r="AY107" i="9" s="1"/>
  <c r="I230" i="9"/>
  <c r="J230" i="9" s="1"/>
  <c r="O230" i="9" s="1"/>
  <c r="M230" i="9"/>
  <c r="Z127" i="9"/>
  <c r="Y127" i="9"/>
  <c r="AD184" i="9"/>
  <c r="AL184" i="9" s="1"/>
  <c r="AE184" i="9"/>
  <c r="AF184" i="9" s="1"/>
  <c r="M132" i="9"/>
  <c r="I132" i="9"/>
  <c r="J132" i="9" s="1"/>
  <c r="O132" i="9" s="1"/>
  <c r="F51" i="9"/>
  <c r="K51" i="9"/>
  <c r="AR59" i="9"/>
  <c r="AU59" i="9" s="1"/>
  <c r="AS59" i="9"/>
  <c r="AT59" i="9" s="1"/>
  <c r="K177" i="9"/>
  <c r="F177" i="9"/>
  <c r="Z123" i="9"/>
  <c r="Y123" i="9"/>
  <c r="AS127" i="9"/>
  <c r="AT127" i="9" s="1"/>
  <c r="AR127" i="9"/>
  <c r="Z314" i="9"/>
  <c r="Y314" i="9"/>
  <c r="AD162" i="9"/>
  <c r="AL162" i="9" s="1"/>
  <c r="AE162" i="9"/>
  <c r="AF162" i="9" s="1"/>
  <c r="AS102" i="9"/>
  <c r="AT102" i="9" s="1"/>
  <c r="AR102" i="9"/>
  <c r="AS130" i="9"/>
  <c r="AT130" i="9" s="1"/>
  <c r="AR130" i="9"/>
  <c r="AX190" i="9"/>
  <c r="AY190" i="9" s="1"/>
  <c r="AW190" i="9"/>
  <c r="AE81" i="9"/>
  <c r="AF81" i="9" s="1"/>
  <c r="AD81" i="9"/>
  <c r="AL81" i="9" s="1"/>
  <c r="AD84" i="9"/>
  <c r="AL84" i="9" s="1"/>
  <c r="AE84" i="9"/>
  <c r="AF84" i="9" s="1"/>
  <c r="Y6" i="9"/>
  <c r="Z6" i="9"/>
  <c r="Z21" i="9"/>
  <c r="Y21" i="9"/>
  <c r="Z44" i="9"/>
  <c r="Y44" i="9"/>
  <c r="K107" i="9"/>
  <c r="F107" i="9"/>
  <c r="AS45" i="9"/>
  <c r="AT45" i="9" s="1"/>
  <c r="AR45" i="9"/>
  <c r="K83" i="9"/>
  <c r="F83" i="9"/>
  <c r="AD10" i="9"/>
  <c r="AL10" i="9" s="1"/>
  <c r="AE10" i="9"/>
  <c r="AF10" i="9" s="1"/>
  <c r="AD111" i="9"/>
  <c r="AL111" i="9" s="1"/>
  <c r="AE111" i="9"/>
  <c r="AF111" i="9" s="1"/>
  <c r="AE39" i="9"/>
  <c r="AF39" i="9" s="1"/>
  <c r="AD39" i="9"/>
  <c r="AL39" i="9" s="1"/>
  <c r="AE68" i="9"/>
  <c r="AF68" i="9" s="1"/>
  <c r="AD68" i="9"/>
  <c r="AL68" i="9" s="1"/>
  <c r="Z39" i="9"/>
  <c r="Y39" i="9"/>
  <c r="AW113" i="9"/>
  <c r="AX113" i="9"/>
  <c r="AY113" i="9" s="1"/>
  <c r="AA4" i="9"/>
  <c r="AB4" i="9"/>
  <c r="M73" i="9"/>
  <c r="I73" i="9"/>
  <c r="J73" i="9" s="1"/>
  <c r="O73" i="9" s="1"/>
  <c r="AE114" i="9"/>
  <c r="AF114" i="9" s="1"/>
  <c r="AD114" i="9"/>
  <c r="AL114" i="9" s="1"/>
  <c r="AA210" i="9"/>
  <c r="AB210" i="9"/>
  <c r="AU170" i="9"/>
  <c r="Y38" i="9"/>
  <c r="Z38" i="9"/>
  <c r="M103" i="9"/>
  <c r="I103" i="9"/>
  <c r="J103" i="9" s="1"/>
  <c r="O103" i="9" s="1"/>
  <c r="Z49" i="9"/>
  <c r="Y49" i="9"/>
  <c r="AB11" i="9"/>
  <c r="AA11" i="9"/>
  <c r="Z67" i="9"/>
  <c r="Y67" i="9"/>
  <c r="AB34" i="9"/>
  <c r="AA34" i="9"/>
  <c r="AD537" i="9"/>
  <c r="AL537" i="9" s="1"/>
  <c r="AE537" i="9"/>
  <c r="AF537" i="9" s="1"/>
  <c r="AS548" i="9"/>
  <c r="AT548" i="9" s="1"/>
  <c r="AR548" i="9"/>
  <c r="AS556" i="9"/>
  <c r="AT556" i="9" s="1"/>
  <c r="AR556" i="9"/>
  <c r="AE605" i="9"/>
  <c r="AF605" i="9" s="1"/>
  <c r="AD605" i="9"/>
  <c r="AL605" i="9" s="1"/>
  <c r="AW588" i="9"/>
  <c r="AX588" i="9"/>
  <c r="AY588" i="9" s="1"/>
  <c r="L547" i="9"/>
  <c r="P547" i="9"/>
  <c r="S547" i="9" s="1"/>
  <c r="AQ546" i="9"/>
  <c r="Z510" i="9"/>
  <c r="Y510" i="9"/>
  <c r="Z586" i="9"/>
  <c r="Y586" i="9"/>
  <c r="Z601" i="9"/>
  <c r="Y601" i="9"/>
  <c r="AE514" i="9"/>
  <c r="AF514" i="9" s="1"/>
  <c r="AD514" i="9"/>
  <c r="AL514" i="9" s="1"/>
  <c r="AS589" i="9"/>
  <c r="AT589" i="9" s="1"/>
  <c r="AR589" i="9"/>
  <c r="K507" i="9"/>
  <c r="F507" i="9"/>
  <c r="AX488" i="9"/>
  <c r="AY488" i="9" s="1"/>
  <c r="AW488" i="9"/>
  <c r="Y605" i="9"/>
  <c r="Z605" i="9"/>
  <c r="F540" i="9"/>
  <c r="K540" i="9"/>
  <c r="Y587" i="9"/>
  <c r="Z587" i="9"/>
  <c r="AZ553" i="9"/>
  <c r="Z555" i="9"/>
  <c r="Y555" i="9"/>
  <c r="AX581" i="9"/>
  <c r="AY581" i="9" s="1"/>
  <c r="AW581" i="9"/>
  <c r="AZ471" i="9"/>
  <c r="AZ512" i="9"/>
  <c r="AQ592" i="9"/>
  <c r="AR525" i="9"/>
  <c r="AS525" i="9"/>
  <c r="AT525" i="9" s="1"/>
  <c r="AQ508" i="9"/>
  <c r="F515" i="9"/>
  <c r="K515" i="9"/>
  <c r="AW551" i="9"/>
  <c r="AX551" i="9"/>
  <c r="AY551" i="9" s="1"/>
  <c r="AZ501" i="9"/>
  <c r="Y450" i="9"/>
  <c r="Z450" i="9"/>
  <c r="Y464" i="9"/>
  <c r="Z464" i="9"/>
  <c r="AW523" i="9"/>
  <c r="AX523" i="9"/>
  <c r="AY523" i="9" s="1"/>
  <c r="Z498" i="9"/>
  <c r="Y498" i="9"/>
  <c r="AQ559" i="9"/>
  <c r="AD584" i="9"/>
  <c r="AL584" i="9" s="1"/>
  <c r="AE584" i="9"/>
  <c r="AF584" i="9" s="1"/>
  <c r="Z568" i="9"/>
  <c r="Y568" i="9"/>
  <c r="AD433" i="9"/>
  <c r="AL433" i="9" s="1"/>
  <c r="AE433" i="9"/>
  <c r="AF433" i="9" s="1"/>
  <c r="Z465" i="9"/>
  <c r="Y465" i="9"/>
  <c r="F415" i="9"/>
  <c r="K415" i="9"/>
  <c r="Z482" i="9"/>
  <c r="Y482" i="9"/>
  <c r="AZ596" i="9"/>
  <c r="AS459" i="9"/>
  <c r="AT459" i="9" s="1"/>
  <c r="AR459" i="9"/>
  <c r="K501" i="9"/>
  <c r="F501" i="9"/>
  <c r="K510" i="9"/>
  <c r="F510" i="9"/>
  <c r="K438" i="9"/>
  <c r="F438" i="9"/>
  <c r="AH520" i="9"/>
  <c r="AK520" i="9" s="1"/>
  <c r="AD428" i="9"/>
  <c r="AL428" i="9" s="1"/>
  <c r="AE428" i="9"/>
  <c r="AF428" i="9" s="1"/>
  <c r="AW442" i="9"/>
  <c r="AX442" i="9"/>
  <c r="AY442" i="9" s="1"/>
  <c r="L493" i="9"/>
  <c r="P493" i="9"/>
  <c r="S493" i="9" s="1"/>
  <c r="AS406" i="9"/>
  <c r="AT406" i="9" s="1"/>
  <c r="AR406" i="9"/>
  <c r="AS429" i="9"/>
  <c r="AT429" i="9" s="1"/>
  <c r="AR429" i="9"/>
  <c r="AQ515" i="9"/>
  <c r="F426" i="9"/>
  <c r="K426" i="9"/>
  <c r="AS384" i="9"/>
  <c r="AT384" i="9" s="1"/>
  <c r="AR384" i="9"/>
  <c r="AQ397" i="9"/>
  <c r="K402" i="9"/>
  <c r="F402" i="9"/>
  <c r="AE497" i="9"/>
  <c r="AF497" i="9" s="1"/>
  <c r="AD497" i="9"/>
  <c r="AL497" i="9" s="1"/>
  <c r="AD400" i="9"/>
  <c r="AL400" i="9" s="1"/>
  <c r="AE400" i="9"/>
  <c r="AF400" i="9" s="1"/>
  <c r="AX382" i="9"/>
  <c r="AY382" i="9" s="1"/>
  <c r="AW382" i="9"/>
  <c r="AA388" i="9"/>
  <c r="AB388" i="9"/>
  <c r="AE447" i="9"/>
  <c r="AF447" i="9" s="1"/>
  <c r="AD447" i="9"/>
  <c r="AL447" i="9" s="1"/>
  <c r="P439" i="9"/>
  <c r="S439" i="9" s="1"/>
  <c r="L439" i="9"/>
  <c r="K377" i="9"/>
  <c r="F377" i="9"/>
  <c r="Z384" i="9"/>
  <c r="Y384" i="9"/>
  <c r="AU453" i="9"/>
  <c r="K333" i="9"/>
  <c r="F333" i="9"/>
  <c r="M407" i="9"/>
  <c r="I407" i="9"/>
  <c r="J407" i="9" s="1"/>
  <c r="O407" i="9" s="1"/>
  <c r="AZ335" i="9"/>
  <c r="K363" i="9"/>
  <c r="F363" i="9"/>
  <c r="L399" i="9"/>
  <c r="P399" i="9"/>
  <c r="S399" i="9" s="1"/>
  <c r="L401" i="9"/>
  <c r="P401" i="9"/>
  <c r="S401" i="9" s="1"/>
  <c r="K381" i="9"/>
  <c r="F381" i="9"/>
  <c r="AZ365" i="9"/>
  <c r="AS314" i="9"/>
  <c r="AT314" i="9" s="1"/>
  <c r="AR314" i="9"/>
  <c r="F335" i="9"/>
  <c r="K335" i="9"/>
  <c r="M421" i="9"/>
  <c r="I421" i="9"/>
  <c r="J421" i="9" s="1"/>
  <c r="O421" i="9" s="1"/>
  <c r="AS310" i="9"/>
  <c r="AT310" i="9" s="1"/>
  <c r="AR310" i="9"/>
  <c r="AQ352" i="9"/>
  <c r="K386" i="9"/>
  <c r="F386" i="9"/>
  <c r="AE376" i="9"/>
  <c r="AF376" i="9" s="1"/>
  <c r="AD376" i="9"/>
  <c r="AL376" i="9" s="1"/>
  <c r="AE281" i="9"/>
  <c r="AF281" i="9" s="1"/>
  <c r="AD281" i="9"/>
  <c r="AL281" i="9" s="1"/>
  <c r="AB333" i="9"/>
  <c r="AA333" i="9"/>
  <c r="M393" i="9"/>
  <c r="I393" i="9"/>
  <c r="J393" i="9" s="1"/>
  <c r="O393" i="9" s="1"/>
  <c r="S290" i="9"/>
  <c r="AD265" i="9"/>
  <c r="AL265" i="9" s="1"/>
  <c r="AE265" i="9"/>
  <c r="AF265" i="9" s="1"/>
  <c r="AW316" i="9"/>
  <c r="AX316" i="9"/>
  <c r="AY316" i="9" s="1"/>
  <c r="AE252" i="9"/>
  <c r="AF252" i="9" s="1"/>
  <c r="AD252" i="9"/>
  <c r="AL252" i="9" s="1"/>
  <c r="AD322" i="9"/>
  <c r="AL322" i="9" s="1"/>
  <c r="AE322" i="9"/>
  <c r="AF322" i="9" s="1"/>
  <c r="Z249" i="9"/>
  <c r="Y249" i="9"/>
  <c r="Z248" i="9"/>
  <c r="Y248" i="9"/>
  <c r="Z243" i="9"/>
  <c r="Y243" i="9"/>
  <c r="AE285" i="9"/>
  <c r="AF285" i="9" s="1"/>
  <c r="AD285" i="9"/>
  <c r="AL285" i="9" s="1"/>
  <c r="AW287" i="9"/>
  <c r="AX287" i="9"/>
  <c r="AY287" i="9" s="1"/>
  <c r="AR221" i="9"/>
  <c r="AS221" i="9"/>
  <c r="AT221" i="9" s="1"/>
  <c r="Y232" i="9"/>
  <c r="Z232" i="9"/>
  <c r="AS242" i="9"/>
  <c r="AT242" i="9" s="1"/>
  <c r="AR242" i="9"/>
  <c r="AU242" i="9" s="1"/>
  <c r="AE183" i="9"/>
  <c r="AF183" i="9" s="1"/>
  <c r="AD183" i="9"/>
  <c r="AL183" i="9" s="1"/>
  <c r="AW237" i="9"/>
  <c r="AX237" i="9"/>
  <c r="AY237" i="9" s="1"/>
  <c r="AX217" i="9"/>
  <c r="AY217" i="9" s="1"/>
  <c r="AW217" i="9"/>
  <c r="AZ217" i="9" s="1"/>
  <c r="AZ248" i="9"/>
  <c r="AZ297" i="9"/>
  <c r="AS254" i="9"/>
  <c r="AT254" i="9" s="1"/>
  <c r="AR254" i="9"/>
  <c r="AB202" i="9"/>
  <c r="AA202" i="9"/>
  <c r="AS105" i="9"/>
  <c r="AT105" i="9" s="1"/>
  <c r="AR105" i="9"/>
  <c r="Y192" i="9"/>
  <c r="Z192" i="9"/>
  <c r="Z126" i="9"/>
  <c r="Y126" i="9"/>
  <c r="AZ247" i="9"/>
  <c r="AZ149" i="9"/>
  <c r="F91" i="9"/>
  <c r="K91" i="9"/>
  <c r="Y185" i="9"/>
  <c r="Z185" i="9"/>
  <c r="K226" i="9"/>
  <c r="F226" i="9"/>
  <c r="AX179" i="9"/>
  <c r="AY179" i="9" s="1"/>
  <c r="AW179" i="9"/>
  <c r="F176" i="9"/>
  <c r="K176" i="9"/>
  <c r="AZ88" i="9"/>
  <c r="Z164" i="9"/>
  <c r="Y164" i="9"/>
  <c r="AE163" i="9"/>
  <c r="AF163" i="9" s="1"/>
  <c r="AD163" i="9"/>
  <c r="AL163" i="9" s="1"/>
  <c r="P230" i="9"/>
  <c r="S230" i="9" s="1"/>
  <c r="L230" i="9"/>
  <c r="F60" i="9"/>
  <c r="K60" i="9"/>
  <c r="AS117" i="9"/>
  <c r="AT117" i="9" s="1"/>
  <c r="AR117" i="9"/>
  <c r="F33" i="9"/>
  <c r="K33" i="9"/>
  <c r="AE54" i="9"/>
  <c r="AF54" i="9" s="1"/>
  <c r="AD54" i="9"/>
  <c r="AL54" i="9" s="1"/>
  <c r="AZ166" i="9"/>
  <c r="K123" i="9"/>
  <c r="F123" i="9"/>
  <c r="AR124" i="9"/>
  <c r="AS124" i="9"/>
  <c r="AT124" i="9" s="1"/>
  <c r="F72" i="9"/>
  <c r="K72" i="9"/>
  <c r="AW97" i="9"/>
  <c r="AX97" i="9"/>
  <c r="AY97" i="9" s="1"/>
  <c r="K314" i="9"/>
  <c r="F314" i="9"/>
  <c r="Z162" i="9"/>
  <c r="Y162" i="9"/>
  <c r="AX102" i="9"/>
  <c r="AY102" i="9" s="1"/>
  <c r="AW102" i="9"/>
  <c r="AQ79" i="9"/>
  <c r="AX55" i="9"/>
  <c r="AY55" i="9" s="1"/>
  <c r="AW55" i="9"/>
  <c r="F6" i="9"/>
  <c r="K6" i="9"/>
  <c r="AE76" i="9"/>
  <c r="AF76" i="9" s="1"/>
  <c r="AD76" i="9"/>
  <c r="AL76" i="9" s="1"/>
  <c r="F21" i="9"/>
  <c r="K21" i="9"/>
  <c r="M108" i="9"/>
  <c r="I108" i="9"/>
  <c r="J108" i="9" s="1"/>
  <c r="O108" i="9" s="1"/>
  <c r="AD107" i="9"/>
  <c r="AL107" i="9" s="1"/>
  <c r="AE107" i="9"/>
  <c r="AF107" i="9" s="1"/>
  <c r="K38" i="9"/>
  <c r="F38" i="9"/>
  <c r="AX200" i="9"/>
  <c r="AY200" i="9" s="1"/>
  <c r="AW200" i="9"/>
  <c r="AE51" i="9"/>
  <c r="AF51" i="9" s="1"/>
  <c r="AD51" i="9"/>
  <c r="AL51" i="9" s="1"/>
  <c r="F111" i="9"/>
  <c r="K111" i="9"/>
  <c r="AB30" i="9"/>
  <c r="AA30" i="9"/>
  <c r="P218" i="9"/>
  <c r="S218" i="9" s="1"/>
  <c r="L218" i="9"/>
  <c r="AE187" i="9"/>
  <c r="AF187" i="9" s="1"/>
  <c r="AD187" i="9"/>
  <c r="AL187" i="9" s="1"/>
  <c r="Z187" i="9"/>
  <c r="Y187" i="9"/>
  <c r="K39" i="9"/>
  <c r="F39" i="9"/>
  <c r="N56" i="9"/>
  <c r="P73" i="9"/>
  <c r="S73" i="9" s="1"/>
  <c r="L73" i="9"/>
  <c r="M93" i="9"/>
  <c r="I93" i="9"/>
  <c r="J93" i="9" s="1"/>
  <c r="O93" i="9" s="1"/>
  <c r="AB161" i="9"/>
  <c r="AA161" i="9"/>
  <c r="AB77" i="9"/>
  <c r="AA77" i="9"/>
  <c r="AD38" i="9"/>
  <c r="AL38" i="9" s="1"/>
  <c r="AE38" i="9"/>
  <c r="AF38" i="9" s="1"/>
  <c r="AB23" i="9"/>
  <c r="AA23" i="9"/>
  <c r="AB29" i="9"/>
  <c r="AA29" i="9"/>
  <c r="P103" i="9"/>
  <c r="S103" i="9" s="1"/>
  <c r="L103" i="9"/>
  <c r="I8" i="9"/>
  <c r="J8" i="9" s="1"/>
  <c r="O8" i="9" s="1"/>
  <c r="M8" i="9"/>
  <c r="Z507" i="9"/>
  <c r="Y507" i="9"/>
  <c r="AX530" i="9"/>
  <c r="AY530" i="9" s="1"/>
  <c r="AW530" i="9"/>
  <c r="Y540" i="9"/>
  <c r="Z540" i="9"/>
  <c r="K587" i="9"/>
  <c r="F587" i="9"/>
  <c r="K546" i="9"/>
  <c r="F546" i="9"/>
  <c r="AR547" i="9"/>
  <c r="AS547" i="9"/>
  <c r="AT547" i="9" s="1"/>
  <c r="AE555" i="9"/>
  <c r="AF555" i="9" s="1"/>
  <c r="AD555" i="9"/>
  <c r="AL555" i="9" s="1"/>
  <c r="AE577" i="9"/>
  <c r="AF577" i="9" s="1"/>
  <c r="AD577" i="9"/>
  <c r="AL577" i="9" s="1"/>
  <c r="F442" i="9"/>
  <c r="K442" i="9"/>
  <c r="F583" i="9"/>
  <c r="K583" i="9"/>
  <c r="AS551" i="9"/>
  <c r="AT551" i="9" s="1"/>
  <c r="AR551" i="9"/>
  <c r="AE432" i="9"/>
  <c r="AF432" i="9" s="1"/>
  <c r="AD432" i="9"/>
  <c r="AL432" i="9" s="1"/>
  <c r="K454" i="9"/>
  <c r="F454" i="9"/>
  <c r="AQ523" i="9"/>
  <c r="K571" i="9"/>
  <c r="F571" i="9"/>
  <c r="Y495" i="9"/>
  <c r="Z495" i="9"/>
  <c r="AW559" i="9"/>
  <c r="AX559" i="9"/>
  <c r="AY559" i="9" s="1"/>
  <c r="Y565" i="9"/>
  <c r="Z565" i="9"/>
  <c r="M584" i="9"/>
  <c r="I584" i="9"/>
  <c r="J584" i="9" s="1"/>
  <c r="O584" i="9" s="1"/>
  <c r="Y538" i="9"/>
  <c r="Z538" i="9"/>
  <c r="K465" i="9"/>
  <c r="F465" i="9"/>
  <c r="F597" i="9"/>
  <c r="K597" i="9"/>
  <c r="AD482" i="9"/>
  <c r="AL482" i="9" s="1"/>
  <c r="AE482" i="9"/>
  <c r="AF482" i="9" s="1"/>
  <c r="Z501" i="9"/>
  <c r="Y501" i="9"/>
  <c r="AD510" i="9"/>
  <c r="AL510" i="9" s="1"/>
  <c r="AE510" i="9"/>
  <c r="AF510" i="9" s="1"/>
  <c r="Z435" i="9"/>
  <c r="Y435" i="9"/>
  <c r="AS495" i="9"/>
  <c r="AT495" i="9" s="1"/>
  <c r="AR495" i="9"/>
  <c r="F428" i="9"/>
  <c r="K428" i="9"/>
  <c r="AQ584" i="9"/>
  <c r="AX440" i="9"/>
  <c r="AY440" i="9" s="1"/>
  <c r="AW440" i="9"/>
  <c r="AE401" i="9"/>
  <c r="AF401" i="9" s="1"/>
  <c r="AD401" i="9"/>
  <c r="AL401" i="9" s="1"/>
  <c r="AX406" i="9"/>
  <c r="AY406" i="9" s="1"/>
  <c r="AW406" i="9"/>
  <c r="AX429" i="9"/>
  <c r="AY429" i="9" s="1"/>
  <c r="AW429" i="9"/>
  <c r="AR427" i="9"/>
  <c r="AS427" i="9"/>
  <c r="AT427" i="9" s="1"/>
  <c r="AA454" i="9"/>
  <c r="AB454" i="9"/>
  <c r="Z426" i="9"/>
  <c r="Y426" i="9"/>
  <c r="AQ381" i="9"/>
  <c r="L480" i="9"/>
  <c r="P480" i="9"/>
  <c r="S480" i="9" s="1"/>
  <c r="F394" i="9"/>
  <c r="K394" i="9"/>
  <c r="F497" i="9"/>
  <c r="K497" i="9"/>
  <c r="AQ399" i="9"/>
  <c r="Z457" i="9"/>
  <c r="Y457" i="9"/>
  <c r="M414" i="9"/>
  <c r="I414" i="9"/>
  <c r="J414" i="9" s="1"/>
  <c r="O414" i="9" s="1"/>
  <c r="Y447" i="9"/>
  <c r="Z447" i="9"/>
  <c r="M439" i="9"/>
  <c r="I439" i="9"/>
  <c r="J439" i="9" s="1"/>
  <c r="O439" i="9" s="1"/>
  <c r="AR484" i="9"/>
  <c r="AS484" i="9"/>
  <c r="AT484" i="9" s="1"/>
  <c r="Z377" i="9"/>
  <c r="Y377" i="9"/>
  <c r="AS372" i="9"/>
  <c r="AT372" i="9" s="1"/>
  <c r="AR372" i="9"/>
  <c r="AE333" i="9"/>
  <c r="AF333" i="9" s="1"/>
  <c r="AD333" i="9"/>
  <c r="AL333" i="9" s="1"/>
  <c r="AE403" i="9"/>
  <c r="AF403" i="9" s="1"/>
  <c r="AD403" i="9"/>
  <c r="AL403" i="9" s="1"/>
  <c r="AS356" i="9"/>
  <c r="AT356" i="9" s="1"/>
  <c r="AR356" i="9"/>
  <c r="AD364" i="9"/>
  <c r="AL364" i="9" s="1"/>
  <c r="AE364" i="9"/>
  <c r="AF364" i="9" s="1"/>
  <c r="M399" i="9"/>
  <c r="I399" i="9"/>
  <c r="J399" i="9" s="1"/>
  <c r="O399" i="9" s="1"/>
  <c r="AS390" i="9"/>
  <c r="AT390" i="9" s="1"/>
  <c r="AR390" i="9"/>
  <c r="I401" i="9"/>
  <c r="J401" i="9" s="1"/>
  <c r="O401" i="9" s="1"/>
  <c r="M401" i="9"/>
  <c r="AE381" i="9"/>
  <c r="AF381" i="9" s="1"/>
  <c r="AD381" i="9"/>
  <c r="AL381" i="9" s="1"/>
  <c r="AD310" i="9"/>
  <c r="AL310" i="9" s="1"/>
  <c r="AE310" i="9"/>
  <c r="AF310" i="9" s="1"/>
  <c r="L421" i="9"/>
  <c r="P421" i="9"/>
  <c r="S421" i="9" s="1"/>
  <c r="Z305" i="9"/>
  <c r="Y305" i="9"/>
  <c r="AX322" i="9"/>
  <c r="AY322" i="9" s="1"/>
  <c r="AW322" i="9"/>
  <c r="AE386" i="9"/>
  <c r="AF386" i="9" s="1"/>
  <c r="AD386" i="9"/>
  <c r="AL386" i="9" s="1"/>
  <c r="K376" i="9"/>
  <c r="F376" i="9"/>
  <c r="AR363" i="9"/>
  <c r="AS363" i="9"/>
  <c r="AT363" i="9" s="1"/>
  <c r="F281" i="9"/>
  <c r="K281" i="9"/>
  <c r="P393" i="9"/>
  <c r="S393" i="9" s="1"/>
  <c r="L393" i="9"/>
  <c r="Y282" i="9"/>
  <c r="Z282" i="9"/>
  <c r="AE286" i="9"/>
  <c r="AF286" i="9" s="1"/>
  <c r="AD286" i="9"/>
  <c r="AL286" i="9" s="1"/>
  <c r="Z263" i="9"/>
  <c r="Y263" i="9"/>
  <c r="Y250" i="9"/>
  <c r="Z250" i="9"/>
  <c r="K247" i="9"/>
  <c r="F247" i="9"/>
  <c r="AB299" i="9"/>
  <c r="AA299" i="9"/>
  <c r="K243" i="9"/>
  <c r="F243" i="9"/>
  <c r="Z320" i="9"/>
  <c r="Y320" i="9"/>
  <c r="F284" i="9"/>
  <c r="K284" i="9"/>
  <c r="K221" i="9"/>
  <c r="F221" i="9"/>
  <c r="F232" i="9"/>
  <c r="K232" i="9"/>
  <c r="AE240" i="9"/>
  <c r="AF240" i="9" s="1"/>
  <c r="AD240" i="9"/>
  <c r="AL240" i="9" s="1"/>
  <c r="K256" i="9"/>
  <c r="F256" i="9"/>
  <c r="Y182" i="9"/>
  <c r="Z182" i="9"/>
  <c r="AX330" i="9"/>
  <c r="AY330" i="9" s="1"/>
  <c r="AW330" i="9"/>
  <c r="AE150" i="9"/>
  <c r="AF150" i="9" s="1"/>
  <c r="AG150" i="9" s="1"/>
  <c r="AJ150" i="9" s="1"/>
  <c r="AD150" i="9"/>
  <c r="AL150" i="9" s="1"/>
  <c r="AH265" i="9"/>
  <c r="AK265" i="9" s="1"/>
  <c r="F175" i="9"/>
  <c r="K175" i="9"/>
  <c r="AX192" i="9"/>
  <c r="AY192" i="9" s="1"/>
  <c r="AW192" i="9"/>
  <c r="AX252" i="9"/>
  <c r="AY252" i="9" s="1"/>
  <c r="AW252" i="9"/>
  <c r="AX279" i="9"/>
  <c r="AY279" i="9" s="1"/>
  <c r="AW279" i="9"/>
  <c r="F147" i="9"/>
  <c r="K147" i="9"/>
  <c r="AE100" i="9"/>
  <c r="AF100" i="9" s="1"/>
  <c r="AD100" i="9"/>
  <c r="AL100" i="9" s="1"/>
  <c r="K192" i="9"/>
  <c r="F192" i="9"/>
  <c r="AS112" i="9"/>
  <c r="AT112" i="9" s="1"/>
  <c r="AR112" i="9"/>
  <c r="AS188" i="9"/>
  <c r="AT188" i="9" s="1"/>
  <c r="AR188" i="9"/>
  <c r="AX194" i="9"/>
  <c r="AY194" i="9" s="1"/>
  <c r="AW194" i="9"/>
  <c r="AE172" i="9"/>
  <c r="AF172" i="9" s="1"/>
  <c r="AD172" i="9"/>
  <c r="AL172" i="9" s="1"/>
  <c r="Z91" i="9"/>
  <c r="Y91" i="9"/>
  <c r="AA176" i="9"/>
  <c r="AB176" i="9"/>
  <c r="F100" i="9"/>
  <c r="K100" i="9"/>
  <c r="Y226" i="9"/>
  <c r="Z226" i="9"/>
  <c r="M225" i="9"/>
  <c r="I225" i="9"/>
  <c r="J225" i="9" s="1"/>
  <c r="O225" i="9" s="1"/>
  <c r="AD176" i="9"/>
  <c r="AL176" i="9" s="1"/>
  <c r="AE176" i="9"/>
  <c r="AF176" i="9" s="1"/>
  <c r="F164" i="9"/>
  <c r="K164" i="9"/>
  <c r="AS2" i="9"/>
  <c r="AT2" i="9" s="1"/>
  <c r="AR2" i="9"/>
  <c r="AA154" i="9"/>
  <c r="AB154" i="9"/>
  <c r="F47" i="9"/>
  <c r="K47" i="9"/>
  <c r="AD123" i="9"/>
  <c r="AL123" i="9" s="1"/>
  <c r="AE123" i="9"/>
  <c r="AF123" i="9" s="1"/>
  <c r="AW160" i="9"/>
  <c r="AX160" i="9"/>
  <c r="AY160" i="9" s="1"/>
  <c r="AD61" i="9"/>
  <c r="AL61" i="9" s="1"/>
  <c r="AE61" i="9"/>
  <c r="AF61" i="9" s="1"/>
  <c r="AQ189" i="9"/>
  <c r="M135" i="9"/>
  <c r="I135" i="9"/>
  <c r="J135" i="9" s="1"/>
  <c r="O135" i="9" s="1"/>
  <c r="AE314" i="9"/>
  <c r="AF314" i="9" s="1"/>
  <c r="AD314" i="9"/>
  <c r="AL314" i="9" s="1"/>
  <c r="F162" i="9"/>
  <c r="K162" i="9"/>
  <c r="AE122" i="9"/>
  <c r="AF122" i="9" s="1"/>
  <c r="AD122" i="9"/>
  <c r="AL122" i="9" s="1"/>
  <c r="AX45" i="9"/>
  <c r="AY45" i="9" s="1"/>
  <c r="AW45" i="9"/>
  <c r="AZ45" i="9" s="1"/>
  <c r="Y74" i="9"/>
  <c r="Z74" i="9"/>
  <c r="Z64" i="9"/>
  <c r="Y64" i="9"/>
  <c r="AD21" i="9"/>
  <c r="AL21" i="9" s="1"/>
  <c r="AE21" i="9"/>
  <c r="AF21" i="9" s="1"/>
  <c r="P108" i="9"/>
  <c r="S108" i="9" s="1"/>
  <c r="L108" i="9"/>
  <c r="AE49" i="9"/>
  <c r="AF49" i="9" s="1"/>
  <c r="AD49" i="9"/>
  <c r="AL49" i="9" s="1"/>
  <c r="F9" i="9"/>
  <c r="K9" i="9"/>
  <c r="Z111" i="9"/>
  <c r="Y111" i="9"/>
  <c r="K32" i="9"/>
  <c r="F32" i="9"/>
  <c r="I218" i="9"/>
  <c r="J218" i="9" s="1"/>
  <c r="O218" i="9" s="1"/>
  <c r="M218" i="9"/>
  <c r="K187" i="9"/>
  <c r="F187" i="9"/>
  <c r="K160" i="9"/>
  <c r="F160" i="9"/>
  <c r="AQ44" i="9"/>
  <c r="AB199" i="9"/>
  <c r="AA199" i="9"/>
  <c r="AS62" i="9"/>
  <c r="AT62" i="9" s="1"/>
  <c r="AR62" i="9"/>
  <c r="L93" i="9"/>
  <c r="P93" i="9"/>
  <c r="S93" i="9" s="1"/>
  <c r="AX62" i="9"/>
  <c r="AY62" i="9" s="1"/>
  <c r="AW62" i="9"/>
  <c r="L48" i="9"/>
  <c r="P48" i="9"/>
  <c r="S48" i="9" s="1"/>
  <c r="AH15" i="9"/>
  <c r="AK15" i="9" s="1"/>
  <c r="AG15" i="9"/>
  <c r="AJ15" i="9" s="1"/>
  <c r="P8" i="9"/>
  <c r="S8" i="9" s="1"/>
  <c r="L8" i="9"/>
  <c r="AE599" i="9"/>
  <c r="AF599" i="9" s="1"/>
  <c r="AD599" i="9"/>
  <c r="AL599" i="9" s="1"/>
  <c r="AD587" i="9"/>
  <c r="AL587" i="9" s="1"/>
  <c r="AE587" i="9"/>
  <c r="AF587" i="9" s="1"/>
  <c r="Y546" i="9"/>
  <c r="Z546" i="9"/>
  <c r="AA578" i="9"/>
  <c r="AB578" i="9"/>
  <c r="AR581" i="9"/>
  <c r="AS581" i="9"/>
  <c r="AT581" i="9" s="1"/>
  <c r="AX507" i="9"/>
  <c r="AY507" i="9" s="1"/>
  <c r="AW507" i="9"/>
  <c r="AE583" i="9"/>
  <c r="AF583" i="9" s="1"/>
  <c r="AD583" i="9"/>
  <c r="AL583" i="9" s="1"/>
  <c r="AD532" i="9"/>
  <c r="AL532" i="9" s="1"/>
  <c r="AE532" i="9"/>
  <c r="AF532" i="9" s="1"/>
  <c r="AE502" i="9"/>
  <c r="AF502" i="9" s="1"/>
  <c r="AG502" i="9" s="1"/>
  <c r="AJ502" i="9" s="1"/>
  <c r="AD502" i="9"/>
  <c r="AL502" i="9" s="1"/>
  <c r="AE495" i="9"/>
  <c r="AF495" i="9" s="1"/>
  <c r="AD495" i="9"/>
  <c r="AL495" i="9" s="1"/>
  <c r="K444" i="9"/>
  <c r="F444" i="9"/>
  <c r="AD571" i="9"/>
  <c r="AL571" i="9" s="1"/>
  <c r="AE571" i="9"/>
  <c r="AF571" i="9" s="1"/>
  <c r="F495" i="9"/>
  <c r="K495" i="9"/>
  <c r="AR505" i="9"/>
  <c r="AS505" i="9"/>
  <c r="AT505" i="9" s="1"/>
  <c r="K565" i="9"/>
  <c r="F565" i="9"/>
  <c r="P584" i="9"/>
  <c r="S584" i="9" s="1"/>
  <c r="L584" i="9"/>
  <c r="F538" i="9"/>
  <c r="K538" i="9"/>
  <c r="F413" i="9"/>
  <c r="K413" i="9"/>
  <c r="Y461" i="9"/>
  <c r="Z461" i="9"/>
  <c r="AE597" i="9"/>
  <c r="AF597" i="9" s="1"/>
  <c r="AD597" i="9"/>
  <c r="AL597" i="9" s="1"/>
  <c r="Z493" i="9"/>
  <c r="Y493" i="9"/>
  <c r="AU506" i="9"/>
  <c r="AW431" i="9"/>
  <c r="AX431" i="9"/>
  <c r="AY431" i="9" s="1"/>
  <c r="AW538" i="9"/>
  <c r="AX538" i="9"/>
  <c r="AY538" i="9" s="1"/>
  <c r="AS442" i="9"/>
  <c r="AT442" i="9" s="1"/>
  <c r="AR442" i="9"/>
  <c r="AX584" i="9"/>
  <c r="AY584" i="9" s="1"/>
  <c r="AW584" i="9"/>
  <c r="AR437" i="9"/>
  <c r="AS437" i="9"/>
  <c r="AT437" i="9" s="1"/>
  <c r="AB460" i="9"/>
  <c r="AA460" i="9"/>
  <c r="F459" i="9"/>
  <c r="K459" i="9"/>
  <c r="AA432" i="9"/>
  <c r="AB432" i="9"/>
  <c r="AR387" i="9"/>
  <c r="AS387" i="9"/>
  <c r="AT387" i="9" s="1"/>
  <c r="M480" i="9"/>
  <c r="I480" i="9"/>
  <c r="J480" i="9" s="1"/>
  <c r="O480" i="9" s="1"/>
  <c r="Z394" i="9"/>
  <c r="Y394" i="9"/>
  <c r="AA476" i="9"/>
  <c r="AB476" i="9"/>
  <c r="AZ381" i="9"/>
  <c r="F457" i="9"/>
  <c r="K457" i="9"/>
  <c r="AQ376" i="9"/>
  <c r="L414" i="9"/>
  <c r="P414" i="9"/>
  <c r="S414" i="9" s="1"/>
  <c r="AX428" i="9"/>
  <c r="AY428" i="9" s="1"/>
  <c r="AW428" i="9"/>
  <c r="AE384" i="9"/>
  <c r="AF384" i="9" s="1"/>
  <c r="AD384" i="9"/>
  <c r="AL384" i="9" s="1"/>
  <c r="K447" i="9"/>
  <c r="F447" i="9"/>
  <c r="AD412" i="9"/>
  <c r="AL412" i="9" s="1"/>
  <c r="AE412" i="9"/>
  <c r="AF412" i="9" s="1"/>
  <c r="AW484" i="9"/>
  <c r="AX484" i="9"/>
  <c r="AY484" i="9" s="1"/>
  <c r="AQ370" i="9"/>
  <c r="AW393" i="9"/>
  <c r="AX393" i="9"/>
  <c r="AY393" i="9" s="1"/>
  <c r="F371" i="9"/>
  <c r="K371" i="9"/>
  <c r="AR326" i="9"/>
  <c r="AS326" i="9"/>
  <c r="AT326" i="9" s="1"/>
  <c r="Z403" i="9"/>
  <c r="Y403" i="9"/>
  <c r="AR332" i="9"/>
  <c r="AS332" i="9"/>
  <c r="AT332" i="9" s="1"/>
  <c r="Z361" i="9"/>
  <c r="Y361" i="9"/>
  <c r="AS388" i="9"/>
  <c r="AT388" i="9" s="1"/>
  <c r="AR388" i="9"/>
  <c r="AE356" i="9"/>
  <c r="AF356" i="9" s="1"/>
  <c r="AD356" i="9"/>
  <c r="AL356" i="9" s="1"/>
  <c r="AA397" i="9"/>
  <c r="AX323" i="9"/>
  <c r="AY323" i="9" s="1"/>
  <c r="AW323" i="9"/>
  <c r="AW346" i="9"/>
  <c r="AX346" i="9"/>
  <c r="AY346" i="9" s="1"/>
  <c r="AQ320" i="9"/>
  <c r="F305" i="9"/>
  <c r="K305" i="9"/>
  <c r="Y376" i="9"/>
  <c r="Z376" i="9"/>
  <c r="AZ368" i="9"/>
  <c r="M492" i="9"/>
  <c r="I492" i="9"/>
  <c r="J492" i="9" s="1"/>
  <c r="O492" i="9" s="1"/>
  <c r="Z281" i="9"/>
  <c r="Y281" i="9"/>
  <c r="Z287" i="9"/>
  <c r="Y287" i="9"/>
  <c r="AD282" i="9"/>
  <c r="AL282" i="9" s="1"/>
  <c r="AE282" i="9"/>
  <c r="AF282" i="9" s="1"/>
  <c r="AU325" i="9"/>
  <c r="AW374" i="9"/>
  <c r="AX374" i="9"/>
  <c r="AY374" i="9" s="1"/>
  <c r="F283" i="9"/>
  <c r="K283" i="9"/>
  <c r="Z261" i="9"/>
  <c r="Y261" i="9"/>
  <c r="AZ315" i="9"/>
  <c r="F250" i="9"/>
  <c r="K250" i="9"/>
  <c r="AR244" i="9"/>
  <c r="AS244" i="9"/>
  <c r="AT244" i="9" s="1"/>
  <c r="Z239" i="9"/>
  <c r="Y239" i="9"/>
  <c r="Z235" i="9"/>
  <c r="Y235" i="9"/>
  <c r="AE320" i="9"/>
  <c r="AF320" i="9" s="1"/>
  <c r="AD320" i="9"/>
  <c r="AL320" i="9" s="1"/>
  <c r="AD284" i="9"/>
  <c r="AL284" i="9" s="1"/>
  <c r="AE284" i="9"/>
  <c r="AF284" i="9" s="1"/>
  <c r="K208" i="9"/>
  <c r="F208" i="9"/>
  <c r="AE283" i="9"/>
  <c r="AF283" i="9" s="1"/>
  <c r="AD283" i="9"/>
  <c r="AL283" i="9" s="1"/>
  <c r="M277" i="9"/>
  <c r="I277" i="9"/>
  <c r="J277" i="9" s="1"/>
  <c r="O277" i="9" s="1"/>
  <c r="AD256" i="9"/>
  <c r="AL256" i="9" s="1"/>
  <c r="AE256" i="9"/>
  <c r="AF256" i="9" s="1"/>
  <c r="F182" i="9"/>
  <c r="K182" i="9"/>
  <c r="Y257" i="9"/>
  <c r="Z257" i="9"/>
  <c r="F236" i="9"/>
  <c r="K236" i="9"/>
  <c r="Z230" i="9"/>
  <c r="Y230" i="9"/>
  <c r="Z175" i="9"/>
  <c r="Y175" i="9"/>
  <c r="AU277" i="9"/>
  <c r="AZ163" i="9"/>
  <c r="AQ252" i="9"/>
  <c r="AE147" i="9"/>
  <c r="AF147" i="9" s="1"/>
  <c r="AD147" i="9"/>
  <c r="AL147" i="9" s="1"/>
  <c r="Y97" i="9"/>
  <c r="Z97" i="9"/>
  <c r="AE185" i="9"/>
  <c r="AF185" i="9" s="1"/>
  <c r="AD185" i="9"/>
  <c r="AL185" i="9" s="1"/>
  <c r="AS101" i="9"/>
  <c r="AT101" i="9" s="1"/>
  <c r="AR101" i="9"/>
  <c r="AB241" i="9"/>
  <c r="AA241" i="9"/>
  <c r="AD148" i="9"/>
  <c r="AL148" i="9" s="1"/>
  <c r="AE148" i="9"/>
  <c r="AF148" i="9" s="1"/>
  <c r="AG148" i="9" s="1"/>
  <c r="AJ148" i="9" s="1"/>
  <c r="M264" i="9"/>
  <c r="I264" i="9"/>
  <c r="J264" i="9" s="1"/>
  <c r="O264" i="9" s="1"/>
  <c r="AW90" i="9"/>
  <c r="AX90" i="9"/>
  <c r="AY90" i="9" s="1"/>
  <c r="Y100" i="9"/>
  <c r="Z100" i="9"/>
  <c r="AD226" i="9"/>
  <c r="AL226" i="9" s="1"/>
  <c r="AE226" i="9"/>
  <c r="AF226" i="9" s="1"/>
  <c r="AQ179" i="9"/>
  <c r="P225" i="9"/>
  <c r="S225" i="9" s="1"/>
  <c r="L225" i="9"/>
  <c r="Z169" i="9"/>
  <c r="Y169" i="9"/>
  <c r="AU333" i="9"/>
  <c r="AZ155" i="9"/>
  <c r="K212" i="9"/>
  <c r="F212" i="9"/>
  <c r="AQ110" i="9"/>
  <c r="Z168" i="9"/>
  <c r="Y168" i="9"/>
  <c r="AW148" i="9"/>
  <c r="AX148" i="9"/>
  <c r="AY148" i="9" s="1"/>
  <c r="F43" i="9"/>
  <c r="K43" i="9"/>
  <c r="AS151" i="9"/>
  <c r="AT151" i="9" s="1"/>
  <c r="AR151" i="9"/>
  <c r="AS119" i="9"/>
  <c r="AT119" i="9" s="1"/>
  <c r="AR119" i="9"/>
  <c r="L135" i="9"/>
  <c r="P135" i="9"/>
  <c r="S135" i="9" s="1"/>
  <c r="Z260" i="9"/>
  <c r="Y260" i="9"/>
  <c r="N154" i="9"/>
  <c r="R154" i="9" s="1"/>
  <c r="F122" i="9"/>
  <c r="K122" i="9"/>
  <c r="AQ107" i="9"/>
  <c r="AW79" i="9"/>
  <c r="AX79" i="9"/>
  <c r="AY79" i="9" s="1"/>
  <c r="AX49" i="9"/>
  <c r="AY49" i="9" s="1"/>
  <c r="AW49" i="9"/>
  <c r="K74" i="9"/>
  <c r="F74" i="9"/>
  <c r="AB189" i="9"/>
  <c r="AA189" i="9"/>
  <c r="AE8" i="9"/>
  <c r="AF8" i="9" s="1"/>
  <c r="AD8" i="9"/>
  <c r="AL8" i="9" s="1"/>
  <c r="Z101" i="9"/>
  <c r="Y101" i="9"/>
  <c r="AX173" i="9"/>
  <c r="AY173" i="9" s="1"/>
  <c r="AW173" i="9"/>
  <c r="AU108" i="9"/>
  <c r="AB129" i="9"/>
  <c r="AA129" i="9"/>
  <c r="AS152" i="9"/>
  <c r="AT152" i="9" s="1"/>
  <c r="AR152" i="9"/>
  <c r="AE160" i="9"/>
  <c r="AF160" i="9" s="1"/>
  <c r="AD160" i="9"/>
  <c r="AL160" i="9" s="1"/>
  <c r="AW182" i="9"/>
  <c r="AX182" i="9"/>
  <c r="AY182" i="9" s="1"/>
  <c r="F75" i="9"/>
  <c r="K75" i="9"/>
  <c r="AQ34" i="9"/>
  <c r="AZ89" i="9"/>
  <c r="AQ75" i="9"/>
  <c r="I48" i="9"/>
  <c r="J48" i="9" s="1"/>
  <c r="O48" i="9" s="1"/>
  <c r="M48" i="9"/>
  <c r="M40" i="9"/>
  <c r="I40" i="9"/>
  <c r="J40" i="9" s="1"/>
  <c r="O40" i="9" s="1"/>
  <c r="AE62" i="9"/>
  <c r="AF62" i="9" s="1"/>
  <c r="AD62" i="9"/>
  <c r="AL62" i="9" s="1"/>
  <c r="K503" i="9"/>
  <c r="F503" i="9"/>
  <c r="K486" i="9"/>
  <c r="F486" i="9"/>
  <c r="AX565" i="9"/>
  <c r="AY565" i="9" s="1"/>
  <c r="AW565" i="9"/>
  <c r="AZ565" i="9" s="1"/>
  <c r="Z564" i="9"/>
  <c r="Y564" i="9"/>
  <c r="Y597" i="9"/>
  <c r="Z597" i="9"/>
  <c r="AA576" i="9"/>
  <c r="AB576" i="9"/>
  <c r="AX564" i="9"/>
  <c r="AY564" i="9" s="1"/>
  <c r="AW564" i="9"/>
  <c r="AD493" i="9"/>
  <c r="AL493" i="9" s="1"/>
  <c r="AE493" i="9"/>
  <c r="AF493" i="9" s="1"/>
  <c r="AQ431" i="9"/>
  <c r="Y436" i="9"/>
  <c r="Z436" i="9"/>
  <c r="Y459" i="9"/>
  <c r="Z459" i="9"/>
  <c r="AW515" i="9"/>
  <c r="AX515" i="9"/>
  <c r="AY515" i="9" s="1"/>
  <c r="AS403" i="9"/>
  <c r="AT403" i="9" s="1"/>
  <c r="AR403" i="9"/>
  <c r="L477" i="9"/>
  <c r="P477" i="9"/>
  <c r="S477" i="9" s="1"/>
  <c r="AD457" i="9"/>
  <c r="AL457" i="9" s="1"/>
  <c r="AE457" i="9"/>
  <c r="AF457" i="9" s="1"/>
  <c r="L456" i="9"/>
  <c r="P456" i="9"/>
  <c r="S456" i="9" s="1"/>
  <c r="AW370" i="9"/>
  <c r="AX370" i="9"/>
  <c r="AY370" i="9" s="1"/>
  <c r="F412" i="9"/>
  <c r="K412" i="9"/>
  <c r="AR361" i="9"/>
  <c r="AS361" i="9"/>
  <c r="AT361" i="9" s="1"/>
  <c r="AE371" i="9"/>
  <c r="AF371" i="9" s="1"/>
  <c r="AD371" i="9"/>
  <c r="AL371" i="9" s="1"/>
  <c r="AE424" i="9"/>
  <c r="AF424" i="9" s="1"/>
  <c r="AD424" i="9"/>
  <c r="AL424" i="9" s="1"/>
  <c r="K403" i="9"/>
  <c r="F403" i="9"/>
  <c r="F351" i="9"/>
  <c r="K351" i="9"/>
  <c r="K361" i="9"/>
  <c r="F361" i="9"/>
  <c r="AX388" i="9"/>
  <c r="AY388" i="9" s="1"/>
  <c r="AW388" i="9"/>
  <c r="AA533" i="9"/>
  <c r="AB533" i="9"/>
  <c r="I373" i="9"/>
  <c r="J373" i="9" s="1"/>
  <c r="O373" i="9" s="1"/>
  <c r="M373" i="9"/>
  <c r="AA336" i="9"/>
  <c r="AB336" i="9"/>
  <c r="AS307" i="9"/>
  <c r="AT307" i="9" s="1"/>
  <c r="AR307" i="9"/>
  <c r="K301" i="9"/>
  <c r="F301" i="9"/>
  <c r="Z341" i="9"/>
  <c r="Y341" i="9"/>
  <c r="AX362" i="9"/>
  <c r="AY362" i="9" s="1"/>
  <c r="AW362" i="9"/>
  <c r="L492" i="9"/>
  <c r="P492" i="9"/>
  <c r="S492" i="9" s="1"/>
  <c r="AD287" i="9"/>
  <c r="AL287" i="9" s="1"/>
  <c r="AE287" i="9"/>
  <c r="AF287" i="9" s="1"/>
  <c r="AB380" i="9"/>
  <c r="AA380" i="9"/>
  <c r="AX249" i="9"/>
  <c r="AY249" i="9" s="1"/>
  <c r="AW249" i="9"/>
  <c r="AE304" i="9"/>
  <c r="AF304" i="9" s="1"/>
  <c r="AD304" i="9"/>
  <c r="AL304" i="9" s="1"/>
  <c r="Z304" i="9"/>
  <c r="Y304" i="9"/>
  <c r="AE250" i="9"/>
  <c r="AF250" i="9" s="1"/>
  <c r="AD250" i="9"/>
  <c r="AL250" i="9" s="1"/>
  <c r="AE232" i="9"/>
  <c r="AF232" i="9" s="1"/>
  <c r="AD232" i="9"/>
  <c r="AL232" i="9" s="1"/>
  <c r="AE235" i="9"/>
  <c r="AF235" i="9" s="1"/>
  <c r="AD235" i="9"/>
  <c r="AL235" i="9" s="1"/>
  <c r="K320" i="9"/>
  <c r="F320" i="9"/>
  <c r="AB358" i="9"/>
  <c r="AA358" i="9"/>
  <c r="Z283" i="9"/>
  <c r="Y283" i="9"/>
  <c r="AE327" i="9"/>
  <c r="AF327" i="9" s="1"/>
  <c r="AD327" i="9"/>
  <c r="AL327" i="9" s="1"/>
  <c r="AX213" i="9"/>
  <c r="AY213" i="9" s="1"/>
  <c r="AW213" i="9"/>
  <c r="L277" i="9"/>
  <c r="P277" i="9"/>
  <c r="S277" i="9" s="1"/>
  <c r="Z256" i="9"/>
  <c r="Y256" i="9"/>
  <c r="AE182" i="9"/>
  <c r="AF182" i="9" s="1"/>
  <c r="AD182" i="9"/>
  <c r="AL182" i="9" s="1"/>
  <c r="K257" i="9"/>
  <c r="F257" i="9"/>
  <c r="AS234" i="9"/>
  <c r="AT234" i="9" s="1"/>
  <c r="AR234" i="9"/>
  <c r="AS217" i="9"/>
  <c r="AT217" i="9" s="1"/>
  <c r="AR217" i="9"/>
  <c r="AD230" i="9"/>
  <c r="AL230" i="9" s="1"/>
  <c r="AE230" i="9"/>
  <c r="AF230" i="9" s="1"/>
  <c r="Y173" i="9"/>
  <c r="Z173" i="9"/>
  <c r="AS228" i="9"/>
  <c r="AT228" i="9" s="1"/>
  <c r="AR228" i="9"/>
  <c r="AS146" i="9"/>
  <c r="AT146" i="9" s="1"/>
  <c r="AR146" i="9"/>
  <c r="AE91" i="9"/>
  <c r="AF91" i="9" s="1"/>
  <c r="AD91" i="9"/>
  <c r="AL91" i="9" s="1"/>
  <c r="AE219" i="9"/>
  <c r="AF219" i="9" s="1"/>
  <c r="AD219" i="9"/>
  <c r="AL219" i="9" s="1"/>
  <c r="L180" i="9"/>
  <c r="P180" i="9"/>
  <c r="S180" i="9" s="1"/>
  <c r="Z96" i="9"/>
  <c r="Y96" i="9"/>
  <c r="AW188" i="9"/>
  <c r="AX188" i="9"/>
  <c r="AY188" i="9" s="1"/>
  <c r="Y131" i="9"/>
  <c r="Z131" i="9"/>
  <c r="L264" i="9"/>
  <c r="P264" i="9"/>
  <c r="S264" i="9" s="1"/>
  <c r="F191" i="9"/>
  <c r="K191" i="9"/>
  <c r="K246" i="9"/>
  <c r="F246" i="9"/>
  <c r="AD152" i="9"/>
  <c r="AL152" i="9" s="1"/>
  <c r="AE152" i="9"/>
  <c r="AF152" i="9" s="1"/>
  <c r="AE78" i="9"/>
  <c r="AF78" i="9" s="1"/>
  <c r="AD78" i="9"/>
  <c r="AL78" i="9" s="1"/>
  <c r="K163" i="9"/>
  <c r="F163" i="9"/>
  <c r="F95" i="9"/>
  <c r="K95" i="9"/>
  <c r="AX225" i="9"/>
  <c r="AY225" i="9" s="1"/>
  <c r="AW225" i="9"/>
  <c r="F169" i="9"/>
  <c r="K169" i="9"/>
  <c r="Y212" i="9"/>
  <c r="Z212" i="9"/>
  <c r="AD161" i="9"/>
  <c r="AL161" i="9" s="1"/>
  <c r="AE161" i="9"/>
  <c r="AF161" i="9" s="1"/>
  <c r="F79" i="9"/>
  <c r="K79" i="9"/>
  <c r="AG204" i="9"/>
  <c r="AJ204" i="9" s="1"/>
  <c r="AH204" i="9"/>
  <c r="AK204" i="9" s="1"/>
  <c r="AR48" i="9"/>
  <c r="AS48" i="9"/>
  <c r="AT48" i="9" s="1"/>
  <c r="K168" i="9"/>
  <c r="F168" i="9"/>
  <c r="AG90" i="9"/>
  <c r="AJ90" i="9" s="1"/>
  <c r="AH90" i="9"/>
  <c r="AK90" i="9" s="1"/>
  <c r="Y43" i="9"/>
  <c r="Z43" i="9"/>
  <c r="AW151" i="9"/>
  <c r="AX151" i="9"/>
  <c r="AY151" i="9" s="1"/>
  <c r="Z118" i="9"/>
  <c r="Y118" i="9"/>
  <c r="AS58" i="9"/>
  <c r="AT58" i="9" s="1"/>
  <c r="AR58" i="9"/>
  <c r="AX130" i="9"/>
  <c r="AY130" i="9" s="1"/>
  <c r="AW130" i="9"/>
  <c r="AS92" i="9"/>
  <c r="AT92" i="9" s="1"/>
  <c r="AR92" i="9"/>
  <c r="AE260" i="9"/>
  <c r="AF260" i="9" s="1"/>
  <c r="AD260" i="9"/>
  <c r="AL260" i="9" s="1"/>
  <c r="I186" i="9"/>
  <c r="J186" i="9" s="1"/>
  <c r="O186" i="9" s="1"/>
  <c r="M186" i="9"/>
  <c r="Z122" i="9"/>
  <c r="Y122" i="9"/>
  <c r="I77" i="9"/>
  <c r="J77" i="9" s="1"/>
  <c r="O77" i="9" s="1"/>
  <c r="M77" i="9"/>
  <c r="AX39" i="9"/>
  <c r="AY39" i="9" s="1"/>
  <c r="AW39" i="9"/>
  <c r="AH53" i="9"/>
  <c r="AG53" i="9"/>
  <c r="AJ53" i="9" s="1"/>
  <c r="M172" i="9"/>
  <c r="N172" i="9" s="1"/>
  <c r="I172" i="9"/>
  <c r="J172" i="9" s="1"/>
  <c r="O172" i="9" s="1"/>
  <c r="AX82" i="9"/>
  <c r="AY82" i="9" s="1"/>
  <c r="AW82" i="9"/>
  <c r="AD44" i="9"/>
  <c r="AL44" i="9" s="1"/>
  <c r="AE44" i="9"/>
  <c r="AF44" i="9" s="1"/>
  <c r="AE101" i="9"/>
  <c r="AF101" i="9" s="1"/>
  <c r="AD101" i="9"/>
  <c r="AL101" i="9" s="1"/>
  <c r="AS173" i="9"/>
  <c r="AT173" i="9" s="1"/>
  <c r="AR173" i="9"/>
  <c r="K36" i="9"/>
  <c r="F36" i="9"/>
  <c r="K25" i="9"/>
  <c r="F25" i="9"/>
  <c r="AE75" i="9"/>
  <c r="AF75" i="9" s="1"/>
  <c r="AD75" i="9"/>
  <c r="AL75" i="9" s="1"/>
  <c r="Z55" i="9"/>
  <c r="Y55" i="9"/>
  <c r="AE137" i="9"/>
  <c r="AF137" i="9" s="1"/>
  <c r="AD137" i="9"/>
  <c r="AL137" i="9" s="1"/>
  <c r="P40" i="9"/>
  <c r="S40" i="9" s="1"/>
  <c r="L40" i="9"/>
  <c r="F62" i="9"/>
  <c r="K62" i="9"/>
  <c r="AW606" i="9"/>
  <c r="AX606" i="9"/>
  <c r="AY606" i="9" s="1"/>
  <c r="F555" i="9"/>
  <c r="K555" i="9"/>
  <c r="Y574" i="9"/>
  <c r="Z574" i="9"/>
  <c r="Z508" i="9"/>
  <c r="Y508" i="9"/>
  <c r="AX547" i="9"/>
  <c r="AY547" i="9" s="1"/>
  <c r="AW547" i="9"/>
  <c r="Y527" i="9"/>
  <c r="Z527" i="9"/>
  <c r="Y583" i="9"/>
  <c r="Z583" i="9"/>
  <c r="AD499" i="9"/>
  <c r="AL499" i="9" s="1"/>
  <c r="AE499" i="9"/>
  <c r="AF499" i="9" s="1"/>
  <c r="AX521" i="9"/>
  <c r="AY521" i="9" s="1"/>
  <c r="AW521" i="9"/>
  <c r="M544" i="9"/>
  <c r="I544" i="9"/>
  <c r="J544" i="9" s="1"/>
  <c r="O544" i="9" s="1"/>
  <c r="M470" i="9"/>
  <c r="N470" i="9" s="1"/>
  <c r="I470" i="9"/>
  <c r="J470" i="9" s="1"/>
  <c r="O470" i="9" s="1"/>
  <c r="P427" i="9"/>
  <c r="L427" i="9"/>
  <c r="K596" i="9"/>
  <c r="F596" i="9"/>
  <c r="AE575" i="9"/>
  <c r="AF575" i="9" s="1"/>
  <c r="AD575" i="9"/>
  <c r="AL575" i="9" s="1"/>
  <c r="AX583" i="9"/>
  <c r="AY583" i="9" s="1"/>
  <c r="AW583" i="9"/>
  <c r="K610" i="9"/>
  <c r="F610" i="9"/>
  <c r="AZ600" i="9"/>
  <c r="Z575" i="9"/>
  <c r="Y575" i="9"/>
  <c r="AE520" i="9"/>
  <c r="AF520" i="9" s="1"/>
  <c r="AG520" i="9" s="1"/>
  <c r="AJ520" i="9" s="1"/>
  <c r="AD520" i="9"/>
  <c r="AL520" i="9" s="1"/>
  <c r="AD503" i="9"/>
  <c r="AL503" i="9" s="1"/>
  <c r="AE503" i="9"/>
  <c r="AF503" i="9" s="1"/>
  <c r="AG503" i="9" s="1"/>
  <c r="AJ503" i="9" s="1"/>
  <c r="M542" i="9"/>
  <c r="I542" i="9"/>
  <c r="J542" i="9" s="1"/>
  <c r="O542" i="9" s="1"/>
  <c r="Z561" i="9"/>
  <c r="Y561" i="9"/>
  <c r="F527" i="9"/>
  <c r="K527" i="9"/>
  <c r="I602" i="9"/>
  <c r="J602" i="9" s="1"/>
  <c r="O602" i="9" s="1"/>
  <c r="M602" i="9"/>
  <c r="AB518" i="9"/>
  <c r="AA518" i="9"/>
  <c r="AA504" i="9"/>
  <c r="AB504" i="9"/>
  <c r="AX516" i="9"/>
  <c r="AY516" i="9" s="1"/>
  <c r="AW516" i="9"/>
  <c r="AZ558" i="9"/>
  <c r="K499" i="9"/>
  <c r="F499" i="9"/>
  <c r="AQ501" i="9"/>
  <c r="AA541" i="9"/>
  <c r="AB541" i="9"/>
  <c r="L541" i="9"/>
  <c r="P541" i="9"/>
  <c r="S541" i="9" s="1"/>
  <c r="AQ485" i="9"/>
  <c r="AU528" i="9"/>
  <c r="Y486" i="9"/>
  <c r="Z486" i="9"/>
  <c r="L544" i="9"/>
  <c r="P544" i="9"/>
  <c r="S544" i="9" s="1"/>
  <c r="I560" i="9"/>
  <c r="J560" i="9" s="1"/>
  <c r="O560" i="9" s="1"/>
  <c r="M560" i="9"/>
  <c r="AQ565" i="9"/>
  <c r="AD564" i="9"/>
  <c r="AL564" i="9" s="1"/>
  <c r="AE564" i="9"/>
  <c r="AF564" i="9" s="1"/>
  <c r="AA521" i="9"/>
  <c r="AB521" i="9"/>
  <c r="Y463" i="9"/>
  <c r="Z463" i="9"/>
  <c r="AE448" i="9"/>
  <c r="AF448" i="9" s="1"/>
  <c r="AD448" i="9"/>
  <c r="AL448" i="9" s="1"/>
  <c r="AQ564" i="9"/>
  <c r="AD462" i="9"/>
  <c r="AL462" i="9" s="1"/>
  <c r="AE462" i="9"/>
  <c r="AF462" i="9" s="1"/>
  <c r="AQ443" i="9"/>
  <c r="L481" i="9"/>
  <c r="P481" i="9"/>
  <c r="S481" i="9" s="1"/>
  <c r="AX437" i="9"/>
  <c r="AY437" i="9" s="1"/>
  <c r="AW437" i="9"/>
  <c r="F455" i="9"/>
  <c r="K455" i="9"/>
  <c r="AB423" i="9"/>
  <c r="Z511" i="9"/>
  <c r="Y511" i="9"/>
  <c r="AW418" i="9"/>
  <c r="AX418" i="9"/>
  <c r="AY418" i="9" s="1"/>
  <c r="AA453" i="9"/>
  <c r="AB453" i="9"/>
  <c r="AU461" i="9"/>
  <c r="Z374" i="9"/>
  <c r="Y374" i="9"/>
  <c r="M477" i="9"/>
  <c r="I477" i="9"/>
  <c r="J477" i="9" s="1"/>
  <c r="O477" i="9" s="1"/>
  <c r="AQ385" i="9"/>
  <c r="F472" i="9"/>
  <c r="K472" i="9"/>
  <c r="AQ413" i="9"/>
  <c r="I425" i="9"/>
  <c r="J425" i="9" s="1"/>
  <c r="O425" i="9" s="1"/>
  <c r="M425" i="9"/>
  <c r="I456" i="9"/>
  <c r="J456" i="9" s="1"/>
  <c r="O456" i="9" s="1"/>
  <c r="M456" i="9"/>
  <c r="AQ393" i="9"/>
  <c r="Z371" i="9"/>
  <c r="Y371" i="9"/>
  <c r="K424" i="9"/>
  <c r="F424" i="9"/>
  <c r="Y300" i="9"/>
  <c r="Z300" i="9"/>
  <c r="AD361" i="9"/>
  <c r="AL361" i="9" s="1"/>
  <c r="AE361" i="9"/>
  <c r="AF361" i="9" s="1"/>
  <c r="AZ409" i="9"/>
  <c r="AQ348" i="9"/>
  <c r="P367" i="9"/>
  <c r="S367" i="9" s="1"/>
  <c r="L367" i="9"/>
  <c r="K328" i="9"/>
  <c r="F328" i="9"/>
  <c r="AD305" i="9"/>
  <c r="AL305" i="9" s="1"/>
  <c r="AE305" i="9"/>
  <c r="AF305" i="9" s="1"/>
  <c r="AX320" i="9"/>
  <c r="AY320" i="9" s="1"/>
  <c r="AW320" i="9"/>
  <c r="AZ348" i="9"/>
  <c r="AD301" i="9"/>
  <c r="AL301" i="9" s="1"/>
  <c r="AE301" i="9"/>
  <c r="AF301" i="9" s="1"/>
  <c r="AE341" i="9"/>
  <c r="AF341" i="9" s="1"/>
  <c r="AD341" i="9"/>
  <c r="AL341" i="9" s="1"/>
  <c r="AU359" i="9"/>
  <c r="AQ362" i="9"/>
  <c r="AU321" i="9"/>
  <c r="AE355" i="9"/>
  <c r="AF355" i="9" s="1"/>
  <c r="AD355" i="9"/>
  <c r="AL355" i="9" s="1"/>
  <c r="AE276" i="9"/>
  <c r="AF276" i="9" s="1"/>
  <c r="AD276" i="9"/>
  <c r="AL276" i="9" s="1"/>
  <c r="AZ283" i="9"/>
  <c r="AS312" i="9"/>
  <c r="AT312" i="9" s="1"/>
  <c r="AR312" i="9"/>
  <c r="Z359" i="9"/>
  <c r="Y359" i="9"/>
  <c r="AZ311" i="9"/>
  <c r="K276" i="9"/>
  <c r="F276" i="9"/>
  <c r="K316" i="9"/>
  <c r="F316" i="9"/>
  <c r="AX282" i="9"/>
  <c r="AY282" i="9" s="1"/>
  <c r="AW282" i="9"/>
  <c r="F304" i="9"/>
  <c r="K304" i="9"/>
  <c r="AZ239" i="9"/>
  <c r="K302" i="9"/>
  <c r="F302" i="9"/>
  <c r="AQ222" i="9"/>
  <c r="AR229" i="9"/>
  <c r="AS229" i="9"/>
  <c r="AT229" i="9" s="1"/>
  <c r="Z277" i="9"/>
  <c r="Y277" i="9"/>
  <c r="K278" i="9"/>
  <c r="F278" i="9"/>
  <c r="K327" i="9"/>
  <c r="F327" i="9"/>
  <c r="AD208" i="9"/>
  <c r="AL208" i="9" s="1"/>
  <c r="AE208" i="9"/>
  <c r="AF208" i="9" s="1"/>
  <c r="AZ243" i="9"/>
  <c r="Z180" i="9"/>
  <c r="Y180" i="9"/>
  <c r="AQ290" i="9"/>
  <c r="AE205" i="9"/>
  <c r="AF205" i="9" s="1"/>
  <c r="AD205" i="9"/>
  <c r="AL205" i="9" s="1"/>
  <c r="AD257" i="9"/>
  <c r="AL257" i="9" s="1"/>
  <c r="AE257" i="9"/>
  <c r="AF257" i="9" s="1"/>
  <c r="AE166" i="9"/>
  <c r="AF166" i="9" s="1"/>
  <c r="AD166" i="9"/>
  <c r="AL166" i="9" s="1"/>
  <c r="L229" i="9"/>
  <c r="P229" i="9"/>
  <c r="S229" i="9" s="1"/>
  <c r="AZ169" i="9"/>
  <c r="AE263" i="9"/>
  <c r="AF263" i="9" s="1"/>
  <c r="AD263" i="9"/>
  <c r="AL263" i="9" s="1"/>
  <c r="F238" i="9"/>
  <c r="K238" i="9"/>
  <c r="AD145" i="9"/>
  <c r="AL145" i="9" s="1"/>
  <c r="AE145" i="9"/>
  <c r="AF145" i="9" s="1"/>
  <c r="Y219" i="9"/>
  <c r="Z219" i="9"/>
  <c r="I180" i="9"/>
  <c r="J180" i="9" s="1"/>
  <c r="O180" i="9" s="1"/>
  <c r="M180" i="9"/>
  <c r="AE93" i="9"/>
  <c r="AF93" i="9" s="1"/>
  <c r="AD93" i="9"/>
  <c r="AL93" i="9" s="1"/>
  <c r="F131" i="9"/>
  <c r="K131" i="9"/>
  <c r="Y191" i="9"/>
  <c r="Z191" i="9"/>
  <c r="AE246" i="9"/>
  <c r="AF246" i="9" s="1"/>
  <c r="AD246" i="9"/>
  <c r="AL246" i="9" s="1"/>
  <c r="AX152" i="9"/>
  <c r="AY152" i="9" s="1"/>
  <c r="AW152" i="9"/>
  <c r="AX289" i="9"/>
  <c r="AY289" i="9" s="1"/>
  <c r="AW289" i="9"/>
  <c r="Y160" i="9"/>
  <c r="Z160" i="9"/>
  <c r="Z95" i="9"/>
  <c r="Y95" i="9"/>
  <c r="AU154" i="9"/>
  <c r="AR214" i="9"/>
  <c r="AS214" i="9"/>
  <c r="AT214" i="9" s="1"/>
  <c r="AE169" i="9"/>
  <c r="AF169" i="9" s="1"/>
  <c r="AD169" i="9"/>
  <c r="AL169" i="9" s="1"/>
  <c r="L252" i="9"/>
  <c r="P252" i="9"/>
  <c r="S252" i="9" s="1"/>
  <c r="AS145" i="9"/>
  <c r="AT145" i="9" s="1"/>
  <c r="AR145" i="9"/>
  <c r="AB205" i="9"/>
  <c r="AA205" i="9"/>
  <c r="AE156" i="9"/>
  <c r="AF156" i="9" s="1"/>
  <c r="AD156" i="9"/>
  <c r="AL156" i="9" s="1"/>
  <c r="AR160" i="9"/>
  <c r="AS160" i="9"/>
  <c r="AT160" i="9" s="1"/>
  <c r="AW70" i="9"/>
  <c r="AX70" i="9"/>
  <c r="AY70" i="9" s="1"/>
  <c r="I237" i="9"/>
  <c r="J237" i="9" s="1"/>
  <c r="O237" i="9" s="1"/>
  <c r="M237" i="9"/>
  <c r="AD144" i="9"/>
  <c r="AL144" i="9" s="1"/>
  <c r="AE144" i="9"/>
  <c r="AF144" i="9" s="1"/>
  <c r="AG144" i="9" s="1"/>
  <c r="AJ144" i="9" s="1"/>
  <c r="AD143" i="9"/>
  <c r="AL143" i="9" s="1"/>
  <c r="AE143" i="9"/>
  <c r="AF143" i="9" s="1"/>
  <c r="K118" i="9"/>
  <c r="F118" i="9"/>
  <c r="AW189" i="9"/>
  <c r="AX189" i="9"/>
  <c r="AY189" i="9" s="1"/>
  <c r="AW92" i="9"/>
  <c r="AX92" i="9"/>
  <c r="AY92" i="9" s="1"/>
  <c r="K260" i="9"/>
  <c r="F260" i="9"/>
  <c r="Z93" i="9"/>
  <c r="Y93" i="9"/>
  <c r="L186" i="9"/>
  <c r="P186" i="9"/>
  <c r="S186" i="9" s="1"/>
  <c r="Z117" i="9"/>
  <c r="Y117" i="9"/>
  <c r="L77" i="9"/>
  <c r="P77" i="9"/>
  <c r="S77" i="9" s="1"/>
  <c r="AK53" i="9"/>
  <c r="AQ57" i="9"/>
  <c r="I96" i="9"/>
  <c r="J96" i="9" s="1"/>
  <c r="O96" i="9" s="1"/>
  <c r="M96" i="9"/>
  <c r="AE7" i="9"/>
  <c r="AF7" i="9" s="1"/>
  <c r="AD7" i="9"/>
  <c r="AL7" i="9" s="1"/>
  <c r="AX43" i="9"/>
  <c r="AY43" i="9" s="1"/>
  <c r="AW43" i="9"/>
  <c r="AS3" i="9"/>
  <c r="AT3" i="9" s="1"/>
  <c r="AR3" i="9"/>
  <c r="K101" i="9"/>
  <c r="F101" i="9"/>
  <c r="AW34" i="9"/>
  <c r="AX34" i="9"/>
  <c r="AY34" i="9" s="1"/>
  <c r="N23" i="9"/>
  <c r="R23" i="9" s="1"/>
  <c r="AQ182" i="9"/>
  <c r="Y75" i="9"/>
  <c r="Z75" i="9"/>
  <c r="AQ12" i="9"/>
  <c r="AE171" i="9"/>
  <c r="AF171" i="9" s="1"/>
  <c r="AD171" i="9"/>
  <c r="AL171" i="9" s="1"/>
  <c r="Z87" i="9"/>
  <c r="Y87" i="9"/>
  <c r="F137" i="9"/>
  <c r="K137" i="9"/>
  <c r="AX56" i="9"/>
  <c r="AY56" i="9" s="1"/>
  <c r="AW56" i="9"/>
  <c r="Z50" i="9"/>
  <c r="Y50" i="9"/>
  <c r="AA130" i="9"/>
  <c r="AB130" i="9"/>
  <c r="AU118" i="9"/>
  <c r="AU10" i="9"/>
  <c r="AU138" i="9"/>
  <c r="Z22" i="9"/>
  <c r="Y22" i="9"/>
  <c r="AA89" i="9"/>
  <c r="AB89" i="9"/>
  <c r="AS600" i="9"/>
  <c r="AT600" i="9" s="1"/>
  <c r="AR600" i="9"/>
  <c r="Z532" i="9"/>
  <c r="Y532" i="9"/>
  <c r="AA590" i="9"/>
  <c r="AB590" i="9"/>
  <c r="Y609" i="9"/>
  <c r="Z609" i="9"/>
  <c r="AR543" i="9"/>
  <c r="AS543" i="9"/>
  <c r="AT543" i="9" s="1"/>
  <c r="I481" i="9"/>
  <c r="J481" i="9" s="1"/>
  <c r="O481" i="9" s="1"/>
  <c r="M481" i="9"/>
  <c r="Y596" i="9"/>
  <c r="Z596" i="9"/>
  <c r="AR583" i="9"/>
  <c r="AS583" i="9"/>
  <c r="AT583" i="9" s="1"/>
  <c r="AW561" i="9"/>
  <c r="AX561" i="9"/>
  <c r="AY561" i="9" s="1"/>
  <c r="K579" i="9"/>
  <c r="F579" i="9"/>
  <c r="K487" i="9"/>
  <c r="F487" i="9"/>
  <c r="Z592" i="9"/>
  <c r="Y592" i="9"/>
  <c r="F575" i="9"/>
  <c r="K575" i="9"/>
  <c r="I588" i="9"/>
  <c r="J588" i="9" s="1"/>
  <c r="O588" i="9" s="1"/>
  <c r="M588" i="9"/>
  <c r="AS497" i="9"/>
  <c r="AT497" i="9" s="1"/>
  <c r="AR497" i="9"/>
  <c r="AX536" i="9"/>
  <c r="AY536" i="9" s="1"/>
  <c r="AW536" i="9"/>
  <c r="AW585" i="9"/>
  <c r="AX585" i="9"/>
  <c r="AY585" i="9" s="1"/>
  <c r="L542" i="9"/>
  <c r="P542" i="9"/>
  <c r="S542" i="9" s="1"/>
  <c r="F561" i="9"/>
  <c r="K561" i="9"/>
  <c r="Y470" i="9"/>
  <c r="Z470" i="9"/>
  <c r="P602" i="9"/>
  <c r="S602" i="9" s="1"/>
  <c r="L602" i="9"/>
  <c r="Z514" i="9"/>
  <c r="Y514" i="9"/>
  <c r="M535" i="9"/>
  <c r="I535" i="9"/>
  <c r="J535" i="9" s="1"/>
  <c r="O535" i="9" s="1"/>
  <c r="AD479" i="9"/>
  <c r="AL479" i="9" s="1"/>
  <c r="AE479" i="9"/>
  <c r="AF479" i="9" s="1"/>
  <c r="M534" i="9"/>
  <c r="I534" i="9"/>
  <c r="J534" i="9" s="1"/>
  <c r="O534" i="9" s="1"/>
  <c r="K553" i="9"/>
  <c r="F553" i="9"/>
  <c r="Z489" i="9"/>
  <c r="Y489" i="9"/>
  <c r="AE486" i="9"/>
  <c r="AF486" i="9" s="1"/>
  <c r="AD486" i="9"/>
  <c r="AL486" i="9" s="1"/>
  <c r="AR536" i="9"/>
  <c r="AS536" i="9"/>
  <c r="AT536" i="9" s="1"/>
  <c r="AS504" i="9"/>
  <c r="AT504" i="9" s="1"/>
  <c r="AR504" i="9"/>
  <c r="P560" i="9"/>
  <c r="S560" i="9" s="1"/>
  <c r="L560" i="9"/>
  <c r="AH531" i="9"/>
  <c r="AK531" i="9" s="1"/>
  <c r="F564" i="9"/>
  <c r="K564" i="9"/>
  <c r="Z458" i="9"/>
  <c r="Y458" i="9"/>
  <c r="K448" i="9"/>
  <c r="F448" i="9"/>
  <c r="Z529" i="9"/>
  <c r="Y529" i="9"/>
  <c r="K462" i="9"/>
  <c r="F462" i="9"/>
  <c r="AW496" i="9"/>
  <c r="AX496" i="9"/>
  <c r="AY496" i="9" s="1"/>
  <c r="AS432" i="9"/>
  <c r="AT432" i="9" s="1"/>
  <c r="AR432" i="9"/>
  <c r="AB549" i="9"/>
  <c r="AA549" i="9"/>
  <c r="Y429" i="9"/>
  <c r="Z429" i="9"/>
  <c r="AD455" i="9"/>
  <c r="AL455" i="9" s="1"/>
  <c r="AE455" i="9"/>
  <c r="AF455" i="9" s="1"/>
  <c r="AX420" i="9"/>
  <c r="AY420" i="9" s="1"/>
  <c r="AW420" i="9"/>
  <c r="AE511" i="9"/>
  <c r="AF511" i="9" s="1"/>
  <c r="AD511" i="9"/>
  <c r="AL511" i="9" s="1"/>
  <c r="Y387" i="9"/>
  <c r="Z387" i="9"/>
  <c r="AD437" i="9"/>
  <c r="AL437" i="9" s="1"/>
  <c r="AE437" i="9"/>
  <c r="AF437" i="9" s="1"/>
  <c r="Y369" i="9"/>
  <c r="Z369" i="9"/>
  <c r="AA428" i="9"/>
  <c r="AB428" i="9"/>
  <c r="K471" i="9"/>
  <c r="F471" i="9"/>
  <c r="Z472" i="9"/>
  <c r="Y472" i="9"/>
  <c r="L425" i="9"/>
  <c r="P425" i="9"/>
  <c r="S425" i="9" s="1"/>
  <c r="AW366" i="9"/>
  <c r="AX366" i="9"/>
  <c r="AY366" i="9" s="1"/>
  <c r="AE392" i="9"/>
  <c r="AF392" i="9" s="1"/>
  <c r="AD392" i="9"/>
  <c r="AL392" i="9" s="1"/>
  <c r="AA405" i="9"/>
  <c r="AB405" i="9"/>
  <c r="AX361" i="9"/>
  <c r="AY361" i="9" s="1"/>
  <c r="AW361" i="9"/>
  <c r="AS366" i="9"/>
  <c r="AT366" i="9" s="1"/>
  <c r="AR366" i="9"/>
  <c r="AW572" i="9"/>
  <c r="AX572" i="9"/>
  <c r="AY572" i="9" s="1"/>
  <c r="F280" i="9"/>
  <c r="K280" i="9"/>
  <c r="AS336" i="9"/>
  <c r="AT336" i="9" s="1"/>
  <c r="AR336" i="9"/>
  <c r="Y490" i="9"/>
  <c r="Z490" i="9"/>
  <c r="M367" i="9"/>
  <c r="I367" i="9"/>
  <c r="J367" i="9" s="1"/>
  <c r="O367" i="9" s="1"/>
  <c r="AR346" i="9"/>
  <c r="AS346" i="9"/>
  <c r="AT346" i="9" s="1"/>
  <c r="F315" i="9"/>
  <c r="K315" i="9"/>
  <c r="F341" i="9"/>
  <c r="K341" i="9"/>
  <c r="AB331" i="9"/>
  <c r="AA331" i="9"/>
  <c r="AX341" i="9"/>
  <c r="AY341" i="9" s="1"/>
  <c r="AW341" i="9"/>
  <c r="AW312" i="9"/>
  <c r="AX312" i="9"/>
  <c r="AY312" i="9" s="1"/>
  <c r="K359" i="9"/>
  <c r="F359" i="9"/>
  <c r="F275" i="9"/>
  <c r="K275" i="9"/>
  <c r="AD316" i="9"/>
  <c r="AL316" i="9" s="1"/>
  <c r="AE316" i="9"/>
  <c r="AF316" i="9" s="1"/>
  <c r="Y330" i="9"/>
  <c r="Z330" i="9"/>
  <c r="AS249" i="9"/>
  <c r="AT249" i="9" s="1"/>
  <c r="AR249" i="9"/>
  <c r="Y302" i="9"/>
  <c r="Z302" i="9"/>
  <c r="F217" i="9"/>
  <c r="K217" i="9"/>
  <c r="Z288" i="9"/>
  <c r="Y288" i="9"/>
  <c r="AX232" i="9"/>
  <c r="AY232" i="9" s="1"/>
  <c r="AW232" i="9"/>
  <c r="AE277" i="9"/>
  <c r="AF277" i="9" s="1"/>
  <c r="AD277" i="9"/>
  <c r="AL277" i="9" s="1"/>
  <c r="Y343" i="9"/>
  <c r="Z343" i="9"/>
  <c r="Y278" i="9"/>
  <c r="Z278" i="9"/>
  <c r="Y327" i="9"/>
  <c r="Z327" i="9"/>
  <c r="F196" i="9"/>
  <c r="K196" i="9"/>
  <c r="AS273" i="9"/>
  <c r="AT273" i="9" s="1"/>
  <c r="AR273" i="9"/>
  <c r="AX175" i="9"/>
  <c r="AY175" i="9" s="1"/>
  <c r="AW175" i="9"/>
  <c r="AW290" i="9"/>
  <c r="AX290" i="9"/>
  <c r="AY290" i="9" s="1"/>
  <c r="AQ204" i="9"/>
  <c r="Z231" i="9"/>
  <c r="Y231" i="9"/>
  <c r="AS165" i="9"/>
  <c r="AT165" i="9" s="1"/>
  <c r="AR165" i="9"/>
  <c r="AQ264" i="9"/>
  <c r="M229" i="9"/>
  <c r="I229" i="9"/>
  <c r="J229" i="9" s="1"/>
  <c r="O229" i="9" s="1"/>
  <c r="Z227" i="9"/>
  <c r="Y227" i="9"/>
  <c r="I251" i="9"/>
  <c r="J251" i="9" s="1"/>
  <c r="O251" i="9" s="1"/>
  <c r="M251" i="9"/>
  <c r="AS157" i="9"/>
  <c r="AT157" i="9" s="1"/>
  <c r="AR157" i="9"/>
  <c r="Z238" i="9"/>
  <c r="Y238" i="9"/>
  <c r="AB200" i="9"/>
  <c r="AA200" i="9"/>
  <c r="AW144" i="9"/>
  <c r="AX144" i="9"/>
  <c r="AY144" i="9" s="1"/>
  <c r="F63" i="9"/>
  <c r="K63" i="9"/>
  <c r="F219" i="9"/>
  <c r="K219" i="9"/>
  <c r="AS187" i="9"/>
  <c r="AT187" i="9" s="1"/>
  <c r="AR187" i="9"/>
  <c r="AB190" i="9"/>
  <c r="AA190" i="9"/>
  <c r="Z158" i="9"/>
  <c r="Y158" i="9"/>
  <c r="AS91" i="9"/>
  <c r="AT91" i="9" s="1"/>
  <c r="AR91" i="9"/>
  <c r="AR225" i="9"/>
  <c r="AS225" i="9"/>
  <c r="AT225" i="9" s="1"/>
  <c r="AX214" i="9"/>
  <c r="AY214" i="9" s="1"/>
  <c r="AW214" i="9"/>
  <c r="M252" i="9"/>
  <c r="I252" i="9"/>
  <c r="J252" i="9" s="1"/>
  <c r="O252" i="9" s="1"/>
  <c r="Y156" i="9"/>
  <c r="Z156" i="9"/>
  <c r="AS70" i="9"/>
  <c r="AT70" i="9" s="1"/>
  <c r="AR70" i="9"/>
  <c r="AR98" i="9"/>
  <c r="AS98" i="9"/>
  <c r="AT98" i="9" s="1"/>
  <c r="AA157" i="9"/>
  <c r="AB157" i="9"/>
  <c r="P237" i="9"/>
  <c r="S237" i="9" s="1"/>
  <c r="L237" i="9"/>
  <c r="F143" i="9"/>
  <c r="K143" i="9"/>
  <c r="AE118" i="9"/>
  <c r="AF118" i="9" s="1"/>
  <c r="AD118" i="9"/>
  <c r="AL118" i="9" s="1"/>
  <c r="AX119" i="9"/>
  <c r="AY119" i="9" s="1"/>
  <c r="AW119" i="9"/>
  <c r="AE178" i="9"/>
  <c r="AF178" i="9" s="1"/>
  <c r="AD178" i="9"/>
  <c r="AL178" i="9" s="1"/>
  <c r="AE117" i="9"/>
  <c r="AF117" i="9" s="1"/>
  <c r="AD117" i="9"/>
  <c r="AL117" i="9" s="1"/>
  <c r="Z71" i="9"/>
  <c r="Y71" i="9"/>
  <c r="AS31" i="9"/>
  <c r="AT31" i="9" s="1"/>
  <c r="AR31" i="9"/>
  <c r="L96" i="9"/>
  <c r="P96" i="9"/>
  <c r="S96" i="9" s="1"/>
  <c r="AS30" i="9"/>
  <c r="AT30" i="9" s="1"/>
  <c r="AR30" i="9"/>
  <c r="Z45" i="9"/>
  <c r="Y45" i="9"/>
  <c r="K35" i="9"/>
  <c r="F35" i="9"/>
  <c r="F2" i="9"/>
  <c r="K2" i="9"/>
  <c r="AX85" i="9"/>
  <c r="AY85" i="9" s="1"/>
  <c r="AW85" i="9"/>
  <c r="AR43" i="9"/>
  <c r="AS43" i="9"/>
  <c r="AT43" i="9" s="1"/>
  <c r="AH113" i="9"/>
  <c r="AK113" i="9" s="1"/>
  <c r="AQ20" i="9"/>
  <c r="Z171" i="9"/>
  <c r="Y171" i="9"/>
  <c r="AW44" i="9"/>
  <c r="AX44" i="9"/>
  <c r="AY44" i="9" s="1"/>
  <c r="K87" i="9"/>
  <c r="F87" i="9"/>
  <c r="Y137" i="9"/>
  <c r="Z137" i="9"/>
  <c r="K50" i="9"/>
  <c r="F50" i="9"/>
  <c r="AD28" i="9"/>
  <c r="AL28" i="9" s="1"/>
  <c r="AE28" i="9"/>
  <c r="AF28" i="9" s="1"/>
  <c r="K13" i="9"/>
  <c r="F13" i="9"/>
  <c r="AB46" i="9"/>
  <c r="AA46" i="9"/>
  <c r="AD610" i="9"/>
  <c r="AL610" i="9" s="1"/>
  <c r="AE610" i="9"/>
  <c r="AF610" i="9" s="1"/>
  <c r="AS598" i="9"/>
  <c r="AT598" i="9" s="1"/>
  <c r="AR598" i="9"/>
  <c r="K605" i="9"/>
  <c r="F605" i="9"/>
  <c r="AR585" i="9"/>
  <c r="AS585" i="9"/>
  <c r="AT585" i="9" s="1"/>
  <c r="K603" i="9"/>
  <c r="F603" i="9"/>
  <c r="AR507" i="9"/>
  <c r="AS507" i="9"/>
  <c r="AT507" i="9" s="1"/>
  <c r="F532" i="9"/>
  <c r="K532" i="9"/>
  <c r="AR435" i="9"/>
  <c r="AS435" i="9"/>
  <c r="AT435" i="9" s="1"/>
  <c r="AW505" i="9"/>
  <c r="AX505" i="9"/>
  <c r="AY505" i="9" s="1"/>
  <c r="AD565" i="9"/>
  <c r="AL565" i="9" s="1"/>
  <c r="AE565" i="9"/>
  <c r="AF565" i="9" s="1"/>
  <c r="AD538" i="9"/>
  <c r="AL538" i="9" s="1"/>
  <c r="AE538" i="9"/>
  <c r="AF538" i="9" s="1"/>
  <c r="AE461" i="9"/>
  <c r="AF461" i="9" s="1"/>
  <c r="AD461" i="9"/>
  <c r="AL461" i="9" s="1"/>
  <c r="AX449" i="9"/>
  <c r="AY449" i="9" s="1"/>
  <c r="AW449" i="9"/>
  <c r="AS424" i="9"/>
  <c r="AT424" i="9" s="1"/>
  <c r="AR424" i="9"/>
  <c r="AU424" i="9" s="1"/>
  <c r="AS552" i="9"/>
  <c r="AT552" i="9" s="1"/>
  <c r="AR552" i="9"/>
  <c r="K608" i="9"/>
  <c r="F608" i="9"/>
  <c r="K594" i="9"/>
  <c r="F594" i="9"/>
  <c r="AR593" i="9"/>
  <c r="AS593" i="9"/>
  <c r="AT593" i="9" s="1"/>
  <c r="F576" i="9"/>
  <c r="K576" i="9"/>
  <c r="Z610" i="9"/>
  <c r="Y610" i="9"/>
  <c r="AQ602" i="9"/>
  <c r="AD579" i="9"/>
  <c r="AL579" i="9" s="1"/>
  <c r="AE579" i="9"/>
  <c r="AF579" i="9" s="1"/>
  <c r="AD483" i="9"/>
  <c r="AL483" i="9" s="1"/>
  <c r="AE483" i="9"/>
  <c r="AF483" i="9" s="1"/>
  <c r="F591" i="9"/>
  <c r="K591" i="9"/>
  <c r="F523" i="9"/>
  <c r="K523" i="9"/>
  <c r="P588" i="9"/>
  <c r="S588" i="9" s="1"/>
  <c r="L588" i="9"/>
  <c r="F485" i="9"/>
  <c r="K485" i="9"/>
  <c r="AX487" i="9"/>
  <c r="AY487" i="9" s="1"/>
  <c r="AW487" i="9"/>
  <c r="AQ596" i="9"/>
  <c r="K469" i="9"/>
  <c r="F469" i="9"/>
  <c r="AA554" i="9"/>
  <c r="AB554" i="9"/>
  <c r="F512" i="9"/>
  <c r="K512" i="9"/>
  <c r="Z582" i="9"/>
  <c r="Y582" i="9"/>
  <c r="AX491" i="9"/>
  <c r="AY491" i="9" s="1"/>
  <c r="AW491" i="9"/>
  <c r="P535" i="9"/>
  <c r="S535" i="9" s="1"/>
  <c r="L535" i="9"/>
  <c r="L534" i="9"/>
  <c r="P534" i="9"/>
  <c r="S534" i="9" s="1"/>
  <c r="Y553" i="9"/>
  <c r="Z553" i="9"/>
  <c r="L509" i="9"/>
  <c r="P509" i="9"/>
  <c r="S509" i="9" s="1"/>
  <c r="F489" i="9"/>
  <c r="K489" i="9"/>
  <c r="AZ526" i="9"/>
  <c r="AX480" i="9"/>
  <c r="AY480" i="9" s="1"/>
  <c r="AW480" i="9"/>
  <c r="AA594" i="9"/>
  <c r="AB594" i="9"/>
  <c r="Z536" i="9"/>
  <c r="Y536" i="9"/>
  <c r="AS457" i="9"/>
  <c r="AT457" i="9" s="1"/>
  <c r="AR457" i="9"/>
  <c r="AZ445" i="9"/>
  <c r="AE458" i="9"/>
  <c r="AF458" i="9" s="1"/>
  <c r="AD458" i="9"/>
  <c r="AL458" i="9" s="1"/>
  <c r="F529" i="9"/>
  <c r="K529" i="9"/>
  <c r="AQ454" i="9"/>
  <c r="AQ496" i="9"/>
  <c r="AE408" i="9"/>
  <c r="AF408" i="9" s="1"/>
  <c r="AD408" i="9"/>
  <c r="AL408" i="9" s="1"/>
  <c r="AZ544" i="9"/>
  <c r="AE429" i="9"/>
  <c r="AF429" i="9" s="1"/>
  <c r="AD429" i="9"/>
  <c r="AL429" i="9" s="1"/>
  <c r="AE449" i="9"/>
  <c r="AF449" i="9" s="1"/>
  <c r="AD449" i="9"/>
  <c r="AL449" i="9" s="1"/>
  <c r="Z455" i="9"/>
  <c r="Y455" i="9"/>
  <c r="AB528" i="9"/>
  <c r="AA528" i="9"/>
  <c r="F511" i="9"/>
  <c r="K511" i="9"/>
  <c r="I479" i="9"/>
  <c r="J479" i="9" s="1"/>
  <c r="O479" i="9" s="1"/>
  <c r="M479" i="9"/>
  <c r="AS416" i="9"/>
  <c r="AT416" i="9" s="1"/>
  <c r="AR416" i="9"/>
  <c r="AB448" i="9"/>
  <c r="AA448" i="9"/>
  <c r="AS383" i="9"/>
  <c r="AT383" i="9" s="1"/>
  <c r="AR383" i="9"/>
  <c r="AU383" i="9" s="1"/>
  <c r="AD368" i="9"/>
  <c r="AL368" i="9" s="1"/>
  <c r="AE368" i="9"/>
  <c r="AF368" i="9" s="1"/>
  <c r="AQ375" i="9"/>
  <c r="Z471" i="9"/>
  <c r="Y471" i="9"/>
  <c r="AE397" i="9"/>
  <c r="AF397" i="9" s="1"/>
  <c r="AD397" i="9"/>
  <c r="AL397" i="9" s="1"/>
  <c r="AE472" i="9"/>
  <c r="AF472" i="9" s="1"/>
  <c r="AD472" i="9"/>
  <c r="AL472" i="9" s="1"/>
  <c r="N432" i="9"/>
  <c r="R432" i="9" s="1"/>
  <c r="Z407" i="9"/>
  <c r="Y407" i="9"/>
  <c r="Z412" i="9"/>
  <c r="Y412" i="9"/>
  <c r="AU421" i="9"/>
  <c r="AD378" i="9"/>
  <c r="AL378" i="9" s="1"/>
  <c r="AE378" i="9"/>
  <c r="AF378" i="9" s="1"/>
  <c r="AE383" i="9"/>
  <c r="AF383" i="9" s="1"/>
  <c r="AD383" i="9"/>
  <c r="AL383" i="9" s="1"/>
  <c r="AQ572" i="9"/>
  <c r="L360" i="9"/>
  <c r="P360" i="9"/>
  <c r="S360" i="9" s="1"/>
  <c r="AB442" i="9"/>
  <c r="AA442" i="9"/>
  <c r="Z334" i="9"/>
  <c r="Y334" i="9"/>
  <c r="AE334" i="9"/>
  <c r="AF334" i="9" s="1"/>
  <c r="AD334" i="9"/>
  <c r="AL334" i="9" s="1"/>
  <c r="AZ338" i="9"/>
  <c r="AQ364" i="9"/>
  <c r="K490" i="9"/>
  <c r="F490" i="9"/>
  <c r="AZ363" i="9"/>
  <c r="AZ314" i="9"/>
  <c r="AE340" i="9"/>
  <c r="AF340" i="9" s="1"/>
  <c r="AD340" i="9"/>
  <c r="AL340" i="9" s="1"/>
  <c r="AQ391" i="9"/>
  <c r="N385" i="9"/>
  <c r="AQ340" i="9"/>
  <c r="F311" i="9"/>
  <c r="K311" i="9"/>
  <c r="Z273" i="9"/>
  <c r="Y273" i="9"/>
  <c r="AE359" i="9"/>
  <c r="AF359" i="9" s="1"/>
  <c r="AD359" i="9"/>
  <c r="AL359" i="9" s="1"/>
  <c r="AA306" i="9"/>
  <c r="AB306" i="9"/>
  <c r="Y275" i="9"/>
  <c r="Z275" i="9"/>
  <c r="K330" i="9"/>
  <c r="F330" i="9"/>
  <c r="AS245" i="9"/>
  <c r="AT245" i="9" s="1"/>
  <c r="AR245" i="9"/>
  <c r="AZ275" i="9"/>
  <c r="Z217" i="9"/>
  <c r="Y217" i="9"/>
  <c r="AD288" i="9"/>
  <c r="AL288" i="9" s="1"/>
  <c r="AE288" i="9"/>
  <c r="AF288" i="9" s="1"/>
  <c r="AX229" i="9"/>
  <c r="AY229" i="9" s="1"/>
  <c r="AW229" i="9"/>
  <c r="AB276" i="9"/>
  <c r="AA276" i="9"/>
  <c r="Z267" i="9"/>
  <c r="Y267" i="9"/>
  <c r="K343" i="9"/>
  <c r="F343" i="9"/>
  <c r="AU271" i="9"/>
  <c r="P326" i="9"/>
  <c r="S326" i="9" s="1"/>
  <c r="L326" i="9"/>
  <c r="Z196" i="9"/>
  <c r="Y196" i="9"/>
  <c r="AE239" i="9"/>
  <c r="AF239" i="9" s="1"/>
  <c r="AD239" i="9"/>
  <c r="AL239" i="9" s="1"/>
  <c r="AS175" i="9"/>
  <c r="AT175" i="9" s="1"/>
  <c r="AR175" i="9"/>
  <c r="AZ286" i="9"/>
  <c r="Y198" i="9"/>
  <c r="Z198" i="9"/>
  <c r="AD231" i="9"/>
  <c r="AL231" i="9" s="1"/>
  <c r="AE231" i="9"/>
  <c r="AF231" i="9" s="1"/>
  <c r="K149" i="9"/>
  <c r="F149" i="9"/>
  <c r="AS195" i="9"/>
  <c r="AT195" i="9" s="1"/>
  <c r="AR195" i="9"/>
  <c r="Z258" i="9"/>
  <c r="Y258" i="9"/>
  <c r="AE149" i="9"/>
  <c r="AF149" i="9" s="1"/>
  <c r="AD149" i="9"/>
  <c r="AL149" i="9" s="1"/>
  <c r="F227" i="9"/>
  <c r="K227" i="9"/>
  <c r="P251" i="9"/>
  <c r="S251" i="9" s="1"/>
  <c r="L251" i="9"/>
  <c r="AU303" i="9"/>
  <c r="AE233" i="9"/>
  <c r="AF233" i="9" s="1"/>
  <c r="AD233" i="9"/>
  <c r="AL233" i="9" s="1"/>
  <c r="AE141" i="9"/>
  <c r="AF141" i="9" s="1"/>
  <c r="AD141" i="9"/>
  <c r="AL141" i="9" s="1"/>
  <c r="F58" i="9"/>
  <c r="K58" i="9"/>
  <c r="AR216" i="9"/>
  <c r="AS216" i="9"/>
  <c r="AT216" i="9" s="1"/>
  <c r="AU176" i="9"/>
  <c r="AD87" i="9"/>
  <c r="AL87" i="9" s="1"/>
  <c r="AE87" i="9"/>
  <c r="AF87" i="9" s="1"/>
  <c r="AE224" i="9"/>
  <c r="AF224" i="9" s="1"/>
  <c r="AD224" i="9"/>
  <c r="AL224" i="9" s="1"/>
  <c r="Z246" i="9"/>
  <c r="Y246" i="9"/>
  <c r="Z178" i="9"/>
  <c r="Y178" i="9"/>
  <c r="Z145" i="9"/>
  <c r="Y145" i="9"/>
  <c r="AQ289" i="9"/>
  <c r="Z155" i="9"/>
  <c r="Y155" i="9"/>
  <c r="Z85" i="9"/>
  <c r="Y85" i="9"/>
  <c r="AZ206" i="9"/>
  <c r="Z203" i="9"/>
  <c r="Y203" i="9"/>
  <c r="F156" i="9"/>
  <c r="K156" i="9"/>
  <c r="F65" i="9"/>
  <c r="K65" i="9"/>
  <c r="L233" i="9"/>
  <c r="P233" i="9"/>
  <c r="S233" i="9" s="1"/>
  <c r="AZ125" i="9"/>
  <c r="Z143" i="9"/>
  <c r="Y143" i="9"/>
  <c r="K102" i="9"/>
  <c r="F102" i="9"/>
  <c r="AB110" i="9"/>
  <c r="AA110" i="9"/>
  <c r="K54" i="9"/>
  <c r="F54" i="9"/>
  <c r="AZ74" i="9"/>
  <c r="F178" i="9"/>
  <c r="K178" i="9"/>
  <c r="K117" i="9"/>
  <c r="F117" i="9"/>
  <c r="AB149" i="9"/>
  <c r="AA149" i="9"/>
  <c r="AE71" i="9"/>
  <c r="AF71" i="9" s="1"/>
  <c r="AD71" i="9"/>
  <c r="AL71" i="9" s="1"/>
  <c r="AX31" i="9"/>
  <c r="AY31" i="9" s="1"/>
  <c r="AW31" i="9"/>
  <c r="AZ176" i="9"/>
  <c r="K55" i="9"/>
  <c r="F55" i="9"/>
  <c r="AE4" i="9"/>
  <c r="AF4" i="9" s="1"/>
  <c r="AD4" i="9"/>
  <c r="AL4" i="9" s="1"/>
  <c r="AS141" i="9"/>
  <c r="AT141" i="9" s="1"/>
  <c r="AR141" i="9"/>
  <c r="K89" i="9"/>
  <c r="F89" i="9"/>
  <c r="F45" i="9"/>
  <c r="K45" i="9"/>
  <c r="Z80" i="9"/>
  <c r="Y80" i="9"/>
  <c r="Z2" i="9"/>
  <c r="Y2" i="9"/>
  <c r="AB194" i="9"/>
  <c r="AA194" i="9"/>
  <c r="AE174" i="9"/>
  <c r="AF174" i="9" s="1"/>
  <c r="AD174" i="9"/>
  <c r="AL174" i="9" s="1"/>
  <c r="F59" i="9"/>
  <c r="K59" i="9"/>
  <c r="M242" i="9"/>
  <c r="I242" i="9"/>
  <c r="J242" i="9" s="1"/>
  <c r="O242" i="9" s="1"/>
  <c r="K171" i="9"/>
  <c r="F171" i="9"/>
  <c r="Y104" i="9"/>
  <c r="Z104" i="9"/>
  <c r="Z48" i="9"/>
  <c r="Y48" i="9"/>
  <c r="AE50" i="9"/>
  <c r="AF50" i="9" s="1"/>
  <c r="AD50" i="9"/>
  <c r="AL50" i="9" s="1"/>
  <c r="AU50" i="9"/>
  <c r="M88" i="9"/>
  <c r="I88" i="9"/>
  <c r="J88" i="9" s="1"/>
  <c r="O88" i="9" s="1"/>
  <c r="AU123" i="9"/>
  <c r="Z13" i="9"/>
  <c r="Y13" i="9"/>
  <c r="AB83" i="9"/>
  <c r="AA83" i="9"/>
  <c r="AE603" i="9"/>
  <c r="AF603" i="9" s="1"/>
  <c r="AD603" i="9"/>
  <c r="AL603" i="9" s="1"/>
  <c r="AE459" i="9"/>
  <c r="AF459" i="9" s="1"/>
  <c r="AD459" i="9"/>
  <c r="AL459" i="9" s="1"/>
  <c r="K520" i="9"/>
  <c r="F520" i="9"/>
  <c r="AW567" i="9"/>
  <c r="AX567" i="9"/>
  <c r="AY567" i="9" s="1"/>
  <c r="I541" i="9"/>
  <c r="J541" i="9" s="1"/>
  <c r="O541" i="9" s="1"/>
  <c r="M541" i="9"/>
  <c r="K592" i="9"/>
  <c r="F592" i="9"/>
  <c r="K593" i="9"/>
  <c r="F593" i="9"/>
  <c r="AW593" i="9"/>
  <c r="AX593" i="9"/>
  <c r="AY593" i="9" s="1"/>
  <c r="AQ566" i="9"/>
  <c r="AW602" i="9"/>
  <c r="AX602" i="9"/>
  <c r="AY602" i="9" s="1"/>
  <c r="Y579" i="9"/>
  <c r="Z579" i="9"/>
  <c r="Z481" i="9"/>
  <c r="Y481" i="9"/>
  <c r="AD591" i="9"/>
  <c r="AL591" i="9" s="1"/>
  <c r="AE591" i="9"/>
  <c r="AF591" i="9" s="1"/>
  <c r="Z523" i="9"/>
  <c r="Y523" i="9"/>
  <c r="AD573" i="9"/>
  <c r="AL573" i="9" s="1"/>
  <c r="AE573" i="9"/>
  <c r="AF573" i="9" s="1"/>
  <c r="Y485" i="9"/>
  <c r="Z485" i="9"/>
  <c r="AR533" i="9"/>
  <c r="AS533" i="9"/>
  <c r="AT533" i="9" s="1"/>
  <c r="AE576" i="9"/>
  <c r="AF576" i="9" s="1"/>
  <c r="AD576" i="9"/>
  <c r="AL576" i="9" s="1"/>
  <c r="AB480" i="9"/>
  <c r="AA480" i="9"/>
  <c r="K531" i="9"/>
  <c r="F531" i="9"/>
  <c r="AU590" i="9"/>
  <c r="AE543" i="9"/>
  <c r="AF543" i="9" s="1"/>
  <c r="AD543" i="9"/>
  <c r="AL543" i="9" s="1"/>
  <c r="AD512" i="9"/>
  <c r="AL512" i="9" s="1"/>
  <c r="AE512" i="9"/>
  <c r="AF512" i="9" s="1"/>
  <c r="AG512" i="9" s="1"/>
  <c r="AJ512" i="9" s="1"/>
  <c r="K582" i="9"/>
  <c r="F582" i="9"/>
  <c r="Z499" i="9"/>
  <c r="Y499" i="9"/>
  <c r="AS532" i="9"/>
  <c r="AT532" i="9" s="1"/>
  <c r="AR532" i="9"/>
  <c r="AD553" i="9"/>
  <c r="AL553" i="9" s="1"/>
  <c r="AE553" i="9"/>
  <c r="AF553" i="9" s="1"/>
  <c r="AE505" i="9"/>
  <c r="AF505" i="9" s="1"/>
  <c r="AD505" i="9"/>
  <c r="AL505" i="9" s="1"/>
  <c r="F566" i="9"/>
  <c r="K566" i="9"/>
  <c r="AD489" i="9"/>
  <c r="AL489" i="9" s="1"/>
  <c r="AE489" i="9"/>
  <c r="AF489" i="9" s="1"/>
  <c r="AQ480" i="9"/>
  <c r="AW504" i="9"/>
  <c r="AX504" i="9"/>
  <c r="AY504" i="9" s="1"/>
  <c r="AE536" i="9"/>
  <c r="AF536" i="9" s="1"/>
  <c r="AD536" i="9"/>
  <c r="AL536" i="9" s="1"/>
  <c r="AX457" i="9"/>
  <c r="AY457" i="9" s="1"/>
  <c r="AW457" i="9"/>
  <c r="K452" i="9"/>
  <c r="F452" i="9"/>
  <c r="AZ506" i="9"/>
  <c r="K434" i="9"/>
  <c r="F434" i="9"/>
  <c r="AE529" i="9"/>
  <c r="AF529" i="9" s="1"/>
  <c r="AD529" i="9"/>
  <c r="AL529" i="9" s="1"/>
  <c r="AZ454" i="9"/>
  <c r="AQ441" i="9"/>
  <c r="AA427" i="9"/>
  <c r="AB427" i="9"/>
  <c r="K429" i="9"/>
  <c r="F429" i="9"/>
  <c r="AX510" i="9"/>
  <c r="AY510" i="9" s="1"/>
  <c r="AW510" i="9"/>
  <c r="AD451" i="9"/>
  <c r="AL451" i="9" s="1"/>
  <c r="AE451" i="9"/>
  <c r="AF451" i="9" s="1"/>
  <c r="AZ416" i="9"/>
  <c r="P479" i="9"/>
  <c r="S479" i="9" s="1"/>
  <c r="L479" i="9"/>
  <c r="F411" i="9"/>
  <c r="K411" i="9"/>
  <c r="F443" i="9"/>
  <c r="K443" i="9"/>
  <c r="AR382" i="9"/>
  <c r="AS382" i="9"/>
  <c r="AT382" i="9" s="1"/>
  <c r="AS357" i="9"/>
  <c r="AT357" i="9" s="1"/>
  <c r="AR357" i="9"/>
  <c r="K372" i="9"/>
  <c r="F372" i="9"/>
  <c r="AD471" i="9"/>
  <c r="AL471" i="9" s="1"/>
  <c r="AE471" i="9"/>
  <c r="AF471" i="9" s="1"/>
  <c r="Y373" i="9"/>
  <c r="Z373" i="9"/>
  <c r="AR380" i="9"/>
  <c r="AS380" i="9"/>
  <c r="AT380" i="9" s="1"/>
  <c r="Z368" i="9"/>
  <c r="Y368" i="9"/>
  <c r="AE407" i="9"/>
  <c r="AF407" i="9" s="1"/>
  <c r="AD407" i="9"/>
  <c r="AL407" i="9" s="1"/>
  <c r="AU407" i="9"/>
  <c r="K378" i="9"/>
  <c r="F378" i="9"/>
  <c r="AX433" i="9"/>
  <c r="AY433" i="9" s="1"/>
  <c r="AW433" i="9"/>
  <c r="AA509" i="9"/>
  <c r="AB509" i="9"/>
  <c r="F383" i="9"/>
  <c r="K383" i="9"/>
  <c r="I360" i="9"/>
  <c r="J360" i="9" s="1"/>
  <c r="O360" i="9" s="1"/>
  <c r="M360" i="9"/>
  <c r="AB337" i="9"/>
  <c r="AA337" i="9"/>
  <c r="AQ328" i="9"/>
  <c r="P384" i="9"/>
  <c r="S384" i="9" s="1"/>
  <c r="L384" i="9"/>
  <c r="AD490" i="9"/>
  <c r="AL490" i="9" s="1"/>
  <c r="AE490" i="9"/>
  <c r="AF490" i="9" s="1"/>
  <c r="AZ327" i="9"/>
  <c r="F313" i="9"/>
  <c r="K313" i="9"/>
  <c r="AQ344" i="9"/>
  <c r="K329" i="9"/>
  <c r="F329" i="9"/>
  <c r="Z325" i="9"/>
  <c r="Y325" i="9"/>
  <c r="F308" i="9"/>
  <c r="K308" i="9"/>
  <c r="AQ341" i="9"/>
  <c r="AE272" i="9"/>
  <c r="AF272" i="9" s="1"/>
  <c r="AD272" i="9"/>
  <c r="AL272" i="9" s="1"/>
  <c r="AQ355" i="9"/>
  <c r="AE267" i="9"/>
  <c r="AF267" i="9" s="1"/>
  <c r="AD267" i="9"/>
  <c r="AL267" i="9" s="1"/>
  <c r="AD330" i="9"/>
  <c r="AL330" i="9" s="1"/>
  <c r="AE330" i="9"/>
  <c r="AF330" i="9" s="1"/>
  <c r="AA274" i="9"/>
  <c r="AB274" i="9"/>
  <c r="F288" i="9"/>
  <c r="K288" i="9"/>
  <c r="AX342" i="9"/>
  <c r="AY342" i="9" s="1"/>
  <c r="AW342" i="9"/>
  <c r="AE343" i="9"/>
  <c r="AF343" i="9" s="1"/>
  <c r="AD343" i="9"/>
  <c r="AL343" i="9" s="1"/>
  <c r="I326" i="9"/>
  <c r="J326" i="9" s="1"/>
  <c r="O326" i="9" s="1"/>
  <c r="M326" i="9"/>
  <c r="F595" i="9"/>
  <c r="K595" i="9"/>
  <c r="AE168" i="9"/>
  <c r="AF168" i="9" s="1"/>
  <c r="AD168" i="9"/>
  <c r="AL168" i="9" s="1"/>
  <c r="AS219" i="9"/>
  <c r="AT219" i="9" s="1"/>
  <c r="AR219" i="9"/>
  <c r="Z218" i="9"/>
  <c r="Y218" i="9"/>
  <c r="AR122" i="9"/>
  <c r="AS122" i="9"/>
  <c r="AT122" i="9" s="1"/>
  <c r="P249" i="9"/>
  <c r="S249" i="9" s="1"/>
  <c r="L249" i="9"/>
  <c r="AD186" i="9"/>
  <c r="AL186" i="9" s="1"/>
  <c r="AE186" i="9"/>
  <c r="AF186" i="9" s="1"/>
  <c r="AE258" i="9"/>
  <c r="AF258" i="9" s="1"/>
  <c r="AD258" i="9"/>
  <c r="AL258" i="9" s="1"/>
  <c r="AQ215" i="9"/>
  <c r="Z233" i="9"/>
  <c r="Y233" i="9"/>
  <c r="F141" i="9"/>
  <c r="K141" i="9"/>
  <c r="F42" i="9"/>
  <c r="K42" i="9"/>
  <c r="Y78" i="9"/>
  <c r="Z78" i="9"/>
  <c r="F224" i="9"/>
  <c r="K224" i="9"/>
  <c r="AW187" i="9"/>
  <c r="AX187" i="9"/>
  <c r="AY187" i="9" s="1"/>
  <c r="AD129" i="9"/>
  <c r="AL129" i="9" s="1"/>
  <c r="AE129" i="9"/>
  <c r="AF129" i="9" s="1"/>
  <c r="AE210" i="9"/>
  <c r="AF210" i="9" s="1"/>
  <c r="AD210" i="9"/>
  <c r="AL210" i="9" s="1"/>
  <c r="F145" i="9"/>
  <c r="K145" i="9"/>
  <c r="K349" i="9"/>
  <c r="F349" i="9"/>
  <c r="K203" i="9"/>
  <c r="F203" i="9"/>
  <c r="AS149" i="9"/>
  <c r="AT149" i="9" s="1"/>
  <c r="AR149" i="9"/>
  <c r="I150" i="9"/>
  <c r="J150" i="9" s="1"/>
  <c r="O150" i="9" s="1"/>
  <c r="M150" i="9"/>
  <c r="Z65" i="9"/>
  <c r="Y65" i="9"/>
  <c r="M233" i="9"/>
  <c r="I233" i="9"/>
  <c r="J233" i="9" s="1"/>
  <c r="O233" i="9" s="1"/>
  <c r="AW131" i="9"/>
  <c r="AX131" i="9"/>
  <c r="AY131" i="9" s="1"/>
  <c r="AE102" i="9"/>
  <c r="AF102" i="9" s="1"/>
  <c r="AD102" i="9"/>
  <c r="AL102" i="9" s="1"/>
  <c r="Y54" i="9"/>
  <c r="Z54" i="9"/>
  <c r="N157" i="9"/>
  <c r="R157" i="9" s="1"/>
  <c r="AU201" i="9"/>
  <c r="AB125" i="9"/>
  <c r="AA125" i="9"/>
  <c r="AW481" i="9"/>
  <c r="AX481" i="9"/>
  <c r="AY481" i="9" s="1"/>
  <c r="Z115" i="9"/>
  <c r="Y115" i="9"/>
  <c r="AU155" i="9"/>
  <c r="F71" i="9"/>
  <c r="K71" i="9"/>
  <c r="AS147" i="9"/>
  <c r="AT147" i="9" s="1"/>
  <c r="AR147" i="9"/>
  <c r="AQ23" i="9"/>
  <c r="AZ96" i="9"/>
  <c r="AZ129" i="9"/>
  <c r="AE89" i="9"/>
  <c r="AF89" i="9" s="1"/>
  <c r="AD89" i="9"/>
  <c r="AL89" i="9" s="1"/>
  <c r="K16" i="9"/>
  <c r="F16" i="9"/>
  <c r="F37" i="9"/>
  <c r="K37" i="9"/>
  <c r="AB147" i="9"/>
  <c r="AA147" i="9"/>
  <c r="AW32" i="9"/>
  <c r="AX32" i="9"/>
  <c r="AY32" i="9" s="1"/>
  <c r="K17" i="9"/>
  <c r="F17" i="9"/>
  <c r="AQ15" i="9"/>
  <c r="AU114" i="9"/>
  <c r="Z18" i="9"/>
  <c r="Y18" i="9"/>
  <c r="K174" i="9"/>
  <c r="F174" i="9"/>
  <c r="Z59" i="9"/>
  <c r="Y59" i="9"/>
  <c r="P242" i="9"/>
  <c r="S242" i="9" s="1"/>
  <c r="L242" i="9"/>
  <c r="P84" i="9"/>
  <c r="S84" i="9" s="1"/>
  <c r="L84" i="9"/>
  <c r="AE104" i="9"/>
  <c r="AF104" i="9" s="1"/>
  <c r="AD104" i="9"/>
  <c r="AL104" i="9" s="1"/>
  <c r="AZ121" i="9"/>
  <c r="P88" i="9"/>
  <c r="S88" i="9" s="1"/>
  <c r="L88" i="9"/>
  <c r="AE13" i="9"/>
  <c r="AF13" i="9" s="1"/>
  <c r="AD13" i="9"/>
  <c r="AL13" i="9" s="1"/>
  <c r="Z57" i="9"/>
  <c r="Y57" i="9"/>
  <c r="Y25" i="9"/>
  <c r="Z25" i="9"/>
  <c r="AS478" i="9"/>
  <c r="AT478" i="9" s="1"/>
  <c r="AR478" i="9"/>
  <c r="AU478" i="9" s="1"/>
  <c r="AS499" i="9"/>
  <c r="AT499" i="9" s="1"/>
  <c r="AR499" i="9"/>
  <c r="Y452" i="9"/>
  <c r="Z452" i="9"/>
  <c r="Z434" i="9"/>
  <c r="Y434" i="9"/>
  <c r="Y563" i="9"/>
  <c r="Z563" i="9"/>
  <c r="I526" i="9"/>
  <c r="J526" i="9" s="1"/>
  <c r="O526" i="9" s="1"/>
  <c r="M526" i="9"/>
  <c r="AE500" i="9"/>
  <c r="AF500" i="9" s="1"/>
  <c r="AD500" i="9"/>
  <c r="AL500" i="9" s="1"/>
  <c r="K451" i="9"/>
  <c r="F451" i="9"/>
  <c r="AA473" i="9"/>
  <c r="AB473" i="9"/>
  <c r="AD443" i="9"/>
  <c r="AL443" i="9" s="1"/>
  <c r="AE443" i="9"/>
  <c r="AF443" i="9" s="1"/>
  <c r="Y406" i="9"/>
  <c r="Z406" i="9"/>
  <c r="K357" i="9"/>
  <c r="F357" i="9"/>
  <c r="I458" i="9"/>
  <c r="J458" i="9" s="1"/>
  <c r="O458" i="9" s="1"/>
  <c r="M458" i="9"/>
  <c r="F368" i="9"/>
  <c r="K368" i="9"/>
  <c r="F398" i="9"/>
  <c r="K398" i="9"/>
  <c r="P405" i="9"/>
  <c r="S405" i="9" s="1"/>
  <c r="L405" i="9"/>
  <c r="AA420" i="9"/>
  <c r="AB420" i="9"/>
  <c r="AE349" i="9"/>
  <c r="AF349" i="9" s="1"/>
  <c r="AD349" i="9"/>
  <c r="AL349" i="9" s="1"/>
  <c r="Y378" i="9"/>
  <c r="Z378" i="9"/>
  <c r="AS433" i="9"/>
  <c r="AT433" i="9" s="1"/>
  <c r="AR433" i="9"/>
  <c r="Z355" i="9"/>
  <c r="Y355" i="9"/>
  <c r="Z317" i="9"/>
  <c r="Y317" i="9"/>
  <c r="I384" i="9"/>
  <c r="J384" i="9" s="1"/>
  <c r="O384" i="9" s="1"/>
  <c r="M384" i="9"/>
  <c r="N384" i="9" s="1"/>
  <c r="AD380" i="9"/>
  <c r="AL380" i="9" s="1"/>
  <c r="AE380" i="9"/>
  <c r="AF380" i="9" s="1"/>
  <c r="AB425" i="9"/>
  <c r="AA425" i="9"/>
  <c r="AR331" i="9"/>
  <c r="AS331" i="9"/>
  <c r="AT331" i="9" s="1"/>
  <c r="AX364" i="9"/>
  <c r="AY364" i="9" s="1"/>
  <c r="AW364" i="9"/>
  <c r="AX350" i="9"/>
  <c r="AY350" i="9" s="1"/>
  <c r="AW350" i="9"/>
  <c r="AB430" i="9"/>
  <c r="AA430" i="9"/>
  <c r="Z301" i="9"/>
  <c r="Y301" i="9"/>
  <c r="AB365" i="9"/>
  <c r="AA365" i="9"/>
  <c r="AX340" i="9"/>
  <c r="AY340" i="9" s="1"/>
  <c r="AW340" i="9"/>
  <c r="AD329" i="9"/>
  <c r="AL329" i="9" s="1"/>
  <c r="AE329" i="9"/>
  <c r="AF329" i="9" s="1"/>
  <c r="F325" i="9"/>
  <c r="K325" i="9"/>
  <c r="AS306" i="9"/>
  <c r="AT306" i="9" s="1"/>
  <c r="AR306" i="9"/>
  <c r="AD271" i="9"/>
  <c r="AL271" i="9" s="1"/>
  <c r="AE271" i="9"/>
  <c r="AF271" i="9" s="1"/>
  <c r="AD396" i="9"/>
  <c r="AL396" i="9" s="1"/>
  <c r="AE396" i="9"/>
  <c r="AF396" i="9" s="1"/>
  <c r="AX259" i="9"/>
  <c r="AY259" i="9" s="1"/>
  <c r="AW259" i="9"/>
  <c r="AQ292" i="9"/>
  <c r="AE321" i="9"/>
  <c r="AF321" i="9" s="1"/>
  <c r="AD321" i="9"/>
  <c r="AL321" i="9" s="1"/>
  <c r="K253" i="9"/>
  <c r="F253" i="9"/>
  <c r="AH268" i="9"/>
  <c r="AK268" i="9" s="1"/>
  <c r="AE221" i="9"/>
  <c r="AF221" i="9" s="1"/>
  <c r="AD221" i="9"/>
  <c r="AL221" i="9" s="1"/>
  <c r="AS207" i="9"/>
  <c r="AT207" i="9" s="1"/>
  <c r="AR207" i="9"/>
  <c r="F286" i="9"/>
  <c r="K286" i="9"/>
  <c r="AD248" i="9"/>
  <c r="AL248" i="9" s="1"/>
  <c r="AE248" i="9"/>
  <c r="AF248" i="9" s="1"/>
  <c r="AS263" i="9"/>
  <c r="AT263" i="9" s="1"/>
  <c r="AR263" i="9"/>
  <c r="AB332" i="9"/>
  <c r="AA332" i="9"/>
  <c r="AD595" i="9"/>
  <c r="AL595" i="9" s="1"/>
  <c r="AE595" i="9"/>
  <c r="AF595" i="9" s="1"/>
  <c r="AQ266" i="9"/>
  <c r="Z166" i="9"/>
  <c r="Y166" i="9"/>
  <c r="L269" i="9"/>
  <c r="P269" i="9"/>
  <c r="S269" i="9" s="1"/>
  <c r="M249" i="9"/>
  <c r="I249" i="9"/>
  <c r="J249" i="9" s="1"/>
  <c r="O249" i="9" s="1"/>
  <c r="K387" i="9"/>
  <c r="F387" i="9"/>
  <c r="F258" i="9"/>
  <c r="K258" i="9"/>
  <c r="AW231" i="9"/>
  <c r="AX231" i="9"/>
  <c r="AY231" i="9" s="1"/>
  <c r="N334" i="9"/>
  <c r="K213" i="9"/>
  <c r="F213" i="9"/>
  <c r="Z222" i="9"/>
  <c r="Y222" i="9"/>
  <c r="AX180" i="9"/>
  <c r="AY180" i="9" s="1"/>
  <c r="AW180" i="9"/>
  <c r="Z141" i="9"/>
  <c r="Y141" i="9"/>
  <c r="K293" i="9"/>
  <c r="F293" i="9"/>
  <c r="Z224" i="9"/>
  <c r="Y224" i="9"/>
  <c r="N231" i="9"/>
  <c r="R231" i="9" s="1"/>
  <c r="P206" i="9"/>
  <c r="L206" i="9"/>
  <c r="AR144" i="9"/>
  <c r="AS144" i="9"/>
  <c r="AT144" i="9" s="1"/>
  <c r="Z134" i="9"/>
  <c r="Y134" i="9"/>
  <c r="Z349" i="9"/>
  <c r="Y349" i="9"/>
  <c r="N223" i="9"/>
  <c r="R223" i="9" s="1"/>
  <c r="I202" i="9"/>
  <c r="J202" i="9" s="1"/>
  <c r="O202" i="9" s="1"/>
  <c r="AX156" i="9"/>
  <c r="AY156" i="9" s="1"/>
  <c r="AW156" i="9"/>
  <c r="AS299" i="9"/>
  <c r="AT299" i="9" s="1"/>
  <c r="AR299" i="9"/>
  <c r="AE203" i="9"/>
  <c r="AF203" i="9" s="1"/>
  <c r="AD203" i="9"/>
  <c r="AL203" i="9" s="1"/>
  <c r="F148" i="9"/>
  <c r="K148" i="9"/>
  <c r="L150" i="9"/>
  <c r="P150" i="9"/>
  <c r="S150" i="9" s="1"/>
  <c r="F61" i="9"/>
  <c r="K61" i="9"/>
  <c r="Y216" i="9"/>
  <c r="Z216" i="9"/>
  <c r="AE142" i="9"/>
  <c r="AF142" i="9" s="1"/>
  <c r="AD142" i="9"/>
  <c r="AL142" i="9" s="1"/>
  <c r="AS209" i="9"/>
  <c r="AT209" i="9" s="1"/>
  <c r="AR209" i="9"/>
  <c r="AR99" i="9"/>
  <c r="AS99" i="9"/>
  <c r="AT99" i="9" s="1"/>
  <c r="AD33" i="9"/>
  <c r="AL33" i="9" s="1"/>
  <c r="AE33" i="9"/>
  <c r="AF33" i="9" s="1"/>
  <c r="F70" i="9"/>
  <c r="K70" i="9"/>
  <c r="AR481" i="9"/>
  <c r="AS481" i="9"/>
  <c r="AT481" i="9" s="1"/>
  <c r="AE146" i="9"/>
  <c r="AF146" i="9" s="1"/>
  <c r="AD146" i="9"/>
  <c r="AL146" i="9" s="1"/>
  <c r="K115" i="9"/>
  <c r="F115" i="9"/>
  <c r="AR52" i="9"/>
  <c r="AS52" i="9"/>
  <c r="AT52" i="9" s="1"/>
  <c r="Y37" i="9"/>
  <c r="Z37" i="9"/>
  <c r="M173" i="9"/>
  <c r="I173" i="9"/>
  <c r="J173" i="9" s="1"/>
  <c r="O173" i="9" s="1"/>
  <c r="AR85" i="9"/>
  <c r="AS85" i="9"/>
  <c r="AT85" i="9" s="1"/>
  <c r="K80" i="9"/>
  <c r="F80" i="9"/>
  <c r="Z133" i="9"/>
  <c r="Y133" i="9"/>
  <c r="F18" i="9"/>
  <c r="K18" i="9"/>
  <c r="Z174" i="9"/>
  <c r="Y174" i="9"/>
  <c r="AS49" i="9"/>
  <c r="AT49" i="9" s="1"/>
  <c r="AR49" i="9"/>
  <c r="AB114" i="9"/>
  <c r="AA114" i="9"/>
  <c r="AS28" i="9"/>
  <c r="AT28" i="9" s="1"/>
  <c r="AR28" i="9"/>
  <c r="Z36" i="9"/>
  <c r="Y36" i="9"/>
  <c r="Z40" i="9"/>
  <c r="Y40" i="9"/>
  <c r="M34" i="9"/>
  <c r="N34" i="9" s="1"/>
  <c r="I34" i="9"/>
  <c r="J34" i="9" s="1"/>
  <c r="O34" i="9" s="1"/>
  <c r="Z26" i="9"/>
  <c r="Y26" i="9"/>
  <c r="AB72" i="9"/>
  <c r="AA72" i="9"/>
  <c r="K57" i="9"/>
  <c r="F57" i="9"/>
  <c r="AB79" i="9"/>
  <c r="AA79" i="9"/>
  <c r="AS542" i="9"/>
  <c r="AT542" i="9" s="1"/>
  <c r="AR542" i="9"/>
  <c r="K609" i="9"/>
  <c r="F609" i="9"/>
  <c r="AW483" i="9"/>
  <c r="AX483" i="9"/>
  <c r="AY483" i="9" s="1"/>
  <c r="Z525" i="9"/>
  <c r="Y525" i="9"/>
  <c r="Y603" i="9"/>
  <c r="Z603" i="9"/>
  <c r="Y593" i="9"/>
  <c r="Z593" i="9"/>
  <c r="AD481" i="9"/>
  <c r="AL481" i="9" s="1"/>
  <c r="AE481" i="9"/>
  <c r="AF481" i="9" s="1"/>
  <c r="AE487" i="9"/>
  <c r="AF487" i="9" s="1"/>
  <c r="AD487" i="9"/>
  <c r="AL487" i="9" s="1"/>
  <c r="F573" i="9"/>
  <c r="K573" i="9"/>
  <c r="AE531" i="9"/>
  <c r="AF531" i="9" s="1"/>
  <c r="AG531" i="9" s="1"/>
  <c r="AJ531" i="9" s="1"/>
  <c r="AD531" i="9"/>
  <c r="AL531" i="9" s="1"/>
  <c r="AW550" i="9"/>
  <c r="AX550" i="9"/>
  <c r="AY550" i="9" s="1"/>
  <c r="AR575" i="9"/>
  <c r="AS575" i="9"/>
  <c r="AT575" i="9" s="1"/>
  <c r="AR491" i="9"/>
  <c r="P551" i="9"/>
  <c r="S551" i="9" s="1"/>
  <c r="L551" i="9"/>
  <c r="K505" i="9"/>
  <c r="F505" i="9"/>
  <c r="F536" i="9"/>
  <c r="K536" i="9"/>
  <c r="AS520" i="9"/>
  <c r="AT520" i="9" s="1"/>
  <c r="AR520" i="9"/>
  <c r="P437" i="9"/>
  <c r="S437" i="9" s="1"/>
  <c r="L437" i="9"/>
  <c r="AW605" i="9"/>
  <c r="AX605" i="9"/>
  <c r="AY605" i="9" s="1"/>
  <c r="Y562" i="9"/>
  <c r="Z562" i="9"/>
  <c r="AD557" i="9"/>
  <c r="AL557" i="9" s="1"/>
  <c r="AE557" i="9"/>
  <c r="AF557" i="9" s="1"/>
  <c r="AB604" i="9"/>
  <c r="AA604" i="9"/>
  <c r="Z589" i="9"/>
  <c r="Y589" i="9"/>
  <c r="AR568" i="9"/>
  <c r="AS568" i="9"/>
  <c r="AT568" i="9" s="1"/>
  <c r="Y483" i="9"/>
  <c r="Z483" i="9"/>
  <c r="Y573" i="9"/>
  <c r="Z573" i="9"/>
  <c r="F601" i="9"/>
  <c r="K601" i="9"/>
  <c r="Y439" i="9"/>
  <c r="Z439" i="9"/>
  <c r="K521" i="9"/>
  <c r="F521" i="9"/>
  <c r="AS550" i="9"/>
  <c r="AT550" i="9" s="1"/>
  <c r="AR550" i="9"/>
  <c r="M590" i="9"/>
  <c r="N590" i="9" s="1"/>
  <c r="I590" i="9"/>
  <c r="J590" i="9" s="1"/>
  <c r="O590" i="9" s="1"/>
  <c r="Z543" i="9"/>
  <c r="Y543" i="9"/>
  <c r="AW575" i="9"/>
  <c r="AX575" i="9"/>
  <c r="AY575" i="9" s="1"/>
  <c r="AW503" i="9"/>
  <c r="AX503" i="9"/>
  <c r="AY503" i="9" s="1"/>
  <c r="AB556" i="9"/>
  <c r="AA556" i="9"/>
  <c r="AS560" i="9"/>
  <c r="AT560" i="9" s="1"/>
  <c r="AR560" i="9"/>
  <c r="Y585" i="9"/>
  <c r="Z585" i="9"/>
  <c r="S514" i="9"/>
  <c r="N514" i="9"/>
  <c r="R514" i="9" s="1"/>
  <c r="M551" i="9"/>
  <c r="I551" i="9"/>
  <c r="J551" i="9" s="1"/>
  <c r="O551" i="9" s="1"/>
  <c r="Y505" i="9"/>
  <c r="Z505" i="9"/>
  <c r="Y566" i="9"/>
  <c r="Z566" i="9"/>
  <c r="AX478" i="9"/>
  <c r="AY478" i="9" s="1"/>
  <c r="AW478" i="9"/>
  <c r="AZ570" i="9"/>
  <c r="F498" i="9"/>
  <c r="K498" i="9"/>
  <c r="L528" i="9"/>
  <c r="P528" i="9"/>
  <c r="S528" i="9" s="1"/>
  <c r="AB456" i="9"/>
  <c r="AA456" i="9"/>
  <c r="AR444" i="9"/>
  <c r="AS444" i="9"/>
  <c r="AT444" i="9" s="1"/>
  <c r="AX520" i="9"/>
  <c r="AY520" i="9" s="1"/>
  <c r="AW520" i="9"/>
  <c r="AW415" i="9"/>
  <c r="AX415" i="9"/>
  <c r="AY415" i="9" s="1"/>
  <c r="AH502" i="9"/>
  <c r="AK502" i="9" s="1"/>
  <c r="AD453" i="9"/>
  <c r="AL453" i="9" s="1"/>
  <c r="AE453" i="9"/>
  <c r="AF453" i="9" s="1"/>
  <c r="AU475" i="9"/>
  <c r="AD563" i="9"/>
  <c r="AL563" i="9" s="1"/>
  <c r="AE563" i="9"/>
  <c r="AF563" i="9" s="1"/>
  <c r="P526" i="9"/>
  <c r="S526" i="9" s="1"/>
  <c r="L526" i="9"/>
  <c r="AR415" i="9"/>
  <c r="AS415" i="9"/>
  <c r="AT415" i="9" s="1"/>
  <c r="F436" i="9"/>
  <c r="K436" i="9"/>
  <c r="K500" i="9"/>
  <c r="F500" i="9"/>
  <c r="Z451" i="9"/>
  <c r="Y451" i="9"/>
  <c r="Z411" i="9"/>
  <c r="Y411" i="9"/>
  <c r="AU486" i="9"/>
  <c r="K406" i="9"/>
  <c r="F406" i="9"/>
  <c r="Y357" i="9"/>
  <c r="Z357" i="9"/>
  <c r="P458" i="9"/>
  <c r="S458" i="9" s="1"/>
  <c r="L458" i="9"/>
  <c r="AR379" i="9"/>
  <c r="AS379" i="9"/>
  <c r="AT379" i="9" s="1"/>
  <c r="Z372" i="9"/>
  <c r="Y372" i="9"/>
  <c r="M405" i="9"/>
  <c r="N405" i="9" s="1"/>
  <c r="R405" i="9" s="1"/>
  <c r="I405" i="9"/>
  <c r="J405" i="9" s="1"/>
  <c r="O405" i="9" s="1"/>
  <c r="AE389" i="9"/>
  <c r="AF389" i="9" s="1"/>
  <c r="AD389" i="9"/>
  <c r="AL389" i="9" s="1"/>
  <c r="Y409" i="9"/>
  <c r="Z409" i="9"/>
  <c r="L484" i="9"/>
  <c r="P484" i="9"/>
  <c r="S484" i="9" s="1"/>
  <c r="AB462" i="9"/>
  <c r="AA462" i="9"/>
  <c r="AZ557" i="9"/>
  <c r="AQ473" i="9"/>
  <c r="I397" i="9"/>
  <c r="J397" i="9" s="1"/>
  <c r="O397" i="9" s="1"/>
  <c r="M397" i="9"/>
  <c r="AX351" i="9"/>
  <c r="AY351" i="9" s="1"/>
  <c r="AW351" i="9"/>
  <c r="Z315" i="9"/>
  <c r="Y315" i="9"/>
  <c r="Z319" i="9"/>
  <c r="Y319" i="9"/>
  <c r="AX378" i="9"/>
  <c r="AY378" i="9" s="1"/>
  <c r="AW378" i="9"/>
  <c r="K380" i="9"/>
  <c r="F380" i="9"/>
  <c r="AB443" i="9"/>
  <c r="AA443" i="9"/>
  <c r="AA326" i="9"/>
  <c r="AB326" i="9"/>
  <c r="AX391" i="9"/>
  <c r="AY391" i="9" s="1"/>
  <c r="AW391" i="9"/>
  <c r="AB340" i="9"/>
  <c r="AA340" i="9"/>
  <c r="AA328" i="9"/>
  <c r="AB328" i="9"/>
  <c r="AD312" i="9"/>
  <c r="AL312" i="9" s="1"/>
  <c r="AE312" i="9"/>
  <c r="AF312" i="9" s="1"/>
  <c r="AR212" i="9"/>
  <c r="AS212" i="9"/>
  <c r="AT212" i="9" s="1"/>
  <c r="F396" i="9"/>
  <c r="K396" i="9"/>
  <c r="AS304" i="9"/>
  <c r="AT304" i="9" s="1"/>
  <c r="AR304" i="9"/>
  <c r="AD370" i="9"/>
  <c r="AL370" i="9" s="1"/>
  <c r="AE370" i="9"/>
  <c r="AF370" i="9" s="1"/>
  <c r="K321" i="9"/>
  <c r="F321" i="9"/>
  <c r="AB312" i="9"/>
  <c r="AA312" i="9"/>
  <c r="AE268" i="9"/>
  <c r="AF268" i="9" s="1"/>
  <c r="AG268" i="9" s="1"/>
  <c r="AJ268" i="9" s="1"/>
  <c r="AD268" i="9"/>
  <c r="AL268" i="9" s="1"/>
  <c r="AD253" i="9"/>
  <c r="AL253" i="9" s="1"/>
  <c r="AE253" i="9"/>
  <c r="AF253" i="9" s="1"/>
  <c r="AX263" i="9"/>
  <c r="AY263" i="9" s="1"/>
  <c r="AW263" i="9"/>
  <c r="AZ263" i="9" s="1"/>
  <c r="AS213" i="9"/>
  <c r="AT213" i="9" s="1"/>
  <c r="AR213" i="9"/>
  <c r="AS283" i="9"/>
  <c r="AT283" i="9" s="1"/>
  <c r="AR283" i="9"/>
  <c r="K205" i="9"/>
  <c r="F205" i="9"/>
  <c r="Z286" i="9"/>
  <c r="Y286" i="9"/>
  <c r="AS342" i="9"/>
  <c r="AT342" i="9" s="1"/>
  <c r="AR342" i="9"/>
  <c r="Y595" i="9"/>
  <c r="Z595" i="9"/>
  <c r="Z209" i="9"/>
  <c r="Y209" i="9"/>
  <c r="M269" i="9"/>
  <c r="I269" i="9"/>
  <c r="J269" i="9" s="1"/>
  <c r="O269" i="9" s="1"/>
  <c r="AB179" i="9"/>
  <c r="AA179" i="9"/>
  <c r="AX254" i="9"/>
  <c r="AY254" i="9" s="1"/>
  <c r="AW254" i="9"/>
  <c r="AZ254" i="9" s="1"/>
  <c r="AW204" i="9"/>
  <c r="AX204" i="9"/>
  <c r="AY204" i="9" s="1"/>
  <c r="AR106" i="9"/>
  <c r="AS106" i="9"/>
  <c r="AT106" i="9" s="1"/>
  <c r="AE387" i="9"/>
  <c r="AF387" i="9" s="1"/>
  <c r="AD387" i="9"/>
  <c r="AL387" i="9" s="1"/>
  <c r="AB244" i="9"/>
  <c r="AA244" i="9"/>
  <c r="AE199" i="9"/>
  <c r="AF199" i="9" s="1"/>
  <c r="AD199" i="9"/>
  <c r="AL199" i="9" s="1"/>
  <c r="K279" i="9"/>
  <c r="F279" i="9"/>
  <c r="AU230" i="9"/>
  <c r="Y121" i="9"/>
  <c r="Z121" i="9"/>
  <c r="Z293" i="9"/>
  <c r="Y293" i="9"/>
  <c r="F53" i="9"/>
  <c r="K53" i="9"/>
  <c r="AH214" i="9"/>
  <c r="AK214" i="9" s="1"/>
  <c r="AQ125" i="9"/>
  <c r="P201" i="9"/>
  <c r="S201" i="9" s="1"/>
  <c r="L201" i="9"/>
  <c r="F134" i="9"/>
  <c r="K134" i="9"/>
  <c r="AS279" i="9"/>
  <c r="AT279" i="9" s="1"/>
  <c r="AR279" i="9"/>
  <c r="AU279" i="9" s="1"/>
  <c r="AS199" i="9"/>
  <c r="AT199" i="9" s="1"/>
  <c r="AR199" i="9"/>
  <c r="AE155" i="9"/>
  <c r="AF155" i="9" s="1"/>
  <c r="AD155" i="9"/>
  <c r="AL155" i="9" s="1"/>
  <c r="AX216" i="9"/>
  <c r="AY216" i="9" s="1"/>
  <c r="AW216" i="9"/>
  <c r="AW299" i="9"/>
  <c r="AX299" i="9"/>
  <c r="AY299" i="9" s="1"/>
  <c r="AS139" i="9"/>
  <c r="AT139" i="9" s="1"/>
  <c r="AR139" i="9"/>
  <c r="AE34" i="9"/>
  <c r="AF34" i="9" s="1"/>
  <c r="AD34" i="9"/>
  <c r="AL34" i="9" s="1"/>
  <c r="AQ93" i="9"/>
  <c r="K216" i="9"/>
  <c r="F216" i="9"/>
  <c r="F142" i="9"/>
  <c r="K142" i="9"/>
  <c r="AS83" i="9"/>
  <c r="AT83" i="9" s="1"/>
  <c r="AR83" i="9"/>
  <c r="Z197" i="9"/>
  <c r="Y197" i="9"/>
  <c r="Z102" i="9"/>
  <c r="Y102" i="9"/>
  <c r="AS131" i="9"/>
  <c r="AT131" i="9" s="1"/>
  <c r="AR131" i="9"/>
  <c r="Y140" i="9"/>
  <c r="Z140" i="9"/>
  <c r="Z70" i="9"/>
  <c r="Y70" i="9"/>
  <c r="Y295" i="9"/>
  <c r="Z295" i="9"/>
  <c r="K146" i="9"/>
  <c r="F146" i="9"/>
  <c r="AD115" i="9"/>
  <c r="AL115" i="9" s="1"/>
  <c r="AE115" i="9"/>
  <c r="AF115" i="9" s="1"/>
  <c r="AE153" i="9"/>
  <c r="AF153" i="9" s="1"/>
  <c r="AD153" i="9"/>
  <c r="AL153" i="9" s="1"/>
  <c r="AS24" i="9"/>
  <c r="AT24" i="9" s="1"/>
  <c r="AR24" i="9"/>
  <c r="AU135" i="9"/>
  <c r="Z112" i="9"/>
  <c r="Y112" i="9"/>
  <c r="Z88" i="9"/>
  <c r="Y88" i="9"/>
  <c r="F116" i="9"/>
  <c r="K116" i="9"/>
  <c r="AQ4" i="9"/>
  <c r="AE25" i="9"/>
  <c r="AF25" i="9" s="1"/>
  <c r="AD25" i="9"/>
  <c r="AL25" i="9" s="1"/>
  <c r="M129" i="9"/>
  <c r="I129" i="9"/>
  <c r="J129" i="9" s="1"/>
  <c r="O129" i="9" s="1"/>
  <c r="L173" i="9"/>
  <c r="P173" i="9"/>
  <c r="S173" i="9" s="1"/>
  <c r="Z27" i="9"/>
  <c r="Y27" i="9"/>
  <c r="AE80" i="9"/>
  <c r="AF80" i="9" s="1"/>
  <c r="AD80" i="9"/>
  <c r="AL80" i="9" s="1"/>
  <c r="AD133" i="9"/>
  <c r="AL133" i="9" s="1"/>
  <c r="AE133" i="9"/>
  <c r="AF133" i="9" s="1"/>
  <c r="P98" i="9"/>
  <c r="S98" i="9" s="1"/>
  <c r="L98" i="9"/>
  <c r="Z16" i="9"/>
  <c r="Y16" i="9"/>
  <c r="I155" i="9"/>
  <c r="J155" i="9" s="1"/>
  <c r="O155" i="9" s="1"/>
  <c r="M155" i="9"/>
  <c r="I104" i="9"/>
  <c r="J104" i="9" s="1"/>
  <c r="O104" i="9" s="1"/>
  <c r="M104" i="9"/>
  <c r="I10" i="9"/>
  <c r="J10" i="9" s="1"/>
  <c r="O10" i="9" s="1"/>
  <c r="M10" i="9"/>
  <c r="K26" i="9"/>
  <c r="F26" i="9"/>
  <c r="AU46" i="9"/>
  <c r="AD57" i="9"/>
  <c r="AL57" i="9" s="1"/>
  <c r="AE57" i="9"/>
  <c r="AF57" i="9" s="1"/>
  <c r="AX589" i="9"/>
  <c r="AY589" i="9" s="1"/>
  <c r="AW589" i="9"/>
  <c r="AS447" i="9"/>
  <c r="AT447" i="9" s="1"/>
  <c r="AR447" i="9"/>
  <c r="F562" i="9"/>
  <c r="K562" i="9"/>
  <c r="Y569" i="9"/>
  <c r="Z569" i="9"/>
  <c r="Z469" i="9"/>
  <c r="Y469" i="9"/>
  <c r="F543" i="9"/>
  <c r="K543" i="9"/>
  <c r="AD582" i="9"/>
  <c r="AL582" i="9" s="1"/>
  <c r="AE582" i="9"/>
  <c r="AF582" i="9" s="1"/>
  <c r="AE566" i="9"/>
  <c r="AF566" i="9" s="1"/>
  <c r="AD566" i="9"/>
  <c r="AL566" i="9" s="1"/>
  <c r="AR476" i="9"/>
  <c r="AS476" i="9"/>
  <c r="AT476" i="9" s="1"/>
  <c r="AW444" i="9"/>
  <c r="AX444" i="9"/>
  <c r="AY444" i="9" s="1"/>
  <c r="AR540" i="9"/>
  <c r="AS540" i="9"/>
  <c r="AT540" i="9" s="1"/>
  <c r="F580" i="9"/>
  <c r="K580" i="9"/>
  <c r="AW577" i="9"/>
  <c r="AX577" i="9"/>
  <c r="AY577" i="9" s="1"/>
  <c r="Z608" i="9"/>
  <c r="Y608" i="9"/>
  <c r="AQ554" i="9"/>
  <c r="K589" i="9"/>
  <c r="F589" i="9"/>
  <c r="Z567" i="9"/>
  <c r="Y567" i="9"/>
  <c r="AS578" i="9"/>
  <c r="AT578" i="9" s="1"/>
  <c r="AR578" i="9"/>
  <c r="AQ582" i="9"/>
  <c r="AX482" i="9"/>
  <c r="AY482" i="9" s="1"/>
  <c r="AW482" i="9"/>
  <c r="AD601" i="9"/>
  <c r="AL601" i="9" s="1"/>
  <c r="AE601" i="9"/>
  <c r="AF601" i="9" s="1"/>
  <c r="AQ609" i="9"/>
  <c r="Z552" i="9"/>
  <c r="Y552" i="9"/>
  <c r="AD521" i="9"/>
  <c r="AL521" i="9" s="1"/>
  <c r="AE521" i="9"/>
  <c r="AF521" i="9" s="1"/>
  <c r="P586" i="9"/>
  <c r="S586" i="9" s="1"/>
  <c r="L586" i="9"/>
  <c r="AQ535" i="9"/>
  <c r="F496" i="9"/>
  <c r="K496" i="9"/>
  <c r="AS500" i="9"/>
  <c r="AT500" i="9" s="1"/>
  <c r="AR500" i="9"/>
  <c r="AQ450" i="9"/>
  <c r="AW560" i="9"/>
  <c r="AX560" i="9"/>
  <c r="AY560" i="9" s="1"/>
  <c r="F585" i="9"/>
  <c r="K585" i="9"/>
  <c r="AA524" i="9"/>
  <c r="AB524" i="9"/>
  <c r="Y545" i="9"/>
  <c r="Z545" i="9"/>
  <c r="AU577" i="9"/>
  <c r="AQ517" i="9"/>
  <c r="AE498" i="9"/>
  <c r="AF498" i="9" s="1"/>
  <c r="AD498" i="9"/>
  <c r="AL498" i="9" s="1"/>
  <c r="M528" i="9"/>
  <c r="I528" i="9"/>
  <c r="J528" i="9" s="1"/>
  <c r="O528" i="9" s="1"/>
  <c r="Z440" i="9"/>
  <c r="Y440" i="9"/>
  <c r="AZ511" i="9"/>
  <c r="F410" i="9"/>
  <c r="K410" i="9"/>
  <c r="AD526" i="9"/>
  <c r="AL526" i="9" s="1"/>
  <c r="AE526" i="9"/>
  <c r="AF526" i="9" s="1"/>
  <c r="F563" i="9"/>
  <c r="K563" i="9"/>
  <c r="Z431" i="9"/>
  <c r="Y431" i="9"/>
  <c r="Z404" i="9"/>
  <c r="Y404" i="9"/>
  <c r="AD436" i="9"/>
  <c r="AL436" i="9" s="1"/>
  <c r="AE436" i="9"/>
  <c r="AF436" i="9" s="1"/>
  <c r="Z500" i="9"/>
  <c r="Y500" i="9"/>
  <c r="AS400" i="9"/>
  <c r="AT400" i="9" s="1"/>
  <c r="AR400" i="9"/>
  <c r="Y449" i="9"/>
  <c r="Z449" i="9"/>
  <c r="P461" i="9"/>
  <c r="S461" i="9" s="1"/>
  <c r="L461" i="9"/>
  <c r="AE366" i="9"/>
  <c r="AF366" i="9" s="1"/>
  <c r="AD366" i="9"/>
  <c r="AL366" i="9" s="1"/>
  <c r="AD406" i="9"/>
  <c r="AL406" i="9" s="1"/>
  <c r="AE406" i="9"/>
  <c r="AF406" i="9" s="1"/>
  <c r="AS337" i="9"/>
  <c r="AT337" i="9" s="1"/>
  <c r="AR337" i="9"/>
  <c r="K352" i="9"/>
  <c r="F352" i="9"/>
  <c r="AU487" i="9"/>
  <c r="AW367" i="9"/>
  <c r="AX367" i="9"/>
  <c r="AY367" i="9" s="1"/>
  <c r="K417" i="9"/>
  <c r="F417" i="9"/>
  <c r="AE398" i="9"/>
  <c r="AF398" i="9" s="1"/>
  <c r="AD398" i="9"/>
  <c r="AL398" i="9" s="1"/>
  <c r="F389" i="9"/>
  <c r="K389" i="9"/>
  <c r="Z416" i="9"/>
  <c r="Y416" i="9"/>
  <c r="AX394" i="9"/>
  <c r="AY394" i="9" s="1"/>
  <c r="AW394" i="9"/>
  <c r="K409" i="9"/>
  <c r="F409" i="9"/>
  <c r="M484" i="9"/>
  <c r="I484" i="9"/>
  <c r="J484" i="9" s="1"/>
  <c r="O484" i="9" s="1"/>
  <c r="P397" i="9"/>
  <c r="S397" i="9" s="1"/>
  <c r="L397" i="9"/>
  <c r="Z313" i="9"/>
  <c r="Y313" i="9"/>
  <c r="Z311" i="9"/>
  <c r="Y311" i="9"/>
  <c r="AS378" i="9"/>
  <c r="AT378" i="9" s="1"/>
  <c r="AR378" i="9"/>
  <c r="AA360" i="9"/>
  <c r="AB360" i="9"/>
  <c r="I418" i="9"/>
  <c r="J418" i="9" s="1"/>
  <c r="O418" i="9" s="1"/>
  <c r="M418" i="9"/>
  <c r="AQ350" i="9"/>
  <c r="AU418" i="9"/>
  <c r="K339" i="9"/>
  <c r="F339" i="9"/>
  <c r="F270" i="9"/>
  <c r="K270" i="9"/>
  <c r="Y353" i="9"/>
  <c r="Z353" i="9"/>
  <c r="F307" i="9"/>
  <c r="K307" i="9"/>
  <c r="K379" i="9"/>
  <c r="F379" i="9"/>
  <c r="AQ319" i="9"/>
  <c r="F312" i="9"/>
  <c r="K312" i="9"/>
  <c r="AX306" i="9"/>
  <c r="AY306" i="9" s="1"/>
  <c r="AW306" i="9"/>
  <c r="AS191" i="9"/>
  <c r="AT191" i="9" s="1"/>
  <c r="AR191" i="9"/>
  <c r="Z396" i="9"/>
  <c r="Y396" i="9"/>
  <c r="AX355" i="9"/>
  <c r="AY355" i="9" s="1"/>
  <c r="AW355" i="9"/>
  <c r="AX304" i="9"/>
  <c r="AY304" i="9" s="1"/>
  <c r="AW304" i="9"/>
  <c r="AZ304" i="9" s="1"/>
  <c r="K370" i="9"/>
  <c r="F370" i="9"/>
  <c r="AQ284" i="9"/>
  <c r="Y321" i="9"/>
  <c r="Z321" i="9"/>
  <c r="AX294" i="9"/>
  <c r="AY294" i="9" s="1"/>
  <c r="AW294" i="9"/>
  <c r="AX256" i="9"/>
  <c r="AY256" i="9" s="1"/>
  <c r="AW256" i="9"/>
  <c r="AU275" i="9"/>
  <c r="K199" i="9"/>
  <c r="F199" i="9"/>
  <c r="F300" i="9"/>
  <c r="K300" i="9"/>
  <c r="Z262" i="9"/>
  <c r="Y262" i="9"/>
  <c r="AE264" i="9"/>
  <c r="AF264" i="9" s="1"/>
  <c r="AD264" i="9"/>
  <c r="AL264" i="9" s="1"/>
  <c r="AX257" i="9"/>
  <c r="AY257" i="9" s="1"/>
  <c r="AW257" i="9"/>
  <c r="F209" i="9"/>
  <c r="K209" i="9"/>
  <c r="AX147" i="9"/>
  <c r="AY147" i="9" s="1"/>
  <c r="AW147" i="9"/>
  <c r="AE175" i="9"/>
  <c r="AF175" i="9" s="1"/>
  <c r="AD175" i="9"/>
  <c r="AL175" i="9" s="1"/>
  <c r="AW198" i="9"/>
  <c r="AX198" i="9"/>
  <c r="AY198" i="9" s="1"/>
  <c r="AX228" i="9"/>
  <c r="AY228" i="9" s="1"/>
  <c r="AW228" i="9"/>
  <c r="Z279" i="9"/>
  <c r="Y279" i="9"/>
  <c r="AB292" i="9"/>
  <c r="AA292" i="9"/>
  <c r="AZ171" i="9"/>
  <c r="AE112" i="9"/>
  <c r="AF112" i="9" s="1"/>
  <c r="AD112" i="9"/>
  <c r="AL112" i="9" s="1"/>
  <c r="AE293" i="9"/>
  <c r="AF293" i="9" s="1"/>
  <c r="AD293" i="9"/>
  <c r="AL293" i="9" s="1"/>
  <c r="AB201" i="9"/>
  <c r="AA201" i="9"/>
  <c r="AX164" i="9"/>
  <c r="AY164" i="9" s="1"/>
  <c r="AW164" i="9"/>
  <c r="Z272" i="9"/>
  <c r="Y272" i="9"/>
  <c r="AU171" i="9"/>
  <c r="I201" i="9"/>
  <c r="J201" i="9" s="1"/>
  <c r="O201" i="9" s="1"/>
  <c r="M201" i="9"/>
  <c r="AQ143" i="9"/>
  <c r="AD134" i="9"/>
  <c r="AL134" i="9" s="1"/>
  <c r="AE134" i="9"/>
  <c r="AF134" i="9" s="1"/>
  <c r="M254" i="9"/>
  <c r="N254" i="9" s="1"/>
  <c r="I254" i="9"/>
  <c r="J254" i="9" s="1"/>
  <c r="O254" i="9" s="1"/>
  <c r="Z181" i="9"/>
  <c r="Y181" i="9"/>
  <c r="P210" i="9"/>
  <c r="S210" i="9" s="1"/>
  <c r="L210" i="9"/>
  <c r="F12" i="9"/>
  <c r="K12" i="9"/>
  <c r="AE216" i="9"/>
  <c r="AF216" i="9" s="1"/>
  <c r="AD216" i="9"/>
  <c r="AL216" i="9" s="1"/>
  <c r="Z142" i="9"/>
  <c r="Y142" i="9"/>
  <c r="AX83" i="9"/>
  <c r="AY83" i="9" s="1"/>
  <c r="AW83" i="9"/>
  <c r="AZ83" i="9" s="1"/>
  <c r="F197" i="9"/>
  <c r="K197" i="9"/>
  <c r="AD98" i="9"/>
  <c r="AL98" i="9" s="1"/>
  <c r="AE98" i="9"/>
  <c r="AF98" i="9" s="1"/>
  <c r="AZ215" i="9"/>
  <c r="K113" i="9"/>
  <c r="F113" i="9"/>
  <c r="AQ66" i="9"/>
  <c r="AQ121" i="9"/>
  <c r="AD295" i="9"/>
  <c r="AL295" i="9" s="1"/>
  <c r="AE295" i="9"/>
  <c r="AF295" i="9" s="1"/>
  <c r="AE139" i="9"/>
  <c r="AF139" i="9" s="1"/>
  <c r="AD139" i="9"/>
  <c r="AL139" i="9" s="1"/>
  <c r="K153" i="9"/>
  <c r="F153" i="9"/>
  <c r="AQ65" i="9"/>
  <c r="AU37" i="9"/>
  <c r="K112" i="9"/>
  <c r="F112" i="9"/>
  <c r="AE88" i="9"/>
  <c r="AF88" i="9" s="1"/>
  <c r="AD88" i="9"/>
  <c r="AL88" i="9" s="1"/>
  <c r="Y116" i="9"/>
  <c r="Z116" i="9"/>
  <c r="AQ78" i="9"/>
  <c r="AA253" i="9"/>
  <c r="AB253" i="9"/>
  <c r="P129" i="9"/>
  <c r="S129" i="9" s="1"/>
  <c r="L129" i="9"/>
  <c r="Z68" i="9"/>
  <c r="Y68" i="9"/>
  <c r="Z28" i="9"/>
  <c r="Y28" i="9"/>
  <c r="F27" i="9"/>
  <c r="K27" i="9"/>
  <c r="AB81" i="9"/>
  <c r="AA81" i="9"/>
  <c r="Y136" i="9"/>
  <c r="Z136" i="9"/>
  <c r="Z76" i="9"/>
  <c r="Y76" i="9"/>
  <c r="F133" i="9"/>
  <c r="K133" i="9"/>
  <c r="K24" i="9"/>
  <c r="F24" i="9"/>
  <c r="I98" i="9"/>
  <c r="J98" i="9" s="1"/>
  <c r="O98" i="9" s="1"/>
  <c r="M98" i="9"/>
  <c r="F69" i="9"/>
  <c r="K69" i="9"/>
  <c r="AQ56" i="9"/>
  <c r="L155" i="9"/>
  <c r="P155" i="9"/>
  <c r="S155" i="9" s="1"/>
  <c r="Z17" i="9"/>
  <c r="Y17" i="9"/>
  <c r="AU80" i="9"/>
  <c r="Y7" i="9"/>
  <c r="Z7" i="9"/>
  <c r="AZ266" i="9"/>
  <c r="AQ218" i="9"/>
  <c r="L104" i="9"/>
  <c r="AS26" i="9"/>
  <c r="AT26" i="9" s="1"/>
  <c r="AR26" i="9"/>
  <c r="L10" i="9"/>
  <c r="P10" i="9"/>
  <c r="S10" i="9" s="1"/>
  <c r="AD26" i="9"/>
  <c r="AL26" i="9" s="1"/>
  <c r="AE26" i="9"/>
  <c r="AF26" i="9" s="1"/>
  <c r="AU17" i="9"/>
  <c r="AU42" i="9"/>
  <c r="F20" i="9"/>
  <c r="K20" i="9"/>
  <c r="AR28" i="6"/>
  <c r="AU28" i="6" s="1"/>
  <c r="AE42" i="6"/>
  <c r="AF42" i="6" s="1"/>
  <c r="Y28" i="6"/>
  <c r="AB28" i="6" s="1"/>
  <c r="Z39" i="6"/>
  <c r="Z31" i="6"/>
  <c r="Y33" i="6"/>
  <c r="AA33" i="6" s="1"/>
  <c r="AD23" i="6"/>
  <c r="AL23" i="6" s="1"/>
  <c r="AE33" i="6"/>
  <c r="AF33" i="6" s="1"/>
  <c r="Y45" i="6"/>
  <c r="AA45" i="6" s="1"/>
  <c r="AD37" i="6"/>
  <c r="AL37" i="6" s="1"/>
  <c r="Z20" i="6"/>
  <c r="Z22" i="6"/>
  <c r="Z41" i="6"/>
  <c r="Z35" i="6"/>
  <c r="AE20" i="6"/>
  <c r="AF20" i="6" s="1"/>
  <c r="AD30" i="6"/>
  <c r="AL30" i="6" s="1"/>
  <c r="AE41" i="6"/>
  <c r="AF41" i="6" s="1"/>
  <c r="AE43" i="6"/>
  <c r="AF43" i="6" s="1"/>
  <c r="Z30" i="6"/>
  <c r="Z37" i="6"/>
  <c r="AE47" i="6"/>
  <c r="AF47" i="6" s="1"/>
  <c r="Z47" i="6"/>
  <c r="AV64" i="6"/>
  <c r="AW64" i="6" s="1"/>
  <c r="AV66" i="6"/>
  <c r="AW66" i="6" s="1"/>
  <c r="AD31" i="6"/>
  <c r="AL31" i="6" s="1"/>
  <c r="AE31" i="6"/>
  <c r="AF31" i="6" s="1"/>
  <c r="AD22" i="6"/>
  <c r="AL22" i="6" s="1"/>
  <c r="AE22" i="6"/>
  <c r="AF22" i="6" s="1"/>
  <c r="AD35" i="6"/>
  <c r="AL35" i="6" s="1"/>
  <c r="AE35" i="6"/>
  <c r="AF35" i="6" s="1"/>
  <c r="AD45" i="6"/>
  <c r="AL45" i="6" s="1"/>
  <c r="AE45" i="6"/>
  <c r="AF45" i="6" s="1"/>
  <c r="AD24" i="6"/>
  <c r="AL24" i="6" s="1"/>
  <c r="AE24" i="6"/>
  <c r="AF24" i="6" s="1"/>
  <c r="AD39" i="6"/>
  <c r="AL39" i="6" s="1"/>
  <c r="AE39" i="6"/>
  <c r="AF39" i="6" s="1"/>
  <c r="AN27" i="6"/>
  <c r="AP27" i="6"/>
  <c r="AO27" i="6"/>
  <c r="AV27" i="6"/>
  <c r="AO47" i="6"/>
  <c r="AV47" i="6"/>
  <c r="AN47" i="6"/>
  <c r="AP47" i="6"/>
  <c r="AO46" i="6"/>
  <c r="AV46" i="6"/>
  <c r="AN46" i="6"/>
  <c r="AP46" i="6"/>
  <c r="AO45" i="6"/>
  <c r="AV45" i="6"/>
  <c r="AN45" i="6"/>
  <c r="AP45" i="6"/>
  <c r="AO44" i="6"/>
  <c r="AP44" i="6"/>
  <c r="AN44" i="6"/>
  <c r="AV44" i="6"/>
  <c r="AN43" i="6"/>
  <c r="AP43" i="6"/>
  <c r="AO43" i="6"/>
  <c r="AV43" i="6"/>
  <c r="AN42" i="6"/>
  <c r="AP42" i="6"/>
  <c r="AO42" i="6"/>
  <c r="AV42" i="6"/>
  <c r="AN41" i="6"/>
  <c r="AP41" i="6"/>
  <c r="AV41" i="6"/>
  <c r="AO41" i="6"/>
  <c r="AO39" i="6"/>
  <c r="AV39" i="6"/>
  <c r="AN39" i="6"/>
  <c r="AP39" i="6"/>
  <c r="AN38" i="6"/>
  <c r="AP38" i="6"/>
  <c r="AO38" i="6"/>
  <c r="AV38" i="6"/>
  <c r="AN37" i="6"/>
  <c r="AP37" i="6"/>
  <c r="AO37" i="6"/>
  <c r="AV37" i="6"/>
  <c r="AO36" i="6"/>
  <c r="AV36" i="6"/>
  <c r="AP36" i="6"/>
  <c r="AN36" i="6"/>
  <c r="AO35" i="6"/>
  <c r="AV35" i="6"/>
  <c r="AP35" i="6"/>
  <c r="AN35" i="6"/>
  <c r="AN34" i="6"/>
  <c r="AP34" i="6"/>
  <c r="AO34" i="6"/>
  <c r="AV34" i="6"/>
  <c r="AN33" i="6"/>
  <c r="AP33" i="6"/>
  <c r="AV33" i="6"/>
  <c r="AO33" i="6"/>
  <c r="AD28" i="6"/>
  <c r="AL28" i="6" s="1"/>
  <c r="AE28" i="6"/>
  <c r="AF28" i="6" s="1"/>
  <c r="AA20" i="6"/>
  <c r="AB20" i="6"/>
  <c r="Z21" i="6"/>
  <c r="Y21" i="6"/>
  <c r="Y23" i="6"/>
  <c r="Z23" i="6"/>
  <c r="Z24" i="6"/>
  <c r="Y24" i="6"/>
  <c r="AE18" i="6"/>
  <c r="AF18" i="6" s="1"/>
  <c r="AD18" i="6"/>
  <c r="AL18" i="6" s="1"/>
  <c r="Z19" i="6"/>
  <c r="Y19" i="6"/>
  <c r="AA22" i="6"/>
  <c r="AB22" i="6"/>
  <c r="Y25" i="6"/>
  <c r="Z25" i="6"/>
  <c r="AD26" i="6"/>
  <c r="AL26" i="6" s="1"/>
  <c r="AE26" i="6"/>
  <c r="AF26" i="6" s="1"/>
  <c r="Y27" i="6"/>
  <c r="Z27" i="6"/>
  <c r="AB30" i="6"/>
  <c r="AA30" i="6"/>
  <c r="Y29" i="6"/>
  <c r="Z29" i="6"/>
  <c r="Z34" i="6"/>
  <c r="Y34" i="6"/>
  <c r="AA37" i="6"/>
  <c r="AB37" i="6"/>
  <c r="Z38" i="6"/>
  <c r="Y38" i="6"/>
  <c r="AA41" i="6"/>
  <c r="AB41" i="6"/>
  <c r="AA31" i="6"/>
  <c r="AB31" i="6"/>
  <c r="Z32" i="6"/>
  <c r="Y32" i="6"/>
  <c r="AA35" i="6"/>
  <c r="AB35" i="6"/>
  <c r="Z36" i="6"/>
  <c r="Y36" i="6"/>
  <c r="AA39" i="6"/>
  <c r="AB39" i="6"/>
  <c r="Z40" i="6"/>
  <c r="Y40" i="6"/>
  <c r="AD46" i="6"/>
  <c r="AL46" i="6" s="1"/>
  <c r="AE46" i="6"/>
  <c r="AF46" i="6" s="1"/>
  <c r="AD44" i="6"/>
  <c r="AL44" i="6" s="1"/>
  <c r="AE44" i="6"/>
  <c r="AF44" i="6" s="1"/>
  <c r="AB47" i="6"/>
  <c r="AA47" i="6"/>
  <c r="AD21" i="6"/>
  <c r="AL21" i="6" s="1"/>
  <c r="AE21" i="6"/>
  <c r="AF21" i="6" s="1"/>
  <c r="Y18" i="6"/>
  <c r="Z18" i="6"/>
  <c r="AD19" i="6"/>
  <c r="AL19" i="6" s="1"/>
  <c r="AE19" i="6"/>
  <c r="AF19" i="6" s="1"/>
  <c r="AE25" i="6"/>
  <c r="AF25" i="6" s="1"/>
  <c r="AD25" i="6"/>
  <c r="AL25" i="6" s="1"/>
  <c r="Z26" i="6"/>
  <c r="Y26" i="6"/>
  <c r="AE27" i="6"/>
  <c r="AF27" i="6" s="1"/>
  <c r="AD27" i="6"/>
  <c r="AL27" i="6" s="1"/>
  <c r="AE29" i="6"/>
  <c r="AF29" i="6" s="1"/>
  <c r="AD29" i="6"/>
  <c r="AL29" i="6" s="1"/>
  <c r="AD34" i="6"/>
  <c r="AL34" i="6" s="1"/>
  <c r="AE34" i="6"/>
  <c r="AF34" i="6" s="1"/>
  <c r="AD38" i="6"/>
  <c r="AL38" i="6" s="1"/>
  <c r="AE38" i="6"/>
  <c r="AF38" i="6" s="1"/>
  <c r="AD32" i="6"/>
  <c r="AL32" i="6" s="1"/>
  <c r="AE32" i="6"/>
  <c r="AF32" i="6" s="1"/>
  <c r="AD36" i="6"/>
  <c r="AL36" i="6" s="1"/>
  <c r="AE36" i="6"/>
  <c r="AF36" i="6" s="1"/>
  <c r="AD40" i="6"/>
  <c r="AL40" i="6" s="1"/>
  <c r="AE40" i="6"/>
  <c r="AF40" i="6" s="1"/>
  <c r="Y42" i="6"/>
  <c r="Z42" i="6"/>
  <c r="Z43" i="6"/>
  <c r="Y43" i="6"/>
  <c r="Z46" i="6"/>
  <c r="Y46" i="6"/>
  <c r="Z44" i="6"/>
  <c r="Y44" i="6"/>
  <c r="AV53" i="6"/>
  <c r="AW53" i="6" s="1"/>
  <c r="AP65" i="6"/>
  <c r="AQ65" i="6" s="1"/>
  <c r="AO64" i="6"/>
  <c r="AO66" i="6"/>
  <c r="AV315" i="6"/>
  <c r="AW315" i="6" s="1"/>
  <c r="AV283" i="6"/>
  <c r="AW283" i="6" s="1"/>
  <c r="AO53" i="6"/>
  <c r="AV65" i="6"/>
  <c r="AW65" i="6" s="1"/>
  <c r="AN65" i="6"/>
  <c r="AC65" i="6"/>
  <c r="AD65" i="6" s="1"/>
  <c r="AL65" i="6" s="1"/>
  <c r="AP64" i="6"/>
  <c r="AP66" i="6"/>
  <c r="AV279" i="6"/>
  <c r="AW279" i="6" s="1"/>
  <c r="AO315" i="6"/>
  <c r="AV312" i="6"/>
  <c r="AW312" i="6" s="1"/>
  <c r="AN311" i="6"/>
  <c r="AV310" i="6"/>
  <c r="AW310" i="6" s="1"/>
  <c r="AO283" i="6"/>
  <c r="AO279" i="6"/>
  <c r="AC279" i="6"/>
  <c r="AE279" i="6" s="1"/>
  <c r="AF279" i="6" s="1"/>
  <c r="AC66" i="6"/>
  <c r="G66" i="6"/>
  <c r="X66" i="6"/>
  <c r="AV318" i="6"/>
  <c r="AW318" i="6" s="1"/>
  <c r="AP53" i="6"/>
  <c r="G65" i="6"/>
  <c r="F65" i="6" s="1"/>
  <c r="AC64" i="6"/>
  <c r="G64" i="6"/>
  <c r="X64" i="6"/>
  <c r="X65" i="6"/>
  <c r="AN316" i="6"/>
  <c r="AO310" i="6"/>
  <c r="AV135" i="6"/>
  <c r="AW135" i="6" s="1"/>
  <c r="AP283" i="6"/>
  <c r="AC283" i="6"/>
  <c r="AE283" i="6" s="1"/>
  <c r="AF283" i="6" s="1"/>
  <c r="AV282" i="6"/>
  <c r="AW282" i="6" s="1"/>
  <c r="AN318" i="6"/>
  <c r="AO317" i="6"/>
  <c r="AC317" i="6"/>
  <c r="AE317" i="6" s="1"/>
  <c r="AF317" i="6" s="1"/>
  <c r="AP315" i="6"/>
  <c r="AC315" i="6"/>
  <c r="AE315" i="6" s="1"/>
  <c r="AF315" i="6" s="1"/>
  <c r="AV314" i="6"/>
  <c r="AW314" i="6" s="1"/>
  <c r="AP313" i="6"/>
  <c r="AQ313" i="6" s="1"/>
  <c r="AO312" i="6"/>
  <c r="AP310" i="6"/>
  <c r="AC310" i="6"/>
  <c r="AE310" i="6" s="1"/>
  <c r="AF310" i="6" s="1"/>
  <c r="AV139" i="6"/>
  <c r="AW139" i="6" s="1"/>
  <c r="AO135" i="6"/>
  <c r="AC135" i="6"/>
  <c r="AE135" i="6" s="1"/>
  <c r="AF135" i="6" s="1"/>
  <c r="AV134" i="6"/>
  <c r="AW134" i="6" s="1"/>
  <c r="AV131" i="6"/>
  <c r="AW131" i="6" s="1"/>
  <c r="AC281" i="6"/>
  <c r="AE281" i="6" s="1"/>
  <c r="AF281" i="6" s="1"/>
  <c r="AN280" i="6"/>
  <c r="AC53" i="6"/>
  <c r="X53" i="6"/>
  <c r="G53" i="6"/>
  <c r="G35" i="6"/>
  <c r="F35" i="6" s="1"/>
  <c r="G33" i="6"/>
  <c r="F33" i="6" s="1"/>
  <c r="AO131" i="6"/>
  <c r="AN282" i="6"/>
  <c r="AO281" i="6"/>
  <c r="AP279" i="6"/>
  <c r="G38" i="6"/>
  <c r="K38" i="6" s="1"/>
  <c r="G39" i="6"/>
  <c r="G36" i="6"/>
  <c r="G34" i="6"/>
  <c r="G37" i="6"/>
  <c r="AN132" i="6"/>
  <c r="AV342" i="6"/>
  <c r="AW342" i="6" s="1"/>
  <c r="AV281" i="6"/>
  <c r="AP281" i="6"/>
  <c r="AV280" i="6"/>
  <c r="AW280" i="6" s="1"/>
  <c r="AC267" i="6"/>
  <c r="AE267" i="6" s="1"/>
  <c r="AF267" i="6" s="1"/>
  <c r="AN137" i="6"/>
  <c r="AV136" i="6"/>
  <c r="AW136" i="6" s="1"/>
  <c r="AN134" i="6"/>
  <c r="AO133" i="6"/>
  <c r="AP131" i="6"/>
  <c r="AC131" i="6"/>
  <c r="AE131" i="6" s="1"/>
  <c r="AF131" i="6" s="1"/>
  <c r="AP343" i="6"/>
  <c r="AQ343" i="6" s="1"/>
  <c r="AC343" i="6"/>
  <c r="AE343" i="6" s="1"/>
  <c r="AF343" i="6" s="1"/>
  <c r="AO342" i="6"/>
  <c r="AP282" i="6"/>
  <c r="AQ282" i="6" s="1"/>
  <c r="AP280" i="6"/>
  <c r="AQ280" i="6" s="1"/>
  <c r="G282" i="6"/>
  <c r="X282" i="6"/>
  <c r="G280" i="6"/>
  <c r="X280" i="6"/>
  <c r="X283" i="6"/>
  <c r="G283" i="6"/>
  <c r="AC282" i="6"/>
  <c r="X281" i="6"/>
  <c r="G281" i="6"/>
  <c r="AC280" i="6"/>
  <c r="X279" i="6"/>
  <c r="G279" i="6"/>
  <c r="AV269" i="6"/>
  <c r="AW269" i="6" s="1"/>
  <c r="AN266" i="6"/>
  <c r="AV265" i="6"/>
  <c r="AW265" i="6" s="1"/>
  <c r="AN320" i="6"/>
  <c r="AV319" i="6"/>
  <c r="AW319" i="6" s="1"/>
  <c r="AN139" i="6"/>
  <c r="AO138" i="6"/>
  <c r="AP135" i="6"/>
  <c r="AV343" i="6"/>
  <c r="AN343" i="6"/>
  <c r="AP342" i="6"/>
  <c r="AP332" i="6"/>
  <c r="AQ332" i="6" s="1"/>
  <c r="AO319" i="6"/>
  <c r="AV138" i="6"/>
  <c r="AP138" i="6"/>
  <c r="AC138" i="6"/>
  <c r="AE138" i="6" s="1"/>
  <c r="AF138" i="6" s="1"/>
  <c r="AV137" i="6"/>
  <c r="AW137" i="6" s="1"/>
  <c r="AO136" i="6"/>
  <c r="AV133" i="6"/>
  <c r="AP133" i="6"/>
  <c r="AC133" i="6"/>
  <c r="AE133" i="6" s="1"/>
  <c r="AF133" i="6" s="1"/>
  <c r="AV132" i="6"/>
  <c r="AW132" i="6" s="1"/>
  <c r="G343" i="6"/>
  <c r="K343" i="6" s="1"/>
  <c r="AC342" i="6"/>
  <c r="G342" i="6"/>
  <c r="X342" i="6"/>
  <c r="X343" i="6"/>
  <c r="AV332" i="6"/>
  <c r="AW332" i="6" s="1"/>
  <c r="AN332" i="6"/>
  <c r="X332" i="6"/>
  <c r="Y332" i="6" s="1"/>
  <c r="AA332" i="6" s="1"/>
  <c r="AP331" i="6"/>
  <c r="AQ331" i="6" s="1"/>
  <c r="AC331" i="6"/>
  <c r="AD331" i="6" s="1"/>
  <c r="AL331" i="6" s="1"/>
  <c r="AV273" i="6"/>
  <c r="AW273" i="6" s="1"/>
  <c r="AO269" i="6"/>
  <c r="AV268" i="6"/>
  <c r="AW268" i="6" s="1"/>
  <c r="AO265" i="6"/>
  <c r="AC265" i="6"/>
  <c r="AE265" i="6" s="1"/>
  <c r="AF265" i="6" s="1"/>
  <c r="AP319" i="6"/>
  <c r="AC319" i="6"/>
  <c r="AE319" i="6" s="1"/>
  <c r="AF319" i="6" s="1"/>
  <c r="AP139" i="6"/>
  <c r="AQ139" i="6" s="1"/>
  <c r="AP137" i="6"/>
  <c r="AQ137" i="6" s="1"/>
  <c r="AP136" i="6"/>
  <c r="AP134" i="6"/>
  <c r="AQ134" i="6" s="1"/>
  <c r="AP132" i="6"/>
  <c r="AQ132" i="6" s="1"/>
  <c r="G139" i="6"/>
  <c r="X139" i="6"/>
  <c r="G137" i="6"/>
  <c r="X137" i="6"/>
  <c r="AC139" i="6"/>
  <c r="X138" i="6"/>
  <c r="G138" i="6"/>
  <c r="AC137" i="6"/>
  <c r="AC136" i="6"/>
  <c r="G136" i="6"/>
  <c r="X136" i="6"/>
  <c r="G134" i="6"/>
  <c r="X134" i="6"/>
  <c r="G132" i="6"/>
  <c r="X132" i="6"/>
  <c r="X135" i="6"/>
  <c r="G135" i="6"/>
  <c r="AC134" i="6"/>
  <c r="X133" i="6"/>
  <c r="G133" i="6"/>
  <c r="AC132" i="6"/>
  <c r="X131" i="6"/>
  <c r="G131" i="6"/>
  <c r="AV334" i="6"/>
  <c r="AW334" i="6" s="1"/>
  <c r="AN271" i="6"/>
  <c r="AV270" i="6"/>
  <c r="AW270" i="6" s="1"/>
  <c r="AN268" i="6"/>
  <c r="AO267" i="6"/>
  <c r="AP265" i="6"/>
  <c r="AV320" i="6"/>
  <c r="AW320" i="6" s="1"/>
  <c r="AV317" i="6"/>
  <c r="AP317" i="6"/>
  <c r="AV316" i="6"/>
  <c r="AW316" i="6" s="1"/>
  <c r="AO314" i="6"/>
  <c r="AV313" i="6"/>
  <c r="AW313" i="6" s="1"/>
  <c r="AN313" i="6"/>
  <c r="AP312" i="6"/>
  <c r="AV311" i="6"/>
  <c r="AW311" i="6" s="1"/>
  <c r="AO334" i="6"/>
  <c r="AC334" i="6"/>
  <c r="AE334" i="6" s="1"/>
  <c r="AF334" i="6" s="1"/>
  <c r="AN273" i="6"/>
  <c r="AO272" i="6"/>
  <c r="AC272" i="6"/>
  <c r="AE272" i="6" s="1"/>
  <c r="AF272" i="6" s="1"/>
  <c r="AP269" i="6"/>
  <c r="AC269" i="6"/>
  <c r="AE269" i="6" s="1"/>
  <c r="AF269" i="6" s="1"/>
  <c r="AP320" i="6"/>
  <c r="AQ320" i="6" s="1"/>
  <c r="AP318" i="6"/>
  <c r="AQ318" i="6" s="1"/>
  <c r="AP316" i="6"/>
  <c r="AQ316" i="6" s="1"/>
  <c r="AP314" i="6"/>
  <c r="AP311" i="6"/>
  <c r="AQ311" i="6" s="1"/>
  <c r="G320" i="6"/>
  <c r="X320" i="6"/>
  <c r="G318" i="6"/>
  <c r="X318" i="6"/>
  <c r="G316" i="6"/>
  <c r="X316" i="6"/>
  <c r="G313" i="6"/>
  <c r="X313" i="6"/>
  <c r="AC313" i="6"/>
  <c r="AC312" i="6"/>
  <c r="G312" i="6"/>
  <c r="X312" i="6"/>
  <c r="AC320" i="6"/>
  <c r="X319" i="6"/>
  <c r="G319" i="6"/>
  <c r="AC318" i="6"/>
  <c r="X317" i="6"/>
  <c r="G317" i="6"/>
  <c r="AC316" i="6"/>
  <c r="X315" i="6"/>
  <c r="G315" i="6"/>
  <c r="AC314" i="6"/>
  <c r="G314" i="6"/>
  <c r="X314" i="6"/>
  <c r="G311" i="6"/>
  <c r="X311" i="6"/>
  <c r="AC311" i="6"/>
  <c r="X310" i="6"/>
  <c r="G310" i="6"/>
  <c r="AV163" i="6"/>
  <c r="AW163" i="6" s="1"/>
  <c r="AP335" i="6"/>
  <c r="AQ335" i="6" s="1"/>
  <c r="AR335" i="6" s="1"/>
  <c r="AP334" i="6"/>
  <c r="AV272" i="6"/>
  <c r="AP272" i="6"/>
  <c r="AV271" i="6"/>
  <c r="AW271" i="6" s="1"/>
  <c r="AO270" i="6"/>
  <c r="AV267" i="6"/>
  <c r="AP267" i="6"/>
  <c r="AV266" i="6"/>
  <c r="AW266" i="6" s="1"/>
  <c r="AV189" i="6"/>
  <c r="AW189" i="6" s="1"/>
  <c r="AV246" i="6"/>
  <c r="AW246" i="6" s="1"/>
  <c r="AV245" i="6"/>
  <c r="AW245" i="6" s="1"/>
  <c r="AP242" i="6"/>
  <c r="AQ242" i="6" s="1"/>
  <c r="AR242" i="6" s="1"/>
  <c r="AP241" i="6"/>
  <c r="AQ241" i="6" s="1"/>
  <c r="AO163" i="6"/>
  <c r="AV335" i="6"/>
  <c r="AW335" i="6" s="1"/>
  <c r="AN335" i="6"/>
  <c r="AC335" i="6"/>
  <c r="AD335" i="6" s="1"/>
  <c r="AL335" i="6" s="1"/>
  <c r="AP273" i="6"/>
  <c r="AQ273" i="6" s="1"/>
  <c r="AP271" i="6"/>
  <c r="AQ271" i="6" s="1"/>
  <c r="AP270" i="6"/>
  <c r="AP268" i="6"/>
  <c r="AQ268" i="6" s="1"/>
  <c r="AP266" i="6"/>
  <c r="AQ266" i="6" s="1"/>
  <c r="G273" i="6"/>
  <c r="X273" i="6"/>
  <c r="G271" i="6"/>
  <c r="X271" i="6"/>
  <c r="AC273" i="6"/>
  <c r="X272" i="6"/>
  <c r="G272" i="6"/>
  <c r="AC271" i="6"/>
  <c r="AC270" i="6"/>
  <c r="G270" i="6"/>
  <c r="X270" i="6"/>
  <c r="G268" i="6"/>
  <c r="X268" i="6"/>
  <c r="G266" i="6"/>
  <c r="X266" i="6"/>
  <c r="X269" i="6"/>
  <c r="G269" i="6"/>
  <c r="AC268" i="6"/>
  <c r="X267" i="6"/>
  <c r="G267" i="6"/>
  <c r="AC266" i="6"/>
  <c r="X265" i="6"/>
  <c r="G265" i="6"/>
  <c r="AC333" i="6"/>
  <c r="AD333" i="6" s="1"/>
  <c r="AL333" i="6" s="1"/>
  <c r="G332" i="6"/>
  <c r="F332" i="6" s="1"/>
  <c r="M332" i="6" s="1"/>
  <c r="G334" i="6"/>
  <c r="F334" i="6" s="1"/>
  <c r="X127" i="6"/>
  <c r="Y127" i="6" s="1"/>
  <c r="AA127" i="6" s="1"/>
  <c r="AO189" i="6"/>
  <c r="AV186" i="6"/>
  <c r="AW186" i="6" s="1"/>
  <c r="AN185" i="6"/>
  <c r="AV184" i="6"/>
  <c r="AW184" i="6" s="1"/>
  <c r="AN246" i="6"/>
  <c r="AO245" i="6"/>
  <c r="AV244" i="6"/>
  <c r="AW244" i="6" s="1"/>
  <c r="AN242" i="6"/>
  <c r="AV241" i="6"/>
  <c r="AW241" i="6" s="1"/>
  <c r="AN241" i="6"/>
  <c r="AP240" i="6"/>
  <c r="AQ240" i="6" s="1"/>
  <c r="AR240" i="6" s="1"/>
  <c r="AP239" i="6"/>
  <c r="AQ239" i="6" s="1"/>
  <c r="AP163" i="6"/>
  <c r="X334" i="6"/>
  <c r="Y334" i="6" s="1"/>
  <c r="AP333" i="6"/>
  <c r="AQ333" i="6" s="1"/>
  <c r="AC332" i="6"/>
  <c r="G335" i="6"/>
  <c r="X335" i="6"/>
  <c r="AV333" i="6"/>
  <c r="AN333" i="6"/>
  <c r="G333" i="6"/>
  <c r="X333" i="6"/>
  <c r="AV331" i="6"/>
  <c r="AN331" i="6"/>
  <c r="G331" i="6"/>
  <c r="X331" i="6"/>
  <c r="AO184" i="6"/>
  <c r="AV247" i="6"/>
  <c r="AW247" i="6" s="1"/>
  <c r="AC189" i="6"/>
  <c r="AE189" i="6" s="1"/>
  <c r="AF189" i="6" s="1"/>
  <c r="AO247" i="6"/>
  <c r="AC86" i="6"/>
  <c r="AE86" i="6" s="1"/>
  <c r="AF86" i="6" s="1"/>
  <c r="AC126" i="6"/>
  <c r="AD126" i="6" s="1"/>
  <c r="AL126" i="6" s="1"/>
  <c r="AV125" i="6"/>
  <c r="AW125" i="6" s="1"/>
  <c r="AN190" i="6"/>
  <c r="AO186" i="6"/>
  <c r="AC186" i="6"/>
  <c r="AE186" i="6" s="1"/>
  <c r="AF186" i="6" s="1"/>
  <c r="AP184" i="6"/>
  <c r="AC184" i="6"/>
  <c r="AE184" i="6" s="1"/>
  <c r="AF184" i="6" s="1"/>
  <c r="AV183" i="6"/>
  <c r="AW183" i="6" s="1"/>
  <c r="AP247" i="6"/>
  <c r="AC247" i="6"/>
  <c r="AE247" i="6" s="1"/>
  <c r="AF247" i="6" s="1"/>
  <c r="AN244" i="6"/>
  <c r="AO243" i="6"/>
  <c r="AC163" i="6"/>
  <c r="G163" i="6"/>
  <c r="X163" i="6"/>
  <c r="AV127" i="6"/>
  <c r="AW127" i="6" s="1"/>
  <c r="AP126" i="6"/>
  <c r="AQ126" i="6" s="1"/>
  <c r="AO125" i="6"/>
  <c r="AP189" i="6"/>
  <c r="AV188" i="6"/>
  <c r="AW188" i="6" s="1"/>
  <c r="AV187" i="6"/>
  <c r="AW187" i="6" s="1"/>
  <c r="AV243" i="6"/>
  <c r="AP243" i="6"/>
  <c r="AN240" i="6"/>
  <c r="AV239" i="6"/>
  <c r="AW239" i="6" s="1"/>
  <c r="AN239" i="6"/>
  <c r="G244" i="6"/>
  <c r="K244" i="6" s="1"/>
  <c r="AN188" i="6"/>
  <c r="AO187" i="6"/>
  <c r="AN183" i="6"/>
  <c r="AO182" i="6"/>
  <c r="AC182" i="6"/>
  <c r="AE182" i="6" s="1"/>
  <c r="AF182" i="6" s="1"/>
  <c r="AP246" i="6"/>
  <c r="AQ246" i="6" s="1"/>
  <c r="AP245" i="6"/>
  <c r="AP244" i="6"/>
  <c r="AQ244" i="6" s="1"/>
  <c r="AC244" i="6"/>
  <c r="AV242" i="6"/>
  <c r="AC242" i="6"/>
  <c r="AV240" i="6"/>
  <c r="AC240" i="6"/>
  <c r="G246" i="6"/>
  <c r="X246" i="6"/>
  <c r="AC245" i="6"/>
  <c r="G245" i="6"/>
  <c r="X247" i="6"/>
  <c r="G247" i="6"/>
  <c r="AC246" i="6"/>
  <c r="X245" i="6"/>
  <c r="G243" i="6"/>
  <c r="X243" i="6"/>
  <c r="G241" i="6"/>
  <c r="X241" i="6"/>
  <c r="G239" i="6"/>
  <c r="X239" i="6"/>
  <c r="X244" i="6"/>
  <c r="AC243" i="6"/>
  <c r="X242" i="6"/>
  <c r="G242" i="6"/>
  <c r="AC241" i="6"/>
  <c r="X240" i="6"/>
  <c r="G240" i="6"/>
  <c r="AC239" i="6"/>
  <c r="AO127" i="6"/>
  <c r="AV126" i="6"/>
  <c r="AW126" i="6" s="1"/>
  <c r="AN126" i="6"/>
  <c r="AP125" i="6"/>
  <c r="AV190" i="6"/>
  <c r="AW190" i="6" s="1"/>
  <c r="AP186" i="6"/>
  <c r="AV185" i="6"/>
  <c r="AW185" i="6" s="1"/>
  <c r="AV182" i="6"/>
  <c r="AP182" i="6"/>
  <c r="AV89" i="6"/>
  <c r="AW89" i="6" s="1"/>
  <c r="AV95" i="6"/>
  <c r="AW95" i="6" s="1"/>
  <c r="AP190" i="6"/>
  <c r="AQ190" i="6" s="1"/>
  <c r="AP188" i="6"/>
  <c r="AQ188" i="6" s="1"/>
  <c r="AP187" i="6"/>
  <c r="AP185" i="6"/>
  <c r="AQ185" i="6" s="1"/>
  <c r="AP183" i="6"/>
  <c r="AQ183" i="6" s="1"/>
  <c r="G190" i="6"/>
  <c r="X190" i="6"/>
  <c r="G188" i="6"/>
  <c r="X188" i="6"/>
  <c r="AC190" i="6"/>
  <c r="X189" i="6"/>
  <c r="G189" i="6"/>
  <c r="AC188" i="6"/>
  <c r="AC187" i="6"/>
  <c r="G187" i="6"/>
  <c r="X187" i="6"/>
  <c r="G185" i="6"/>
  <c r="X185" i="6"/>
  <c r="G183" i="6"/>
  <c r="X183" i="6"/>
  <c r="X186" i="6"/>
  <c r="G186" i="6"/>
  <c r="AC185" i="6"/>
  <c r="X184" i="6"/>
  <c r="G184" i="6"/>
  <c r="AC183" i="6"/>
  <c r="X182" i="6"/>
  <c r="G182" i="6"/>
  <c r="AV94" i="6"/>
  <c r="AW94" i="6" s="1"/>
  <c r="AV91" i="6"/>
  <c r="AW91" i="6" s="1"/>
  <c r="AV130" i="6"/>
  <c r="AW130" i="6" s="1"/>
  <c r="AP127" i="6"/>
  <c r="AO91" i="6"/>
  <c r="AO89" i="6"/>
  <c r="AC89" i="6"/>
  <c r="AE89" i="6" s="1"/>
  <c r="AF89" i="6" s="1"/>
  <c r="AC88" i="6"/>
  <c r="AD88" i="6" s="1"/>
  <c r="AL88" i="6" s="1"/>
  <c r="AO87" i="6"/>
  <c r="AC85" i="6"/>
  <c r="AE85" i="6" s="1"/>
  <c r="AF85" i="6" s="1"/>
  <c r="AO95" i="6"/>
  <c r="AO130" i="6"/>
  <c r="G126" i="6"/>
  <c r="K126" i="6" s="1"/>
  <c r="AC125" i="6"/>
  <c r="G125" i="6"/>
  <c r="X125" i="6"/>
  <c r="AC127" i="6"/>
  <c r="G127" i="6"/>
  <c r="X126" i="6"/>
  <c r="AO94" i="6"/>
  <c r="AP130" i="6"/>
  <c r="AC130" i="6"/>
  <c r="G130" i="6"/>
  <c r="X130" i="6"/>
  <c r="AN92" i="6"/>
  <c r="AO85" i="6"/>
  <c r="AP95" i="6"/>
  <c r="AP94" i="6"/>
  <c r="AP93" i="6"/>
  <c r="AQ93" i="6" s="1"/>
  <c r="AR93" i="6" s="1"/>
  <c r="AP91" i="6"/>
  <c r="AC91" i="6"/>
  <c r="AE91" i="6" s="1"/>
  <c r="AF91" i="6" s="1"/>
  <c r="AV90" i="6"/>
  <c r="AW90" i="6" s="1"/>
  <c r="AC87" i="6"/>
  <c r="AN90" i="6"/>
  <c r="AV93" i="6"/>
  <c r="AN93" i="6"/>
  <c r="AC93" i="6"/>
  <c r="AD93" i="6" s="1"/>
  <c r="AL93" i="6" s="1"/>
  <c r="AP92" i="6"/>
  <c r="AQ92" i="6" s="1"/>
  <c r="X89" i="6"/>
  <c r="Y89" i="6" s="1"/>
  <c r="X87" i="6"/>
  <c r="Y87" i="6" s="1"/>
  <c r="X85" i="6"/>
  <c r="Y85" i="6" s="1"/>
  <c r="AC95" i="6"/>
  <c r="G95" i="6"/>
  <c r="X95" i="6"/>
  <c r="AP50" i="6"/>
  <c r="AQ50" i="6" s="1"/>
  <c r="AR50" i="6" s="1"/>
  <c r="AP49" i="6"/>
  <c r="AQ49" i="6" s="1"/>
  <c r="G93" i="6"/>
  <c r="K93" i="6" s="1"/>
  <c r="AV92" i="6"/>
  <c r="AP90" i="6"/>
  <c r="AQ90" i="6" s="1"/>
  <c r="AP89" i="6"/>
  <c r="G89" i="6"/>
  <c r="K89" i="6" s="1"/>
  <c r="AV87" i="6"/>
  <c r="AP87" i="6"/>
  <c r="G87" i="6"/>
  <c r="F87" i="6" s="1"/>
  <c r="AV85" i="6"/>
  <c r="AP85" i="6"/>
  <c r="G85" i="6"/>
  <c r="K85" i="6" s="1"/>
  <c r="AC94" i="6"/>
  <c r="G94" i="6"/>
  <c r="X94" i="6"/>
  <c r="G92" i="6"/>
  <c r="X92" i="6"/>
  <c r="G90" i="6"/>
  <c r="X90" i="6"/>
  <c r="X93" i="6"/>
  <c r="AC92" i="6"/>
  <c r="X91" i="6"/>
  <c r="G91" i="6"/>
  <c r="AC90" i="6"/>
  <c r="AO88" i="6"/>
  <c r="AQ88" i="6" s="1"/>
  <c r="AN88" i="6"/>
  <c r="AV88" i="6"/>
  <c r="AO86" i="6"/>
  <c r="AQ86" i="6" s="1"/>
  <c r="AN86" i="6"/>
  <c r="AV86" i="6"/>
  <c r="G88" i="6"/>
  <c r="X88" i="6"/>
  <c r="G86" i="6"/>
  <c r="X86" i="6"/>
  <c r="AP299" i="6"/>
  <c r="AQ299" i="6" s="1"/>
  <c r="AS299" i="6" s="1"/>
  <c r="AT299" i="6" s="1"/>
  <c r="AP298" i="6"/>
  <c r="AQ298" i="6" s="1"/>
  <c r="AN50" i="6"/>
  <c r="AV49" i="6"/>
  <c r="AW49" i="6" s="1"/>
  <c r="AN49" i="6"/>
  <c r="AP48" i="6"/>
  <c r="AQ48" i="6" s="1"/>
  <c r="AN299" i="6"/>
  <c r="AV298" i="6"/>
  <c r="AW298" i="6" s="1"/>
  <c r="AN298" i="6"/>
  <c r="AP297" i="6"/>
  <c r="AQ297" i="6" s="1"/>
  <c r="AN48" i="6"/>
  <c r="AC293" i="6"/>
  <c r="AE293" i="6" s="1"/>
  <c r="AF293" i="6" s="1"/>
  <c r="AC287" i="6"/>
  <c r="AE287" i="6" s="1"/>
  <c r="AF287" i="6" s="1"/>
  <c r="AV302" i="6"/>
  <c r="AW302" i="6" s="1"/>
  <c r="AV50" i="6"/>
  <c r="AC50" i="6"/>
  <c r="AV48" i="6"/>
  <c r="AC48" i="6"/>
  <c r="G49" i="6"/>
  <c r="X49" i="6"/>
  <c r="G47" i="6"/>
  <c r="G44" i="6"/>
  <c r="G43" i="6"/>
  <c r="X50" i="6"/>
  <c r="G50" i="6"/>
  <c r="AC49" i="6"/>
  <c r="X48" i="6"/>
  <c r="G48" i="6"/>
  <c r="G46" i="6"/>
  <c r="G45" i="6"/>
  <c r="G42" i="6"/>
  <c r="G41" i="6"/>
  <c r="AV63" i="6"/>
  <c r="AW63" i="6" s="1"/>
  <c r="AV196" i="6"/>
  <c r="AW196" i="6" s="1"/>
  <c r="AV304" i="6"/>
  <c r="AW304" i="6" s="1"/>
  <c r="AP303" i="6"/>
  <c r="AQ303" i="6" s="1"/>
  <c r="AS303" i="6" s="1"/>
  <c r="AT303" i="6" s="1"/>
  <c r="AO302" i="6"/>
  <c r="AV192" i="6"/>
  <c r="AW192" i="6" s="1"/>
  <c r="AV206" i="6"/>
  <c r="AW206" i="6" s="1"/>
  <c r="AV205" i="6"/>
  <c r="AW205" i="6" s="1"/>
  <c r="AO304" i="6"/>
  <c r="AV303" i="6"/>
  <c r="AW303" i="6" s="1"/>
  <c r="AN303" i="6"/>
  <c r="AC303" i="6"/>
  <c r="AE303" i="6" s="1"/>
  <c r="AF303" i="6" s="1"/>
  <c r="AP302" i="6"/>
  <c r="AP301" i="6"/>
  <c r="AQ301" i="6" s="1"/>
  <c r="AR301" i="6" s="1"/>
  <c r="AP300" i="6"/>
  <c r="AQ300" i="6" s="1"/>
  <c r="AP201" i="6"/>
  <c r="AQ201" i="6" s="1"/>
  <c r="AR201" i="6" s="1"/>
  <c r="AP200" i="6"/>
  <c r="AQ200" i="6" s="1"/>
  <c r="AO196" i="6"/>
  <c r="AV195" i="6"/>
  <c r="AW195" i="6" s="1"/>
  <c r="AV194" i="6"/>
  <c r="AW194" i="6" s="1"/>
  <c r="AP193" i="6"/>
  <c r="AQ193" i="6" s="1"/>
  <c r="AO192" i="6"/>
  <c r="AO206" i="6"/>
  <c r="AO205" i="6"/>
  <c r="AP304" i="6"/>
  <c r="AN301" i="6"/>
  <c r="AV300" i="6"/>
  <c r="AW300" i="6" s="1"/>
  <c r="AN300" i="6"/>
  <c r="AN297" i="6"/>
  <c r="AV57" i="6"/>
  <c r="AW57" i="6" s="1"/>
  <c r="AC57" i="6"/>
  <c r="AE57" i="6" s="1"/>
  <c r="AF57" i="6" s="1"/>
  <c r="AV56" i="6"/>
  <c r="AW56" i="6" s="1"/>
  <c r="AV55" i="6"/>
  <c r="AW55" i="6" s="1"/>
  <c r="AN201" i="6"/>
  <c r="AC201" i="6"/>
  <c r="AE201" i="6" s="1"/>
  <c r="AF201" i="6" s="1"/>
  <c r="AV200" i="6"/>
  <c r="AW200" i="6" s="1"/>
  <c r="AN200" i="6"/>
  <c r="AP199" i="6"/>
  <c r="AQ199" i="6" s="1"/>
  <c r="AP198" i="6"/>
  <c r="AQ198" i="6" s="1"/>
  <c r="AP197" i="6"/>
  <c r="AQ197" i="6" s="1"/>
  <c r="AC197" i="6"/>
  <c r="AE197" i="6" s="1"/>
  <c r="AF197" i="6" s="1"/>
  <c r="G303" i="6"/>
  <c r="F303" i="6" s="1"/>
  <c r="AV301" i="6"/>
  <c r="AC301" i="6"/>
  <c r="AV299" i="6"/>
  <c r="AC299" i="6"/>
  <c r="AV297" i="6"/>
  <c r="AC297" i="6"/>
  <c r="AC304" i="6"/>
  <c r="G304" i="6"/>
  <c r="X304" i="6"/>
  <c r="AC302" i="6"/>
  <c r="G302" i="6"/>
  <c r="X302" i="6"/>
  <c r="G300" i="6"/>
  <c r="X300" i="6"/>
  <c r="G298" i="6"/>
  <c r="X298" i="6"/>
  <c r="X303" i="6"/>
  <c r="X301" i="6"/>
  <c r="G301" i="6"/>
  <c r="AC300" i="6"/>
  <c r="X299" i="6"/>
  <c r="G299" i="6"/>
  <c r="AC298" i="6"/>
  <c r="X297" i="6"/>
  <c r="G297" i="6"/>
  <c r="AV292" i="6"/>
  <c r="AW292" i="6" s="1"/>
  <c r="AP287" i="6"/>
  <c r="AQ287" i="6" s="1"/>
  <c r="AR287" i="6" s="1"/>
  <c r="AO63" i="6"/>
  <c r="AO57" i="6"/>
  <c r="AO56" i="6"/>
  <c r="AO55" i="6"/>
  <c r="AV204" i="6"/>
  <c r="AW204" i="6" s="1"/>
  <c r="AV203" i="6"/>
  <c r="AW203" i="6" s="1"/>
  <c r="AP202" i="6"/>
  <c r="AQ202" i="6" s="1"/>
  <c r="AN197" i="6"/>
  <c r="AN195" i="6"/>
  <c r="AO194" i="6"/>
  <c r="AV193" i="6"/>
  <c r="AX193" i="6" s="1"/>
  <c r="AY193" i="6" s="1"/>
  <c r="AN193" i="6"/>
  <c r="AP192" i="6"/>
  <c r="AP206" i="6"/>
  <c r="AP205" i="6"/>
  <c r="AN204" i="6"/>
  <c r="AC204" i="6"/>
  <c r="AD204" i="6" s="1"/>
  <c r="AL204" i="6" s="1"/>
  <c r="AO203" i="6"/>
  <c r="AC203" i="6"/>
  <c r="AE203" i="6" s="1"/>
  <c r="AF203" i="6" s="1"/>
  <c r="AV202" i="6"/>
  <c r="AW202" i="6" s="1"/>
  <c r="AN202" i="6"/>
  <c r="AN199" i="6"/>
  <c r="AC199" i="6"/>
  <c r="AE199" i="6" s="1"/>
  <c r="AF199" i="6" s="1"/>
  <c r="AV198" i="6"/>
  <c r="AW198" i="6" s="1"/>
  <c r="AN198" i="6"/>
  <c r="AP196" i="6"/>
  <c r="G206" i="6"/>
  <c r="F206" i="6" s="1"/>
  <c r="G205" i="6"/>
  <c r="K205" i="6" s="1"/>
  <c r="X206" i="6"/>
  <c r="AC206" i="6"/>
  <c r="AC205" i="6"/>
  <c r="X205" i="6"/>
  <c r="G204" i="6"/>
  <c r="F204" i="6" s="1"/>
  <c r="AV325" i="6"/>
  <c r="AW325" i="6" s="1"/>
  <c r="AP204" i="6"/>
  <c r="AQ204" i="6" s="1"/>
  <c r="AS204" i="6" s="1"/>
  <c r="AT204" i="6" s="1"/>
  <c r="AP203" i="6"/>
  <c r="AV201" i="6"/>
  <c r="AV199" i="6"/>
  <c r="AV197" i="6"/>
  <c r="AP195" i="6"/>
  <c r="AQ195" i="6" s="1"/>
  <c r="AP194" i="6"/>
  <c r="G202" i="6"/>
  <c r="X202" i="6"/>
  <c r="G200" i="6"/>
  <c r="X200" i="6"/>
  <c r="G198" i="6"/>
  <c r="X198" i="6"/>
  <c r="G195" i="6"/>
  <c r="X195" i="6"/>
  <c r="AC195" i="6"/>
  <c r="AC194" i="6"/>
  <c r="G194" i="6"/>
  <c r="X194" i="6"/>
  <c r="X204" i="6"/>
  <c r="X203" i="6"/>
  <c r="G203" i="6"/>
  <c r="AC202" i="6"/>
  <c r="X201" i="6"/>
  <c r="G201" i="6"/>
  <c r="AC200" i="6"/>
  <c r="X199" i="6"/>
  <c r="G199" i="6"/>
  <c r="AC198" i="6"/>
  <c r="X197" i="6"/>
  <c r="G197" i="6"/>
  <c r="AC196" i="6"/>
  <c r="G196" i="6"/>
  <c r="X196" i="6"/>
  <c r="G193" i="6"/>
  <c r="X193" i="6"/>
  <c r="AC193" i="6"/>
  <c r="AC192" i="6"/>
  <c r="G192" i="6"/>
  <c r="X192" i="6"/>
  <c r="AP293" i="6"/>
  <c r="AQ293" i="6" s="1"/>
  <c r="AS293" i="6" s="1"/>
  <c r="AT293" i="6" s="1"/>
  <c r="AO292" i="6"/>
  <c r="AP291" i="6"/>
  <c r="AQ291" i="6" s="1"/>
  <c r="AN287" i="6"/>
  <c r="AP63" i="6"/>
  <c r="AP62" i="6"/>
  <c r="AQ62" i="6" s="1"/>
  <c r="AV61" i="6"/>
  <c r="AW61" i="6" s="1"/>
  <c r="AV60" i="6"/>
  <c r="AW60" i="6" s="1"/>
  <c r="AN59" i="6"/>
  <c r="AP57" i="6"/>
  <c r="AP56" i="6"/>
  <c r="AP55" i="6"/>
  <c r="AP323" i="6"/>
  <c r="AQ323" i="6" s="1"/>
  <c r="AO325" i="6"/>
  <c r="AV323" i="6"/>
  <c r="AN323" i="6"/>
  <c r="AC323" i="6"/>
  <c r="AE323" i="6" s="1"/>
  <c r="AF323" i="6" s="1"/>
  <c r="AP325" i="6"/>
  <c r="AC325" i="6"/>
  <c r="X325" i="6"/>
  <c r="G325" i="6"/>
  <c r="AN291" i="6"/>
  <c r="AV290" i="6"/>
  <c r="AW290" i="6" s="1"/>
  <c r="G323" i="6"/>
  <c r="K323" i="6" s="1"/>
  <c r="X323" i="6"/>
  <c r="AV293" i="6"/>
  <c r="AW293" i="6" s="1"/>
  <c r="AN293" i="6"/>
  <c r="AP292" i="6"/>
  <c r="AP290" i="6"/>
  <c r="AQ290" i="6" s="1"/>
  <c r="AO60" i="6"/>
  <c r="AC291" i="6"/>
  <c r="AE291" i="6" s="1"/>
  <c r="AF291" i="6" s="1"/>
  <c r="AN290" i="6"/>
  <c r="AP289" i="6"/>
  <c r="AQ289" i="6" s="1"/>
  <c r="AR289" i="6" s="1"/>
  <c r="AP288" i="6"/>
  <c r="AQ288" i="6" s="1"/>
  <c r="AN62" i="6"/>
  <c r="AO61" i="6"/>
  <c r="AV58" i="6"/>
  <c r="AW58" i="6" s="1"/>
  <c r="AN289" i="6"/>
  <c r="AC289" i="6"/>
  <c r="AE289" i="6" s="1"/>
  <c r="AF289" i="6" s="1"/>
  <c r="AV288" i="6"/>
  <c r="AW288" i="6" s="1"/>
  <c r="AN288" i="6"/>
  <c r="G61" i="6"/>
  <c r="F61" i="6" s="1"/>
  <c r="AP60" i="6"/>
  <c r="AV59" i="6"/>
  <c r="AW59" i="6" s="1"/>
  <c r="AO58" i="6"/>
  <c r="X60" i="6"/>
  <c r="AC60" i="6"/>
  <c r="G62" i="6"/>
  <c r="K62" i="6" s="1"/>
  <c r="AV62" i="6"/>
  <c r="AC62" i="6"/>
  <c r="AP61" i="6"/>
  <c r="G60" i="6"/>
  <c r="K60" i="6" s="1"/>
  <c r="AP59" i="6"/>
  <c r="AQ59" i="6" s="1"/>
  <c r="AP58" i="6"/>
  <c r="G57" i="6"/>
  <c r="F57" i="6" s="1"/>
  <c r="AC63" i="6"/>
  <c r="G63" i="6"/>
  <c r="X63" i="6"/>
  <c r="AC61" i="6"/>
  <c r="X61" i="6"/>
  <c r="G59" i="6"/>
  <c r="X59" i="6"/>
  <c r="X56" i="6"/>
  <c r="AC56" i="6"/>
  <c r="AC55" i="6"/>
  <c r="X55" i="6"/>
  <c r="X62" i="6"/>
  <c r="AC59" i="6"/>
  <c r="G58" i="6"/>
  <c r="X58" i="6"/>
  <c r="AC58" i="6"/>
  <c r="G56" i="6"/>
  <c r="G55" i="6"/>
  <c r="X57" i="6"/>
  <c r="G293" i="6"/>
  <c r="K293" i="6" s="1"/>
  <c r="AV291" i="6"/>
  <c r="AV289" i="6"/>
  <c r="AV287" i="6"/>
  <c r="AC292" i="6"/>
  <c r="G292" i="6"/>
  <c r="X292" i="6"/>
  <c r="G290" i="6"/>
  <c r="X290" i="6"/>
  <c r="G288" i="6"/>
  <c r="X288" i="6"/>
  <c r="X293" i="6"/>
  <c r="X291" i="6"/>
  <c r="G291" i="6"/>
  <c r="AC290" i="6"/>
  <c r="X289" i="6"/>
  <c r="G289" i="6"/>
  <c r="AC288" i="6"/>
  <c r="X287" i="6"/>
  <c r="G287" i="6"/>
  <c r="G27" i="6"/>
  <c r="Q26" i="6"/>
  <c r="H26" i="6"/>
  <c r="Q25" i="6"/>
  <c r="H25" i="6"/>
  <c r="Q24" i="6"/>
  <c r="H24" i="6"/>
  <c r="Q23" i="6"/>
  <c r="H23" i="6"/>
  <c r="Q22" i="6"/>
  <c r="H22" i="6"/>
  <c r="Q21" i="6"/>
  <c r="H21" i="6"/>
  <c r="AR410" i="9" l="1"/>
  <c r="AU410" i="9" s="1"/>
  <c r="AZ547" i="9"/>
  <c r="AZ439" i="9"/>
  <c r="AZ324" i="9"/>
  <c r="AZ401" i="9"/>
  <c r="P128" i="9"/>
  <c r="S128" i="9" s="1"/>
  <c r="AU53" i="9"/>
  <c r="I84" i="9"/>
  <c r="J84" i="9" s="1"/>
  <c r="O84" i="9" s="1"/>
  <c r="AR87" i="9"/>
  <c r="AR409" i="9"/>
  <c r="AU409" i="9" s="1"/>
  <c r="AR11" i="9"/>
  <c r="AR374" i="9"/>
  <c r="AU374" i="9" s="1"/>
  <c r="AZ41" i="9"/>
  <c r="AR47" i="9"/>
  <c r="AS395" i="9"/>
  <c r="AT395" i="9" s="1"/>
  <c r="AZ228" i="9"/>
  <c r="R334" i="9"/>
  <c r="AU219" i="9"/>
  <c r="AZ433" i="9"/>
  <c r="AZ510" i="9"/>
  <c r="AZ330" i="9"/>
  <c r="AU398" i="9"/>
  <c r="AR280" i="9"/>
  <c r="AS607" i="9"/>
  <c r="AT607" i="9" s="1"/>
  <c r="AU607" i="9" s="1"/>
  <c r="AU395" i="9"/>
  <c r="M126" i="9"/>
  <c r="N126" i="9" s="1"/>
  <c r="R126" i="9" s="1"/>
  <c r="AU578" i="9"/>
  <c r="AZ605" i="9"/>
  <c r="AR368" i="9"/>
  <c r="AU368" i="9" s="1"/>
  <c r="I509" i="9"/>
  <c r="J509" i="9" s="1"/>
  <c r="O509" i="9" s="1"/>
  <c r="AU146" i="9"/>
  <c r="AG265" i="9"/>
  <c r="AJ265" i="9" s="1"/>
  <c r="AG513" i="9"/>
  <c r="AJ513" i="9" s="1"/>
  <c r="I56" i="9"/>
  <c r="J56" i="9" s="1"/>
  <c r="O56" i="9" s="1"/>
  <c r="AU438" i="9"/>
  <c r="AS236" i="9"/>
  <c r="AT236" i="9" s="1"/>
  <c r="AR236" i="9"/>
  <c r="AU236" i="9" s="1"/>
  <c r="AR365" i="9"/>
  <c r="AA221" i="9"/>
  <c r="AR73" i="9"/>
  <c r="AU73" i="9" s="1"/>
  <c r="M440" i="9"/>
  <c r="N440" i="9" s="1"/>
  <c r="I440" i="9"/>
  <c r="J440" i="9" s="1"/>
  <c r="O440" i="9" s="1"/>
  <c r="AZ279" i="9"/>
  <c r="AU406" i="9"/>
  <c r="AZ178" i="9"/>
  <c r="N198" i="9"/>
  <c r="R198" i="9" s="1"/>
  <c r="AS493" i="9"/>
  <c r="AT493" i="9" s="1"/>
  <c r="AR493" i="9"/>
  <c r="AU493" i="9" s="1"/>
  <c r="AU288" i="9"/>
  <c r="N180" i="9"/>
  <c r="AU62" i="9"/>
  <c r="AU2" i="9"/>
  <c r="AZ252" i="9"/>
  <c r="I291" i="9"/>
  <c r="J291" i="9" s="1"/>
  <c r="O291" i="9" s="1"/>
  <c r="R291" i="9" s="1"/>
  <c r="AG350" i="9"/>
  <c r="AJ350" i="9" s="1"/>
  <c r="M437" i="9"/>
  <c r="N437" i="9" s="1"/>
  <c r="R437" i="9" s="1"/>
  <c r="AA424" i="9"/>
  <c r="AG424" i="9" s="1"/>
  <c r="AJ424" i="9" s="1"/>
  <c r="AS113" i="9"/>
  <c r="AT113" i="9" s="1"/>
  <c r="AU113" i="9" s="1"/>
  <c r="AS330" i="9"/>
  <c r="AT330" i="9" s="1"/>
  <c r="AS570" i="9"/>
  <c r="AT570" i="9" s="1"/>
  <c r="AU570" i="9" s="1"/>
  <c r="I385" i="9"/>
  <c r="J385" i="9" s="1"/>
  <c r="O385" i="9" s="1"/>
  <c r="R385" i="9" s="1"/>
  <c r="R189" i="9"/>
  <c r="N369" i="9"/>
  <c r="AZ31" i="9"/>
  <c r="AU457" i="9"/>
  <c r="AR530" i="9"/>
  <c r="AU530" i="9" s="1"/>
  <c r="AA220" i="9"/>
  <c r="AU548" i="9"/>
  <c r="AU205" i="9"/>
  <c r="AU428" i="9"/>
  <c r="AZ257" i="9"/>
  <c r="AZ555" i="9"/>
  <c r="AU549" i="9"/>
  <c r="AU313" i="9"/>
  <c r="AZ545" i="9"/>
  <c r="AZ285" i="9"/>
  <c r="R220" i="9"/>
  <c r="AU502" i="9"/>
  <c r="AU259" i="9"/>
  <c r="AA5" i="9"/>
  <c r="AU346" i="9"/>
  <c r="AU432" i="9"/>
  <c r="AS302" i="9"/>
  <c r="AT302" i="9" s="1"/>
  <c r="AR302" i="9"/>
  <c r="AS240" i="9"/>
  <c r="AT240" i="9" s="1"/>
  <c r="AR240" i="9"/>
  <c r="AU240" i="9" s="1"/>
  <c r="AU122" i="9"/>
  <c r="AZ491" i="9"/>
  <c r="AZ536" i="9"/>
  <c r="L513" i="9"/>
  <c r="AU384" i="9"/>
  <c r="AZ549" i="9"/>
  <c r="AZ472" i="9"/>
  <c r="AZ509" i="9"/>
  <c r="R290" i="9"/>
  <c r="AZ334" i="9"/>
  <c r="AZ69" i="9"/>
  <c r="AU446" i="9"/>
  <c r="N456" i="9"/>
  <c r="R456" i="9" s="1"/>
  <c r="N78" i="9"/>
  <c r="R78" i="9" s="1"/>
  <c r="N269" i="9"/>
  <c r="R269" i="9" s="1"/>
  <c r="AZ457" i="9"/>
  <c r="AU31" i="9"/>
  <c r="AU87" i="9"/>
  <c r="AZ232" i="9"/>
  <c r="AU206" i="9"/>
  <c r="AZ556" i="9"/>
  <c r="AU40" i="9"/>
  <c r="AU47" i="9"/>
  <c r="AR261" i="9"/>
  <c r="AU261" i="9" s="1"/>
  <c r="AZ478" i="9"/>
  <c r="AU64" i="9"/>
  <c r="AR531" i="9"/>
  <c r="I369" i="9"/>
  <c r="J369" i="9" s="1"/>
  <c r="O369" i="9" s="1"/>
  <c r="R369" i="9" s="1"/>
  <c r="AS54" i="9"/>
  <c r="AT54" i="9" s="1"/>
  <c r="AR54" i="9"/>
  <c r="AZ256" i="9"/>
  <c r="AZ259" i="9"/>
  <c r="AU416" i="9"/>
  <c r="AZ564" i="9"/>
  <c r="AU390" i="9"/>
  <c r="AU579" i="9"/>
  <c r="AS247" i="9"/>
  <c r="AT247" i="9" s="1"/>
  <c r="AR247" i="9"/>
  <c r="AU247" i="9" s="1"/>
  <c r="AU295" i="9"/>
  <c r="AU342" i="9"/>
  <c r="AZ351" i="9"/>
  <c r="AZ466" i="9"/>
  <c r="AR465" i="9"/>
  <c r="AS51" i="9"/>
  <c r="AT51" i="9" s="1"/>
  <c r="AR51" i="9"/>
  <c r="AU51" i="9" s="1"/>
  <c r="AA422" i="9"/>
  <c r="AG422" i="9" s="1"/>
  <c r="AJ422" i="9" s="1"/>
  <c r="AB560" i="9"/>
  <c r="AR61" i="9"/>
  <c r="AR287" i="9"/>
  <c r="AU287" i="9" s="1"/>
  <c r="N128" i="9"/>
  <c r="R128" i="9" s="1"/>
  <c r="N577" i="9"/>
  <c r="R577" i="9" s="1"/>
  <c r="AU526" i="9"/>
  <c r="AS166" i="9"/>
  <c r="AT166" i="9" s="1"/>
  <c r="AR166" i="9"/>
  <c r="AU166" i="9" s="1"/>
  <c r="AU26" i="9"/>
  <c r="AZ391" i="9"/>
  <c r="N397" i="9"/>
  <c r="R397" i="9" s="1"/>
  <c r="AU49" i="9"/>
  <c r="P15" i="9"/>
  <c r="AU209" i="9"/>
  <c r="AZ156" i="9"/>
  <c r="AZ350" i="9"/>
  <c r="AU433" i="9"/>
  <c r="N541" i="9"/>
  <c r="AZ34" i="9"/>
  <c r="AR82" i="9"/>
  <c r="AU82" i="9" s="1"/>
  <c r="AS541" i="9"/>
  <c r="AT541" i="9" s="1"/>
  <c r="AU541" i="9" s="1"/>
  <c r="AZ227" i="9"/>
  <c r="AA351" i="9"/>
  <c r="AH351" i="9" s="1"/>
  <c r="AK351" i="9" s="1"/>
  <c r="AS510" i="9"/>
  <c r="AT510" i="9" s="1"/>
  <c r="AU510" i="9" s="1"/>
  <c r="AU314" i="9"/>
  <c r="R420" i="9"/>
  <c r="N433" i="9"/>
  <c r="R433" i="9" s="1"/>
  <c r="AU545" i="9"/>
  <c r="AU96" i="9"/>
  <c r="AZ159" i="9"/>
  <c r="AZ419" i="9"/>
  <c r="AZ223" i="9"/>
  <c r="M52" i="9"/>
  <c r="N52" i="9" s="1"/>
  <c r="R52" i="9" s="1"/>
  <c r="N374" i="9"/>
  <c r="N201" i="9"/>
  <c r="R201" i="9" s="1"/>
  <c r="N249" i="9"/>
  <c r="AZ516" i="9"/>
  <c r="AU356" i="9"/>
  <c r="AU194" i="9"/>
  <c r="AZ186" i="9"/>
  <c r="AZ396" i="9"/>
  <c r="AZ202" i="9"/>
  <c r="AS603" i="9"/>
  <c r="AT603" i="9" s="1"/>
  <c r="AR603" i="9"/>
  <c r="AB348" i="9"/>
  <c r="AA348" i="9"/>
  <c r="AS518" i="9"/>
  <c r="AT518" i="9" s="1"/>
  <c r="AR518" i="9"/>
  <c r="M504" i="9"/>
  <c r="N504" i="9" s="1"/>
  <c r="I504" i="9"/>
  <c r="J504" i="9" s="1"/>
  <c r="O504" i="9" s="1"/>
  <c r="AG517" i="9"/>
  <c r="AJ517" i="9" s="1"/>
  <c r="AU595" i="9"/>
  <c r="AZ299" i="9"/>
  <c r="AU106" i="9"/>
  <c r="N73" i="9"/>
  <c r="R73" i="9" s="1"/>
  <c r="AU434" i="9"/>
  <c r="AU576" i="9"/>
  <c r="AU455" i="9"/>
  <c r="N480" i="9"/>
  <c r="N399" i="9"/>
  <c r="N439" i="9"/>
  <c r="AU599" i="9"/>
  <c r="N19" i="9"/>
  <c r="R19" i="9" s="1"/>
  <c r="I559" i="9"/>
  <c r="J559" i="9" s="1"/>
  <c r="O559" i="9" s="1"/>
  <c r="AU210" i="9"/>
  <c r="AZ302" i="9"/>
  <c r="AZ177" i="9"/>
  <c r="AZ301" i="9"/>
  <c r="AZ528" i="9"/>
  <c r="AU260" i="9"/>
  <c r="AZ18" i="9"/>
  <c r="AU448" i="9"/>
  <c r="N481" i="9"/>
  <c r="AU228" i="9"/>
  <c r="AZ388" i="9"/>
  <c r="N584" i="9"/>
  <c r="AU401" i="9"/>
  <c r="AB418" i="9"/>
  <c r="AA418" i="9"/>
  <c r="AS103" i="9"/>
  <c r="AT103" i="9" s="1"/>
  <c r="AR103" i="9"/>
  <c r="AS8" i="9"/>
  <c r="AT8" i="9" s="1"/>
  <c r="AR8" i="9"/>
  <c r="L144" i="9"/>
  <c r="P144" i="9"/>
  <c r="S144" i="9" s="1"/>
  <c r="AR18" i="9"/>
  <c r="AU18" i="9" s="1"/>
  <c r="AS18" i="9"/>
  <c r="AT18" i="9" s="1"/>
  <c r="AA517" i="9"/>
  <c r="AH517" i="9" s="1"/>
  <c r="AB517" i="9"/>
  <c r="AR367" i="9"/>
  <c r="AS367" i="9"/>
  <c r="AT367" i="9" s="1"/>
  <c r="AG113" i="9"/>
  <c r="AJ113" i="9" s="1"/>
  <c r="AZ2" i="9"/>
  <c r="N152" i="9"/>
  <c r="R152" i="9" s="1"/>
  <c r="AU400" i="9"/>
  <c r="AU199" i="9"/>
  <c r="AU213" i="9"/>
  <c r="R202" i="9"/>
  <c r="AU306" i="9"/>
  <c r="AZ364" i="9"/>
  <c r="P373" i="9"/>
  <c r="S373" i="9" s="1"/>
  <c r="AU112" i="9"/>
  <c r="AR371" i="9"/>
  <c r="AU371" i="9" s="1"/>
  <c r="AR449" i="9"/>
  <c r="AU449" i="9" s="1"/>
  <c r="AZ354" i="9"/>
  <c r="AZ53" i="9"/>
  <c r="AU134" i="9"/>
  <c r="AZ193" i="9"/>
  <c r="AR524" i="9"/>
  <c r="AS524" i="9"/>
  <c r="AT524" i="9" s="1"/>
  <c r="AZ482" i="9"/>
  <c r="AU550" i="9"/>
  <c r="R541" i="9"/>
  <c r="AZ437" i="9"/>
  <c r="AZ429" i="9"/>
  <c r="AG9" i="9"/>
  <c r="AJ9" i="9" s="1"/>
  <c r="N393" i="9"/>
  <c r="R393" i="9" s="1"/>
  <c r="N103" i="9"/>
  <c r="AU76" i="9"/>
  <c r="AU140" i="9"/>
  <c r="AU177" i="9"/>
  <c r="N332" i="9"/>
  <c r="R332" i="9" s="1"/>
  <c r="AZ162" i="9"/>
  <c r="AU161" i="9"/>
  <c r="AZ326" i="9"/>
  <c r="N292" i="9"/>
  <c r="R292" i="9" s="1"/>
  <c r="AU153" i="9"/>
  <c r="AZ467" i="9"/>
  <c r="AR104" i="9"/>
  <c r="AS104" i="9"/>
  <c r="AT104" i="9" s="1"/>
  <c r="AA237" i="9"/>
  <c r="AB237" i="9"/>
  <c r="AR335" i="9"/>
  <c r="AU335" i="9" s="1"/>
  <c r="AS347" i="9"/>
  <c r="AT347" i="9" s="1"/>
  <c r="AU347" i="9" s="1"/>
  <c r="AU217" i="9"/>
  <c r="AU588" i="9"/>
  <c r="AU223" i="9"/>
  <c r="AU555" i="9"/>
  <c r="R294" i="9"/>
  <c r="AZ541" i="9"/>
  <c r="AU162" i="9"/>
  <c r="AU32" i="9"/>
  <c r="AZ452" i="9"/>
  <c r="AZ174" i="9"/>
  <c r="AR511" i="9"/>
  <c r="AS511" i="9"/>
  <c r="AT511" i="9" s="1"/>
  <c r="AS38" i="9"/>
  <c r="AT38" i="9" s="1"/>
  <c r="AR38" i="9"/>
  <c r="AU97" i="9"/>
  <c r="AR360" i="9"/>
  <c r="AS360" i="9"/>
  <c r="AT360" i="9" s="1"/>
  <c r="AU575" i="9"/>
  <c r="R34" i="9"/>
  <c r="N360" i="9"/>
  <c r="R360" i="9" s="1"/>
  <c r="AZ442" i="9"/>
  <c r="N31" i="9"/>
  <c r="AR22" i="9"/>
  <c r="AU467" i="9"/>
  <c r="AU405" i="9"/>
  <c r="AU148" i="9"/>
  <c r="AR69" i="9"/>
  <c r="AU69" i="9" s="1"/>
  <c r="N97" i="9"/>
  <c r="R97" i="9" s="1"/>
  <c r="AS490" i="9"/>
  <c r="AT490" i="9" s="1"/>
  <c r="AR490" i="9"/>
  <c r="AR211" i="9"/>
  <c r="AS211" i="9"/>
  <c r="AT211" i="9" s="1"/>
  <c r="AU451" i="9"/>
  <c r="N277" i="9"/>
  <c r="R277" i="9" s="1"/>
  <c r="N492" i="9"/>
  <c r="R492" i="9" s="1"/>
  <c r="AA271" i="9"/>
  <c r="AH271" i="9" s="1"/>
  <c r="AK271" i="9" s="1"/>
  <c r="AS265" i="9"/>
  <c r="AT265" i="9" s="1"/>
  <c r="AR265" i="9"/>
  <c r="AS339" i="9"/>
  <c r="AT339" i="9" s="1"/>
  <c r="AR339" i="9"/>
  <c r="AB484" i="9"/>
  <c r="AA484" i="9"/>
  <c r="AU30" i="9"/>
  <c r="AU600" i="9"/>
  <c r="AZ43" i="9"/>
  <c r="AZ521" i="9"/>
  <c r="AU173" i="9"/>
  <c r="AZ440" i="9"/>
  <c r="AU21" i="9"/>
  <c r="AU358" i="9"/>
  <c r="AZ426" i="9"/>
  <c r="AZ106" i="9"/>
  <c r="AU462" i="9"/>
  <c r="AU329" i="9"/>
  <c r="AR272" i="9"/>
  <c r="AS272" i="9"/>
  <c r="AT272" i="9" s="1"/>
  <c r="AZ587" i="9"/>
  <c r="AR466" i="9"/>
  <c r="AS466" i="9"/>
  <c r="AT466" i="9" s="1"/>
  <c r="AZ383" i="9"/>
  <c r="S263" i="9"/>
  <c r="N263" i="9"/>
  <c r="R263" i="9" s="1"/>
  <c r="AZ81" i="9"/>
  <c r="AB354" i="9"/>
  <c r="AA354" i="9"/>
  <c r="AU476" i="9"/>
  <c r="AS503" i="9"/>
  <c r="AT503" i="9" s="1"/>
  <c r="AU3" i="9"/>
  <c r="AU244" i="9"/>
  <c r="AZ507" i="9"/>
  <c r="R399" i="9"/>
  <c r="R439" i="9"/>
  <c r="AU495" i="9"/>
  <c r="AU117" i="9"/>
  <c r="AU105" i="9"/>
  <c r="R103" i="9"/>
  <c r="AZ427" i="9"/>
  <c r="AZ12" i="9"/>
  <c r="AU351" i="9"/>
  <c r="AS200" i="9"/>
  <c r="AT200" i="9" s="1"/>
  <c r="AU200" i="9" s="1"/>
  <c r="I66" i="9"/>
  <c r="J66" i="9" s="1"/>
  <c r="O66" i="9" s="1"/>
  <c r="M66" i="9"/>
  <c r="AS238" i="9"/>
  <c r="AT238" i="9" s="1"/>
  <c r="AR238" i="9"/>
  <c r="I578" i="9"/>
  <c r="J578" i="9" s="1"/>
  <c r="O578" i="9" s="1"/>
  <c r="M578" i="9"/>
  <c r="AA344" i="9"/>
  <c r="AB344" i="9"/>
  <c r="P306" i="9"/>
  <c r="S306" i="9" s="1"/>
  <c r="L306" i="9"/>
  <c r="AZ333" i="9"/>
  <c r="AB413" i="9"/>
  <c r="AA413" i="9"/>
  <c r="I348" i="9"/>
  <c r="J348" i="9" s="1"/>
  <c r="O348" i="9" s="1"/>
  <c r="M348" i="9"/>
  <c r="AB479" i="9"/>
  <c r="AA479" i="9"/>
  <c r="AZ220" i="9"/>
  <c r="AR452" i="9"/>
  <c r="AS452" i="9"/>
  <c r="AT452" i="9" s="1"/>
  <c r="AU567" i="9"/>
  <c r="AB58" i="9"/>
  <c r="AA58" i="9"/>
  <c r="AB444" i="9"/>
  <c r="AA444" i="9"/>
  <c r="AZ197" i="9"/>
  <c r="AA247" i="9"/>
  <c r="AB247" i="9"/>
  <c r="P66" i="9"/>
  <c r="S66" i="9" s="1"/>
  <c r="L66" i="9"/>
  <c r="AA280" i="9"/>
  <c r="AB280" i="9"/>
  <c r="AA544" i="9"/>
  <c r="AB544" i="9"/>
  <c r="AB607" i="9"/>
  <c r="AA607" i="9"/>
  <c r="M44" i="9"/>
  <c r="I44" i="9"/>
  <c r="J44" i="9" s="1"/>
  <c r="O44" i="9" s="1"/>
  <c r="AR129" i="9"/>
  <c r="AS129" i="9"/>
  <c r="AT129" i="9" s="1"/>
  <c r="AR334" i="9"/>
  <c r="AS334" i="9"/>
  <c r="AT334" i="9" s="1"/>
  <c r="AZ180" i="9"/>
  <c r="N233" i="9"/>
  <c r="R233" i="9" s="1"/>
  <c r="N477" i="9"/>
  <c r="N135" i="9"/>
  <c r="R135" i="9" s="1"/>
  <c r="AU188" i="9"/>
  <c r="AZ322" i="9"/>
  <c r="AU551" i="9"/>
  <c r="AZ581" i="9"/>
  <c r="AU556" i="9"/>
  <c r="AU270" i="9"/>
  <c r="AZ476" i="9"/>
  <c r="AU167" i="9"/>
  <c r="AZ238" i="9"/>
  <c r="AZ209" i="9"/>
  <c r="AB393" i="9"/>
  <c r="AA393" i="9"/>
  <c r="P578" i="9"/>
  <c r="S578" i="9" s="1"/>
  <c r="L578" i="9"/>
  <c r="I518" i="9"/>
  <c r="J518" i="9" s="1"/>
  <c r="O518" i="9" s="1"/>
  <c r="M518" i="9"/>
  <c r="M306" i="9"/>
  <c r="I306" i="9"/>
  <c r="J306" i="9" s="1"/>
  <c r="O306" i="9" s="1"/>
  <c r="P365" i="9"/>
  <c r="S365" i="9" s="1"/>
  <c r="L365" i="9"/>
  <c r="AB251" i="9"/>
  <c r="AA251" i="9"/>
  <c r="P348" i="9"/>
  <c r="S348" i="9" s="1"/>
  <c r="L348" i="9"/>
  <c r="AR522" i="9"/>
  <c r="AS522" i="9"/>
  <c r="AT522" i="9" s="1"/>
  <c r="N124" i="9"/>
  <c r="R124" i="9" s="1"/>
  <c r="AZ360" i="9"/>
  <c r="AA496" i="9"/>
  <c r="AB496" i="9"/>
  <c r="AZ277" i="9"/>
  <c r="N90" i="9"/>
  <c r="R90" i="9" s="1"/>
  <c r="N604" i="9"/>
  <c r="AS445" i="9"/>
  <c r="AT445" i="9" s="1"/>
  <c r="AR445" i="9"/>
  <c r="AB419" i="9"/>
  <c r="AA419" i="9"/>
  <c r="P518" i="9"/>
  <c r="S518" i="9" s="1"/>
  <c r="L518" i="9"/>
  <c r="I365" i="9"/>
  <c r="J365" i="9" s="1"/>
  <c r="O365" i="9" s="1"/>
  <c r="M365" i="9"/>
  <c r="AZ450" i="9"/>
  <c r="AB41" i="9"/>
  <c r="AA41" i="9"/>
  <c r="L317" i="9"/>
  <c r="P317" i="9"/>
  <c r="S317" i="9" s="1"/>
  <c r="AA229" i="9"/>
  <c r="AB229" i="9"/>
  <c r="AZ412" i="9"/>
  <c r="I99" i="9"/>
  <c r="J99" i="9" s="1"/>
  <c r="O99" i="9" s="1"/>
  <c r="M99" i="9"/>
  <c r="AB468" i="9"/>
  <c r="AA468" i="9"/>
  <c r="AZ91" i="9"/>
  <c r="L556" i="9"/>
  <c r="P556" i="9"/>
  <c r="S556" i="9" s="1"/>
  <c r="R584" i="9"/>
  <c r="AZ97" i="9"/>
  <c r="AU86" i="9"/>
  <c r="AR6" i="9"/>
  <c r="AU6" i="9" s="1"/>
  <c r="AS553" i="9"/>
  <c r="AT553" i="9" s="1"/>
  <c r="AR553" i="9"/>
  <c r="AS163" i="9"/>
  <c r="AT163" i="9" s="1"/>
  <c r="AR163" i="9"/>
  <c r="L331" i="9"/>
  <c r="P331" i="9"/>
  <c r="S331" i="9" s="1"/>
  <c r="M574" i="9"/>
  <c r="I574" i="9"/>
  <c r="J574" i="9" s="1"/>
  <c r="O574" i="9" s="1"/>
  <c r="AB124" i="9"/>
  <c r="AA124" i="9"/>
  <c r="AA167" i="9"/>
  <c r="AB167" i="9"/>
  <c r="I317" i="9"/>
  <c r="J317" i="9" s="1"/>
  <c r="O317" i="9" s="1"/>
  <c r="M317" i="9"/>
  <c r="L99" i="9"/>
  <c r="P99" i="9"/>
  <c r="S99" i="9" s="1"/>
  <c r="I228" i="9"/>
  <c r="J228" i="9" s="1"/>
  <c r="O228" i="9" s="1"/>
  <c r="M228" i="9"/>
  <c r="I556" i="9"/>
  <c r="J556" i="9" s="1"/>
  <c r="O556" i="9" s="1"/>
  <c r="M556" i="9"/>
  <c r="AS521" i="9"/>
  <c r="AT521" i="9" s="1"/>
  <c r="AU521" i="9" s="1"/>
  <c r="N218" i="9"/>
  <c r="N414" i="9"/>
  <c r="R414" i="9" s="1"/>
  <c r="AU427" i="9"/>
  <c r="R151" i="9"/>
  <c r="I194" i="9"/>
  <c r="J194" i="9" s="1"/>
  <c r="O194" i="9" s="1"/>
  <c r="M194" i="9"/>
  <c r="M572" i="9"/>
  <c r="N572" i="9" s="1"/>
  <c r="I572" i="9"/>
  <c r="J572" i="9" s="1"/>
  <c r="O572" i="9" s="1"/>
  <c r="M331" i="9"/>
  <c r="N331" i="9" s="1"/>
  <c r="I331" i="9"/>
  <c r="J331" i="9" s="1"/>
  <c r="O331" i="9" s="1"/>
  <c r="P574" i="9"/>
  <c r="S574" i="9" s="1"/>
  <c r="L574" i="9"/>
  <c r="AZ207" i="9"/>
  <c r="AA12" i="9"/>
  <c r="AB12" i="9"/>
  <c r="P228" i="9"/>
  <c r="S228" i="9" s="1"/>
  <c r="L228" i="9"/>
  <c r="AZ408" i="9"/>
  <c r="AR198" i="9"/>
  <c r="AS198" i="9"/>
  <c r="AT198" i="9" s="1"/>
  <c r="I11" i="9"/>
  <c r="J11" i="9" s="1"/>
  <c r="O11" i="9" s="1"/>
  <c r="M11" i="9"/>
  <c r="AU498" i="9"/>
  <c r="AU382" i="9"/>
  <c r="N132" i="9"/>
  <c r="R132" i="9" s="1"/>
  <c r="AZ251" i="9"/>
  <c r="L263" i="9"/>
  <c r="N299" i="9"/>
  <c r="R299" i="9" s="1"/>
  <c r="R344" i="9"/>
  <c r="P194" i="9"/>
  <c r="S194" i="9" s="1"/>
  <c r="L194" i="9"/>
  <c r="L572" i="9"/>
  <c r="P572" i="9"/>
  <c r="S572" i="9" s="1"/>
  <c r="AZ318" i="9"/>
  <c r="AZ405" i="9"/>
  <c r="AU402" i="9"/>
  <c r="N282" i="9"/>
  <c r="R282" i="9" s="1"/>
  <c r="P240" i="9"/>
  <c r="S240" i="9" s="1"/>
  <c r="L240" i="9"/>
  <c r="AZ339" i="9"/>
  <c r="I274" i="9"/>
  <c r="J274" i="9" s="1"/>
  <c r="O274" i="9" s="1"/>
  <c r="M274" i="9"/>
  <c r="AB52" i="9"/>
  <c r="AA52" i="9"/>
  <c r="AU120" i="9"/>
  <c r="AK572" i="9"/>
  <c r="AS81" i="9"/>
  <c r="AT81" i="9" s="1"/>
  <c r="AR81" i="9"/>
  <c r="AU131" i="9"/>
  <c r="AU212" i="9"/>
  <c r="AZ575" i="9"/>
  <c r="AU85" i="9"/>
  <c r="AZ340" i="9"/>
  <c r="AU175" i="9"/>
  <c r="AU598" i="9"/>
  <c r="AZ119" i="9"/>
  <c r="AA151" i="9"/>
  <c r="AG151" i="9" s="1"/>
  <c r="AU187" i="9"/>
  <c r="N251" i="9"/>
  <c r="R251" i="9" s="1"/>
  <c r="AZ175" i="9"/>
  <c r="AU336" i="9"/>
  <c r="AZ70" i="9"/>
  <c r="R180" i="9"/>
  <c r="AU229" i="9"/>
  <c r="AU312" i="9"/>
  <c r="AU92" i="9"/>
  <c r="AZ160" i="9"/>
  <c r="AR181" i="9"/>
  <c r="N4" i="9"/>
  <c r="R4" i="9" s="1"/>
  <c r="AB591" i="9"/>
  <c r="AA591" i="9"/>
  <c r="AB550" i="9"/>
  <c r="AA550" i="9"/>
  <c r="AS345" i="9"/>
  <c r="AT345" i="9" s="1"/>
  <c r="AR345" i="9"/>
  <c r="AZ293" i="9"/>
  <c r="AS33" i="9"/>
  <c r="AT33" i="9" s="1"/>
  <c r="AR33" i="9"/>
  <c r="M240" i="9"/>
  <c r="I240" i="9"/>
  <c r="J240" i="9" s="1"/>
  <c r="O240" i="9" s="1"/>
  <c r="AG572" i="9"/>
  <c r="AJ572" i="9" s="1"/>
  <c r="L533" i="9"/>
  <c r="P533" i="9"/>
  <c r="S533" i="9" s="1"/>
  <c r="AZ460" i="9"/>
  <c r="P274" i="9"/>
  <c r="S274" i="9" s="1"/>
  <c r="L274" i="9"/>
  <c r="AU417" i="9"/>
  <c r="AA225" i="9"/>
  <c r="AB225" i="9"/>
  <c r="AZ371" i="9"/>
  <c r="AZ465" i="9"/>
  <c r="AU533" i="9"/>
  <c r="AU331" i="9"/>
  <c r="AZ504" i="9"/>
  <c r="AZ593" i="9"/>
  <c r="N534" i="9"/>
  <c r="N237" i="9"/>
  <c r="R237" i="9" s="1"/>
  <c r="AZ367" i="9"/>
  <c r="N271" i="9"/>
  <c r="R271" i="9" s="1"/>
  <c r="AU415" i="9"/>
  <c r="AU542" i="9"/>
  <c r="AU28" i="9"/>
  <c r="N242" i="9"/>
  <c r="R242" i="9" s="1"/>
  <c r="AU141" i="9"/>
  <c r="N535" i="9"/>
  <c r="R535" i="9" s="1"/>
  <c r="AU48" i="9"/>
  <c r="AZ370" i="9"/>
  <c r="AZ182" i="9"/>
  <c r="AU442" i="9"/>
  <c r="AZ406" i="9"/>
  <c r="AU124" i="9"/>
  <c r="AZ352" i="9"/>
  <c r="AU479" i="9"/>
  <c r="I374" i="9"/>
  <c r="J374" i="9" s="1"/>
  <c r="O374" i="9" s="1"/>
  <c r="AZ359" i="9"/>
  <c r="N559" i="9"/>
  <c r="N200" i="9"/>
  <c r="R200" i="9" s="1"/>
  <c r="AU377" i="9"/>
  <c r="AU274" i="9"/>
  <c r="AU396" i="9"/>
  <c r="AU68" i="9"/>
  <c r="AZ5" i="9"/>
  <c r="AZ573" i="9"/>
  <c r="AB291" i="9"/>
  <c r="AA291" i="9"/>
  <c r="AZ40" i="9"/>
  <c r="AS158" i="9"/>
  <c r="AT158" i="9" s="1"/>
  <c r="AR158" i="9"/>
  <c r="AU456" i="9"/>
  <c r="AS186" i="9"/>
  <c r="AT186" i="9" s="1"/>
  <c r="AR186" i="9"/>
  <c r="P215" i="9"/>
  <c r="S215" i="9" s="1"/>
  <c r="L215" i="9"/>
  <c r="P41" i="9"/>
  <c r="S41" i="9" s="1"/>
  <c r="L41" i="9"/>
  <c r="AZ389" i="9"/>
  <c r="M533" i="9"/>
  <c r="I533" i="9"/>
  <c r="J533" i="9" s="1"/>
  <c r="O533" i="9" s="1"/>
  <c r="I468" i="9"/>
  <c r="J468" i="9" s="1"/>
  <c r="O468" i="9" s="1"/>
  <c r="M468" i="9"/>
  <c r="AU512" i="9"/>
  <c r="AR430" i="9"/>
  <c r="AS430" i="9"/>
  <c r="AT430" i="9" s="1"/>
  <c r="AU74" i="9"/>
  <c r="AU185" i="9"/>
  <c r="P46" i="9"/>
  <c r="S46" i="9" s="1"/>
  <c r="L46" i="9"/>
  <c r="AZ444" i="9"/>
  <c r="AZ150" i="9"/>
  <c r="N88" i="9"/>
  <c r="R88" i="9" s="1"/>
  <c r="AR196" i="9"/>
  <c r="AU196" i="9" s="1"/>
  <c r="AB47" i="9"/>
  <c r="AA47" i="9"/>
  <c r="M266" i="9"/>
  <c r="I266" i="9"/>
  <c r="J266" i="9" s="1"/>
  <c r="O266" i="9" s="1"/>
  <c r="AB269" i="9"/>
  <c r="AA269" i="9"/>
  <c r="I388" i="9"/>
  <c r="J388" i="9" s="1"/>
  <c r="O388" i="9" s="1"/>
  <c r="M388" i="9"/>
  <c r="I460" i="9"/>
  <c r="J460" i="9" s="1"/>
  <c r="O460" i="9" s="1"/>
  <c r="M460" i="9"/>
  <c r="M215" i="9"/>
  <c r="I215" i="9"/>
  <c r="J215" i="9" s="1"/>
  <c r="O215" i="9" s="1"/>
  <c r="M41" i="9"/>
  <c r="I41" i="9"/>
  <c r="J41" i="9" s="1"/>
  <c r="O41" i="9" s="1"/>
  <c r="AB474" i="9"/>
  <c r="AA474" i="9"/>
  <c r="P468" i="9"/>
  <c r="S468" i="9" s="1"/>
  <c r="L468" i="9"/>
  <c r="AS544" i="9"/>
  <c r="AT544" i="9" s="1"/>
  <c r="AR544" i="9"/>
  <c r="AA56" i="9"/>
  <c r="AB56" i="9"/>
  <c r="P44" i="9"/>
  <c r="S44" i="9" s="1"/>
  <c r="L44" i="9"/>
  <c r="AB99" i="9"/>
  <c r="AA99" i="9"/>
  <c r="AS227" i="9"/>
  <c r="AT227" i="9" s="1"/>
  <c r="AR227" i="9"/>
  <c r="AB266" i="9"/>
  <c r="AA266" i="9"/>
  <c r="AZ317" i="9"/>
  <c r="AS202" i="9"/>
  <c r="AT202" i="9" s="1"/>
  <c r="AR202" i="9"/>
  <c r="AS494" i="9"/>
  <c r="AT494" i="9" s="1"/>
  <c r="AU494" i="9" s="1"/>
  <c r="AZ147" i="9"/>
  <c r="AU191" i="9"/>
  <c r="N484" i="9"/>
  <c r="R484" i="9" s="1"/>
  <c r="AU299" i="9"/>
  <c r="AZ342" i="9"/>
  <c r="AZ480" i="9"/>
  <c r="AS88" i="9"/>
  <c r="AT88" i="9" s="1"/>
  <c r="AU88" i="9" s="1"/>
  <c r="AU536" i="9"/>
  <c r="AZ92" i="9"/>
  <c r="AZ49" i="9"/>
  <c r="AU101" i="9"/>
  <c r="AZ374" i="9"/>
  <c r="AZ55" i="9"/>
  <c r="AU310" i="9"/>
  <c r="AZ540" i="9"/>
  <c r="AZ537" i="9"/>
  <c r="AU55" i="9"/>
  <c r="AU208" i="9"/>
  <c r="AZ19" i="9"/>
  <c r="AZ423" i="9"/>
  <c r="AZ303" i="9"/>
  <c r="AK144" i="9"/>
  <c r="L266" i="9"/>
  <c r="P266" i="9"/>
  <c r="S266" i="9" s="1"/>
  <c r="AZ607" i="9"/>
  <c r="AZ165" i="9"/>
  <c r="L388" i="9"/>
  <c r="P388" i="9"/>
  <c r="S388" i="9" s="1"/>
  <c r="P460" i="9"/>
  <c r="S460" i="9" s="1"/>
  <c r="L460" i="9"/>
  <c r="M473" i="9"/>
  <c r="I473" i="9"/>
  <c r="J473" i="9" s="1"/>
  <c r="O473" i="9" s="1"/>
  <c r="P30" i="9"/>
  <c r="S30" i="9" s="1"/>
  <c r="L30" i="9"/>
  <c r="AB385" i="9"/>
  <c r="AA385" i="9"/>
  <c r="AZ421" i="9"/>
  <c r="AB223" i="9"/>
  <c r="AA223" i="9"/>
  <c r="I423" i="9"/>
  <c r="J423" i="9" s="1"/>
  <c r="O423" i="9" s="1"/>
  <c r="M423" i="9"/>
  <c r="P354" i="9"/>
  <c r="S354" i="9" s="1"/>
  <c r="L354" i="9"/>
  <c r="M268" i="9"/>
  <c r="I268" i="9"/>
  <c r="J268" i="9" s="1"/>
  <c r="O268" i="9" s="1"/>
  <c r="P11" i="9"/>
  <c r="S11" i="9" s="1"/>
  <c r="L11" i="9"/>
  <c r="R249" i="9"/>
  <c r="AR419" i="9"/>
  <c r="AU419" i="9" s="1"/>
  <c r="N425" i="9"/>
  <c r="R425" i="9" s="1"/>
  <c r="R56" i="9"/>
  <c r="N230" i="9"/>
  <c r="N204" i="9"/>
  <c r="R204" i="9" s="1"/>
  <c r="N508" i="9"/>
  <c r="AR608" i="9"/>
  <c r="AU608" i="9" s="1"/>
  <c r="P244" i="9"/>
  <c r="S244" i="9" s="1"/>
  <c r="L244" i="9"/>
  <c r="M82" i="9"/>
  <c r="I82" i="9"/>
  <c r="J82" i="9" s="1"/>
  <c r="O82" i="9" s="1"/>
  <c r="AB73" i="9"/>
  <c r="AA73" i="9"/>
  <c r="L473" i="9"/>
  <c r="P473" i="9"/>
  <c r="S473" i="9" s="1"/>
  <c r="M366" i="9"/>
  <c r="I366" i="9"/>
  <c r="J366" i="9" s="1"/>
  <c r="O366" i="9" s="1"/>
  <c r="M30" i="9"/>
  <c r="I30" i="9"/>
  <c r="J30" i="9" s="1"/>
  <c r="O30" i="9" s="1"/>
  <c r="AB602" i="9"/>
  <c r="AA602" i="9"/>
  <c r="L423" i="9"/>
  <c r="P423" i="9"/>
  <c r="S423" i="9" s="1"/>
  <c r="M354" i="9"/>
  <c r="I354" i="9"/>
  <c r="J354" i="9" s="1"/>
  <c r="O354" i="9" s="1"/>
  <c r="AU491" i="9"/>
  <c r="AR573" i="9"/>
  <c r="AS573" i="9"/>
  <c r="AT573" i="9" s="1"/>
  <c r="AZ602" i="9"/>
  <c r="N98" i="9"/>
  <c r="R98" i="9" s="1"/>
  <c r="N252" i="9"/>
  <c r="R252" i="9" s="1"/>
  <c r="N229" i="9"/>
  <c r="R229" i="9" s="1"/>
  <c r="N401" i="9"/>
  <c r="R401" i="9" s="1"/>
  <c r="AU253" i="9"/>
  <c r="N493" i="9"/>
  <c r="R493" i="9" s="1"/>
  <c r="AZ539" i="9"/>
  <c r="M248" i="9"/>
  <c r="N248" i="9" s="1"/>
  <c r="R248" i="9" s="1"/>
  <c r="AZ128" i="9"/>
  <c r="N181" i="9"/>
  <c r="R181" i="9" s="1"/>
  <c r="AU597" i="9"/>
  <c r="AU19" i="9"/>
  <c r="AU72" i="9"/>
  <c r="M170" i="9"/>
  <c r="I170" i="9"/>
  <c r="J170" i="9" s="1"/>
  <c r="O170" i="9" s="1"/>
  <c r="I244" i="9"/>
  <c r="J244" i="9" s="1"/>
  <c r="O244" i="9" s="1"/>
  <c r="M244" i="9"/>
  <c r="P82" i="9"/>
  <c r="S82" i="9" s="1"/>
  <c r="L82" i="9"/>
  <c r="AZ222" i="9"/>
  <c r="AU115" i="9"/>
  <c r="AA152" i="9"/>
  <c r="AH152" i="9" s="1"/>
  <c r="AB152" i="9"/>
  <c r="P366" i="9"/>
  <c r="S366" i="9" s="1"/>
  <c r="L366" i="9"/>
  <c r="AZ141" i="9"/>
  <c r="AB298" i="9"/>
  <c r="AA298" i="9"/>
  <c r="N474" i="9"/>
  <c r="R474" i="9" s="1"/>
  <c r="AR318" i="9"/>
  <c r="AS318" i="9"/>
  <c r="AT318" i="9" s="1"/>
  <c r="L166" i="9"/>
  <c r="P166" i="9"/>
  <c r="S166" i="9" s="1"/>
  <c r="L167" i="9"/>
  <c r="P167" i="9"/>
  <c r="S167" i="9" s="1"/>
  <c r="AS16" i="9"/>
  <c r="AT16" i="9" s="1"/>
  <c r="AR16" i="9"/>
  <c r="AZ542" i="9"/>
  <c r="AU323" i="9"/>
  <c r="N173" i="9"/>
  <c r="R173" i="9" s="1"/>
  <c r="N129" i="9"/>
  <c r="R129" i="9" s="1"/>
  <c r="N418" i="9"/>
  <c r="R418" i="9" s="1"/>
  <c r="N528" i="9"/>
  <c r="R528" i="9" s="1"/>
  <c r="N155" i="9"/>
  <c r="R155" i="9" s="1"/>
  <c r="AU552" i="9"/>
  <c r="AZ214" i="9"/>
  <c r="AU249" i="9"/>
  <c r="AU234" i="9"/>
  <c r="AZ249" i="9"/>
  <c r="AU307" i="9"/>
  <c r="N40" i="9"/>
  <c r="R40" i="9" s="1"/>
  <c r="AZ428" i="9"/>
  <c r="AZ237" i="9"/>
  <c r="N421" i="9"/>
  <c r="R421" i="9" s="1"/>
  <c r="N407" i="9"/>
  <c r="R407" i="9" s="1"/>
  <c r="AU459" i="9"/>
  <c r="AZ488" i="9"/>
  <c r="AU220" i="9"/>
  <c r="AU440" i="9"/>
  <c r="AZ250" i="9"/>
  <c r="AU294" i="9"/>
  <c r="AZ218" i="9"/>
  <c r="AU27" i="9"/>
  <c r="AU111" i="9"/>
  <c r="AU150" i="9"/>
  <c r="AU190" i="9"/>
  <c r="AU262" i="9"/>
  <c r="AB31" i="9"/>
  <c r="AA31" i="9"/>
  <c r="AZ548" i="9"/>
  <c r="P170" i="9"/>
  <c r="S170" i="9" s="1"/>
  <c r="L170" i="9"/>
  <c r="AB415" i="9"/>
  <c r="AA415" i="9"/>
  <c r="I46" i="9"/>
  <c r="J46" i="9" s="1"/>
  <c r="O46" i="9" s="1"/>
  <c r="M46" i="9"/>
  <c r="N46" i="9" s="1"/>
  <c r="AZ112" i="9"/>
  <c r="AU465" i="9"/>
  <c r="M166" i="9"/>
  <c r="I166" i="9"/>
  <c r="J166" i="9" s="1"/>
  <c r="O166" i="9" s="1"/>
  <c r="I167" i="9"/>
  <c r="J167" i="9" s="1"/>
  <c r="O167" i="9" s="1"/>
  <c r="M167" i="9"/>
  <c r="AB213" i="9"/>
  <c r="AA213" i="9"/>
  <c r="AZ203" i="9"/>
  <c r="P268" i="9"/>
  <c r="S268" i="9" s="1"/>
  <c r="L268" i="9"/>
  <c r="AU412" i="9"/>
  <c r="AZ21" i="9"/>
  <c r="AZ498" i="9"/>
  <c r="AU463" i="9"/>
  <c r="AB500" i="9"/>
  <c r="AA500" i="9"/>
  <c r="AA195" i="9"/>
  <c r="AB195" i="9"/>
  <c r="I197" i="9"/>
  <c r="J197" i="9" s="1"/>
  <c r="O197" i="9" s="1"/>
  <c r="M197" i="9"/>
  <c r="AB543" i="9"/>
  <c r="AA543" i="9"/>
  <c r="I359" i="9"/>
  <c r="J359" i="9" s="1"/>
  <c r="O359" i="9" s="1"/>
  <c r="M359" i="9"/>
  <c r="R534" i="9"/>
  <c r="P160" i="9"/>
  <c r="S160" i="9" s="1"/>
  <c r="L160" i="9"/>
  <c r="I153" i="9"/>
  <c r="J153" i="9" s="1"/>
  <c r="O153" i="9" s="1"/>
  <c r="M153" i="9"/>
  <c r="R254" i="9"/>
  <c r="P209" i="9"/>
  <c r="S209" i="9" s="1"/>
  <c r="L209" i="9"/>
  <c r="L580" i="9"/>
  <c r="P580" i="9"/>
  <c r="S580" i="9" s="1"/>
  <c r="N104" i="9"/>
  <c r="R104" i="9" s="1"/>
  <c r="AB102" i="9"/>
  <c r="AA102" i="9"/>
  <c r="AB505" i="9"/>
  <c r="AA505" i="9"/>
  <c r="AU568" i="9"/>
  <c r="I536" i="9"/>
  <c r="J536" i="9" s="1"/>
  <c r="O536" i="9" s="1"/>
  <c r="M536" i="9"/>
  <c r="I573" i="9"/>
  <c r="J573" i="9" s="1"/>
  <c r="O573" i="9" s="1"/>
  <c r="M573" i="9"/>
  <c r="P89" i="9"/>
  <c r="S89" i="9" s="1"/>
  <c r="L89" i="9"/>
  <c r="P178" i="9"/>
  <c r="S178" i="9" s="1"/>
  <c r="L178" i="9"/>
  <c r="P156" i="9"/>
  <c r="S156" i="9" s="1"/>
  <c r="L156" i="9"/>
  <c r="P227" i="9"/>
  <c r="S227" i="9" s="1"/>
  <c r="L227" i="9"/>
  <c r="AA407" i="9"/>
  <c r="AB407" i="9"/>
  <c r="AH448" i="9"/>
  <c r="AK448" i="9" s="1"/>
  <c r="AG448" i="9"/>
  <c r="AJ448" i="9" s="1"/>
  <c r="M576" i="9"/>
  <c r="I576" i="9"/>
  <c r="J576" i="9" s="1"/>
  <c r="O576" i="9" s="1"/>
  <c r="P605" i="9"/>
  <c r="S605" i="9" s="1"/>
  <c r="L605" i="9"/>
  <c r="L87" i="9"/>
  <c r="P87" i="9"/>
  <c r="S87" i="9" s="1"/>
  <c r="P35" i="9"/>
  <c r="S35" i="9" s="1"/>
  <c r="L35" i="9"/>
  <c r="AZ290" i="9"/>
  <c r="L359" i="9"/>
  <c r="P359" i="9"/>
  <c r="S359" i="9" s="1"/>
  <c r="AB490" i="9"/>
  <c r="AA490" i="9"/>
  <c r="AB387" i="9"/>
  <c r="AA387" i="9"/>
  <c r="AB55" i="9"/>
  <c r="AA55" i="9"/>
  <c r="P191" i="9"/>
  <c r="S191" i="9" s="1"/>
  <c r="L191" i="9"/>
  <c r="AA256" i="9"/>
  <c r="AB256" i="9"/>
  <c r="AA260" i="9"/>
  <c r="AB260" i="9"/>
  <c r="AZ90" i="9"/>
  <c r="M250" i="9"/>
  <c r="I250" i="9"/>
  <c r="J250" i="9" s="1"/>
  <c r="O250" i="9" s="1"/>
  <c r="AZ393" i="9"/>
  <c r="I457" i="9"/>
  <c r="J457" i="9" s="1"/>
  <c r="O457" i="9" s="1"/>
  <c r="M457" i="9"/>
  <c r="AB421" i="9"/>
  <c r="AA421" i="9"/>
  <c r="L475" i="9"/>
  <c r="P475" i="9"/>
  <c r="S475" i="9" s="1"/>
  <c r="L69" i="9"/>
  <c r="P69" i="9"/>
  <c r="S69" i="9" s="1"/>
  <c r="M409" i="9"/>
  <c r="I409" i="9"/>
  <c r="J409" i="9" s="1"/>
  <c r="O409" i="9" s="1"/>
  <c r="AZ585" i="9"/>
  <c r="AB564" i="9"/>
  <c r="AA564" i="9"/>
  <c r="AG460" i="9"/>
  <c r="AJ460" i="9" s="1"/>
  <c r="AH460" i="9"/>
  <c r="AK460" i="9" s="1"/>
  <c r="L175" i="9"/>
  <c r="P175" i="9"/>
  <c r="S175" i="9" s="1"/>
  <c r="AB263" i="9"/>
  <c r="AA263" i="9"/>
  <c r="AB68" i="9"/>
  <c r="AA68" i="9"/>
  <c r="L153" i="9"/>
  <c r="P153" i="9"/>
  <c r="S153" i="9" s="1"/>
  <c r="AZ294" i="9"/>
  <c r="AZ394" i="9"/>
  <c r="AU337" i="9"/>
  <c r="AZ560" i="9"/>
  <c r="M580" i="9"/>
  <c r="I580" i="9"/>
  <c r="J580" i="9" s="1"/>
  <c r="O580" i="9" s="1"/>
  <c r="AB569" i="9"/>
  <c r="AA569" i="9"/>
  <c r="AZ216" i="9"/>
  <c r="P53" i="9"/>
  <c r="S53" i="9" s="1"/>
  <c r="L53" i="9"/>
  <c r="AA315" i="9"/>
  <c r="AB315" i="9"/>
  <c r="L406" i="9"/>
  <c r="P406" i="9"/>
  <c r="S406" i="9" s="1"/>
  <c r="AU444" i="9"/>
  <c r="AB589" i="9"/>
  <c r="AA589" i="9"/>
  <c r="M505" i="9"/>
  <c r="I505" i="9"/>
  <c r="J505" i="9" s="1"/>
  <c r="O505" i="9" s="1"/>
  <c r="AH79" i="9"/>
  <c r="AK79" i="9" s="1"/>
  <c r="AG79" i="9"/>
  <c r="AJ79" i="9" s="1"/>
  <c r="AH114" i="9"/>
  <c r="AK114" i="9" s="1"/>
  <c r="AG114" i="9"/>
  <c r="AJ114" i="9" s="1"/>
  <c r="AG365" i="9"/>
  <c r="AJ365" i="9" s="1"/>
  <c r="AH365" i="9"/>
  <c r="AK365" i="9" s="1"/>
  <c r="R384" i="9"/>
  <c r="P398" i="9"/>
  <c r="S398" i="9" s="1"/>
  <c r="L398" i="9"/>
  <c r="AB57" i="9"/>
  <c r="AA57" i="9"/>
  <c r="P174" i="9"/>
  <c r="S174" i="9" s="1"/>
  <c r="L174" i="9"/>
  <c r="AU149" i="9"/>
  <c r="P308" i="9"/>
  <c r="S308" i="9" s="1"/>
  <c r="L308" i="9"/>
  <c r="AB368" i="9"/>
  <c r="AA368" i="9"/>
  <c r="L411" i="9"/>
  <c r="P411" i="9"/>
  <c r="S411" i="9" s="1"/>
  <c r="I566" i="9"/>
  <c r="J566" i="9" s="1"/>
  <c r="O566" i="9" s="1"/>
  <c r="M566" i="9"/>
  <c r="M531" i="9"/>
  <c r="N531" i="9" s="1"/>
  <c r="I531" i="9"/>
  <c r="J531" i="9" s="1"/>
  <c r="O531" i="9" s="1"/>
  <c r="L592" i="9"/>
  <c r="P592" i="9"/>
  <c r="S592" i="9" s="1"/>
  <c r="M178" i="9"/>
  <c r="I178" i="9"/>
  <c r="J178" i="9" s="1"/>
  <c r="O178" i="9" s="1"/>
  <c r="M156" i="9"/>
  <c r="I156" i="9"/>
  <c r="J156" i="9" s="1"/>
  <c r="O156" i="9" s="1"/>
  <c r="I227" i="9"/>
  <c r="J227" i="9" s="1"/>
  <c r="O227" i="9" s="1"/>
  <c r="M227" i="9"/>
  <c r="AA273" i="9"/>
  <c r="AB273" i="9"/>
  <c r="L523" i="9"/>
  <c r="P523" i="9"/>
  <c r="S523" i="9" s="1"/>
  <c r="AZ320" i="9"/>
  <c r="AB371" i="9"/>
  <c r="AA371" i="9"/>
  <c r="S427" i="9"/>
  <c r="N427" i="9"/>
  <c r="R427" i="9" s="1"/>
  <c r="R172" i="9"/>
  <c r="AB212" i="9"/>
  <c r="AA212" i="9"/>
  <c r="I191" i="9"/>
  <c r="J191" i="9" s="1"/>
  <c r="O191" i="9" s="1"/>
  <c r="M191" i="9"/>
  <c r="AG533" i="9"/>
  <c r="AJ533" i="9" s="1"/>
  <c r="AH533" i="9"/>
  <c r="AK533" i="9" s="1"/>
  <c r="AU361" i="9"/>
  <c r="AA441" i="9"/>
  <c r="AB441" i="9"/>
  <c r="N586" i="9"/>
  <c r="R586" i="9" s="1"/>
  <c r="P585" i="9"/>
  <c r="S585" i="9" s="1"/>
  <c r="L585" i="9"/>
  <c r="AB142" i="9"/>
  <c r="AA142" i="9"/>
  <c r="AB404" i="9"/>
  <c r="AA404" i="9"/>
  <c r="L562" i="9"/>
  <c r="P562" i="9"/>
  <c r="S562" i="9" s="1"/>
  <c r="M53" i="9"/>
  <c r="I53" i="9"/>
  <c r="J53" i="9" s="1"/>
  <c r="O53" i="9" s="1"/>
  <c r="AB286" i="9"/>
  <c r="AA286" i="9"/>
  <c r="AH328" i="9"/>
  <c r="AK328" i="9" s="1"/>
  <c r="AG328" i="9"/>
  <c r="AJ328" i="9" s="1"/>
  <c r="AS292" i="9"/>
  <c r="AT292" i="9" s="1"/>
  <c r="AR292" i="9"/>
  <c r="M398" i="9"/>
  <c r="I398" i="9"/>
  <c r="J398" i="9" s="1"/>
  <c r="O398" i="9" s="1"/>
  <c r="AA18" i="9"/>
  <c r="AB18" i="9"/>
  <c r="AA78" i="9"/>
  <c r="AB78" i="9"/>
  <c r="AA218" i="9"/>
  <c r="AB218" i="9"/>
  <c r="M308" i="9"/>
  <c r="I308" i="9"/>
  <c r="J308" i="9" s="1"/>
  <c r="O308" i="9" s="1"/>
  <c r="M411" i="9"/>
  <c r="I411" i="9"/>
  <c r="J411" i="9" s="1"/>
  <c r="O411" i="9" s="1"/>
  <c r="M434" i="9"/>
  <c r="I434" i="9"/>
  <c r="J434" i="9" s="1"/>
  <c r="O434" i="9" s="1"/>
  <c r="L531" i="9"/>
  <c r="P531" i="9"/>
  <c r="S531" i="9" s="1"/>
  <c r="AA481" i="9"/>
  <c r="AB481" i="9"/>
  <c r="AB95" i="9"/>
  <c r="AA95" i="9"/>
  <c r="AG453" i="9"/>
  <c r="AJ453" i="9" s="1"/>
  <c r="AH453" i="9"/>
  <c r="AK453" i="9" s="1"/>
  <c r="AS564" i="9"/>
  <c r="AT564" i="9" s="1"/>
  <c r="AR564" i="9"/>
  <c r="N10" i="9"/>
  <c r="R10" i="9" s="1"/>
  <c r="AB595" i="9"/>
  <c r="AA595" i="9"/>
  <c r="I137" i="9"/>
  <c r="J137" i="9" s="1"/>
  <c r="O137" i="9" s="1"/>
  <c r="M137" i="9"/>
  <c r="I599" i="9"/>
  <c r="J599" i="9" s="1"/>
  <c r="O599" i="9" s="1"/>
  <c r="M599" i="9"/>
  <c r="AR65" i="9"/>
  <c r="AS65" i="9"/>
  <c r="AT65" i="9" s="1"/>
  <c r="I352" i="9"/>
  <c r="J352" i="9" s="1"/>
  <c r="O352" i="9" s="1"/>
  <c r="M352" i="9"/>
  <c r="L536" i="9"/>
  <c r="P536" i="9"/>
  <c r="S536" i="9" s="1"/>
  <c r="S483" i="9"/>
  <c r="N483" i="9"/>
  <c r="R483" i="9" s="1"/>
  <c r="P312" i="9"/>
  <c r="S312" i="9" s="1"/>
  <c r="L312" i="9"/>
  <c r="P24" i="9"/>
  <c r="S24" i="9" s="1"/>
  <c r="L24" i="9"/>
  <c r="AR143" i="9"/>
  <c r="AS143" i="9"/>
  <c r="AT143" i="9" s="1"/>
  <c r="M312" i="9"/>
  <c r="I312" i="9"/>
  <c r="J312" i="9" s="1"/>
  <c r="O312" i="9" s="1"/>
  <c r="AA416" i="9"/>
  <c r="AB416" i="9"/>
  <c r="AR450" i="9"/>
  <c r="AS450" i="9"/>
  <c r="AT450" i="9" s="1"/>
  <c r="AU540" i="9"/>
  <c r="I562" i="9"/>
  <c r="J562" i="9" s="1"/>
  <c r="O562" i="9" s="1"/>
  <c r="M562" i="9"/>
  <c r="AH312" i="9"/>
  <c r="AK312" i="9" s="1"/>
  <c r="AG312" i="9"/>
  <c r="AJ312" i="9" s="1"/>
  <c r="AH340" i="9"/>
  <c r="AK340" i="9" s="1"/>
  <c r="AG340" i="9"/>
  <c r="AJ340" i="9" s="1"/>
  <c r="AG604" i="9"/>
  <c r="AJ604" i="9" s="1"/>
  <c r="AH604" i="9"/>
  <c r="AK604" i="9" s="1"/>
  <c r="I57" i="9"/>
  <c r="J57" i="9" s="1"/>
  <c r="O57" i="9" s="1"/>
  <c r="M57" i="9"/>
  <c r="S15" i="9"/>
  <c r="N15" i="9"/>
  <c r="R15" i="9" s="1"/>
  <c r="L258" i="9"/>
  <c r="P258" i="9"/>
  <c r="S258" i="9" s="1"/>
  <c r="AB596" i="9"/>
  <c r="AA596" i="9"/>
  <c r="AR12" i="9"/>
  <c r="AS12" i="9"/>
  <c r="AT12" i="9" s="1"/>
  <c r="P260" i="9"/>
  <c r="S260" i="9" s="1"/>
  <c r="L260" i="9"/>
  <c r="AR222" i="9"/>
  <c r="AS222" i="9"/>
  <c r="AT222" i="9" s="1"/>
  <c r="AS393" i="9"/>
  <c r="AT393" i="9" s="1"/>
  <c r="AR393" i="9"/>
  <c r="L49" i="9"/>
  <c r="P49" i="9"/>
  <c r="S49" i="9" s="1"/>
  <c r="AB469" i="9"/>
  <c r="AA469" i="9"/>
  <c r="I164" i="9"/>
  <c r="J164" i="9" s="1"/>
  <c r="O164" i="9" s="1"/>
  <c r="M164" i="9"/>
  <c r="M69" i="9"/>
  <c r="I69" i="9"/>
  <c r="J69" i="9" s="1"/>
  <c r="O69" i="9" s="1"/>
  <c r="I24" i="9"/>
  <c r="J24" i="9" s="1"/>
  <c r="O24" i="9" s="1"/>
  <c r="M24" i="9"/>
  <c r="AA197" i="9"/>
  <c r="AB197" i="9"/>
  <c r="AR218" i="9"/>
  <c r="AS218" i="9"/>
  <c r="AT218" i="9" s="1"/>
  <c r="P133" i="9"/>
  <c r="S133" i="9" s="1"/>
  <c r="L133" i="9"/>
  <c r="AG292" i="9"/>
  <c r="AJ292" i="9" s="1"/>
  <c r="AH292" i="9"/>
  <c r="AK292" i="9" s="1"/>
  <c r="AB321" i="9"/>
  <c r="AA321" i="9"/>
  <c r="AS319" i="9"/>
  <c r="AT319" i="9" s="1"/>
  <c r="AR319" i="9"/>
  <c r="AH360" i="9"/>
  <c r="AK360" i="9" s="1"/>
  <c r="AG360" i="9"/>
  <c r="AJ360" i="9" s="1"/>
  <c r="AG456" i="9"/>
  <c r="AJ456" i="9" s="1"/>
  <c r="AH456" i="9"/>
  <c r="P57" i="9"/>
  <c r="S57" i="9" s="1"/>
  <c r="L57" i="9"/>
  <c r="I258" i="9"/>
  <c r="J258" i="9" s="1"/>
  <c r="O258" i="9" s="1"/>
  <c r="M258" i="9"/>
  <c r="M217" i="9"/>
  <c r="I217" i="9"/>
  <c r="J217" i="9" s="1"/>
  <c r="O217" i="9" s="1"/>
  <c r="M280" i="9"/>
  <c r="I280" i="9"/>
  <c r="J280" i="9" s="1"/>
  <c r="O280" i="9" s="1"/>
  <c r="I462" i="9"/>
  <c r="J462" i="9" s="1"/>
  <c r="O462" i="9" s="1"/>
  <c r="M462" i="9"/>
  <c r="AA514" i="9"/>
  <c r="AB514" i="9"/>
  <c r="N588" i="9"/>
  <c r="R588" i="9" s="1"/>
  <c r="R481" i="9"/>
  <c r="I110" i="9"/>
  <c r="J110" i="9" s="1"/>
  <c r="O110" i="9" s="1"/>
  <c r="M110" i="9"/>
  <c r="AB310" i="9"/>
  <c r="AA310" i="9"/>
  <c r="AB318" i="9"/>
  <c r="AA318" i="9"/>
  <c r="I478" i="9"/>
  <c r="J478" i="9" s="1"/>
  <c r="O478" i="9" s="1"/>
  <c r="M478" i="9"/>
  <c r="I133" i="9"/>
  <c r="J133" i="9" s="1"/>
  <c r="O133" i="9" s="1"/>
  <c r="M133" i="9"/>
  <c r="AS4" i="9"/>
  <c r="AT4" i="9" s="1"/>
  <c r="AR4" i="9"/>
  <c r="P205" i="9"/>
  <c r="S205" i="9" s="1"/>
  <c r="L205" i="9"/>
  <c r="M321" i="9"/>
  <c r="I321" i="9"/>
  <c r="J321" i="9" s="1"/>
  <c r="O321" i="9" s="1"/>
  <c r="AK456" i="9"/>
  <c r="M55" i="9"/>
  <c r="I55" i="9"/>
  <c r="J55" i="9" s="1"/>
  <c r="O55" i="9" s="1"/>
  <c r="AH110" i="9"/>
  <c r="AK110" i="9" s="1"/>
  <c r="AG110" i="9"/>
  <c r="AJ110" i="9" s="1"/>
  <c r="AB85" i="9"/>
  <c r="AA85" i="9"/>
  <c r="AS340" i="9"/>
  <c r="AT340" i="9" s="1"/>
  <c r="AR340" i="9"/>
  <c r="P529" i="9"/>
  <c r="S529" i="9" s="1"/>
  <c r="L529" i="9"/>
  <c r="I512" i="9"/>
  <c r="J512" i="9" s="1"/>
  <c r="O512" i="9" s="1"/>
  <c r="M512" i="9"/>
  <c r="M608" i="9"/>
  <c r="I608" i="9"/>
  <c r="J608" i="9" s="1"/>
  <c r="O608" i="9" s="1"/>
  <c r="AG46" i="9"/>
  <c r="AJ46" i="9" s="1"/>
  <c r="AH46" i="9"/>
  <c r="AK46" i="9" s="1"/>
  <c r="AS20" i="9"/>
  <c r="AT20" i="9" s="1"/>
  <c r="AR20" i="9"/>
  <c r="P143" i="9"/>
  <c r="S143" i="9" s="1"/>
  <c r="L143" i="9"/>
  <c r="L219" i="9"/>
  <c r="P219" i="9"/>
  <c r="S219" i="9" s="1"/>
  <c r="P196" i="9"/>
  <c r="S196" i="9" s="1"/>
  <c r="L196" i="9"/>
  <c r="AH331" i="9"/>
  <c r="AK331" i="9" s="1"/>
  <c r="AG331" i="9"/>
  <c r="AJ331" i="9" s="1"/>
  <c r="AB472" i="9"/>
  <c r="AA472" i="9"/>
  <c r="P462" i="9"/>
  <c r="S462" i="9" s="1"/>
  <c r="L462" i="9"/>
  <c r="AB75" i="9"/>
  <c r="AA75" i="9"/>
  <c r="N96" i="9"/>
  <c r="R96" i="9" s="1"/>
  <c r="P109" i="9"/>
  <c r="S109" i="9" s="1"/>
  <c r="L109" i="9"/>
  <c r="AA297" i="9"/>
  <c r="AB297" i="9"/>
  <c r="P464" i="9"/>
  <c r="S464" i="9" s="1"/>
  <c r="L464" i="9"/>
  <c r="L7" i="9"/>
  <c r="P7" i="9"/>
  <c r="S7" i="9" s="1"/>
  <c r="P232" i="9"/>
  <c r="S232" i="9" s="1"/>
  <c r="L232" i="9"/>
  <c r="AR110" i="9"/>
  <c r="AS110" i="9"/>
  <c r="AT110" i="9" s="1"/>
  <c r="AB16" i="9"/>
  <c r="AA16" i="9"/>
  <c r="AB76" i="9"/>
  <c r="AA76" i="9"/>
  <c r="AJ253" i="9"/>
  <c r="AH253" i="9"/>
  <c r="AK253" i="9" s="1"/>
  <c r="AG253" i="9"/>
  <c r="I370" i="9"/>
  <c r="J370" i="9" s="1"/>
  <c r="O370" i="9" s="1"/>
  <c r="M370" i="9"/>
  <c r="P379" i="9"/>
  <c r="S379" i="9" s="1"/>
  <c r="L379" i="9"/>
  <c r="I389" i="9"/>
  <c r="J389" i="9" s="1"/>
  <c r="O389" i="9" s="1"/>
  <c r="M389" i="9"/>
  <c r="AS517" i="9"/>
  <c r="AT517" i="9" s="1"/>
  <c r="AR517" i="9"/>
  <c r="L496" i="9"/>
  <c r="P496" i="9"/>
  <c r="S496" i="9" s="1"/>
  <c r="AZ589" i="9"/>
  <c r="P116" i="9"/>
  <c r="S116" i="9" s="1"/>
  <c r="L116" i="9"/>
  <c r="I146" i="9"/>
  <c r="J146" i="9" s="1"/>
  <c r="O146" i="9" s="1"/>
  <c r="M146" i="9"/>
  <c r="P142" i="9"/>
  <c r="S142" i="9" s="1"/>
  <c r="L142" i="9"/>
  <c r="AU283" i="9"/>
  <c r="L321" i="9"/>
  <c r="P321" i="9"/>
  <c r="S321" i="9" s="1"/>
  <c r="AA563" i="9"/>
  <c r="AB563" i="9"/>
  <c r="AU147" i="9"/>
  <c r="P349" i="9"/>
  <c r="S349" i="9" s="1"/>
  <c r="L349" i="9"/>
  <c r="I141" i="9"/>
  <c r="J141" i="9" s="1"/>
  <c r="O141" i="9" s="1"/>
  <c r="M141" i="9"/>
  <c r="L329" i="9"/>
  <c r="P329" i="9"/>
  <c r="S329" i="9" s="1"/>
  <c r="AB373" i="9"/>
  <c r="AA373" i="9"/>
  <c r="P452" i="9"/>
  <c r="S452" i="9" s="1"/>
  <c r="L452" i="9"/>
  <c r="AU532" i="9"/>
  <c r="I520" i="9"/>
  <c r="J520" i="9" s="1"/>
  <c r="O520" i="9" s="1"/>
  <c r="M520" i="9"/>
  <c r="AB48" i="9"/>
  <c r="AA48" i="9"/>
  <c r="P55" i="9"/>
  <c r="S55" i="9" s="1"/>
  <c r="L55" i="9"/>
  <c r="AU216" i="9"/>
  <c r="AU195" i="9"/>
  <c r="L511" i="9"/>
  <c r="P511" i="9"/>
  <c r="S511" i="9" s="1"/>
  <c r="I529" i="9"/>
  <c r="J529" i="9" s="1"/>
  <c r="O529" i="9" s="1"/>
  <c r="M529" i="9"/>
  <c r="L489" i="9"/>
  <c r="P489" i="9"/>
  <c r="S489" i="9" s="1"/>
  <c r="L608" i="9"/>
  <c r="P608" i="9"/>
  <c r="S608" i="9" s="1"/>
  <c r="AU435" i="9"/>
  <c r="M143" i="9"/>
  <c r="I143" i="9"/>
  <c r="J143" i="9" s="1"/>
  <c r="O143" i="9" s="1"/>
  <c r="M219" i="9"/>
  <c r="I219" i="9"/>
  <c r="J219" i="9" s="1"/>
  <c r="O219" i="9" s="1"/>
  <c r="I196" i="9"/>
  <c r="J196" i="9" s="1"/>
  <c r="O196" i="9" s="1"/>
  <c r="M196" i="9"/>
  <c r="AA302" i="9"/>
  <c r="AB302" i="9"/>
  <c r="AB529" i="9"/>
  <c r="AA529" i="9"/>
  <c r="M109" i="9"/>
  <c r="I109" i="9"/>
  <c r="J109" i="9" s="1"/>
  <c r="O109" i="9" s="1"/>
  <c r="P295" i="9"/>
  <c r="S295" i="9" s="1"/>
  <c r="L295" i="9"/>
  <c r="P121" i="9"/>
  <c r="S121" i="9" s="1"/>
  <c r="L121" i="9"/>
  <c r="AB107" i="9"/>
  <c r="AA107" i="9"/>
  <c r="AR121" i="9"/>
  <c r="AS121" i="9"/>
  <c r="AT121" i="9" s="1"/>
  <c r="I12" i="9"/>
  <c r="J12" i="9" s="1"/>
  <c r="O12" i="9" s="1"/>
  <c r="M12" i="9"/>
  <c r="P370" i="9"/>
  <c r="S370" i="9" s="1"/>
  <c r="L370" i="9"/>
  <c r="P307" i="9"/>
  <c r="S307" i="9" s="1"/>
  <c r="L307" i="9"/>
  <c r="AA311" i="9"/>
  <c r="AB311" i="9"/>
  <c r="P563" i="9"/>
  <c r="S563" i="9" s="1"/>
  <c r="L563" i="9"/>
  <c r="M496" i="9"/>
  <c r="I496" i="9"/>
  <c r="J496" i="9" s="1"/>
  <c r="O496" i="9" s="1"/>
  <c r="AB567" i="9"/>
  <c r="AA567" i="9"/>
  <c r="M116" i="9"/>
  <c r="I116" i="9"/>
  <c r="J116" i="9" s="1"/>
  <c r="O116" i="9" s="1"/>
  <c r="P146" i="9"/>
  <c r="S146" i="9" s="1"/>
  <c r="L146" i="9"/>
  <c r="M142" i="9"/>
  <c r="I142" i="9"/>
  <c r="J142" i="9" s="1"/>
  <c r="O142" i="9" s="1"/>
  <c r="AA121" i="9"/>
  <c r="AB121" i="9"/>
  <c r="AH179" i="9"/>
  <c r="AK179" i="9" s="1"/>
  <c r="AG179" i="9"/>
  <c r="AJ179" i="9" s="1"/>
  <c r="AS473" i="9"/>
  <c r="AT473" i="9" s="1"/>
  <c r="AR473" i="9"/>
  <c r="I357" i="9"/>
  <c r="J357" i="9" s="1"/>
  <c r="O357" i="9" s="1"/>
  <c r="M357" i="9"/>
  <c r="AB434" i="9"/>
  <c r="AA434" i="9"/>
  <c r="I17" i="9"/>
  <c r="J17" i="9" s="1"/>
  <c r="O17" i="9" s="1"/>
  <c r="M17" i="9"/>
  <c r="P145" i="9"/>
  <c r="S145" i="9" s="1"/>
  <c r="L145" i="9"/>
  <c r="AB233" i="9"/>
  <c r="AA233" i="9"/>
  <c r="AH274" i="9"/>
  <c r="AK274" i="9" s="1"/>
  <c r="AG274" i="9"/>
  <c r="AJ274" i="9" s="1"/>
  <c r="AR344" i="9"/>
  <c r="AS344" i="9"/>
  <c r="AT344" i="9" s="1"/>
  <c r="AG509" i="9"/>
  <c r="AJ509" i="9" s="1"/>
  <c r="AH509" i="9"/>
  <c r="AK509" i="9" s="1"/>
  <c r="P520" i="9"/>
  <c r="S520" i="9" s="1"/>
  <c r="L520" i="9"/>
  <c r="AH194" i="9"/>
  <c r="AK194" i="9" s="1"/>
  <c r="AG194" i="9"/>
  <c r="AJ194" i="9" s="1"/>
  <c r="M102" i="9"/>
  <c r="I102" i="9"/>
  <c r="J102" i="9" s="1"/>
  <c r="O102" i="9" s="1"/>
  <c r="AB155" i="9"/>
  <c r="AA155" i="9"/>
  <c r="L58" i="9"/>
  <c r="P58" i="9"/>
  <c r="S58" i="9" s="1"/>
  <c r="AU245" i="9"/>
  <c r="AS391" i="9"/>
  <c r="AT391" i="9" s="1"/>
  <c r="AR391" i="9"/>
  <c r="I511" i="9"/>
  <c r="J511" i="9" s="1"/>
  <c r="O511" i="9" s="1"/>
  <c r="M511" i="9"/>
  <c r="M489" i="9"/>
  <c r="I489" i="9"/>
  <c r="J489" i="9" s="1"/>
  <c r="O489" i="9" s="1"/>
  <c r="AG554" i="9"/>
  <c r="AJ554" i="9" s="1"/>
  <c r="AH554" i="9"/>
  <c r="AK554" i="9" s="1"/>
  <c r="P532" i="9"/>
  <c r="S532" i="9" s="1"/>
  <c r="L532" i="9"/>
  <c r="I13" i="9"/>
  <c r="J13" i="9" s="1"/>
  <c r="O13" i="9" s="1"/>
  <c r="M13" i="9"/>
  <c r="L63" i="9"/>
  <c r="P63" i="9"/>
  <c r="S63" i="9" s="1"/>
  <c r="AS264" i="9"/>
  <c r="AT264" i="9" s="1"/>
  <c r="AR264" i="9"/>
  <c r="AU264" i="9" s="1"/>
  <c r="L20" i="9"/>
  <c r="P20" i="9"/>
  <c r="S20" i="9" s="1"/>
  <c r="AR66" i="9"/>
  <c r="AS66" i="9"/>
  <c r="AT66" i="9" s="1"/>
  <c r="AA262" i="9"/>
  <c r="AB262" i="9"/>
  <c r="M307" i="9"/>
  <c r="I307" i="9"/>
  <c r="J307" i="9" s="1"/>
  <c r="O307" i="9" s="1"/>
  <c r="I563" i="9"/>
  <c r="J563" i="9" s="1"/>
  <c r="O563" i="9" s="1"/>
  <c r="M563" i="9"/>
  <c r="N563" i="9" s="1"/>
  <c r="L498" i="9"/>
  <c r="P498" i="9"/>
  <c r="S498" i="9" s="1"/>
  <c r="AB439" i="9"/>
  <c r="AA439" i="9"/>
  <c r="AB562" i="9"/>
  <c r="AA562" i="9"/>
  <c r="AB603" i="9"/>
  <c r="AA603" i="9"/>
  <c r="I18" i="9"/>
  <c r="J18" i="9" s="1"/>
  <c r="O18" i="9" s="1"/>
  <c r="M18" i="9"/>
  <c r="L115" i="9"/>
  <c r="P115" i="9"/>
  <c r="S115" i="9" s="1"/>
  <c r="AB216" i="9"/>
  <c r="AA216" i="9"/>
  <c r="AB349" i="9"/>
  <c r="AA349" i="9"/>
  <c r="AA141" i="9"/>
  <c r="AB141" i="9"/>
  <c r="I286" i="9"/>
  <c r="J286" i="9" s="1"/>
  <c r="O286" i="9" s="1"/>
  <c r="M286" i="9"/>
  <c r="P357" i="9"/>
  <c r="S357" i="9" s="1"/>
  <c r="L357" i="9"/>
  <c r="P17" i="9"/>
  <c r="S17" i="9" s="1"/>
  <c r="L17" i="9"/>
  <c r="P71" i="9"/>
  <c r="S71" i="9" s="1"/>
  <c r="L71" i="9"/>
  <c r="AZ131" i="9"/>
  <c r="M145" i="9"/>
  <c r="I145" i="9"/>
  <c r="J145" i="9" s="1"/>
  <c r="O145" i="9" s="1"/>
  <c r="L313" i="9"/>
  <c r="P313" i="9"/>
  <c r="S313" i="9" s="1"/>
  <c r="AA499" i="9"/>
  <c r="AB499" i="9"/>
  <c r="L102" i="9"/>
  <c r="P102" i="9"/>
  <c r="S102" i="9" s="1"/>
  <c r="M58" i="9"/>
  <c r="N58" i="9" s="1"/>
  <c r="I58" i="9"/>
  <c r="J58" i="9" s="1"/>
  <c r="O58" i="9" s="1"/>
  <c r="AS572" i="9"/>
  <c r="AT572" i="9" s="1"/>
  <c r="AR572" i="9"/>
  <c r="AH528" i="9"/>
  <c r="AK528" i="9" s="1"/>
  <c r="AG528" i="9"/>
  <c r="AJ528" i="9" s="1"/>
  <c r="I469" i="9"/>
  <c r="J469" i="9" s="1"/>
  <c r="O469" i="9" s="1"/>
  <c r="M469" i="9"/>
  <c r="I532" i="9"/>
  <c r="J532" i="9" s="1"/>
  <c r="O532" i="9" s="1"/>
  <c r="M532" i="9"/>
  <c r="L13" i="9"/>
  <c r="P13" i="9"/>
  <c r="S13" i="9" s="1"/>
  <c r="I20" i="9"/>
  <c r="J20" i="9" s="1"/>
  <c r="O20" i="9" s="1"/>
  <c r="M20" i="9"/>
  <c r="AA17" i="9"/>
  <c r="AB17" i="9"/>
  <c r="AB136" i="9"/>
  <c r="AA136" i="9"/>
  <c r="AA116" i="9"/>
  <c r="AB116" i="9"/>
  <c r="M113" i="9"/>
  <c r="I113" i="9"/>
  <c r="J113" i="9" s="1"/>
  <c r="O113" i="9" s="1"/>
  <c r="AB272" i="9"/>
  <c r="AA272" i="9"/>
  <c r="I498" i="9"/>
  <c r="J498" i="9" s="1"/>
  <c r="O498" i="9" s="1"/>
  <c r="M498" i="9"/>
  <c r="AH556" i="9"/>
  <c r="AK556" i="9" s="1"/>
  <c r="AG556" i="9"/>
  <c r="AJ556" i="9" s="1"/>
  <c r="L601" i="9"/>
  <c r="P601" i="9"/>
  <c r="S601" i="9" s="1"/>
  <c r="AB525" i="9"/>
  <c r="AA525" i="9"/>
  <c r="AB133" i="9"/>
  <c r="AA133" i="9"/>
  <c r="P61" i="9"/>
  <c r="S61" i="9" s="1"/>
  <c r="L61" i="9"/>
  <c r="AU207" i="9"/>
  <c r="I71" i="9"/>
  <c r="J71" i="9" s="1"/>
  <c r="O71" i="9" s="1"/>
  <c r="M71" i="9"/>
  <c r="AR215" i="9"/>
  <c r="AS215" i="9"/>
  <c r="AT215" i="9" s="1"/>
  <c r="P595" i="9"/>
  <c r="S595" i="9" s="1"/>
  <c r="L595" i="9"/>
  <c r="I313" i="9"/>
  <c r="J313" i="9" s="1"/>
  <c r="O313" i="9" s="1"/>
  <c r="M313" i="9"/>
  <c r="M372" i="9"/>
  <c r="I372" i="9"/>
  <c r="J372" i="9" s="1"/>
  <c r="O372" i="9" s="1"/>
  <c r="AB104" i="9"/>
  <c r="AA104" i="9"/>
  <c r="P501" i="9"/>
  <c r="S501" i="9" s="1"/>
  <c r="L501" i="9"/>
  <c r="AS559" i="9"/>
  <c r="AT559" i="9" s="1"/>
  <c r="AR559" i="9"/>
  <c r="AU559" i="9" s="1"/>
  <c r="AB605" i="9"/>
  <c r="AA605" i="9"/>
  <c r="AH11" i="9"/>
  <c r="AK11" i="9" s="1"/>
  <c r="AG11" i="9"/>
  <c r="AJ11" i="9" s="1"/>
  <c r="AA6" i="9"/>
  <c r="AB6" i="9"/>
  <c r="P158" i="9"/>
  <c r="S158" i="9" s="1"/>
  <c r="L158" i="9"/>
  <c r="I165" i="9"/>
  <c r="J165" i="9" s="1"/>
  <c r="O165" i="9" s="1"/>
  <c r="M165" i="9"/>
  <c r="L400" i="9"/>
  <c r="P400" i="9"/>
  <c r="S400" i="9" s="1"/>
  <c r="AU468" i="9"/>
  <c r="L197" i="9"/>
  <c r="P197" i="9"/>
  <c r="S197" i="9" s="1"/>
  <c r="AB250" i="9"/>
  <c r="AA250" i="9"/>
  <c r="AB98" i="9"/>
  <c r="AA98" i="9"/>
  <c r="AZ561" i="9"/>
  <c r="AB112" i="9"/>
  <c r="AA112" i="9"/>
  <c r="AB70" i="9"/>
  <c r="AA70" i="9"/>
  <c r="AR93" i="9"/>
  <c r="AS93" i="9"/>
  <c r="AT93" i="9" s="1"/>
  <c r="I134" i="9"/>
  <c r="J134" i="9" s="1"/>
  <c r="O134" i="9" s="1"/>
  <c r="M134" i="9"/>
  <c r="L279" i="9"/>
  <c r="P279" i="9"/>
  <c r="S279" i="9" s="1"/>
  <c r="M500" i="9"/>
  <c r="I500" i="9"/>
  <c r="J500" i="9" s="1"/>
  <c r="O500" i="9" s="1"/>
  <c r="M61" i="9"/>
  <c r="I61" i="9"/>
  <c r="J61" i="9" s="1"/>
  <c r="O61" i="9" s="1"/>
  <c r="AB134" i="9"/>
  <c r="AA134" i="9"/>
  <c r="P62" i="9"/>
  <c r="S62" i="9" s="1"/>
  <c r="L62" i="9"/>
  <c r="M79" i="9"/>
  <c r="I79" i="9"/>
  <c r="J79" i="9" s="1"/>
  <c r="O79" i="9" s="1"/>
  <c r="AG358" i="9"/>
  <c r="AJ358" i="9" s="1"/>
  <c r="AH358" i="9"/>
  <c r="AK358" i="9" s="1"/>
  <c r="AB498" i="9"/>
  <c r="AA498" i="9"/>
  <c r="AB123" i="9"/>
  <c r="AA123" i="9"/>
  <c r="I400" i="9"/>
  <c r="J400" i="9" s="1"/>
  <c r="O400" i="9" s="1"/>
  <c r="M400" i="9"/>
  <c r="AB570" i="9"/>
  <c r="AA570" i="9"/>
  <c r="P94" i="9"/>
  <c r="S94" i="9" s="1"/>
  <c r="L94" i="9"/>
  <c r="L339" i="9"/>
  <c r="P339" i="9"/>
  <c r="S339" i="9" s="1"/>
  <c r="M160" i="9"/>
  <c r="I160" i="9"/>
  <c r="J160" i="9" s="1"/>
  <c r="O160" i="9" s="1"/>
  <c r="AB87" i="9"/>
  <c r="AA87" i="9"/>
  <c r="P246" i="9"/>
  <c r="S246" i="9" s="1"/>
  <c r="L246" i="9"/>
  <c r="AB101" i="9"/>
  <c r="AA101" i="9"/>
  <c r="AS252" i="9"/>
  <c r="AT252" i="9" s="1"/>
  <c r="AR252" i="9"/>
  <c r="P250" i="9"/>
  <c r="S250" i="9" s="1"/>
  <c r="L250" i="9"/>
  <c r="AG397" i="9"/>
  <c r="AJ397" i="9" s="1"/>
  <c r="AH397" i="9"/>
  <c r="AK397" i="9" s="1"/>
  <c r="L457" i="9"/>
  <c r="P457" i="9"/>
  <c r="S457" i="9" s="1"/>
  <c r="I232" i="9"/>
  <c r="J232" i="9" s="1"/>
  <c r="O232" i="9" s="1"/>
  <c r="M232" i="9"/>
  <c r="I516" i="9"/>
  <c r="J516" i="9" s="1"/>
  <c r="O516" i="9" s="1"/>
  <c r="M516" i="9"/>
  <c r="AH51" i="9"/>
  <c r="AK51" i="9" s="1"/>
  <c r="AG51" i="9"/>
  <c r="AJ51" i="9" s="1"/>
  <c r="AB103" i="9"/>
  <c r="AA103" i="9"/>
  <c r="P589" i="9"/>
  <c r="S589" i="9" s="1"/>
  <c r="L589" i="9"/>
  <c r="P270" i="9"/>
  <c r="S270" i="9" s="1"/>
  <c r="L270" i="9"/>
  <c r="AB545" i="9"/>
  <c r="AA545" i="9"/>
  <c r="AR554" i="9"/>
  <c r="AS554" i="9"/>
  <c r="AT554" i="9" s="1"/>
  <c r="AA209" i="9"/>
  <c r="AB209" i="9"/>
  <c r="P396" i="9"/>
  <c r="S396" i="9" s="1"/>
  <c r="L396" i="9"/>
  <c r="M380" i="9"/>
  <c r="I380" i="9"/>
  <c r="J380" i="9" s="1"/>
  <c r="O380" i="9" s="1"/>
  <c r="AU379" i="9"/>
  <c r="L500" i="9"/>
  <c r="P500" i="9"/>
  <c r="S500" i="9" s="1"/>
  <c r="AA40" i="9"/>
  <c r="AB40" i="9"/>
  <c r="I80" i="9"/>
  <c r="J80" i="9" s="1"/>
  <c r="O80" i="9" s="1"/>
  <c r="M80" i="9"/>
  <c r="AA166" i="9"/>
  <c r="AB166" i="9"/>
  <c r="AR385" i="9"/>
  <c r="AS385" i="9"/>
  <c r="AT385" i="9" s="1"/>
  <c r="AG541" i="9"/>
  <c r="AJ541" i="9" s="1"/>
  <c r="AH541" i="9"/>
  <c r="AK541" i="9" s="1"/>
  <c r="M62" i="9"/>
  <c r="I62" i="9"/>
  <c r="J62" i="9" s="1"/>
  <c r="O62" i="9" s="1"/>
  <c r="AA122" i="9"/>
  <c r="AB122" i="9"/>
  <c r="M38" i="9"/>
  <c r="I38" i="9"/>
  <c r="J38" i="9" s="1"/>
  <c r="O38" i="9" s="1"/>
  <c r="AA249" i="9"/>
  <c r="AB249" i="9"/>
  <c r="P335" i="9"/>
  <c r="S335" i="9" s="1"/>
  <c r="L335" i="9"/>
  <c r="I333" i="9"/>
  <c r="J333" i="9" s="1"/>
  <c r="O333" i="9" s="1"/>
  <c r="M333" i="9"/>
  <c r="L318" i="9"/>
  <c r="P318" i="9"/>
  <c r="S318" i="9" s="1"/>
  <c r="I395" i="9"/>
  <c r="J395" i="9" s="1"/>
  <c r="O395" i="9" s="1"/>
  <c r="M395" i="9"/>
  <c r="AS414" i="9"/>
  <c r="AT414" i="9" s="1"/>
  <c r="AR414" i="9"/>
  <c r="AH414" i="9"/>
  <c r="AG414" i="9"/>
  <c r="AJ414" i="9" s="1"/>
  <c r="AB557" i="9"/>
  <c r="AA557" i="9"/>
  <c r="P445" i="9"/>
  <c r="S445" i="9" s="1"/>
  <c r="L445" i="9"/>
  <c r="AB28" i="9"/>
  <c r="AA28" i="9"/>
  <c r="AA527" i="9"/>
  <c r="AB527" i="9"/>
  <c r="AH81" i="9"/>
  <c r="AK81" i="9" s="1"/>
  <c r="AG81" i="9"/>
  <c r="AJ81" i="9" s="1"/>
  <c r="M601" i="9"/>
  <c r="I601" i="9"/>
  <c r="J601" i="9" s="1"/>
  <c r="O601" i="9" s="1"/>
  <c r="I199" i="9"/>
  <c r="J199" i="9" s="1"/>
  <c r="O199" i="9" s="1"/>
  <c r="M199" i="9"/>
  <c r="AA396" i="9"/>
  <c r="AB396" i="9"/>
  <c r="I270" i="9"/>
  <c r="J270" i="9" s="1"/>
  <c r="O270" i="9" s="1"/>
  <c r="M270" i="9"/>
  <c r="P410" i="9"/>
  <c r="S410" i="9" s="1"/>
  <c r="L410" i="9"/>
  <c r="AB608" i="9"/>
  <c r="AA608" i="9"/>
  <c r="L543" i="9"/>
  <c r="P543" i="9"/>
  <c r="S543" i="9" s="1"/>
  <c r="M26" i="9"/>
  <c r="I26" i="9"/>
  <c r="J26" i="9" s="1"/>
  <c r="O26" i="9" s="1"/>
  <c r="M396" i="9"/>
  <c r="I396" i="9"/>
  <c r="J396" i="9" s="1"/>
  <c r="O396" i="9" s="1"/>
  <c r="L380" i="9"/>
  <c r="P380" i="9"/>
  <c r="S380" i="9" s="1"/>
  <c r="L436" i="9"/>
  <c r="P436" i="9"/>
  <c r="S436" i="9" s="1"/>
  <c r="P327" i="9"/>
  <c r="S327" i="9" s="1"/>
  <c r="L327" i="9"/>
  <c r="P316" i="9"/>
  <c r="S316" i="9" s="1"/>
  <c r="L316" i="9"/>
  <c r="AR501" i="9"/>
  <c r="AS501" i="9"/>
  <c r="AT501" i="9" s="1"/>
  <c r="L454" i="9"/>
  <c r="P454" i="9"/>
  <c r="S454" i="9" s="1"/>
  <c r="P546" i="9"/>
  <c r="S546" i="9" s="1"/>
  <c r="L546" i="9"/>
  <c r="P38" i="9"/>
  <c r="S38" i="9" s="1"/>
  <c r="L38" i="9"/>
  <c r="AB162" i="9"/>
  <c r="AA162" i="9"/>
  <c r="L33" i="9"/>
  <c r="P33" i="9"/>
  <c r="S33" i="9" s="1"/>
  <c r="AB192" i="9"/>
  <c r="AA192" i="9"/>
  <c r="M335" i="9"/>
  <c r="N335" i="9" s="1"/>
  <c r="I335" i="9"/>
  <c r="J335" i="9" s="1"/>
  <c r="O335" i="9" s="1"/>
  <c r="L333" i="9"/>
  <c r="P333" i="9"/>
  <c r="S333" i="9" s="1"/>
  <c r="P573" i="9"/>
  <c r="S573" i="9" s="1"/>
  <c r="L573" i="9"/>
  <c r="AS56" i="9"/>
  <c r="AT56" i="9" s="1"/>
  <c r="AR56" i="9"/>
  <c r="I27" i="9"/>
  <c r="J27" i="9" s="1"/>
  <c r="O27" i="9" s="1"/>
  <c r="M27" i="9"/>
  <c r="L112" i="9"/>
  <c r="P112" i="9"/>
  <c r="S112" i="9" s="1"/>
  <c r="AB181" i="9"/>
  <c r="AA181" i="9"/>
  <c r="AH201" i="9"/>
  <c r="AK201" i="9" s="1"/>
  <c r="AG201" i="9"/>
  <c r="AJ201" i="9" s="1"/>
  <c r="P199" i="9"/>
  <c r="S199" i="9" s="1"/>
  <c r="L199" i="9"/>
  <c r="M339" i="9"/>
  <c r="I339" i="9"/>
  <c r="J339" i="9" s="1"/>
  <c r="O339" i="9" s="1"/>
  <c r="M410" i="9"/>
  <c r="I410" i="9"/>
  <c r="J410" i="9" s="1"/>
  <c r="O410" i="9" s="1"/>
  <c r="AH524" i="9"/>
  <c r="AK524" i="9" s="1"/>
  <c r="AG524" i="9"/>
  <c r="AJ524" i="9" s="1"/>
  <c r="AA552" i="9"/>
  <c r="AB552" i="9"/>
  <c r="M543" i="9"/>
  <c r="I543" i="9"/>
  <c r="J543" i="9" s="1"/>
  <c r="O543" i="9" s="1"/>
  <c r="L26" i="9"/>
  <c r="P26" i="9"/>
  <c r="S26" i="9" s="1"/>
  <c r="AA27" i="9"/>
  <c r="AB27" i="9"/>
  <c r="AU24" i="9"/>
  <c r="AA140" i="9"/>
  <c r="AB140" i="9"/>
  <c r="AU139" i="9"/>
  <c r="AS125" i="9"/>
  <c r="AT125" i="9" s="1"/>
  <c r="AR125" i="9"/>
  <c r="AH244" i="9"/>
  <c r="AK244" i="9" s="1"/>
  <c r="AG244" i="9"/>
  <c r="AJ244" i="9" s="1"/>
  <c r="AZ378" i="9"/>
  <c r="AA191" i="9"/>
  <c r="AB191" i="9"/>
  <c r="M278" i="9"/>
  <c r="I278" i="9"/>
  <c r="J278" i="9" s="1"/>
  <c r="O278" i="9" s="1"/>
  <c r="I276" i="9"/>
  <c r="J276" i="9" s="1"/>
  <c r="O276" i="9" s="1"/>
  <c r="M276" i="9"/>
  <c r="AB426" i="9"/>
  <c r="AA426" i="9"/>
  <c r="M428" i="9"/>
  <c r="I428" i="9"/>
  <c r="J428" i="9" s="1"/>
  <c r="O428" i="9" s="1"/>
  <c r="AB538" i="9"/>
  <c r="AA538" i="9"/>
  <c r="M587" i="9"/>
  <c r="I587" i="9"/>
  <c r="J587" i="9" s="1"/>
  <c r="O587" i="9" s="1"/>
  <c r="M318" i="9"/>
  <c r="I318" i="9"/>
  <c r="J318" i="9" s="1"/>
  <c r="O318" i="9" s="1"/>
  <c r="P395" i="9"/>
  <c r="S395" i="9" s="1"/>
  <c r="L395" i="9"/>
  <c r="AU472" i="9"/>
  <c r="AB577" i="9"/>
  <c r="AA577" i="9"/>
  <c r="AA84" i="9"/>
  <c r="AB84" i="9"/>
  <c r="M295" i="9"/>
  <c r="N295" i="9" s="1"/>
  <c r="I295" i="9"/>
  <c r="J295" i="9" s="1"/>
  <c r="O295" i="9" s="1"/>
  <c r="M121" i="9"/>
  <c r="I121" i="9"/>
  <c r="J121" i="9" s="1"/>
  <c r="O121" i="9" s="1"/>
  <c r="AZ443" i="9"/>
  <c r="M464" i="9"/>
  <c r="I464" i="9"/>
  <c r="J464" i="9" s="1"/>
  <c r="O464" i="9" s="1"/>
  <c r="N114" i="9"/>
  <c r="R114" i="9" s="1"/>
  <c r="N355" i="9"/>
  <c r="R355" i="9" s="1"/>
  <c r="AA401" i="9"/>
  <c r="AB401" i="9"/>
  <c r="P478" i="9"/>
  <c r="S478" i="9" s="1"/>
  <c r="L478" i="9"/>
  <c r="AZ609" i="9"/>
  <c r="P337" i="9"/>
  <c r="S337" i="9" s="1"/>
  <c r="L337" i="9"/>
  <c r="AB364" i="9"/>
  <c r="AA364" i="9"/>
  <c r="P599" i="9"/>
  <c r="S599" i="9" s="1"/>
  <c r="L599" i="9"/>
  <c r="M63" i="9"/>
  <c r="N63" i="9" s="1"/>
  <c r="I63" i="9"/>
  <c r="J63" i="9" s="1"/>
  <c r="O63" i="9" s="1"/>
  <c r="P341" i="9"/>
  <c r="S341" i="9" s="1"/>
  <c r="L341" i="9"/>
  <c r="I471" i="9"/>
  <c r="J471" i="9" s="1"/>
  <c r="O471" i="9" s="1"/>
  <c r="M471" i="9"/>
  <c r="P575" i="9"/>
  <c r="S575" i="9" s="1"/>
  <c r="L575" i="9"/>
  <c r="AS182" i="9"/>
  <c r="AT182" i="9" s="1"/>
  <c r="AR182" i="9"/>
  <c r="AU160" i="9"/>
  <c r="M302" i="9"/>
  <c r="I302" i="9"/>
  <c r="J302" i="9" s="1"/>
  <c r="O302" i="9" s="1"/>
  <c r="AA486" i="9"/>
  <c r="AB486" i="9"/>
  <c r="AH504" i="9"/>
  <c r="AK504" i="9" s="1"/>
  <c r="AG504" i="9"/>
  <c r="AJ504" i="9" s="1"/>
  <c r="R470" i="9"/>
  <c r="AA508" i="9"/>
  <c r="AB508" i="9"/>
  <c r="I168" i="9"/>
  <c r="J168" i="9" s="1"/>
  <c r="O168" i="9" s="1"/>
  <c r="M168" i="9"/>
  <c r="P169" i="9"/>
  <c r="S169" i="9" s="1"/>
  <c r="L169" i="9"/>
  <c r="L412" i="9"/>
  <c r="P412" i="9"/>
  <c r="S412" i="9" s="1"/>
  <c r="AZ515" i="9"/>
  <c r="AS34" i="9"/>
  <c r="AT34" i="9" s="1"/>
  <c r="AR34" i="9"/>
  <c r="AU34" i="9" s="1"/>
  <c r="AS370" i="9"/>
  <c r="AT370" i="9" s="1"/>
  <c r="AR370" i="9"/>
  <c r="AA461" i="9"/>
  <c r="AB461" i="9"/>
  <c r="M444" i="9"/>
  <c r="I444" i="9"/>
  <c r="J444" i="9" s="1"/>
  <c r="O444" i="9" s="1"/>
  <c r="I187" i="9"/>
  <c r="J187" i="9" s="1"/>
  <c r="O187" i="9" s="1"/>
  <c r="M187" i="9"/>
  <c r="AS189" i="9"/>
  <c r="AT189" i="9" s="1"/>
  <c r="AR189" i="9"/>
  <c r="M175" i="9"/>
  <c r="I175" i="9"/>
  <c r="J175" i="9" s="1"/>
  <c r="O175" i="9" s="1"/>
  <c r="I221" i="9"/>
  <c r="J221" i="9" s="1"/>
  <c r="O221" i="9" s="1"/>
  <c r="M221" i="9"/>
  <c r="AB447" i="9"/>
  <c r="AA447" i="9"/>
  <c r="L587" i="9"/>
  <c r="P587" i="9"/>
  <c r="S587" i="9" s="1"/>
  <c r="I33" i="9"/>
  <c r="J33" i="9" s="1"/>
  <c r="O33" i="9" s="1"/>
  <c r="M33" i="9"/>
  <c r="L176" i="9"/>
  <c r="P176" i="9"/>
  <c r="S176" i="9" s="1"/>
  <c r="AG333" i="9"/>
  <c r="AJ333" i="9" s="1"/>
  <c r="AH333" i="9"/>
  <c r="AK333" i="9" s="1"/>
  <c r="AH424" i="9"/>
  <c r="AK424" i="9" s="1"/>
  <c r="AU525" i="9"/>
  <c r="AB49" i="9"/>
  <c r="AA49" i="9"/>
  <c r="AH4" i="9"/>
  <c r="AK4" i="9" s="1"/>
  <c r="AG4" i="9"/>
  <c r="AJ4" i="9" s="1"/>
  <c r="AZ107" i="9"/>
  <c r="I81" i="9"/>
  <c r="J81" i="9" s="1"/>
  <c r="O81" i="9" s="1"/>
  <c r="M81" i="9"/>
  <c r="R241" i="9"/>
  <c r="AB322" i="9"/>
  <c r="AA322" i="9"/>
  <c r="AB296" i="9"/>
  <c r="AA296" i="9"/>
  <c r="AZ390" i="9"/>
  <c r="AA497" i="9"/>
  <c r="AB497" i="9"/>
  <c r="AU594" i="9"/>
  <c r="M14" i="9"/>
  <c r="I14" i="9"/>
  <c r="J14" i="9" s="1"/>
  <c r="O14" i="9" s="1"/>
  <c r="AH316" i="9"/>
  <c r="AK316" i="9" s="1"/>
  <c r="AG316" i="9"/>
  <c r="AJ316" i="9" s="1"/>
  <c r="AA382" i="9"/>
  <c r="AB382" i="9"/>
  <c r="AU420" i="9"/>
  <c r="P362" i="9"/>
  <c r="S362" i="9" s="1"/>
  <c r="L362" i="9"/>
  <c r="M475" i="9"/>
  <c r="I475" i="9"/>
  <c r="J475" i="9" s="1"/>
  <c r="O475" i="9" s="1"/>
  <c r="AA547" i="9"/>
  <c r="AB547" i="9"/>
  <c r="P140" i="9"/>
  <c r="S140" i="9" s="1"/>
  <c r="L140" i="9"/>
  <c r="AZ93" i="9"/>
  <c r="AS369" i="9"/>
  <c r="AT369" i="9" s="1"/>
  <c r="AR369" i="9"/>
  <c r="P356" i="9"/>
  <c r="S356" i="9" s="1"/>
  <c r="L356" i="9"/>
  <c r="I441" i="9"/>
  <c r="J441" i="9" s="1"/>
  <c r="O441" i="9" s="1"/>
  <c r="M441" i="9"/>
  <c r="AZ597" i="9"/>
  <c r="AB390" i="9"/>
  <c r="AA390" i="9"/>
  <c r="AZ535" i="9"/>
  <c r="AA120" i="9"/>
  <c r="AB120" i="9"/>
  <c r="AG588" i="9"/>
  <c r="AJ588" i="9" s="1"/>
  <c r="AH588" i="9"/>
  <c r="AK588" i="9" s="1"/>
  <c r="AB10" i="9"/>
  <c r="AA10" i="9"/>
  <c r="AZ608" i="9"/>
  <c r="I557" i="9"/>
  <c r="J557" i="9" s="1"/>
  <c r="O557" i="9" s="1"/>
  <c r="M557" i="9"/>
  <c r="I310" i="9"/>
  <c r="J310" i="9" s="1"/>
  <c r="O310" i="9" s="1"/>
  <c r="M310" i="9"/>
  <c r="P449" i="9"/>
  <c r="S449" i="9" s="1"/>
  <c r="L449" i="9"/>
  <c r="I337" i="9"/>
  <c r="J337" i="9" s="1"/>
  <c r="O337" i="9" s="1"/>
  <c r="M337" i="9"/>
  <c r="AA255" i="9"/>
  <c r="AB255" i="9"/>
  <c r="AZ499" i="9"/>
  <c r="M347" i="9"/>
  <c r="I347" i="9"/>
  <c r="J347" i="9" s="1"/>
  <c r="O347" i="9" s="1"/>
  <c r="L435" i="9"/>
  <c r="P435" i="9"/>
  <c r="S435" i="9" s="1"/>
  <c r="AA409" i="9"/>
  <c r="AB409" i="9"/>
  <c r="M436" i="9"/>
  <c r="I436" i="9"/>
  <c r="J436" i="9" s="1"/>
  <c r="O436" i="9" s="1"/>
  <c r="AZ415" i="9"/>
  <c r="AZ503" i="9"/>
  <c r="AB573" i="9"/>
  <c r="AA573" i="9"/>
  <c r="AZ550" i="9"/>
  <c r="AZ483" i="9"/>
  <c r="P80" i="9"/>
  <c r="S80" i="9" s="1"/>
  <c r="L80" i="9"/>
  <c r="AU481" i="9"/>
  <c r="AA222" i="9"/>
  <c r="AB222" i="9"/>
  <c r="AB378" i="9"/>
  <c r="AA378" i="9"/>
  <c r="AB406" i="9"/>
  <c r="AA406" i="9"/>
  <c r="AA452" i="9"/>
  <c r="AB452" i="9"/>
  <c r="AZ32" i="9"/>
  <c r="M595" i="9"/>
  <c r="I595" i="9"/>
  <c r="J595" i="9" s="1"/>
  <c r="O595" i="9" s="1"/>
  <c r="M378" i="9"/>
  <c r="I378" i="9"/>
  <c r="J378" i="9" s="1"/>
  <c r="O378" i="9" s="1"/>
  <c r="L372" i="9"/>
  <c r="P372" i="9"/>
  <c r="S372" i="9" s="1"/>
  <c r="I429" i="9"/>
  <c r="J429" i="9" s="1"/>
  <c r="O429" i="9" s="1"/>
  <c r="M429" i="9"/>
  <c r="M582" i="9"/>
  <c r="I582" i="9"/>
  <c r="J582" i="9" s="1"/>
  <c r="O582" i="9" s="1"/>
  <c r="AB485" i="9"/>
  <c r="AA485" i="9"/>
  <c r="AB2" i="9"/>
  <c r="AA2" i="9"/>
  <c r="AA143" i="9"/>
  <c r="AB143" i="9"/>
  <c r="AR289" i="9"/>
  <c r="AS289" i="9"/>
  <c r="AT289" i="9" s="1"/>
  <c r="I149" i="9"/>
  <c r="J149" i="9" s="1"/>
  <c r="O149" i="9" s="1"/>
  <c r="M149" i="9"/>
  <c r="M343" i="9"/>
  <c r="I343" i="9"/>
  <c r="J343" i="9" s="1"/>
  <c r="O343" i="9" s="1"/>
  <c r="I330" i="9"/>
  <c r="J330" i="9" s="1"/>
  <c r="O330" i="9" s="1"/>
  <c r="M330" i="9"/>
  <c r="AB471" i="9"/>
  <c r="AA471" i="9"/>
  <c r="L469" i="9"/>
  <c r="P469" i="9"/>
  <c r="S469" i="9" s="1"/>
  <c r="AB327" i="9"/>
  <c r="AA327" i="9"/>
  <c r="M341" i="9"/>
  <c r="I341" i="9"/>
  <c r="J341" i="9" s="1"/>
  <c r="O341" i="9" s="1"/>
  <c r="AZ572" i="9"/>
  <c r="P471" i="9"/>
  <c r="S471" i="9" s="1"/>
  <c r="L471" i="9"/>
  <c r="M448" i="9"/>
  <c r="I448" i="9"/>
  <c r="J448" i="9" s="1"/>
  <c r="O448" i="9" s="1"/>
  <c r="I575" i="9"/>
  <c r="J575" i="9" s="1"/>
  <c r="O575" i="9" s="1"/>
  <c r="M575" i="9"/>
  <c r="AU543" i="9"/>
  <c r="AZ189" i="9"/>
  <c r="AA160" i="9"/>
  <c r="AB160" i="9"/>
  <c r="AA219" i="9"/>
  <c r="AB219" i="9"/>
  <c r="AS290" i="9"/>
  <c r="AT290" i="9" s="1"/>
  <c r="AR290" i="9"/>
  <c r="P302" i="9"/>
  <c r="S302" i="9" s="1"/>
  <c r="L302" i="9"/>
  <c r="M328" i="9"/>
  <c r="I328" i="9"/>
  <c r="J328" i="9" s="1"/>
  <c r="O328" i="9" s="1"/>
  <c r="AZ418" i="9"/>
  <c r="AH518" i="9"/>
  <c r="AK518" i="9" s="1"/>
  <c r="AG518" i="9"/>
  <c r="AJ518" i="9" s="1"/>
  <c r="P168" i="9"/>
  <c r="S168" i="9" s="1"/>
  <c r="L168" i="9"/>
  <c r="M169" i="9"/>
  <c r="I169" i="9"/>
  <c r="J169" i="9" s="1"/>
  <c r="O169" i="9" s="1"/>
  <c r="M412" i="9"/>
  <c r="I412" i="9"/>
  <c r="J412" i="9" s="1"/>
  <c r="O412" i="9" s="1"/>
  <c r="L75" i="9"/>
  <c r="P75" i="9"/>
  <c r="S75" i="9" s="1"/>
  <c r="M212" i="9"/>
  <c r="I212" i="9"/>
  <c r="J212" i="9" s="1"/>
  <c r="O212" i="9" s="1"/>
  <c r="N264" i="9"/>
  <c r="R264" i="9" s="1"/>
  <c r="AB175" i="9"/>
  <c r="AA175" i="9"/>
  <c r="AB261" i="9"/>
  <c r="AA261" i="9"/>
  <c r="AU437" i="9"/>
  <c r="P413" i="9"/>
  <c r="S413" i="9" s="1"/>
  <c r="L413" i="9"/>
  <c r="P444" i="9"/>
  <c r="S444" i="9" s="1"/>
  <c r="L444" i="9"/>
  <c r="AU581" i="9"/>
  <c r="AH5" i="9"/>
  <c r="AK5" i="9" s="1"/>
  <c r="AG5" i="9"/>
  <c r="AJ5" i="9" s="1"/>
  <c r="P187" i="9"/>
  <c r="S187" i="9" s="1"/>
  <c r="L187" i="9"/>
  <c r="P221" i="9"/>
  <c r="S221" i="9" s="1"/>
  <c r="L221" i="9"/>
  <c r="AA305" i="9"/>
  <c r="AB305" i="9"/>
  <c r="AH454" i="9"/>
  <c r="AK454" i="9" s="1"/>
  <c r="AG454" i="9"/>
  <c r="AJ454" i="9" s="1"/>
  <c r="AA435" i="9"/>
  <c r="AB435" i="9"/>
  <c r="I314" i="9"/>
  <c r="J314" i="9" s="1"/>
  <c r="O314" i="9" s="1"/>
  <c r="M314" i="9"/>
  <c r="I176" i="9"/>
  <c r="J176" i="9" s="1"/>
  <c r="O176" i="9" s="1"/>
  <c r="M176" i="9"/>
  <c r="AS592" i="9"/>
  <c r="AT592" i="9" s="1"/>
  <c r="AR592" i="9"/>
  <c r="M507" i="9"/>
  <c r="I507" i="9"/>
  <c r="J507" i="9" s="1"/>
  <c r="O507" i="9" s="1"/>
  <c r="AZ588" i="9"/>
  <c r="M177" i="9"/>
  <c r="I177" i="9"/>
  <c r="J177" i="9" s="1"/>
  <c r="O177" i="9" s="1"/>
  <c r="L81" i="9"/>
  <c r="P81" i="9"/>
  <c r="S81" i="9" s="1"/>
  <c r="L195" i="9"/>
  <c r="P195" i="9"/>
  <c r="S195" i="9" s="1"/>
  <c r="P364" i="9"/>
  <c r="S364" i="9" s="1"/>
  <c r="L364" i="9"/>
  <c r="M524" i="9"/>
  <c r="I524" i="9"/>
  <c r="J524" i="9" s="1"/>
  <c r="O524" i="9" s="1"/>
  <c r="P14" i="9"/>
  <c r="S14" i="9" s="1"/>
  <c r="L14" i="9"/>
  <c r="AB183" i="9"/>
  <c r="AA183" i="9"/>
  <c r="M391" i="9"/>
  <c r="I391" i="9"/>
  <c r="J391" i="9" s="1"/>
  <c r="O391" i="9" s="1"/>
  <c r="AA346" i="9"/>
  <c r="AB346" i="9"/>
  <c r="AH535" i="9"/>
  <c r="AK535" i="9" s="1"/>
  <c r="AG535" i="9"/>
  <c r="AJ535" i="9" s="1"/>
  <c r="M362" i="9"/>
  <c r="I362" i="9"/>
  <c r="J362" i="9" s="1"/>
  <c r="O362" i="9" s="1"/>
  <c r="M549" i="9"/>
  <c r="I549" i="9"/>
  <c r="J549" i="9" s="1"/>
  <c r="O549" i="9" s="1"/>
  <c r="M140" i="9"/>
  <c r="I140" i="9"/>
  <c r="J140" i="9" s="1"/>
  <c r="O140" i="9" s="1"/>
  <c r="AZ196" i="9"/>
  <c r="R350" i="9"/>
  <c r="AB303" i="9"/>
  <c r="AA303" i="9"/>
  <c r="I356" i="9"/>
  <c r="J356" i="9" s="1"/>
  <c r="O356" i="9" s="1"/>
  <c r="M356" i="9"/>
  <c r="AB342" i="9"/>
  <c r="AA342" i="9"/>
  <c r="L441" i="9"/>
  <c r="P441" i="9"/>
  <c r="S441" i="9" s="1"/>
  <c r="I519" i="9"/>
  <c r="J519" i="9" s="1"/>
  <c r="O519" i="9" s="1"/>
  <c r="M519" i="9"/>
  <c r="L581" i="9"/>
  <c r="P581" i="9"/>
  <c r="S581" i="9" s="1"/>
  <c r="I552" i="9"/>
  <c r="J552" i="9" s="1"/>
  <c r="O552" i="9" s="1"/>
  <c r="M552" i="9"/>
  <c r="AB270" i="9"/>
  <c r="AA270" i="9"/>
  <c r="L567" i="9"/>
  <c r="P567" i="9"/>
  <c r="S567" i="9" s="1"/>
  <c r="AA491" i="9"/>
  <c r="AB491" i="9"/>
  <c r="P557" i="9"/>
  <c r="S557" i="9" s="1"/>
  <c r="L557" i="9"/>
  <c r="P310" i="9"/>
  <c r="S310" i="9" s="1"/>
  <c r="L310" i="9"/>
  <c r="I449" i="9"/>
  <c r="J449" i="9" s="1"/>
  <c r="O449" i="9" s="1"/>
  <c r="M449" i="9"/>
  <c r="M239" i="9"/>
  <c r="I239" i="9"/>
  <c r="J239" i="9" s="1"/>
  <c r="O239" i="9" s="1"/>
  <c r="N210" i="9"/>
  <c r="R210" i="9" s="1"/>
  <c r="L347" i="9"/>
  <c r="P347" i="9"/>
  <c r="S347" i="9" s="1"/>
  <c r="I435" i="9"/>
  <c r="J435" i="9" s="1"/>
  <c r="O435" i="9" s="1"/>
  <c r="M435" i="9"/>
  <c r="I209" i="9"/>
  <c r="J209" i="9" s="1"/>
  <c r="O209" i="9" s="1"/>
  <c r="M209" i="9"/>
  <c r="AZ306" i="9"/>
  <c r="AS350" i="9"/>
  <c r="AT350" i="9" s="1"/>
  <c r="AR350" i="9"/>
  <c r="L409" i="9"/>
  <c r="P409" i="9"/>
  <c r="S409" i="9" s="1"/>
  <c r="L352" i="9"/>
  <c r="P352" i="9"/>
  <c r="S352" i="9" s="1"/>
  <c r="AB440" i="9"/>
  <c r="AA440" i="9"/>
  <c r="M585" i="9"/>
  <c r="N585" i="9" s="1"/>
  <c r="I585" i="9"/>
  <c r="J585" i="9" s="1"/>
  <c r="O585" i="9" s="1"/>
  <c r="AR609" i="9"/>
  <c r="AS609" i="9"/>
  <c r="AT609" i="9" s="1"/>
  <c r="AZ577" i="9"/>
  <c r="AB319" i="9"/>
  <c r="AA319" i="9"/>
  <c r="AA357" i="9"/>
  <c r="AB357" i="9"/>
  <c r="AZ520" i="9"/>
  <c r="AU520" i="9"/>
  <c r="M609" i="9"/>
  <c r="I609" i="9"/>
  <c r="J609" i="9" s="1"/>
  <c r="O609" i="9" s="1"/>
  <c r="AB36" i="9"/>
  <c r="AA36" i="9"/>
  <c r="L70" i="9"/>
  <c r="P70" i="9"/>
  <c r="S70" i="9" s="1"/>
  <c r="P148" i="9"/>
  <c r="S148" i="9" s="1"/>
  <c r="L148" i="9"/>
  <c r="AU144" i="9"/>
  <c r="AS266" i="9"/>
  <c r="AT266" i="9" s="1"/>
  <c r="AR266" i="9"/>
  <c r="P325" i="9"/>
  <c r="S325" i="9" s="1"/>
  <c r="L325" i="9"/>
  <c r="AU499" i="9"/>
  <c r="AH147" i="9"/>
  <c r="AK147" i="9" s="1"/>
  <c r="AG147" i="9"/>
  <c r="AJ147" i="9" s="1"/>
  <c r="AA115" i="9"/>
  <c r="AB115" i="9"/>
  <c r="N326" i="9"/>
  <c r="R326" i="9" s="1"/>
  <c r="L378" i="9"/>
  <c r="P378" i="9"/>
  <c r="S378" i="9" s="1"/>
  <c r="AU357" i="9"/>
  <c r="P429" i="9"/>
  <c r="S429" i="9" s="1"/>
  <c r="L429" i="9"/>
  <c r="P582" i="9"/>
  <c r="S582" i="9" s="1"/>
  <c r="L582" i="9"/>
  <c r="AS566" i="9"/>
  <c r="AT566" i="9" s="1"/>
  <c r="AR566" i="9"/>
  <c r="N84" i="9"/>
  <c r="R84" i="9" s="1"/>
  <c r="AA145" i="9"/>
  <c r="AB145" i="9"/>
  <c r="L149" i="9"/>
  <c r="P149" i="9"/>
  <c r="S149" i="9" s="1"/>
  <c r="L343" i="9"/>
  <c r="P343" i="9"/>
  <c r="S343" i="9" s="1"/>
  <c r="P330" i="9"/>
  <c r="S330" i="9" s="1"/>
  <c r="L330" i="9"/>
  <c r="AB455" i="9"/>
  <c r="AA455" i="9"/>
  <c r="AS596" i="9"/>
  <c r="AT596" i="9" s="1"/>
  <c r="AR596" i="9"/>
  <c r="AU507" i="9"/>
  <c r="AU43" i="9"/>
  <c r="AU225" i="9"/>
  <c r="AZ144" i="9"/>
  <c r="P315" i="9"/>
  <c r="S315" i="9" s="1"/>
  <c r="L315" i="9"/>
  <c r="AU366" i="9"/>
  <c r="L448" i="9"/>
  <c r="P448" i="9"/>
  <c r="S448" i="9" s="1"/>
  <c r="AA489" i="9"/>
  <c r="AB489" i="9"/>
  <c r="AB592" i="9"/>
  <c r="AA592" i="9"/>
  <c r="AG130" i="9"/>
  <c r="AJ130" i="9" s="1"/>
  <c r="AH130" i="9"/>
  <c r="AK130" i="9" s="1"/>
  <c r="AS57" i="9"/>
  <c r="AT57" i="9" s="1"/>
  <c r="AR57" i="9"/>
  <c r="AZ289" i="9"/>
  <c r="AB180" i="9"/>
  <c r="AA180" i="9"/>
  <c r="L328" i="9"/>
  <c r="P328" i="9"/>
  <c r="S328" i="9" s="1"/>
  <c r="AB511" i="9"/>
  <c r="AA511" i="9"/>
  <c r="AB575" i="9"/>
  <c r="AA575" i="9"/>
  <c r="M25" i="9"/>
  <c r="I25" i="9"/>
  <c r="J25" i="9" s="1"/>
  <c r="O25" i="9" s="1"/>
  <c r="AZ225" i="9"/>
  <c r="AZ213" i="9"/>
  <c r="AZ362" i="9"/>
  <c r="M361" i="9"/>
  <c r="I361" i="9"/>
  <c r="J361" i="9" s="1"/>
  <c r="O361" i="9" s="1"/>
  <c r="AB459" i="9"/>
  <c r="AA459" i="9"/>
  <c r="M486" i="9"/>
  <c r="I486" i="9"/>
  <c r="J486" i="9" s="1"/>
  <c r="O486" i="9" s="1"/>
  <c r="M75" i="9"/>
  <c r="I75" i="9"/>
  <c r="J75" i="9" s="1"/>
  <c r="O75" i="9" s="1"/>
  <c r="AH189" i="9"/>
  <c r="AK189" i="9" s="1"/>
  <c r="AG189" i="9"/>
  <c r="AJ189" i="9" s="1"/>
  <c r="L212" i="9"/>
  <c r="P212" i="9"/>
  <c r="S212" i="9" s="1"/>
  <c r="M208" i="9"/>
  <c r="I208" i="9"/>
  <c r="J208" i="9" s="1"/>
  <c r="O208" i="9" s="1"/>
  <c r="AU388" i="9"/>
  <c r="AZ484" i="9"/>
  <c r="AH476" i="9"/>
  <c r="AK476" i="9" s="1"/>
  <c r="AG476" i="9"/>
  <c r="AJ476" i="9" s="1"/>
  <c r="AZ584" i="9"/>
  <c r="I413" i="9"/>
  <c r="J413" i="9" s="1"/>
  <c r="O413" i="9" s="1"/>
  <c r="M413" i="9"/>
  <c r="R218" i="9"/>
  <c r="AB64" i="9"/>
  <c r="AA64" i="9"/>
  <c r="N225" i="9"/>
  <c r="R225" i="9" s="1"/>
  <c r="P284" i="9"/>
  <c r="S284" i="9" s="1"/>
  <c r="L284" i="9"/>
  <c r="AB540" i="9"/>
  <c r="AA540" i="9"/>
  <c r="AH77" i="9"/>
  <c r="AK77" i="9" s="1"/>
  <c r="AG77" i="9"/>
  <c r="AJ77" i="9" s="1"/>
  <c r="L314" i="9"/>
  <c r="P314" i="9"/>
  <c r="S314" i="9" s="1"/>
  <c r="AZ179" i="9"/>
  <c r="AB482" i="9"/>
  <c r="AA482" i="9"/>
  <c r="AZ523" i="9"/>
  <c r="L507" i="9"/>
  <c r="P507" i="9"/>
  <c r="S507" i="9" s="1"/>
  <c r="AZ113" i="9"/>
  <c r="P177" i="9"/>
  <c r="S177" i="9" s="1"/>
  <c r="L177" i="9"/>
  <c r="I195" i="9"/>
  <c r="J195" i="9" s="1"/>
  <c r="O195" i="9" s="1"/>
  <c r="M195" i="9"/>
  <c r="AB252" i="9"/>
  <c r="AA252" i="9"/>
  <c r="M364" i="9"/>
  <c r="I364" i="9"/>
  <c r="J364" i="9" s="1"/>
  <c r="O364" i="9" s="1"/>
  <c r="AG437" i="9"/>
  <c r="AJ437" i="9" s="1"/>
  <c r="AH437" i="9"/>
  <c r="AK437" i="9" s="1"/>
  <c r="AA515" i="9"/>
  <c r="AB515" i="9"/>
  <c r="P524" i="9"/>
  <c r="S524" i="9" s="1"/>
  <c r="L524" i="9"/>
  <c r="AZ61" i="9"/>
  <c r="AS251" i="9"/>
  <c r="AT251" i="9" s="1"/>
  <c r="AR251" i="9"/>
  <c r="AU257" i="9"/>
  <c r="I303" i="9"/>
  <c r="J303" i="9" s="1"/>
  <c r="O303" i="9" s="1"/>
  <c r="M303" i="9"/>
  <c r="L391" i="9"/>
  <c r="P391" i="9"/>
  <c r="S391" i="9" s="1"/>
  <c r="P404" i="9"/>
  <c r="S404" i="9" s="1"/>
  <c r="L404" i="9"/>
  <c r="AB519" i="9"/>
  <c r="AA519" i="9"/>
  <c r="AZ562" i="9"/>
  <c r="P549" i="9"/>
  <c r="S549" i="9" s="1"/>
  <c r="L549" i="9"/>
  <c r="AZ571" i="9"/>
  <c r="AS250" i="9"/>
  <c r="AT250" i="9" s="1"/>
  <c r="AR250" i="9"/>
  <c r="AZ132" i="9"/>
  <c r="AA119" i="9"/>
  <c r="AB119" i="9"/>
  <c r="AH294" i="9"/>
  <c r="AK294" i="9" s="1"/>
  <c r="AG294" i="9"/>
  <c r="AJ294" i="9" s="1"/>
  <c r="AB391" i="9"/>
  <c r="AA391" i="9"/>
  <c r="M346" i="9"/>
  <c r="I346" i="9"/>
  <c r="J346" i="9" s="1"/>
  <c r="O346" i="9" s="1"/>
  <c r="AA522" i="9"/>
  <c r="AB522" i="9"/>
  <c r="L519" i="9"/>
  <c r="P519" i="9"/>
  <c r="S519" i="9" s="1"/>
  <c r="M506" i="9"/>
  <c r="I506" i="9"/>
  <c r="J506" i="9" s="1"/>
  <c r="O506" i="9" s="1"/>
  <c r="I581" i="9"/>
  <c r="J581" i="9" s="1"/>
  <c r="O581" i="9" s="1"/>
  <c r="M581" i="9"/>
  <c r="AU255" i="9"/>
  <c r="M345" i="9"/>
  <c r="I345" i="9"/>
  <c r="J345" i="9" s="1"/>
  <c r="O345" i="9" s="1"/>
  <c r="AZ594" i="9"/>
  <c r="P552" i="9"/>
  <c r="S552" i="9" s="1"/>
  <c r="L552" i="9"/>
  <c r="P234" i="9"/>
  <c r="S234" i="9" s="1"/>
  <c r="L234" i="9"/>
  <c r="AU282" i="9"/>
  <c r="AU61" i="9"/>
  <c r="I567" i="9"/>
  <c r="J567" i="9" s="1"/>
  <c r="O567" i="9" s="1"/>
  <c r="M567" i="9"/>
  <c r="I296" i="9"/>
  <c r="J296" i="9" s="1"/>
  <c r="O296" i="9" s="1"/>
  <c r="M296" i="9"/>
  <c r="AG135" i="9"/>
  <c r="AJ135" i="9" s="1"/>
  <c r="AH135" i="9"/>
  <c r="AK135" i="9" s="1"/>
  <c r="M382" i="9"/>
  <c r="I382" i="9"/>
  <c r="J382" i="9" s="1"/>
  <c r="O382" i="9" s="1"/>
  <c r="AG33" i="9"/>
  <c r="AJ33" i="9" s="1"/>
  <c r="AH33" i="9"/>
  <c r="AK33" i="9" s="1"/>
  <c r="L322" i="9"/>
  <c r="P322" i="9"/>
  <c r="S322" i="9" s="1"/>
  <c r="AZ356" i="9"/>
  <c r="L239" i="9"/>
  <c r="P239" i="9"/>
  <c r="S239" i="9" s="1"/>
  <c r="AG551" i="9"/>
  <c r="AJ551" i="9"/>
  <c r="AH551" i="9"/>
  <c r="AK551" i="9" s="1"/>
  <c r="P342" i="9"/>
  <c r="S342" i="9" s="1"/>
  <c r="L342" i="9"/>
  <c r="M545" i="9"/>
  <c r="I545" i="9"/>
  <c r="J545" i="9" s="1"/>
  <c r="O545" i="9" s="1"/>
  <c r="AU128" i="9"/>
  <c r="AZ473" i="9"/>
  <c r="AU132" i="9"/>
  <c r="M262" i="9"/>
  <c r="I262" i="9"/>
  <c r="J262" i="9" s="1"/>
  <c r="O262" i="9" s="1"/>
  <c r="I530" i="9"/>
  <c r="J530" i="9" s="1"/>
  <c r="O530" i="9" s="1"/>
  <c r="M530" i="9"/>
  <c r="M406" i="9"/>
  <c r="I406" i="9"/>
  <c r="J406" i="9" s="1"/>
  <c r="O406" i="9" s="1"/>
  <c r="AB566" i="9"/>
  <c r="AA566" i="9"/>
  <c r="AB483" i="9"/>
  <c r="AA483" i="9"/>
  <c r="P609" i="9"/>
  <c r="S609" i="9" s="1"/>
  <c r="L609" i="9"/>
  <c r="M70" i="9"/>
  <c r="I70" i="9"/>
  <c r="J70" i="9" s="1"/>
  <c r="O70" i="9" s="1"/>
  <c r="I148" i="9"/>
  <c r="J148" i="9" s="1"/>
  <c r="O148" i="9" s="1"/>
  <c r="M148" i="9"/>
  <c r="I213" i="9"/>
  <c r="J213" i="9" s="1"/>
  <c r="O213" i="9" s="1"/>
  <c r="M213" i="9"/>
  <c r="I325" i="9"/>
  <c r="J325" i="9" s="1"/>
  <c r="O325" i="9" s="1"/>
  <c r="M325" i="9"/>
  <c r="AS355" i="9"/>
  <c r="AT355" i="9" s="1"/>
  <c r="AR355" i="9"/>
  <c r="AU365" i="9"/>
  <c r="AH83" i="9"/>
  <c r="AK83" i="9" s="1"/>
  <c r="AG83" i="9"/>
  <c r="AJ83" i="9" s="1"/>
  <c r="AB80" i="9"/>
  <c r="AA80" i="9"/>
  <c r="AB267" i="9"/>
  <c r="AA267" i="9"/>
  <c r="AS375" i="9"/>
  <c r="AT375" i="9" s="1"/>
  <c r="AR375" i="9"/>
  <c r="AB553" i="9"/>
  <c r="AA553" i="9"/>
  <c r="AZ487" i="9"/>
  <c r="AZ449" i="9"/>
  <c r="M603" i="9"/>
  <c r="I603" i="9"/>
  <c r="J603" i="9" s="1"/>
  <c r="O603" i="9" s="1"/>
  <c r="I50" i="9"/>
  <c r="J50" i="9" s="1"/>
  <c r="O50" i="9" s="1"/>
  <c r="M50" i="9"/>
  <c r="AZ85" i="9"/>
  <c r="AA71" i="9"/>
  <c r="AB71" i="9"/>
  <c r="AU91" i="9"/>
  <c r="AH200" i="9"/>
  <c r="AK200" i="9" s="1"/>
  <c r="AG200" i="9"/>
  <c r="AJ200" i="9" s="1"/>
  <c r="AU165" i="9"/>
  <c r="AA278" i="9"/>
  <c r="AB278" i="9"/>
  <c r="AA330" i="9"/>
  <c r="AB330" i="9"/>
  <c r="M315" i="9"/>
  <c r="I315" i="9"/>
  <c r="J315" i="9" s="1"/>
  <c r="O315" i="9" s="1"/>
  <c r="AH428" i="9"/>
  <c r="AK428" i="9" s="1"/>
  <c r="AG428" i="9"/>
  <c r="AJ428" i="9" s="1"/>
  <c r="AA429" i="9"/>
  <c r="AB429" i="9"/>
  <c r="AB458" i="9"/>
  <c r="AA458" i="9"/>
  <c r="AA470" i="9"/>
  <c r="AB470" i="9"/>
  <c r="AA609" i="9"/>
  <c r="AB609" i="9"/>
  <c r="AB50" i="9"/>
  <c r="AA50" i="9"/>
  <c r="M118" i="9"/>
  <c r="I118" i="9"/>
  <c r="J118" i="9" s="1"/>
  <c r="O118" i="9" s="1"/>
  <c r="AH205" i="9"/>
  <c r="AK205" i="9" s="1"/>
  <c r="AG205" i="9"/>
  <c r="AJ205" i="9" s="1"/>
  <c r="P304" i="9"/>
  <c r="S304" i="9" s="1"/>
  <c r="L304" i="9"/>
  <c r="AA463" i="9"/>
  <c r="AB463" i="9"/>
  <c r="N602" i="9"/>
  <c r="R602" i="9" s="1"/>
  <c r="AB574" i="9"/>
  <c r="AA574" i="9"/>
  <c r="L25" i="9"/>
  <c r="P25" i="9"/>
  <c r="S25" i="9" s="1"/>
  <c r="AU11" i="9"/>
  <c r="AZ130" i="9"/>
  <c r="AB131" i="9"/>
  <c r="AA131" i="9"/>
  <c r="AB173" i="9"/>
  <c r="AA173" i="9"/>
  <c r="L361" i="9"/>
  <c r="P361" i="9"/>
  <c r="S361" i="9" s="1"/>
  <c r="P486" i="9"/>
  <c r="S486" i="9" s="1"/>
  <c r="L486" i="9"/>
  <c r="AU119" i="9"/>
  <c r="AA230" i="9"/>
  <c r="AB230" i="9"/>
  <c r="L208" i="9"/>
  <c r="P208" i="9"/>
  <c r="S208" i="9" s="1"/>
  <c r="P283" i="9"/>
  <c r="S283" i="9" s="1"/>
  <c r="L283" i="9"/>
  <c r="AB376" i="9"/>
  <c r="AA376" i="9"/>
  <c r="L538" i="9"/>
  <c r="P538" i="9"/>
  <c r="S538" i="9" s="1"/>
  <c r="AH578" i="9"/>
  <c r="AK578" i="9" s="1"/>
  <c r="AG578" i="9"/>
  <c r="AJ578" i="9" s="1"/>
  <c r="I192" i="9"/>
  <c r="J192" i="9" s="1"/>
  <c r="O192" i="9" s="1"/>
  <c r="M192" i="9"/>
  <c r="M284" i="9"/>
  <c r="I284" i="9"/>
  <c r="J284" i="9" s="1"/>
  <c r="O284" i="9" s="1"/>
  <c r="AB457" i="9"/>
  <c r="AA457" i="9"/>
  <c r="P583" i="9"/>
  <c r="S583" i="9" s="1"/>
  <c r="L583" i="9"/>
  <c r="AZ530" i="9"/>
  <c r="AG30" i="9"/>
  <c r="AJ30" i="9" s="1"/>
  <c r="AH30" i="9"/>
  <c r="AK30" i="9" s="1"/>
  <c r="N108" i="9"/>
  <c r="R108" i="9" s="1"/>
  <c r="L60" i="9"/>
  <c r="P60" i="9"/>
  <c r="S60" i="9" s="1"/>
  <c r="AH202" i="9"/>
  <c r="AK202" i="9" s="1"/>
  <c r="AG202" i="9"/>
  <c r="AJ202" i="9" s="1"/>
  <c r="AB232" i="9"/>
  <c r="AA232" i="9"/>
  <c r="M381" i="9"/>
  <c r="I381" i="9"/>
  <c r="J381" i="9" s="1"/>
  <c r="O381" i="9" s="1"/>
  <c r="AB384" i="9"/>
  <c r="AA384" i="9"/>
  <c r="M402" i="9"/>
  <c r="I402" i="9"/>
  <c r="J402" i="9" s="1"/>
  <c r="O402" i="9" s="1"/>
  <c r="AU589" i="9"/>
  <c r="AB39" i="9"/>
  <c r="AA39" i="9"/>
  <c r="M83" i="9"/>
  <c r="I83" i="9"/>
  <c r="J83" i="9" s="1"/>
  <c r="O83" i="9" s="1"/>
  <c r="AZ190" i="9"/>
  <c r="AA163" i="9"/>
  <c r="AB163" i="9"/>
  <c r="AU156" i="9"/>
  <c r="P207" i="9"/>
  <c r="S207" i="9" s="1"/>
  <c r="L207" i="9"/>
  <c r="AB386" i="9"/>
  <c r="AA386" i="9"/>
  <c r="AB433" i="9"/>
  <c r="AA433" i="9"/>
  <c r="AR562" i="9"/>
  <c r="AS562" i="9"/>
  <c r="AT562" i="9" s="1"/>
  <c r="AB177" i="9"/>
  <c r="AA177" i="9"/>
  <c r="P303" i="9"/>
  <c r="S303" i="9" s="1"/>
  <c r="L303" i="9"/>
  <c r="M404" i="9"/>
  <c r="I404" i="9"/>
  <c r="J404" i="9" s="1"/>
  <c r="O404" i="9" s="1"/>
  <c r="AG61" i="9"/>
  <c r="AJ61" i="9" s="1"/>
  <c r="AH61" i="9"/>
  <c r="AK61" i="9" s="1"/>
  <c r="AB92" i="9"/>
  <c r="AA92" i="9"/>
  <c r="AA62" i="9"/>
  <c r="AB62" i="9"/>
  <c r="AA234" i="9"/>
  <c r="AB234" i="9"/>
  <c r="I106" i="9"/>
  <c r="J106" i="9" s="1"/>
  <c r="O106" i="9" s="1"/>
  <c r="M106" i="9"/>
  <c r="P416" i="9"/>
  <c r="S416" i="9" s="1"/>
  <c r="L416" i="9"/>
  <c r="L346" i="9"/>
  <c r="P346" i="9"/>
  <c r="S346" i="9" s="1"/>
  <c r="L506" i="9"/>
  <c r="P506" i="9"/>
  <c r="S506" i="9" s="1"/>
  <c r="AH548" i="9"/>
  <c r="AK548" i="9" s="1"/>
  <c r="AG548" i="9"/>
  <c r="AJ548" i="9" s="1"/>
  <c r="AG82" i="9"/>
  <c r="AJ82" i="9" s="1"/>
  <c r="AH82" i="9"/>
  <c r="AK82" i="9" s="1"/>
  <c r="L345" i="9"/>
  <c r="P345" i="9"/>
  <c r="S345" i="9" s="1"/>
  <c r="I234" i="9"/>
  <c r="J234" i="9" s="1"/>
  <c r="O234" i="9" s="1"/>
  <c r="M234" i="9"/>
  <c r="S502" i="9"/>
  <c r="N502" i="9"/>
  <c r="R502" i="9" s="1"/>
  <c r="P29" i="9"/>
  <c r="S29" i="9" s="1"/>
  <c r="L29" i="9"/>
  <c r="AB14" i="9"/>
  <c r="AA14" i="9"/>
  <c r="L296" i="9"/>
  <c r="P296" i="9"/>
  <c r="S296" i="9" s="1"/>
  <c r="N547" i="9"/>
  <c r="R547" i="9" s="1"/>
  <c r="N548" i="9"/>
  <c r="R548" i="9" s="1"/>
  <c r="P382" i="9"/>
  <c r="S382" i="9" s="1"/>
  <c r="L382" i="9"/>
  <c r="M322" i="9"/>
  <c r="I322" i="9"/>
  <c r="J322" i="9" s="1"/>
  <c r="O322" i="9" s="1"/>
  <c r="M342" i="9"/>
  <c r="I342" i="9"/>
  <c r="J342" i="9" s="1"/>
  <c r="O342" i="9" s="1"/>
  <c r="L545" i="9"/>
  <c r="P545" i="9"/>
  <c r="S545" i="9" s="1"/>
  <c r="P262" i="9"/>
  <c r="S262" i="9" s="1"/>
  <c r="L262" i="9"/>
  <c r="L530" i="9"/>
  <c r="P530" i="9"/>
  <c r="S530" i="9" s="1"/>
  <c r="S206" i="9"/>
  <c r="N206" i="9"/>
  <c r="R206" i="9" s="1"/>
  <c r="P213" i="9"/>
  <c r="S213" i="9" s="1"/>
  <c r="L213" i="9"/>
  <c r="AH425" i="9"/>
  <c r="AK425" i="9" s="1"/>
  <c r="AG425" i="9"/>
  <c r="AJ425" i="9" s="1"/>
  <c r="P37" i="9"/>
  <c r="S37" i="9" s="1"/>
  <c r="L37" i="9"/>
  <c r="AB65" i="9"/>
  <c r="AA65" i="9"/>
  <c r="AG427" i="9"/>
  <c r="AJ427" i="9" s="1"/>
  <c r="AH427" i="9"/>
  <c r="AK427" i="9" s="1"/>
  <c r="AS480" i="9"/>
  <c r="AT480" i="9" s="1"/>
  <c r="AR480" i="9"/>
  <c r="AA523" i="9"/>
  <c r="AB523" i="9"/>
  <c r="AH149" i="9"/>
  <c r="AK149" i="9" s="1"/>
  <c r="AG149" i="9"/>
  <c r="AJ149" i="9" s="1"/>
  <c r="AA178" i="9"/>
  <c r="AB178" i="9"/>
  <c r="AB275" i="9"/>
  <c r="AA275" i="9"/>
  <c r="I490" i="9"/>
  <c r="J490" i="9" s="1"/>
  <c r="O490" i="9" s="1"/>
  <c r="M490" i="9"/>
  <c r="AS602" i="9"/>
  <c r="AT602" i="9" s="1"/>
  <c r="AR602" i="9"/>
  <c r="L603" i="9"/>
  <c r="P603" i="9"/>
  <c r="S603" i="9" s="1"/>
  <c r="L50" i="9"/>
  <c r="P50" i="9"/>
  <c r="S50" i="9" s="1"/>
  <c r="AH157" i="9"/>
  <c r="AK157" i="9" s="1"/>
  <c r="AG157" i="9"/>
  <c r="AJ157" i="9" s="1"/>
  <c r="AZ361" i="9"/>
  <c r="AG549" i="9"/>
  <c r="AJ549" i="9" s="1"/>
  <c r="AH549" i="9"/>
  <c r="AK549" i="9" s="1"/>
  <c r="L561" i="9"/>
  <c r="P561" i="9"/>
  <c r="S561" i="9" s="1"/>
  <c r="I487" i="9"/>
  <c r="J487" i="9" s="1"/>
  <c r="O487" i="9" s="1"/>
  <c r="M487" i="9"/>
  <c r="I101" i="9"/>
  <c r="J101" i="9" s="1"/>
  <c r="O101" i="9" s="1"/>
  <c r="M101" i="9"/>
  <c r="L118" i="9"/>
  <c r="P118" i="9"/>
  <c r="S118" i="9" s="1"/>
  <c r="AZ152" i="9"/>
  <c r="L238" i="9"/>
  <c r="P238" i="9"/>
  <c r="S238" i="9" s="1"/>
  <c r="M304" i="9"/>
  <c r="I304" i="9"/>
  <c r="J304" i="9" s="1"/>
  <c r="O304" i="9" s="1"/>
  <c r="AS413" i="9"/>
  <c r="AT413" i="9" s="1"/>
  <c r="AR413" i="9"/>
  <c r="AG423" i="9"/>
  <c r="AJ423" i="9" s="1"/>
  <c r="AH423" i="9"/>
  <c r="AS485" i="9"/>
  <c r="AT485" i="9" s="1"/>
  <c r="AR485" i="9"/>
  <c r="P555" i="9"/>
  <c r="S555" i="9" s="1"/>
  <c r="L555" i="9"/>
  <c r="M36" i="9"/>
  <c r="I36" i="9"/>
  <c r="J36" i="9" s="1"/>
  <c r="O36" i="9" s="1"/>
  <c r="L95" i="9"/>
  <c r="P95" i="9"/>
  <c r="S95" i="9" s="1"/>
  <c r="AB304" i="9"/>
  <c r="AA304" i="9"/>
  <c r="AA341" i="9"/>
  <c r="AB341" i="9"/>
  <c r="L351" i="9"/>
  <c r="P351" i="9"/>
  <c r="S351" i="9" s="1"/>
  <c r="AB436" i="9"/>
  <c r="AA436" i="9"/>
  <c r="I503" i="9"/>
  <c r="J503" i="9" s="1"/>
  <c r="O503" i="9" s="1"/>
  <c r="M503" i="9"/>
  <c r="I74" i="9"/>
  <c r="J74" i="9" s="1"/>
  <c r="O74" i="9" s="1"/>
  <c r="M74" i="9"/>
  <c r="AG241" i="9"/>
  <c r="AJ241" i="9" s="1"/>
  <c r="AH241" i="9"/>
  <c r="AK241" i="9" s="1"/>
  <c r="M283" i="9"/>
  <c r="I283" i="9"/>
  <c r="J283" i="9" s="1"/>
  <c r="O283" i="9" s="1"/>
  <c r="AA361" i="9"/>
  <c r="AB361" i="9"/>
  <c r="AA394" i="9"/>
  <c r="AB394" i="9"/>
  <c r="M538" i="9"/>
  <c r="I538" i="9"/>
  <c r="J538" i="9" s="1"/>
  <c r="O538" i="9" s="1"/>
  <c r="I32" i="9"/>
  <c r="J32" i="9" s="1"/>
  <c r="O32" i="9" s="1"/>
  <c r="M32" i="9"/>
  <c r="AA226" i="9"/>
  <c r="AB226" i="9"/>
  <c r="P192" i="9"/>
  <c r="S192" i="9" s="1"/>
  <c r="L192" i="9"/>
  <c r="AB320" i="9"/>
  <c r="AA320" i="9"/>
  <c r="AB282" i="9"/>
  <c r="AA282" i="9"/>
  <c r="I583" i="9"/>
  <c r="J583" i="9" s="1"/>
  <c r="O583" i="9" s="1"/>
  <c r="M583" i="9"/>
  <c r="AH161" i="9"/>
  <c r="AK161" i="9" s="1"/>
  <c r="AG161" i="9"/>
  <c r="AJ161" i="9" s="1"/>
  <c r="L21" i="9"/>
  <c r="P21" i="9"/>
  <c r="S21" i="9" s="1"/>
  <c r="M60" i="9"/>
  <c r="I60" i="9"/>
  <c r="J60" i="9" s="1"/>
  <c r="O60" i="9" s="1"/>
  <c r="M226" i="9"/>
  <c r="I226" i="9"/>
  <c r="J226" i="9" s="1"/>
  <c r="O226" i="9" s="1"/>
  <c r="P381" i="9"/>
  <c r="S381" i="9" s="1"/>
  <c r="L381" i="9"/>
  <c r="P402" i="9"/>
  <c r="S402" i="9" s="1"/>
  <c r="L402" i="9"/>
  <c r="L415" i="9"/>
  <c r="P415" i="9"/>
  <c r="S415" i="9" s="1"/>
  <c r="AA464" i="9"/>
  <c r="AB464" i="9"/>
  <c r="P83" i="9"/>
  <c r="S83" i="9" s="1"/>
  <c r="L83" i="9"/>
  <c r="I207" i="9"/>
  <c r="J207" i="9" s="1"/>
  <c r="O207" i="9" s="1"/>
  <c r="M207" i="9"/>
  <c r="AU246" i="9"/>
  <c r="AU316" i="9"/>
  <c r="AU538" i="9"/>
  <c r="AH487" i="9"/>
  <c r="AK487" i="9" s="1"/>
  <c r="AG487" i="9"/>
  <c r="AJ487" i="9" s="1"/>
  <c r="AU610" i="9"/>
  <c r="AA19" i="9"/>
  <c r="AB19" i="9"/>
  <c r="AB188" i="9"/>
  <c r="AA188" i="9"/>
  <c r="AR354" i="9"/>
  <c r="AS354" i="9"/>
  <c r="AT354" i="9" s="1"/>
  <c r="AZ513" i="9"/>
  <c r="R559" i="9"/>
  <c r="M139" i="9"/>
  <c r="I139" i="9"/>
  <c r="J139" i="9" s="1"/>
  <c r="O139" i="9" s="1"/>
  <c r="AA86" i="9"/>
  <c r="AB86" i="9"/>
  <c r="AA109" i="9"/>
  <c r="AB109" i="9"/>
  <c r="P106" i="9"/>
  <c r="S106" i="9" s="1"/>
  <c r="L106" i="9"/>
  <c r="AB285" i="9"/>
  <c r="AA285" i="9"/>
  <c r="AB375" i="9"/>
  <c r="AA375" i="9"/>
  <c r="AB367" i="9"/>
  <c r="AA367" i="9"/>
  <c r="I416" i="9"/>
  <c r="J416" i="9" s="1"/>
  <c r="O416" i="9" s="1"/>
  <c r="M416" i="9"/>
  <c r="AB516" i="9"/>
  <c r="AA516" i="9"/>
  <c r="AU278" i="9"/>
  <c r="I86" i="9"/>
  <c r="J86" i="9" s="1"/>
  <c r="O86" i="9" s="1"/>
  <c r="M86" i="9"/>
  <c r="AU322" i="9"/>
  <c r="I430" i="9"/>
  <c r="J430" i="9" s="1"/>
  <c r="O430" i="9" s="1"/>
  <c r="M430" i="9"/>
  <c r="M29" i="9"/>
  <c r="I29" i="9"/>
  <c r="J29" i="9" s="1"/>
  <c r="O29" i="9" s="1"/>
  <c r="AB339" i="9"/>
  <c r="AA339" i="9"/>
  <c r="AZ269" i="9"/>
  <c r="AH132" i="9"/>
  <c r="AK132" i="9" s="1"/>
  <c r="AG132" i="9"/>
  <c r="AJ132" i="9" s="1"/>
  <c r="AB307" i="9"/>
  <c r="AA307" i="9"/>
  <c r="AU531" i="9"/>
  <c r="AA193" i="9"/>
  <c r="AB193" i="9"/>
  <c r="AA66" i="9"/>
  <c r="AB66" i="9"/>
  <c r="AA254" i="9"/>
  <c r="AB254" i="9"/>
  <c r="AU267" i="9"/>
  <c r="AA389" i="9"/>
  <c r="AB389" i="9"/>
  <c r="AU411" i="9"/>
  <c r="AH542" i="9"/>
  <c r="AK542" i="9" s="1"/>
  <c r="AG542" i="9"/>
  <c r="AJ542" i="9" s="1"/>
  <c r="P188" i="9"/>
  <c r="S188" i="9" s="1"/>
  <c r="L188" i="9"/>
  <c r="AG332" i="9"/>
  <c r="AJ332" i="9" s="1"/>
  <c r="AH332" i="9"/>
  <c r="AK332" i="9" s="1"/>
  <c r="M253" i="9"/>
  <c r="I253" i="9"/>
  <c r="J253" i="9" s="1"/>
  <c r="O253" i="9" s="1"/>
  <c r="AH420" i="9"/>
  <c r="AK420" i="9" s="1"/>
  <c r="AG420" i="9"/>
  <c r="AJ420" i="9" s="1"/>
  <c r="AH473" i="9"/>
  <c r="AK473" i="9" s="1"/>
  <c r="AG473" i="9"/>
  <c r="AJ473" i="9" s="1"/>
  <c r="AA59" i="9"/>
  <c r="AB59" i="9"/>
  <c r="I37" i="9"/>
  <c r="J37" i="9" s="1"/>
  <c r="O37" i="9" s="1"/>
  <c r="M37" i="9"/>
  <c r="AZ481" i="9"/>
  <c r="AZ187" i="9"/>
  <c r="AS441" i="9"/>
  <c r="AT441" i="9" s="1"/>
  <c r="AR441" i="9"/>
  <c r="M593" i="9"/>
  <c r="I593" i="9"/>
  <c r="J593" i="9" s="1"/>
  <c r="O593" i="9" s="1"/>
  <c r="AB13" i="9"/>
  <c r="AA13" i="9"/>
  <c r="P45" i="9"/>
  <c r="S45" i="9" s="1"/>
  <c r="L45" i="9"/>
  <c r="AG276" i="9"/>
  <c r="AJ276" i="9" s="1"/>
  <c r="AH276" i="9"/>
  <c r="AK276" i="9" s="1"/>
  <c r="L490" i="9"/>
  <c r="P490" i="9"/>
  <c r="S490" i="9" s="1"/>
  <c r="L485" i="9"/>
  <c r="P485" i="9"/>
  <c r="S485" i="9" s="1"/>
  <c r="AA610" i="9"/>
  <c r="AB610" i="9"/>
  <c r="P2" i="9"/>
  <c r="S2" i="9" s="1"/>
  <c r="L2" i="9"/>
  <c r="AB158" i="9"/>
  <c r="AA158" i="9"/>
  <c r="AB238" i="9"/>
  <c r="AA238" i="9"/>
  <c r="AB231" i="9"/>
  <c r="AA231" i="9"/>
  <c r="AB343" i="9"/>
  <c r="AA343" i="9"/>
  <c r="AB369" i="9"/>
  <c r="AA369" i="9"/>
  <c r="L564" i="9"/>
  <c r="P564" i="9"/>
  <c r="S564" i="9" s="1"/>
  <c r="N509" i="9"/>
  <c r="I561" i="9"/>
  <c r="J561" i="9" s="1"/>
  <c r="O561" i="9" s="1"/>
  <c r="M561" i="9"/>
  <c r="P487" i="9"/>
  <c r="S487" i="9" s="1"/>
  <c r="L487" i="9"/>
  <c r="AH590" i="9"/>
  <c r="AK590" i="9" s="1"/>
  <c r="AG590" i="9"/>
  <c r="AJ590" i="9" s="1"/>
  <c r="AZ56" i="9"/>
  <c r="P101" i="9"/>
  <c r="S101" i="9" s="1"/>
  <c r="L101" i="9"/>
  <c r="AU145" i="9"/>
  <c r="I238" i="9"/>
  <c r="J238" i="9" s="1"/>
  <c r="O238" i="9" s="1"/>
  <c r="M238" i="9"/>
  <c r="AZ282" i="9"/>
  <c r="AS348" i="9"/>
  <c r="AT348" i="9" s="1"/>
  <c r="AR348" i="9"/>
  <c r="P472" i="9"/>
  <c r="S472" i="9" s="1"/>
  <c r="L472" i="9"/>
  <c r="AK423" i="9"/>
  <c r="AH521" i="9"/>
  <c r="AK521" i="9" s="1"/>
  <c r="AG521" i="9"/>
  <c r="AJ521" i="9" s="1"/>
  <c r="L527" i="9"/>
  <c r="P527" i="9"/>
  <c r="S527" i="9" s="1"/>
  <c r="M610" i="9"/>
  <c r="I610" i="9"/>
  <c r="J610" i="9" s="1"/>
  <c r="O610" i="9" s="1"/>
  <c r="N544" i="9"/>
  <c r="R544" i="9" s="1"/>
  <c r="M555" i="9"/>
  <c r="I555" i="9"/>
  <c r="J555" i="9" s="1"/>
  <c r="O555" i="9" s="1"/>
  <c r="P36" i="9"/>
  <c r="S36" i="9" s="1"/>
  <c r="L36" i="9"/>
  <c r="AZ39" i="9"/>
  <c r="AU58" i="9"/>
  <c r="I95" i="9"/>
  <c r="J95" i="9" s="1"/>
  <c r="O95" i="9" s="1"/>
  <c r="M95" i="9"/>
  <c r="AZ188" i="9"/>
  <c r="M351" i="9"/>
  <c r="I351" i="9"/>
  <c r="J351" i="9" s="1"/>
  <c r="O351" i="9" s="1"/>
  <c r="AS431" i="9"/>
  <c r="AT431" i="9" s="1"/>
  <c r="AR431" i="9"/>
  <c r="AU431" i="9" s="1"/>
  <c r="L503" i="9"/>
  <c r="P503" i="9"/>
  <c r="S503" i="9" s="1"/>
  <c r="P74" i="9"/>
  <c r="S74" i="9" s="1"/>
  <c r="L74" i="9"/>
  <c r="AU151" i="9"/>
  <c r="AB169" i="9"/>
  <c r="AA169" i="9"/>
  <c r="P305" i="9"/>
  <c r="S305" i="9" s="1"/>
  <c r="L305" i="9"/>
  <c r="I447" i="9"/>
  <c r="J447" i="9" s="1"/>
  <c r="O447" i="9" s="1"/>
  <c r="M447" i="9"/>
  <c r="AA546" i="9"/>
  <c r="AB546" i="9"/>
  <c r="AZ62" i="9"/>
  <c r="P32" i="9"/>
  <c r="S32" i="9" s="1"/>
  <c r="L32" i="9"/>
  <c r="AB74" i="9"/>
  <c r="AA74" i="9"/>
  <c r="L100" i="9"/>
  <c r="P100" i="9"/>
  <c r="S100" i="9" s="1"/>
  <c r="AS399" i="9"/>
  <c r="AT399" i="9" s="1"/>
  <c r="AR399" i="9"/>
  <c r="AB501" i="9"/>
  <c r="AA501" i="9"/>
  <c r="AA565" i="9"/>
  <c r="AB565" i="9"/>
  <c r="P442" i="9"/>
  <c r="S442" i="9" s="1"/>
  <c r="L442" i="9"/>
  <c r="AB507" i="9"/>
  <c r="AA507" i="9"/>
  <c r="P111" i="9"/>
  <c r="S111" i="9" s="1"/>
  <c r="L111" i="9"/>
  <c r="I21" i="9"/>
  <c r="J21" i="9" s="1"/>
  <c r="O21" i="9" s="1"/>
  <c r="M21" i="9"/>
  <c r="P72" i="9"/>
  <c r="S72" i="9" s="1"/>
  <c r="L72" i="9"/>
  <c r="L226" i="9"/>
  <c r="P226" i="9"/>
  <c r="S226" i="9" s="1"/>
  <c r="AU254" i="9"/>
  <c r="AU221" i="9"/>
  <c r="AZ316" i="9"/>
  <c r="M377" i="9"/>
  <c r="I377" i="9"/>
  <c r="J377" i="9" s="1"/>
  <c r="O377" i="9" s="1"/>
  <c r="AS397" i="9"/>
  <c r="AT397" i="9" s="1"/>
  <c r="AR397" i="9"/>
  <c r="M415" i="9"/>
  <c r="I415" i="9"/>
  <c r="J415" i="9" s="1"/>
  <c r="O415" i="9" s="1"/>
  <c r="AU45" i="9"/>
  <c r="AU130" i="9"/>
  <c r="P51" i="9"/>
  <c r="S51" i="9" s="1"/>
  <c r="L51" i="9"/>
  <c r="AA172" i="9"/>
  <c r="AB172" i="9"/>
  <c r="P193" i="9"/>
  <c r="S193" i="9" s="1"/>
  <c r="L193" i="9"/>
  <c r="AU233" i="9"/>
  <c r="I235" i="9"/>
  <c r="J235" i="9" s="1"/>
  <c r="O235" i="9" s="1"/>
  <c r="M235" i="9"/>
  <c r="P265" i="9"/>
  <c r="S265" i="9" s="1"/>
  <c r="L265" i="9"/>
  <c r="AU298" i="9"/>
  <c r="AZ592" i="9"/>
  <c r="AA106" i="9"/>
  <c r="AB106" i="9"/>
  <c r="AA289" i="9"/>
  <c r="AB289" i="9"/>
  <c r="L375" i="9"/>
  <c r="P375" i="9"/>
  <c r="S375" i="9" s="1"/>
  <c r="M336" i="9"/>
  <c r="I336" i="9"/>
  <c r="J336" i="9" s="1"/>
  <c r="O336" i="9" s="1"/>
  <c r="AA392" i="9"/>
  <c r="AB392" i="9"/>
  <c r="AA399" i="9"/>
  <c r="AB399" i="9"/>
  <c r="AB530" i="9"/>
  <c r="AA530" i="9"/>
  <c r="I606" i="9"/>
  <c r="J606" i="9" s="1"/>
  <c r="O606" i="9" s="1"/>
  <c r="M606" i="9"/>
  <c r="AS586" i="9"/>
  <c r="AT586" i="9" s="1"/>
  <c r="AR586" i="9"/>
  <c r="L139" i="9"/>
  <c r="P139" i="9"/>
  <c r="S139" i="9" s="1"/>
  <c r="AH208" i="9"/>
  <c r="AK208" i="9" s="1"/>
  <c r="AG208" i="9"/>
  <c r="AJ208" i="9" s="1"/>
  <c r="AS439" i="9"/>
  <c r="AT439" i="9" s="1"/>
  <c r="AR439" i="9"/>
  <c r="L600" i="9"/>
  <c r="P600" i="9"/>
  <c r="S600" i="9" s="1"/>
  <c r="AB8" i="9"/>
  <c r="AA8" i="9"/>
  <c r="P86" i="9"/>
  <c r="S86" i="9" s="1"/>
  <c r="L86" i="9"/>
  <c r="L430" i="9"/>
  <c r="P430" i="9"/>
  <c r="S430" i="9" s="1"/>
  <c r="AB324" i="9"/>
  <c r="AA324" i="9"/>
  <c r="AB153" i="9"/>
  <c r="AA153" i="9"/>
  <c r="AA309" i="9"/>
  <c r="AB309" i="9"/>
  <c r="P598" i="9"/>
  <c r="S598" i="9" s="1"/>
  <c r="L598" i="9"/>
  <c r="AB370" i="9"/>
  <c r="AA370" i="9"/>
  <c r="P127" i="9"/>
  <c r="S127" i="9" s="1"/>
  <c r="L127" i="9"/>
  <c r="AA24" i="9"/>
  <c r="AB24" i="9"/>
  <c r="AA488" i="9"/>
  <c r="AB488" i="9"/>
  <c r="M188" i="9"/>
  <c r="I188" i="9"/>
  <c r="J188" i="9" s="1"/>
  <c r="O188" i="9" s="1"/>
  <c r="AA492" i="9"/>
  <c r="AB492" i="9"/>
  <c r="AB224" i="9"/>
  <c r="AA224" i="9"/>
  <c r="L253" i="9"/>
  <c r="P253" i="9"/>
  <c r="S253" i="9" s="1"/>
  <c r="I451" i="9"/>
  <c r="J451" i="9" s="1"/>
  <c r="O451" i="9" s="1"/>
  <c r="M451" i="9"/>
  <c r="M16" i="9"/>
  <c r="I16" i="9"/>
  <c r="J16" i="9" s="1"/>
  <c r="O16" i="9" s="1"/>
  <c r="AH125" i="9"/>
  <c r="AK125" i="9" s="1"/>
  <c r="AG125" i="9"/>
  <c r="AJ125" i="9" s="1"/>
  <c r="N150" i="9"/>
  <c r="R150" i="9" s="1"/>
  <c r="L224" i="9"/>
  <c r="P224" i="9"/>
  <c r="S224" i="9" s="1"/>
  <c r="AR328" i="9"/>
  <c r="AS328" i="9"/>
  <c r="AT328" i="9" s="1"/>
  <c r="P443" i="9"/>
  <c r="S443" i="9" s="1"/>
  <c r="L443" i="9"/>
  <c r="P593" i="9"/>
  <c r="S593" i="9" s="1"/>
  <c r="L593" i="9"/>
  <c r="I171" i="9"/>
  <c r="J171" i="9" s="1"/>
  <c r="O171" i="9" s="1"/>
  <c r="M171" i="9"/>
  <c r="M45" i="9"/>
  <c r="I45" i="9"/>
  <c r="J45" i="9" s="1"/>
  <c r="O45" i="9" s="1"/>
  <c r="I117" i="9"/>
  <c r="J117" i="9" s="1"/>
  <c r="O117" i="9" s="1"/>
  <c r="M117" i="9"/>
  <c r="P65" i="9"/>
  <c r="S65" i="9" s="1"/>
  <c r="L65" i="9"/>
  <c r="AA246" i="9"/>
  <c r="AB246" i="9"/>
  <c r="AB198" i="9"/>
  <c r="AA198" i="9"/>
  <c r="AH306" i="9"/>
  <c r="AK306" i="9" s="1"/>
  <c r="AG306" i="9"/>
  <c r="AJ306" i="9" s="1"/>
  <c r="AS364" i="9"/>
  <c r="AT364" i="9" s="1"/>
  <c r="AR364" i="9"/>
  <c r="AB412" i="9"/>
  <c r="AA412" i="9"/>
  <c r="M485" i="9"/>
  <c r="I485" i="9"/>
  <c r="J485" i="9" s="1"/>
  <c r="O485" i="9" s="1"/>
  <c r="AU585" i="9"/>
  <c r="AB137" i="9"/>
  <c r="AA137" i="9"/>
  <c r="I2" i="9"/>
  <c r="J2" i="9" s="1"/>
  <c r="O2" i="9" s="1"/>
  <c r="M2" i="9"/>
  <c r="AU98" i="9"/>
  <c r="P275" i="9"/>
  <c r="S275" i="9" s="1"/>
  <c r="L275" i="9"/>
  <c r="M564" i="9"/>
  <c r="I564" i="9"/>
  <c r="J564" i="9" s="1"/>
  <c r="O564" i="9" s="1"/>
  <c r="M553" i="9"/>
  <c r="I553" i="9"/>
  <c r="J553" i="9" s="1"/>
  <c r="O553" i="9" s="1"/>
  <c r="M579" i="9"/>
  <c r="I579" i="9"/>
  <c r="J579" i="9" s="1"/>
  <c r="O579" i="9" s="1"/>
  <c r="AB532" i="9"/>
  <c r="AA532" i="9"/>
  <c r="AB117" i="9"/>
  <c r="AA117" i="9"/>
  <c r="AS362" i="9"/>
  <c r="AT362" i="9" s="1"/>
  <c r="AR362" i="9"/>
  <c r="I472" i="9"/>
  <c r="J472" i="9" s="1"/>
  <c r="O472" i="9" s="1"/>
  <c r="M472" i="9"/>
  <c r="P455" i="9"/>
  <c r="S455" i="9" s="1"/>
  <c r="L455" i="9"/>
  <c r="M527" i="9"/>
  <c r="I527" i="9"/>
  <c r="J527" i="9" s="1"/>
  <c r="O527" i="9" s="1"/>
  <c r="L610" i="9"/>
  <c r="P610" i="9"/>
  <c r="S610" i="9" s="1"/>
  <c r="M163" i="9"/>
  <c r="I163" i="9"/>
  <c r="J163" i="9" s="1"/>
  <c r="O163" i="9" s="1"/>
  <c r="AB96" i="9"/>
  <c r="AA96" i="9"/>
  <c r="AB283" i="9"/>
  <c r="AA283" i="9"/>
  <c r="I301" i="9"/>
  <c r="J301" i="9" s="1"/>
  <c r="O301" i="9" s="1"/>
  <c r="M301" i="9"/>
  <c r="M403" i="9"/>
  <c r="I403" i="9"/>
  <c r="J403" i="9" s="1"/>
  <c r="O403" i="9" s="1"/>
  <c r="L236" i="9"/>
  <c r="P236" i="9"/>
  <c r="S236" i="9" s="1"/>
  <c r="I305" i="9"/>
  <c r="J305" i="9" s="1"/>
  <c r="O305" i="9" s="1"/>
  <c r="M305" i="9"/>
  <c r="P447" i="9"/>
  <c r="S447" i="9" s="1"/>
  <c r="L447" i="9"/>
  <c r="AA111" i="9"/>
  <c r="AB111" i="9"/>
  <c r="I100" i="9"/>
  <c r="J100" i="9" s="1"/>
  <c r="O100" i="9" s="1"/>
  <c r="M100" i="9"/>
  <c r="I243" i="9"/>
  <c r="J243" i="9" s="1"/>
  <c r="O243" i="9" s="1"/>
  <c r="M243" i="9"/>
  <c r="P497" i="9"/>
  <c r="S497" i="9" s="1"/>
  <c r="L497" i="9"/>
  <c r="M442" i="9"/>
  <c r="I442" i="9"/>
  <c r="J442" i="9" s="1"/>
  <c r="O442" i="9" s="1"/>
  <c r="I111" i="9"/>
  <c r="J111" i="9" s="1"/>
  <c r="O111" i="9" s="1"/>
  <c r="M111" i="9"/>
  <c r="M72" i="9"/>
  <c r="I72" i="9"/>
  <c r="J72" i="9" s="1"/>
  <c r="O72" i="9" s="1"/>
  <c r="L377" i="9"/>
  <c r="P377" i="9"/>
  <c r="S377" i="9" s="1"/>
  <c r="AA465" i="9"/>
  <c r="AB465" i="9"/>
  <c r="AB555" i="9"/>
  <c r="AA555" i="9"/>
  <c r="AB38" i="9"/>
  <c r="AA38" i="9"/>
  <c r="I51" i="9"/>
  <c r="J51" i="9" s="1"/>
  <c r="O51" i="9" s="1"/>
  <c r="M51" i="9"/>
  <c r="M193" i="9"/>
  <c r="I193" i="9"/>
  <c r="J193" i="9" s="1"/>
  <c r="O193" i="9" s="1"/>
  <c r="L235" i="9"/>
  <c r="P235" i="9"/>
  <c r="S235" i="9" s="1"/>
  <c r="M265" i="9"/>
  <c r="N265" i="9" s="1"/>
  <c r="I265" i="9"/>
  <c r="J265" i="9" s="1"/>
  <c r="O265" i="9" s="1"/>
  <c r="P525" i="9"/>
  <c r="S525" i="9" s="1"/>
  <c r="L525" i="9"/>
  <c r="AA438" i="9"/>
  <c r="AB438" i="9"/>
  <c r="L568" i="9"/>
  <c r="P568" i="9"/>
  <c r="S568" i="9" s="1"/>
  <c r="AG60" i="9"/>
  <c r="AJ60" i="9" s="1"/>
  <c r="AH60" i="9"/>
  <c r="AK60" i="9" s="1"/>
  <c r="AB42" i="9"/>
  <c r="AA42" i="9"/>
  <c r="AZ140" i="9"/>
  <c r="AS183" i="9"/>
  <c r="AT183" i="9" s="1"/>
  <c r="AR183" i="9"/>
  <c r="AH284" i="9"/>
  <c r="AK284" i="9" s="1"/>
  <c r="AG284" i="9"/>
  <c r="AJ284" i="9" s="1"/>
  <c r="M375" i="9"/>
  <c r="I375" i="9"/>
  <c r="J375" i="9" s="1"/>
  <c r="O375" i="9" s="1"/>
  <c r="L336" i="9"/>
  <c r="P336" i="9"/>
  <c r="S336" i="9" s="1"/>
  <c r="M466" i="9"/>
  <c r="I466" i="9"/>
  <c r="J466" i="9" s="1"/>
  <c r="O466" i="9" s="1"/>
  <c r="P606" i="9"/>
  <c r="S606" i="9" s="1"/>
  <c r="L606" i="9"/>
  <c r="AS269" i="9"/>
  <c r="AT269" i="9" s="1"/>
  <c r="AR269" i="9"/>
  <c r="AG290" i="9"/>
  <c r="AJ290" i="9" s="1"/>
  <c r="AH290" i="9"/>
  <c r="AK290" i="9" s="1"/>
  <c r="AH477" i="9"/>
  <c r="AK477" i="9" s="1"/>
  <c r="AG477" i="9"/>
  <c r="AJ477" i="9" s="1"/>
  <c r="M453" i="9"/>
  <c r="I453" i="9"/>
  <c r="J453" i="9" s="1"/>
  <c r="O453" i="9" s="1"/>
  <c r="I600" i="9"/>
  <c r="J600" i="9" s="1"/>
  <c r="O600" i="9" s="1"/>
  <c r="M600" i="9"/>
  <c r="AB146" i="9"/>
  <c r="AA146" i="9"/>
  <c r="M68" i="9"/>
  <c r="I68" i="9"/>
  <c r="J68" i="9" s="1"/>
  <c r="O68" i="9" s="1"/>
  <c r="AU571" i="9"/>
  <c r="AG240" i="9"/>
  <c r="AJ240" i="9" s="1"/>
  <c r="AH240" i="9"/>
  <c r="AK240" i="9" s="1"/>
  <c r="N461" i="9"/>
  <c r="R461" i="9" s="1"/>
  <c r="P211" i="9"/>
  <c r="S211" i="9" s="1"/>
  <c r="L211" i="9"/>
  <c r="M598" i="9"/>
  <c r="I598" i="9"/>
  <c r="J598" i="9" s="1"/>
  <c r="O598" i="9" s="1"/>
  <c r="M127" i="9"/>
  <c r="I127" i="9"/>
  <c r="J127" i="9" s="1"/>
  <c r="O127" i="9" s="1"/>
  <c r="AU237" i="9"/>
  <c r="AB7" i="9"/>
  <c r="AA7" i="9"/>
  <c r="AS78" i="9"/>
  <c r="AT78" i="9" s="1"/>
  <c r="AR78" i="9"/>
  <c r="AU78" i="9" s="1"/>
  <c r="L12" i="9"/>
  <c r="P12" i="9"/>
  <c r="S12" i="9" s="1"/>
  <c r="AB279" i="9"/>
  <c r="AA279" i="9"/>
  <c r="AS284" i="9"/>
  <c r="AT284" i="9" s="1"/>
  <c r="AR284" i="9"/>
  <c r="M379" i="9"/>
  <c r="I379" i="9"/>
  <c r="J379" i="9" s="1"/>
  <c r="O379" i="9" s="1"/>
  <c r="AU378" i="9"/>
  <c r="P389" i="9"/>
  <c r="S389" i="9" s="1"/>
  <c r="L389" i="9"/>
  <c r="AA431" i="9"/>
  <c r="AB431" i="9"/>
  <c r="AU500" i="9"/>
  <c r="AR582" i="9"/>
  <c r="AS582" i="9"/>
  <c r="AT582" i="9" s="1"/>
  <c r="AU447" i="9"/>
  <c r="AU83" i="9"/>
  <c r="AB293" i="9"/>
  <c r="AA293" i="9"/>
  <c r="AZ204" i="9"/>
  <c r="I205" i="9"/>
  <c r="J205" i="9" s="1"/>
  <c r="O205" i="9" s="1"/>
  <c r="M205" i="9"/>
  <c r="AA411" i="9"/>
  <c r="AB411" i="9"/>
  <c r="N551" i="9"/>
  <c r="R551" i="9" s="1"/>
  <c r="R590" i="9"/>
  <c r="L505" i="9"/>
  <c r="P505" i="9"/>
  <c r="S505" i="9" s="1"/>
  <c r="AA37" i="9"/>
  <c r="AB37" i="9"/>
  <c r="AU99" i="9"/>
  <c r="AZ231" i="9"/>
  <c r="AU263" i="9"/>
  <c r="L451" i="9"/>
  <c r="P451" i="9"/>
  <c r="S451" i="9" s="1"/>
  <c r="AB25" i="9"/>
  <c r="AA25" i="9"/>
  <c r="I174" i="9"/>
  <c r="J174" i="9" s="1"/>
  <c r="O174" i="9" s="1"/>
  <c r="M174" i="9"/>
  <c r="L16" i="9"/>
  <c r="P16" i="9"/>
  <c r="S16" i="9" s="1"/>
  <c r="I224" i="9"/>
  <c r="J224" i="9" s="1"/>
  <c r="O224" i="9" s="1"/>
  <c r="M224" i="9"/>
  <c r="N224" i="9" s="1"/>
  <c r="AR341" i="9"/>
  <c r="AS341" i="9"/>
  <c r="AT341" i="9" s="1"/>
  <c r="AH337" i="9"/>
  <c r="AK337" i="9" s="1"/>
  <c r="AG337" i="9"/>
  <c r="AJ337" i="9" s="1"/>
  <c r="M443" i="9"/>
  <c r="I443" i="9"/>
  <c r="J443" i="9" s="1"/>
  <c r="O443" i="9" s="1"/>
  <c r="P566" i="9"/>
  <c r="S566" i="9" s="1"/>
  <c r="L566" i="9"/>
  <c r="M592" i="9"/>
  <c r="I592" i="9"/>
  <c r="J592" i="9" s="1"/>
  <c r="O592" i="9" s="1"/>
  <c r="L171" i="9"/>
  <c r="P171" i="9"/>
  <c r="S171" i="9" s="1"/>
  <c r="I89" i="9"/>
  <c r="J89" i="9" s="1"/>
  <c r="O89" i="9" s="1"/>
  <c r="M89" i="9"/>
  <c r="N89" i="9" s="1"/>
  <c r="P117" i="9"/>
  <c r="S117" i="9" s="1"/>
  <c r="L117" i="9"/>
  <c r="M65" i="9"/>
  <c r="I65" i="9"/>
  <c r="J65" i="9" s="1"/>
  <c r="O65" i="9" s="1"/>
  <c r="AZ229" i="9"/>
  <c r="AA536" i="9"/>
  <c r="AB536" i="9"/>
  <c r="L576" i="9"/>
  <c r="P576" i="9"/>
  <c r="S576" i="9" s="1"/>
  <c r="M605" i="9"/>
  <c r="I605" i="9"/>
  <c r="J605" i="9" s="1"/>
  <c r="O605" i="9" s="1"/>
  <c r="M87" i="9"/>
  <c r="I87" i="9"/>
  <c r="J87" i="9" s="1"/>
  <c r="O87" i="9" s="1"/>
  <c r="I35" i="9"/>
  <c r="J35" i="9" s="1"/>
  <c r="O35" i="9" s="1"/>
  <c r="M35" i="9"/>
  <c r="AU70" i="9"/>
  <c r="AH190" i="9"/>
  <c r="AK190" i="9" s="1"/>
  <c r="AG190" i="9"/>
  <c r="AJ190" i="9" s="1"/>
  <c r="AU157" i="9"/>
  <c r="AS204" i="9"/>
  <c r="AT204" i="9" s="1"/>
  <c r="AR204" i="9"/>
  <c r="M275" i="9"/>
  <c r="N275" i="9" s="1"/>
  <c r="I275" i="9"/>
  <c r="J275" i="9" s="1"/>
  <c r="O275" i="9" s="1"/>
  <c r="N367" i="9"/>
  <c r="R367" i="9" s="1"/>
  <c r="AG405" i="9"/>
  <c r="AJ405" i="9" s="1"/>
  <c r="AH405" i="9"/>
  <c r="AK405" i="9" s="1"/>
  <c r="L553" i="9"/>
  <c r="P553" i="9"/>
  <c r="S553" i="9" s="1"/>
  <c r="L579" i="9"/>
  <c r="P579" i="9"/>
  <c r="S579" i="9" s="1"/>
  <c r="L137" i="9"/>
  <c r="P137" i="9"/>
  <c r="S137" i="9" s="1"/>
  <c r="M327" i="9"/>
  <c r="I327" i="9"/>
  <c r="J327" i="9" s="1"/>
  <c r="O327" i="9" s="1"/>
  <c r="M316" i="9"/>
  <c r="N316" i="9" s="1"/>
  <c r="I316" i="9"/>
  <c r="J316" i="9" s="1"/>
  <c r="O316" i="9" s="1"/>
  <c r="M455" i="9"/>
  <c r="I455" i="9"/>
  <c r="J455" i="9" s="1"/>
  <c r="O455" i="9" s="1"/>
  <c r="AB561" i="9"/>
  <c r="AA561" i="9"/>
  <c r="AZ583" i="9"/>
  <c r="AZ606" i="9"/>
  <c r="N77" i="9"/>
  <c r="R77" i="9" s="1"/>
  <c r="AB118" i="9"/>
  <c r="AA118" i="9"/>
  <c r="P79" i="9"/>
  <c r="S79" i="9" s="1"/>
  <c r="L79" i="9"/>
  <c r="L163" i="9"/>
  <c r="P163" i="9"/>
  <c r="S163" i="9" s="1"/>
  <c r="P301" i="9"/>
  <c r="S301" i="9" s="1"/>
  <c r="L301" i="9"/>
  <c r="L403" i="9"/>
  <c r="P403" i="9"/>
  <c r="S403" i="9" s="1"/>
  <c r="AU152" i="9"/>
  <c r="P43" i="9"/>
  <c r="S43" i="9" s="1"/>
  <c r="L43" i="9"/>
  <c r="I236" i="9"/>
  <c r="J236" i="9" s="1"/>
  <c r="O236" i="9" s="1"/>
  <c r="M236" i="9"/>
  <c r="AS320" i="9"/>
  <c r="AT320" i="9" s="1"/>
  <c r="AR320" i="9"/>
  <c r="AU332" i="9"/>
  <c r="R480" i="9"/>
  <c r="AZ538" i="9"/>
  <c r="L47" i="9"/>
  <c r="P47" i="9"/>
  <c r="S47" i="9" s="1"/>
  <c r="P147" i="9"/>
  <c r="S147" i="9" s="1"/>
  <c r="L147" i="9"/>
  <c r="P243" i="9"/>
  <c r="S243" i="9" s="1"/>
  <c r="L243" i="9"/>
  <c r="P281" i="9"/>
  <c r="S281" i="9" s="1"/>
  <c r="L281" i="9"/>
  <c r="AU372" i="9"/>
  <c r="I497" i="9"/>
  <c r="J497" i="9" s="1"/>
  <c r="O497" i="9" s="1"/>
  <c r="M497" i="9"/>
  <c r="N497" i="9" s="1"/>
  <c r="AZ559" i="9"/>
  <c r="N8" i="9"/>
  <c r="R8" i="9" s="1"/>
  <c r="N93" i="9"/>
  <c r="R93" i="9" s="1"/>
  <c r="AU181" i="9"/>
  <c r="AB185" i="9"/>
  <c r="AA185" i="9"/>
  <c r="AZ287" i="9"/>
  <c r="I386" i="9"/>
  <c r="J386" i="9" s="1"/>
  <c r="O386" i="9" s="1"/>
  <c r="M386" i="9"/>
  <c r="AB450" i="9"/>
  <c r="AA450" i="9"/>
  <c r="AA601" i="9"/>
  <c r="AB601" i="9"/>
  <c r="M107" i="9"/>
  <c r="I107" i="9"/>
  <c r="J107" i="9" s="1"/>
  <c r="O107" i="9" s="1"/>
  <c r="AU102" i="9"/>
  <c r="AZ94" i="9"/>
  <c r="I297" i="9"/>
  <c r="J297" i="9" s="1"/>
  <c r="O297" i="9" s="1"/>
  <c r="M297" i="9"/>
  <c r="AZ492" i="9"/>
  <c r="M525" i="9"/>
  <c r="I525" i="9"/>
  <c r="J525" i="9" s="1"/>
  <c r="O525" i="9" s="1"/>
  <c r="AB408" i="9"/>
  <c r="AA408" i="9"/>
  <c r="I568" i="9"/>
  <c r="J568" i="9" s="1"/>
  <c r="O568" i="9" s="1"/>
  <c r="M568" i="9"/>
  <c r="AZ109" i="9"/>
  <c r="AB138" i="9"/>
  <c r="AA138" i="9"/>
  <c r="P85" i="9"/>
  <c r="S85" i="9" s="1"/>
  <c r="L85" i="9"/>
  <c r="P467" i="9"/>
  <c r="S467" i="9" s="1"/>
  <c r="L467" i="9"/>
  <c r="L466" i="9"/>
  <c r="P466" i="9"/>
  <c r="S466" i="9" s="1"/>
  <c r="M491" i="9"/>
  <c r="I491" i="9"/>
  <c r="J491" i="9" s="1"/>
  <c r="O491" i="9" s="1"/>
  <c r="AZ610" i="9"/>
  <c r="AB32" i="9"/>
  <c r="AA32" i="9"/>
  <c r="AZ78" i="9"/>
  <c r="M222" i="9"/>
  <c r="I222" i="9"/>
  <c r="J222" i="9" s="1"/>
  <c r="O222" i="9" s="1"/>
  <c r="P119" i="9"/>
  <c r="S119" i="9" s="1"/>
  <c r="L119" i="9"/>
  <c r="P105" i="9"/>
  <c r="S105" i="9" s="1"/>
  <c r="L105" i="9"/>
  <c r="P453" i="9"/>
  <c r="S453" i="9" s="1"/>
  <c r="L453" i="9"/>
  <c r="AU469" i="9"/>
  <c r="N513" i="9"/>
  <c r="R513" i="9" s="1"/>
  <c r="AA598" i="9"/>
  <c r="AB598" i="9"/>
  <c r="AB3" i="9"/>
  <c r="AA3" i="9"/>
  <c r="AU22" i="9"/>
  <c r="AU492" i="9"/>
  <c r="AA537" i="9"/>
  <c r="AB537" i="9"/>
  <c r="P392" i="9"/>
  <c r="S392" i="9" s="1"/>
  <c r="L392" i="9"/>
  <c r="AA526" i="9"/>
  <c r="AB526" i="9"/>
  <c r="AB139" i="9"/>
  <c r="AA139" i="9"/>
  <c r="P68" i="9"/>
  <c r="S68" i="9" s="1"/>
  <c r="L68" i="9"/>
  <c r="M607" i="9"/>
  <c r="I607" i="9"/>
  <c r="J607" i="9" s="1"/>
  <c r="O607" i="9" s="1"/>
  <c r="I211" i="9"/>
  <c r="J211" i="9" s="1"/>
  <c r="O211" i="9" s="1"/>
  <c r="M211" i="9"/>
  <c r="I338" i="9"/>
  <c r="J338" i="9" s="1"/>
  <c r="O338" i="9" s="1"/>
  <c r="M338" i="9"/>
  <c r="AA417" i="9"/>
  <c r="AB417" i="9"/>
  <c r="AU39" i="9"/>
  <c r="AU159" i="9"/>
  <c r="AB323" i="9"/>
  <c r="AA323" i="9"/>
  <c r="M422" i="9"/>
  <c r="I422" i="9"/>
  <c r="J422" i="9" s="1"/>
  <c r="O422" i="9" s="1"/>
  <c r="AU169" i="9"/>
  <c r="AA383" i="9"/>
  <c r="AB383" i="9"/>
  <c r="M43" i="9"/>
  <c r="I43" i="9"/>
  <c r="J43" i="9" s="1"/>
  <c r="O43" i="9" s="1"/>
  <c r="AA235" i="9"/>
  <c r="AB235" i="9"/>
  <c r="AB403" i="9"/>
  <c r="AA403" i="9"/>
  <c r="M565" i="9"/>
  <c r="I565" i="9"/>
  <c r="J565" i="9" s="1"/>
  <c r="O565" i="9" s="1"/>
  <c r="L9" i="9"/>
  <c r="P9" i="9"/>
  <c r="S9" i="9" s="1"/>
  <c r="I47" i="9"/>
  <c r="J47" i="9" s="1"/>
  <c r="O47" i="9" s="1"/>
  <c r="M47" i="9"/>
  <c r="AG176" i="9"/>
  <c r="AJ176" i="9" s="1"/>
  <c r="AH176" i="9"/>
  <c r="AK176" i="9" s="1"/>
  <c r="I147" i="9"/>
  <c r="J147" i="9" s="1"/>
  <c r="O147" i="9" s="1"/>
  <c r="M147" i="9"/>
  <c r="AH299" i="9"/>
  <c r="AK299" i="9" s="1"/>
  <c r="AG299" i="9"/>
  <c r="AJ299" i="9" s="1"/>
  <c r="I281" i="9"/>
  <c r="J281" i="9" s="1"/>
  <c r="O281" i="9" s="1"/>
  <c r="M281" i="9"/>
  <c r="P6" i="9"/>
  <c r="S6" i="9" s="1"/>
  <c r="L6" i="9"/>
  <c r="P91" i="9"/>
  <c r="S91" i="9" s="1"/>
  <c r="L91" i="9"/>
  <c r="P386" i="9"/>
  <c r="S386" i="9" s="1"/>
  <c r="L386" i="9"/>
  <c r="P426" i="9"/>
  <c r="S426" i="9" s="1"/>
  <c r="L426" i="9"/>
  <c r="L107" i="9"/>
  <c r="P107" i="9"/>
  <c r="S107" i="9" s="1"/>
  <c r="P297" i="9"/>
  <c r="S297" i="9" s="1"/>
  <c r="L297" i="9"/>
  <c r="AZ399" i="9"/>
  <c r="AB584" i="9"/>
  <c r="AA584" i="9"/>
  <c r="M245" i="9"/>
  <c r="I245" i="9"/>
  <c r="J245" i="9" s="1"/>
  <c r="O245" i="9" s="1"/>
  <c r="AB242" i="9"/>
  <c r="AA242" i="9"/>
  <c r="I85" i="9"/>
  <c r="J85" i="9" s="1"/>
  <c r="O85" i="9" s="1"/>
  <c r="M85" i="9"/>
  <c r="I255" i="9"/>
  <c r="J255" i="9" s="1"/>
  <c r="O255" i="9" s="1"/>
  <c r="M255" i="9"/>
  <c r="I467" i="9"/>
  <c r="J467" i="9" s="1"/>
  <c r="O467" i="9" s="1"/>
  <c r="M467" i="9"/>
  <c r="L522" i="9"/>
  <c r="P522" i="9"/>
  <c r="S522" i="9" s="1"/>
  <c r="P491" i="9"/>
  <c r="S491" i="9" s="1"/>
  <c r="L491" i="9"/>
  <c r="AZ543" i="9"/>
  <c r="AU109" i="9"/>
  <c r="P120" i="9"/>
  <c r="S120" i="9" s="1"/>
  <c r="L120" i="9"/>
  <c r="P222" i="9"/>
  <c r="S222" i="9" s="1"/>
  <c r="L222" i="9"/>
  <c r="I119" i="9"/>
  <c r="J119" i="9" s="1"/>
  <c r="O119" i="9" s="1"/>
  <c r="M119" i="9"/>
  <c r="AH206" i="9"/>
  <c r="AK206" i="9" s="1"/>
  <c r="AG206" i="9"/>
  <c r="AJ206" i="9"/>
  <c r="M105" i="9"/>
  <c r="I105" i="9"/>
  <c r="J105" i="9" s="1"/>
  <c r="O105" i="9" s="1"/>
  <c r="AA159" i="9"/>
  <c r="AB159" i="9"/>
  <c r="L309" i="9"/>
  <c r="P309" i="9"/>
  <c r="S309" i="9" s="1"/>
  <c r="M392" i="9"/>
  <c r="I392" i="9"/>
  <c r="J392" i="9" s="1"/>
  <c r="O392" i="9" s="1"/>
  <c r="AU126" i="9"/>
  <c r="L607" i="9"/>
  <c r="P607" i="9"/>
  <c r="S607" i="9" s="1"/>
  <c r="M353" i="9"/>
  <c r="I353" i="9"/>
  <c r="J353" i="9" s="1"/>
  <c r="O353" i="9" s="1"/>
  <c r="AZ184" i="9"/>
  <c r="AG478" i="9"/>
  <c r="AJ478" i="9" s="1"/>
  <c r="AH478" i="9"/>
  <c r="AK478" i="9" s="1"/>
  <c r="N190" i="9"/>
  <c r="R190" i="9" s="1"/>
  <c r="P338" i="9"/>
  <c r="S338" i="9" s="1"/>
  <c r="L338" i="9"/>
  <c r="AB466" i="9"/>
  <c r="AA466" i="9"/>
  <c r="AA69" i="9"/>
  <c r="AB69" i="9"/>
  <c r="P422" i="9"/>
  <c r="S422" i="9" s="1"/>
  <c r="L422" i="9"/>
  <c r="AA108" i="9"/>
  <c r="AB108" i="9"/>
  <c r="AB165" i="9"/>
  <c r="AA165" i="9"/>
  <c r="AB352" i="9"/>
  <c r="AA352" i="9"/>
  <c r="AH129" i="9"/>
  <c r="AK129" i="9" s="1"/>
  <c r="AG129" i="9"/>
  <c r="AJ129" i="9" s="1"/>
  <c r="AZ79" i="9"/>
  <c r="AS179" i="9"/>
  <c r="AT179" i="9" s="1"/>
  <c r="AR179" i="9"/>
  <c r="AB257" i="9"/>
  <c r="AA257" i="9"/>
  <c r="AZ346" i="9"/>
  <c r="AU387" i="9"/>
  <c r="AZ431" i="9"/>
  <c r="P565" i="9"/>
  <c r="S565" i="9" s="1"/>
  <c r="L565" i="9"/>
  <c r="I9" i="9"/>
  <c r="J9" i="9" s="1"/>
  <c r="O9" i="9" s="1"/>
  <c r="M9" i="9"/>
  <c r="N9" i="9" s="1"/>
  <c r="AB91" i="9"/>
  <c r="AA91" i="9"/>
  <c r="AB182" i="9"/>
  <c r="AA182" i="9"/>
  <c r="AB377" i="9"/>
  <c r="AA377" i="9"/>
  <c r="P394" i="9"/>
  <c r="S394" i="9" s="1"/>
  <c r="L394" i="9"/>
  <c r="P597" i="9"/>
  <c r="S597" i="9" s="1"/>
  <c r="L597" i="9"/>
  <c r="AB495" i="9"/>
  <c r="AA495" i="9"/>
  <c r="M6" i="9"/>
  <c r="I6" i="9"/>
  <c r="J6" i="9" s="1"/>
  <c r="O6" i="9" s="1"/>
  <c r="I91" i="9"/>
  <c r="J91" i="9" s="1"/>
  <c r="O91" i="9" s="1"/>
  <c r="M91" i="9"/>
  <c r="AR352" i="9"/>
  <c r="AS352" i="9"/>
  <c r="AT352" i="9" s="1"/>
  <c r="I363" i="9"/>
  <c r="J363" i="9" s="1"/>
  <c r="O363" i="9" s="1"/>
  <c r="M363" i="9"/>
  <c r="I426" i="9"/>
  <c r="J426" i="9" s="1"/>
  <c r="O426" i="9" s="1"/>
  <c r="M426" i="9"/>
  <c r="M438" i="9"/>
  <c r="I438" i="9"/>
  <c r="J438" i="9" s="1"/>
  <c r="O438" i="9" s="1"/>
  <c r="AA586" i="9"/>
  <c r="AB586" i="9"/>
  <c r="AA44" i="9"/>
  <c r="AB44" i="9"/>
  <c r="P285" i="9"/>
  <c r="S285" i="9" s="1"/>
  <c r="L285" i="9"/>
  <c r="AB335" i="9"/>
  <c r="AA335" i="9"/>
  <c r="P245" i="9"/>
  <c r="S245" i="9" s="1"/>
  <c r="L245" i="9"/>
  <c r="AR133" i="9"/>
  <c r="AS133" i="9"/>
  <c r="AT133" i="9" s="1"/>
  <c r="P255" i="9"/>
  <c r="S255" i="9" s="1"/>
  <c r="L255" i="9"/>
  <c r="AB446" i="9"/>
  <c r="AA446" i="9"/>
  <c r="M522" i="9"/>
  <c r="I522" i="9"/>
  <c r="J522" i="9" s="1"/>
  <c r="O522" i="9" s="1"/>
  <c r="N554" i="9"/>
  <c r="R554" i="9" s="1"/>
  <c r="AB600" i="9"/>
  <c r="AA600" i="9"/>
  <c r="I120" i="9"/>
  <c r="J120" i="9" s="1"/>
  <c r="O120" i="9" s="1"/>
  <c r="M120" i="9"/>
  <c r="N120" i="9" s="1"/>
  <c r="R120" i="9" s="1"/>
  <c r="AB236" i="9"/>
  <c r="AA236" i="9"/>
  <c r="M309" i="9"/>
  <c r="I309" i="9"/>
  <c r="J309" i="9" s="1"/>
  <c r="O309" i="9" s="1"/>
  <c r="AH560" i="9"/>
  <c r="AK560" i="9" s="1"/>
  <c r="AG560" i="9"/>
  <c r="AJ560" i="9" s="1"/>
  <c r="AH558" i="9"/>
  <c r="AK558" i="9" s="1"/>
  <c r="AG558" i="9"/>
  <c r="AJ558" i="9" s="1"/>
  <c r="AA20" i="9"/>
  <c r="AB20" i="9"/>
  <c r="I138" i="9"/>
  <c r="J138" i="9" s="1"/>
  <c r="O138" i="9" s="1"/>
  <c r="M138" i="9"/>
  <c r="L537" i="9"/>
  <c r="P537" i="9"/>
  <c r="S537" i="9" s="1"/>
  <c r="R604" i="9"/>
  <c r="L259" i="9"/>
  <c r="P259" i="9"/>
  <c r="S259" i="9" s="1"/>
  <c r="P408" i="9"/>
  <c r="S408" i="9" s="1"/>
  <c r="L408" i="9"/>
  <c r="N517" i="9"/>
  <c r="R517" i="9" s="1"/>
  <c r="AZ105" i="9"/>
  <c r="L353" i="9"/>
  <c r="P353" i="9"/>
  <c r="S353" i="9" s="1"/>
  <c r="AU563" i="9"/>
  <c r="M183" i="9"/>
  <c r="I183" i="9"/>
  <c r="J183" i="9" s="1"/>
  <c r="O183" i="9" s="1"/>
  <c r="P289" i="9"/>
  <c r="S289" i="9" s="1"/>
  <c r="L289" i="9"/>
  <c r="N267" i="9"/>
  <c r="R267" i="9" s="1"/>
  <c r="I521" i="9"/>
  <c r="J521" i="9" s="1"/>
  <c r="O521" i="9" s="1"/>
  <c r="M521" i="9"/>
  <c r="AH72" i="9"/>
  <c r="AK72" i="9" s="1"/>
  <c r="AG72" i="9"/>
  <c r="AJ72" i="9" s="1"/>
  <c r="AA174" i="9"/>
  <c r="AB174" i="9"/>
  <c r="M387" i="9"/>
  <c r="I387" i="9"/>
  <c r="J387" i="9" s="1"/>
  <c r="O387" i="9" s="1"/>
  <c r="AB301" i="9"/>
  <c r="AA301" i="9"/>
  <c r="AB317" i="9"/>
  <c r="AA317" i="9"/>
  <c r="P368" i="9"/>
  <c r="S368" i="9" s="1"/>
  <c r="L368" i="9"/>
  <c r="N526" i="9"/>
  <c r="R526" i="9" s="1"/>
  <c r="M203" i="9"/>
  <c r="I203" i="9"/>
  <c r="J203" i="9" s="1"/>
  <c r="O203" i="9" s="1"/>
  <c r="L42" i="9"/>
  <c r="P42" i="9"/>
  <c r="S42" i="9" s="1"/>
  <c r="AA325" i="9"/>
  <c r="AB325" i="9"/>
  <c r="L434" i="9"/>
  <c r="P434" i="9"/>
  <c r="S434" i="9" s="1"/>
  <c r="AH480" i="9"/>
  <c r="AK480" i="9" s="1"/>
  <c r="AG480" i="9"/>
  <c r="AJ480" i="9" s="1"/>
  <c r="L59" i="9"/>
  <c r="P59" i="9"/>
  <c r="S59" i="9" s="1"/>
  <c r="AB203" i="9"/>
  <c r="AA203" i="9"/>
  <c r="AB334" i="9"/>
  <c r="AA334" i="9"/>
  <c r="AH594" i="9"/>
  <c r="AK594" i="9" s="1"/>
  <c r="AG594" i="9"/>
  <c r="AJ594" i="9" s="1"/>
  <c r="AB582" i="9"/>
  <c r="AA582" i="9"/>
  <c r="I523" i="9"/>
  <c r="J523" i="9" s="1"/>
  <c r="O523" i="9" s="1"/>
  <c r="M523" i="9"/>
  <c r="AU593" i="9"/>
  <c r="AZ44" i="9"/>
  <c r="AA288" i="9"/>
  <c r="AB288" i="9"/>
  <c r="AB93" i="9"/>
  <c r="AA93" i="9"/>
  <c r="L131" i="9"/>
  <c r="P131" i="9"/>
  <c r="S131" i="9" s="1"/>
  <c r="P278" i="9"/>
  <c r="S278" i="9" s="1"/>
  <c r="L278" i="9"/>
  <c r="P276" i="9"/>
  <c r="S276" i="9" s="1"/>
  <c r="L276" i="9"/>
  <c r="AB300" i="9"/>
  <c r="AA300" i="9"/>
  <c r="R477" i="9"/>
  <c r="AS565" i="9"/>
  <c r="AT565" i="9" s="1"/>
  <c r="AR565" i="9"/>
  <c r="I499" i="9"/>
  <c r="J499" i="9" s="1"/>
  <c r="O499" i="9" s="1"/>
  <c r="M499" i="9"/>
  <c r="N542" i="9"/>
  <c r="R542" i="9" s="1"/>
  <c r="AZ151" i="9"/>
  <c r="I257" i="9"/>
  <c r="J257" i="9" s="1"/>
  <c r="O257" i="9" s="1"/>
  <c r="M257" i="9"/>
  <c r="M320" i="9"/>
  <c r="I320" i="9"/>
  <c r="J320" i="9" s="1"/>
  <c r="O320" i="9" s="1"/>
  <c r="AS107" i="9"/>
  <c r="AT107" i="9" s="1"/>
  <c r="AR107" i="9"/>
  <c r="AZ148" i="9"/>
  <c r="L182" i="9"/>
  <c r="P182" i="9"/>
  <c r="S182" i="9" s="1"/>
  <c r="AB239" i="9"/>
  <c r="AA239" i="9"/>
  <c r="AB287" i="9"/>
  <c r="AA287" i="9"/>
  <c r="P162" i="9"/>
  <c r="S162" i="9" s="1"/>
  <c r="L162" i="9"/>
  <c r="AG154" i="9"/>
  <c r="AJ154" i="9" s="1"/>
  <c r="AH154" i="9"/>
  <c r="AK154" i="9" s="1"/>
  <c r="M256" i="9"/>
  <c r="I256" i="9"/>
  <c r="J256" i="9" s="1"/>
  <c r="O256" i="9" s="1"/>
  <c r="M247" i="9"/>
  <c r="I247" i="9"/>
  <c r="J247" i="9" s="1"/>
  <c r="O247" i="9" s="1"/>
  <c r="AU363" i="9"/>
  <c r="I394" i="9"/>
  <c r="J394" i="9" s="1"/>
  <c r="O394" i="9" s="1"/>
  <c r="M394" i="9"/>
  <c r="M597" i="9"/>
  <c r="I597" i="9"/>
  <c r="J597" i="9" s="1"/>
  <c r="O597" i="9" s="1"/>
  <c r="I571" i="9"/>
  <c r="J571" i="9" s="1"/>
  <c r="O571" i="9" s="1"/>
  <c r="M571" i="9"/>
  <c r="M123" i="9"/>
  <c r="I123" i="9"/>
  <c r="J123" i="9" s="1"/>
  <c r="O123" i="9" s="1"/>
  <c r="AB243" i="9"/>
  <c r="AA243" i="9"/>
  <c r="L363" i="9"/>
  <c r="P363" i="9"/>
  <c r="S363" i="9" s="1"/>
  <c r="L438" i="9"/>
  <c r="P438" i="9"/>
  <c r="S438" i="9" s="1"/>
  <c r="AB568" i="9"/>
  <c r="AA568" i="9"/>
  <c r="AZ551" i="9"/>
  <c r="AB587" i="9"/>
  <c r="AA587" i="9"/>
  <c r="AH34" i="9"/>
  <c r="AK34" i="9" s="1"/>
  <c r="AG34" i="9"/>
  <c r="AJ34" i="9" s="1"/>
  <c r="AH210" i="9"/>
  <c r="AK210" i="9" s="1"/>
  <c r="AG210" i="9"/>
  <c r="AJ210" i="9" s="1"/>
  <c r="AH128" i="9"/>
  <c r="AK128" i="9" s="1"/>
  <c r="AG128" i="9"/>
  <c r="AJ128" i="9" s="1"/>
  <c r="AB186" i="9"/>
  <c r="AA186" i="9"/>
  <c r="M285" i="9"/>
  <c r="I285" i="9"/>
  <c r="J285" i="9" s="1"/>
  <c r="O285" i="9" s="1"/>
  <c r="AB338" i="9"/>
  <c r="AA338" i="9"/>
  <c r="AZ468" i="9"/>
  <c r="AB599" i="9"/>
  <c r="AA599" i="9"/>
  <c r="I184" i="9"/>
  <c r="J184" i="9" s="1"/>
  <c r="O184" i="9" s="1"/>
  <c r="M184" i="9"/>
  <c r="AB259" i="9"/>
  <c r="AA259" i="9"/>
  <c r="AU197" i="9"/>
  <c r="AH398" i="9"/>
  <c r="AK398" i="9" s="1"/>
  <c r="AG398" i="9"/>
  <c r="AJ398" i="9" s="1"/>
  <c r="P463" i="9"/>
  <c r="S463" i="9" s="1"/>
  <c r="L463" i="9"/>
  <c r="AS580" i="9"/>
  <c r="AT580" i="9" s="1"/>
  <c r="AR580" i="9"/>
  <c r="I3" i="9"/>
  <c r="J3" i="9" s="1"/>
  <c r="O3" i="9" s="1"/>
  <c r="M3" i="9"/>
  <c r="AB94" i="9"/>
  <c r="AA94" i="9"/>
  <c r="N214" i="9"/>
  <c r="R214" i="9" s="1"/>
  <c r="M324" i="9"/>
  <c r="I324" i="9"/>
  <c r="J324" i="9" s="1"/>
  <c r="O324" i="9" s="1"/>
  <c r="M390" i="9"/>
  <c r="I390" i="9"/>
  <c r="J390" i="9" s="1"/>
  <c r="O390" i="9" s="1"/>
  <c r="P138" i="9"/>
  <c r="S138" i="9" s="1"/>
  <c r="L138" i="9"/>
  <c r="M319" i="9"/>
  <c r="I319" i="9"/>
  <c r="J319" i="9" s="1"/>
  <c r="O319" i="9" s="1"/>
  <c r="AB445" i="9"/>
  <c r="AA445" i="9"/>
  <c r="I537" i="9"/>
  <c r="J537" i="9" s="1"/>
  <c r="O537" i="9" s="1"/>
  <c r="M537" i="9"/>
  <c r="M5" i="9"/>
  <c r="I5" i="9"/>
  <c r="J5" i="9" s="1"/>
  <c r="O5" i="9" s="1"/>
  <c r="AB356" i="9"/>
  <c r="AA356" i="9"/>
  <c r="M259" i="9"/>
  <c r="I259" i="9"/>
  <c r="J259" i="9" s="1"/>
  <c r="O259" i="9" s="1"/>
  <c r="M408" i="9"/>
  <c r="I408" i="9"/>
  <c r="J408" i="9" s="1"/>
  <c r="O408" i="9" s="1"/>
  <c r="L125" i="9"/>
  <c r="P125" i="9"/>
  <c r="S125" i="9" s="1"/>
  <c r="AB35" i="9"/>
  <c r="AA35" i="9"/>
  <c r="AZ601" i="9"/>
  <c r="AA329" i="9"/>
  <c r="AB329" i="9"/>
  <c r="AA475" i="9"/>
  <c r="AB475" i="9"/>
  <c r="N261" i="9"/>
  <c r="R261" i="9" s="1"/>
  <c r="I446" i="9"/>
  <c r="J446" i="9" s="1"/>
  <c r="O446" i="9" s="1"/>
  <c r="M446" i="9"/>
  <c r="L183" i="9"/>
  <c r="P183" i="9"/>
  <c r="S183" i="9" s="1"/>
  <c r="M289" i="9"/>
  <c r="I289" i="9"/>
  <c r="J289" i="9" s="1"/>
  <c r="O289" i="9" s="1"/>
  <c r="AB63" i="9"/>
  <c r="AA63" i="9"/>
  <c r="L159" i="9"/>
  <c r="P159" i="9"/>
  <c r="S159" i="9" s="1"/>
  <c r="L113" i="9"/>
  <c r="P113" i="9"/>
  <c r="S113" i="9" s="1"/>
  <c r="P300" i="9"/>
  <c r="S300" i="9" s="1"/>
  <c r="L300" i="9"/>
  <c r="AA313" i="9"/>
  <c r="AB313" i="9"/>
  <c r="I417" i="9"/>
  <c r="J417" i="9" s="1"/>
  <c r="O417" i="9" s="1"/>
  <c r="M417" i="9"/>
  <c r="AS535" i="9"/>
  <c r="AT535" i="9" s="1"/>
  <c r="AR535" i="9"/>
  <c r="AA88" i="9"/>
  <c r="AB88" i="9"/>
  <c r="M216" i="9"/>
  <c r="I216" i="9"/>
  <c r="J216" i="9" s="1"/>
  <c r="O216" i="9" s="1"/>
  <c r="AH326" i="9"/>
  <c r="AK326" i="9" s="1"/>
  <c r="AG326" i="9"/>
  <c r="AJ326" i="9" s="1"/>
  <c r="AB372" i="9"/>
  <c r="AA372" i="9"/>
  <c r="AB585" i="9"/>
  <c r="AA585" i="9"/>
  <c r="L521" i="9"/>
  <c r="P521" i="9"/>
  <c r="S521" i="9" s="1"/>
  <c r="AA593" i="9"/>
  <c r="AB593" i="9"/>
  <c r="AU52" i="9"/>
  <c r="I293" i="9"/>
  <c r="J293" i="9" s="1"/>
  <c r="O293" i="9" s="1"/>
  <c r="M293" i="9"/>
  <c r="P387" i="9"/>
  <c r="S387" i="9" s="1"/>
  <c r="L387" i="9"/>
  <c r="I368" i="9"/>
  <c r="J368" i="9" s="1"/>
  <c r="O368" i="9" s="1"/>
  <c r="M368" i="9"/>
  <c r="AB54" i="9"/>
  <c r="AA54" i="9"/>
  <c r="L203" i="9"/>
  <c r="P203" i="9"/>
  <c r="S203" i="9" s="1"/>
  <c r="M42" i="9"/>
  <c r="I42" i="9"/>
  <c r="J42" i="9" s="1"/>
  <c r="O42" i="9" s="1"/>
  <c r="P288" i="9"/>
  <c r="S288" i="9" s="1"/>
  <c r="L288" i="9"/>
  <c r="L383" i="9"/>
  <c r="P383" i="9"/>
  <c r="S383" i="9" s="1"/>
  <c r="AU380" i="9"/>
  <c r="I59" i="9"/>
  <c r="J59" i="9" s="1"/>
  <c r="O59" i="9" s="1"/>
  <c r="M59" i="9"/>
  <c r="I54" i="9"/>
  <c r="J54" i="9" s="1"/>
  <c r="O54" i="9" s="1"/>
  <c r="M54" i="9"/>
  <c r="AB217" i="9"/>
  <c r="AA217" i="9"/>
  <c r="P311" i="9"/>
  <c r="S311" i="9" s="1"/>
  <c r="L311" i="9"/>
  <c r="AS496" i="9"/>
  <c r="AT496" i="9" s="1"/>
  <c r="AR496" i="9"/>
  <c r="L591" i="9"/>
  <c r="P591" i="9"/>
  <c r="S591" i="9" s="1"/>
  <c r="M594" i="9"/>
  <c r="I594" i="9"/>
  <c r="J594" i="9" s="1"/>
  <c r="O594" i="9" s="1"/>
  <c r="AB171" i="9"/>
  <c r="AA171" i="9"/>
  <c r="AA45" i="9"/>
  <c r="AB45" i="9"/>
  <c r="AA227" i="9"/>
  <c r="AB227" i="9"/>
  <c r="AZ312" i="9"/>
  <c r="AZ366" i="9"/>
  <c r="AU583" i="9"/>
  <c r="AH89" i="9"/>
  <c r="AK89" i="9" s="1"/>
  <c r="AG89" i="9"/>
  <c r="AJ89" i="9" s="1"/>
  <c r="M131" i="9"/>
  <c r="I131" i="9"/>
  <c r="J131" i="9" s="1"/>
  <c r="O131" i="9" s="1"/>
  <c r="AB277" i="9"/>
  <c r="AA277" i="9"/>
  <c r="I424" i="9"/>
  <c r="J424" i="9" s="1"/>
  <c r="O424" i="9" s="1"/>
  <c r="M424" i="9"/>
  <c r="AB374" i="9"/>
  <c r="AA374" i="9"/>
  <c r="N560" i="9"/>
  <c r="R560" i="9" s="1"/>
  <c r="P499" i="9"/>
  <c r="S499" i="9" s="1"/>
  <c r="L499" i="9"/>
  <c r="M596" i="9"/>
  <c r="I596" i="9"/>
  <c r="J596" i="9" s="1"/>
  <c r="O596" i="9" s="1"/>
  <c r="AB583" i="9"/>
  <c r="AA583" i="9"/>
  <c r="N186" i="9"/>
  <c r="R186" i="9" s="1"/>
  <c r="P257" i="9"/>
  <c r="S257" i="9" s="1"/>
  <c r="L257" i="9"/>
  <c r="L320" i="9"/>
  <c r="P320" i="9"/>
  <c r="S320" i="9" s="1"/>
  <c r="AH336" i="9"/>
  <c r="AK336" i="9" s="1"/>
  <c r="AG336" i="9"/>
  <c r="AJ336" i="9" s="1"/>
  <c r="AH576" i="9"/>
  <c r="AK576" i="9" s="1"/>
  <c r="AG576" i="9"/>
  <c r="AJ576" i="9" s="1"/>
  <c r="N48" i="9"/>
  <c r="R48" i="9" s="1"/>
  <c r="P122" i="9"/>
  <c r="S122" i="9" s="1"/>
  <c r="L122" i="9"/>
  <c r="AB97" i="9"/>
  <c r="AA97" i="9"/>
  <c r="M182" i="9"/>
  <c r="I182" i="9"/>
  <c r="J182" i="9" s="1"/>
  <c r="O182" i="9" s="1"/>
  <c r="AU326" i="9"/>
  <c r="AH432" i="9"/>
  <c r="AK432" i="9" s="1"/>
  <c r="AG432" i="9"/>
  <c r="AJ432" i="9" s="1"/>
  <c r="AB493" i="9"/>
  <c r="AA493" i="9"/>
  <c r="AU505" i="9"/>
  <c r="AG199" i="9"/>
  <c r="AJ199" i="9" s="1"/>
  <c r="AH199" i="9"/>
  <c r="AK199" i="9" s="1"/>
  <c r="M162" i="9"/>
  <c r="I162" i="9"/>
  <c r="J162" i="9" s="1"/>
  <c r="O162" i="9" s="1"/>
  <c r="P256" i="9"/>
  <c r="S256" i="9" s="1"/>
  <c r="L256" i="9"/>
  <c r="P247" i="9"/>
  <c r="S247" i="9" s="1"/>
  <c r="L247" i="9"/>
  <c r="M376" i="9"/>
  <c r="I376" i="9"/>
  <c r="J376" i="9" s="1"/>
  <c r="O376" i="9" s="1"/>
  <c r="I465" i="9"/>
  <c r="J465" i="9" s="1"/>
  <c r="O465" i="9" s="1"/>
  <c r="M465" i="9"/>
  <c r="P571" i="9"/>
  <c r="S571" i="9" s="1"/>
  <c r="L571" i="9"/>
  <c r="AG29" i="9"/>
  <c r="AJ29" i="9" s="1"/>
  <c r="AH29" i="9"/>
  <c r="AK29" i="9" s="1"/>
  <c r="M39" i="9"/>
  <c r="I39" i="9"/>
  <c r="J39" i="9" s="1"/>
  <c r="O39" i="9" s="1"/>
  <c r="L123" i="9"/>
  <c r="P123" i="9"/>
  <c r="S123" i="9" s="1"/>
  <c r="AH220" i="9"/>
  <c r="AK220" i="9" s="1"/>
  <c r="AG220" i="9"/>
  <c r="AJ220" i="9" s="1"/>
  <c r="AS515" i="9"/>
  <c r="AT515" i="9" s="1"/>
  <c r="AR515" i="9"/>
  <c r="M510" i="9"/>
  <c r="I510" i="9"/>
  <c r="J510" i="9" s="1"/>
  <c r="O510" i="9" s="1"/>
  <c r="P515" i="9"/>
  <c r="S515" i="9" s="1"/>
  <c r="L515" i="9"/>
  <c r="P540" i="9"/>
  <c r="S540" i="9" s="1"/>
  <c r="L540" i="9"/>
  <c r="AA510" i="9"/>
  <c r="AB510" i="9"/>
  <c r="AA21" i="9"/>
  <c r="AB21" i="9"/>
  <c r="AB314" i="9"/>
  <c r="AA314" i="9"/>
  <c r="AA127" i="9"/>
  <c r="AB127" i="9"/>
  <c r="P161" i="9"/>
  <c r="S161" i="9" s="1"/>
  <c r="L161" i="9"/>
  <c r="AB264" i="9"/>
  <c r="AA264" i="9"/>
  <c r="AZ369" i="9"/>
  <c r="AZ458" i="9"/>
  <c r="P184" i="9"/>
  <c r="S184" i="9" s="1"/>
  <c r="L184" i="9"/>
  <c r="M323" i="9"/>
  <c r="I323" i="9"/>
  <c r="J323" i="9" s="1"/>
  <c r="O323" i="9" s="1"/>
  <c r="AB215" i="9"/>
  <c r="AA215" i="9"/>
  <c r="L539" i="9"/>
  <c r="P539" i="9"/>
  <c r="S539" i="9" s="1"/>
  <c r="I463" i="9"/>
  <c r="J463" i="9" s="1"/>
  <c r="O463" i="9" s="1"/>
  <c r="M463" i="9"/>
  <c r="P570" i="9"/>
  <c r="S570" i="9" s="1"/>
  <c r="L570" i="9"/>
  <c r="M569" i="9"/>
  <c r="I569" i="9"/>
  <c r="J569" i="9" s="1"/>
  <c r="O569" i="9" s="1"/>
  <c r="L3" i="9"/>
  <c r="P3" i="9"/>
  <c r="S3" i="9" s="1"/>
  <c r="I136" i="9"/>
  <c r="J136" i="9" s="1"/>
  <c r="O136" i="9" s="1"/>
  <c r="M136" i="9"/>
  <c r="AZ319" i="9"/>
  <c r="P324" i="9"/>
  <c r="S324" i="9" s="1"/>
  <c r="L324" i="9"/>
  <c r="P390" i="9"/>
  <c r="S390" i="9" s="1"/>
  <c r="L390" i="9"/>
  <c r="P494" i="9"/>
  <c r="S494" i="9" s="1"/>
  <c r="L494" i="9"/>
  <c r="P22" i="9"/>
  <c r="S22" i="9" s="1"/>
  <c r="L22" i="9"/>
  <c r="L319" i="9"/>
  <c r="P319" i="9"/>
  <c r="S319" i="9" s="1"/>
  <c r="AU488" i="9"/>
  <c r="P5" i="9"/>
  <c r="S5" i="9" s="1"/>
  <c r="L5" i="9"/>
  <c r="AB494" i="9"/>
  <c r="AA494" i="9"/>
  <c r="AB410" i="9"/>
  <c r="AA410" i="9"/>
  <c r="AA207" i="9"/>
  <c r="AB207" i="9"/>
  <c r="I125" i="9"/>
  <c r="J125" i="9" s="1"/>
  <c r="O125" i="9" s="1"/>
  <c r="M125" i="9"/>
  <c r="P431" i="9"/>
  <c r="S431" i="9" s="1"/>
  <c r="L431" i="9"/>
  <c r="M272" i="9"/>
  <c r="I272" i="9"/>
  <c r="J272" i="9" s="1"/>
  <c r="O272" i="9" s="1"/>
  <c r="P446" i="9"/>
  <c r="S446" i="9" s="1"/>
  <c r="L446" i="9"/>
  <c r="AG221" i="9"/>
  <c r="AJ221" i="9" s="1"/>
  <c r="AH221" i="9"/>
  <c r="AK221" i="9" s="1"/>
  <c r="M159" i="9"/>
  <c r="I159" i="9"/>
  <c r="J159" i="9" s="1"/>
  <c r="O159" i="9" s="1"/>
  <c r="AZ255" i="9"/>
  <c r="L27" i="9"/>
  <c r="P27" i="9"/>
  <c r="S27" i="9" s="1"/>
  <c r="I112" i="9"/>
  <c r="J112" i="9" s="1"/>
  <c r="O112" i="9" s="1"/>
  <c r="M112" i="9"/>
  <c r="AZ164" i="9"/>
  <c r="AZ198" i="9"/>
  <c r="I300" i="9"/>
  <c r="J300" i="9" s="1"/>
  <c r="O300" i="9" s="1"/>
  <c r="M300" i="9"/>
  <c r="AZ355" i="9"/>
  <c r="AA353" i="9"/>
  <c r="AB353" i="9"/>
  <c r="L417" i="9"/>
  <c r="P417" i="9"/>
  <c r="S417" i="9" s="1"/>
  <c r="AB449" i="9"/>
  <c r="AA449" i="9"/>
  <c r="M589" i="9"/>
  <c r="N589" i="9" s="1"/>
  <c r="I589" i="9"/>
  <c r="J589" i="9" s="1"/>
  <c r="O589" i="9" s="1"/>
  <c r="AB295" i="9"/>
  <c r="AA295" i="9"/>
  <c r="L216" i="9"/>
  <c r="P216" i="9"/>
  <c r="S216" i="9" s="1"/>
  <c r="L134" i="9"/>
  <c r="P134" i="9"/>
  <c r="S134" i="9" s="1"/>
  <c r="M279" i="9"/>
  <c r="N279" i="9" s="1"/>
  <c r="I279" i="9"/>
  <c r="J279" i="9" s="1"/>
  <c r="O279" i="9" s="1"/>
  <c r="AU304" i="9"/>
  <c r="AG443" i="9"/>
  <c r="AJ443" i="9" s="1"/>
  <c r="AH443" i="9"/>
  <c r="AK443" i="9" s="1"/>
  <c r="AH462" i="9"/>
  <c r="AK462" i="9" s="1"/>
  <c r="AG462" i="9"/>
  <c r="AJ462" i="9" s="1"/>
  <c r="AA451" i="9"/>
  <c r="AB451" i="9"/>
  <c r="AU560" i="9"/>
  <c r="AU503" i="9"/>
  <c r="AB26" i="9"/>
  <c r="AA26" i="9"/>
  <c r="L18" i="9"/>
  <c r="P18" i="9"/>
  <c r="S18" i="9" s="1"/>
  <c r="M115" i="9"/>
  <c r="N115" i="9" s="1"/>
  <c r="I115" i="9"/>
  <c r="J115" i="9" s="1"/>
  <c r="O115" i="9" s="1"/>
  <c r="P293" i="9"/>
  <c r="S293" i="9" s="1"/>
  <c r="L293" i="9"/>
  <c r="P286" i="9"/>
  <c r="S286" i="9" s="1"/>
  <c r="L286" i="9"/>
  <c r="AG430" i="9"/>
  <c r="AJ430" i="9" s="1"/>
  <c r="AH430" i="9"/>
  <c r="AK430" i="9" s="1"/>
  <c r="AA355" i="9"/>
  <c r="AB355" i="9"/>
  <c r="N458" i="9"/>
  <c r="R458" i="9" s="1"/>
  <c r="AR15" i="9"/>
  <c r="AS15" i="9"/>
  <c r="AT15" i="9" s="1"/>
  <c r="AS23" i="9"/>
  <c r="AT23" i="9" s="1"/>
  <c r="AR23" i="9"/>
  <c r="M349" i="9"/>
  <c r="I349" i="9"/>
  <c r="J349" i="9" s="1"/>
  <c r="O349" i="9" s="1"/>
  <c r="L141" i="9"/>
  <c r="P141" i="9"/>
  <c r="S141" i="9" s="1"/>
  <c r="I288" i="9"/>
  <c r="J288" i="9" s="1"/>
  <c r="O288" i="9" s="1"/>
  <c r="M288" i="9"/>
  <c r="M329" i="9"/>
  <c r="I329" i="9"/>
  <c r="J329" i="9" s="1"/>
  <c r="O329" i="9" s="1"/>
  <c r="I383" i="9"/>
  <c r="J383" i="9" s="1"/>
  <c r="O383" i="9" s="1"/>
  <c r="M383" i="9"/>
  <c r="M452" i="9"/>
  <c r="I452" i="9"/>
  <c r="J452" i="9" s="1"/>
  <c r="O452" i="9" s="1"/>
  <c r="AA579" i="9"/>
  <c r="AB579" i="9"/>
  <c r="AZ567" i="9"/>
  <c r="P54" i="9"/>
  <c r="S54" i="9" s="1"/>
  <c r="L54" i="9"/>
  <c r="AA258" i="9"/>
  <c r="AB258" i="9"/>
  <c r="AB196" i="9"/>
  <c r="AA196" i="9"/>
  <c r="I311" i="9"/>
  <c r="J311" i="9" s="1"/>
  <c r="O311" i="9" s="1"/>
  <c r="M311" i="9"/>
  <c r="AH442" i="9"/>
  <c r="AK442" i="9" s="1"/>
  <c r="AG442" i="9"/>
  <c r="AJ442" i="9" s="1"/>
  <c r="N479" i="9"/>
  <c r="R479" i="9" s="1"/>
  <c r="AS454" i="9"/>
  <c r="AT454" i="9" s="1"/>
  <c r="AR454" i="9"/>
  <c r="P512" i="9"/>
  <c r="S512" i="9" s="1"/>
  <c r="L512" i="9"/>
  <c r="M591" i="9"/>
  <c r="I591" i="9"/>
  <c r="J591" i="9" s="1"/>
  <c r="O591" i="9" s="1"/>
  <c r="P594" i="9"/>
  <c r="S594" i="9" s="1"/>
  <c r="L594" i="9"/>
  <c r="AZ505" i="9"/>
  <c r="AA156" i="9"/>
  <c r="AB156" i="9"/>
  <c r="AU273" i="9"/>
  <c r="P217" i="9"/>
  <c r="S217" i="9" s="1"/>
  <c r="L217" i="9"/>
  <c r="AZ341" i="9"/>
  <c r="P280" i="9"/>
  <c r="S280" i="9" s="1"/>
  <c r="L280" i="9"/>
  <c r="AZ420" i="9"/>
  <c r="AZ496" i="9"/>
  <c r="AU504" i="9"/>
  <c r="AU497" i="9"/>
  <c r="AB22" i="9"/>
  <c r="AA22" i="9"/>
  <c r="I260" i="9"/>
  <c r="J260" i="9" s="1"/>
  <c r="O260" i="9" s="1"/>
  <c r="M260" i="9"/>
  <c r="AU214" i="9"/>
  <c r="AA359" i="9"/>
  <c r="AB359" i="9"/>
  <c r="P424" i="9"/>
  <c r="S424" i="9" s="1"/>
  <c r="L424" i="9"/>
  <c r="AS443" i="9"/>
  <c r="AT443" i="9" s="1"/>
  <c r="AR443" i="9"/>
  <c r="P596" i="9"/>
  <c r="S596" i="9" s="1"/>
  <c r="L596" i="9"/>
  <c r="AZ82" i="9"/>
  <c r="AA43" i="9"/>
  <c r="AB43" i="9"/>
  <c r="M246" i="9"/>
  <c r="I246" i="9"/>
  <c r="J246" i="9" s="1"/>
  <c r="O246" i="9" s="1"/>
  <c r="AU280" i="9"/>
  <c r="AH380" i="9"/>
  <c r="AK380" i="9" s="1"/>
  <c r="AG380" i="9"/>
  <c r="AJ380" i="9" s="1"/>
  <c r="AZ173" i="9"/>
  <c r="I122" i="9"/>
  <c r="J122" i="9" s="1"/>
  <c r="O122" i="9" s="1"/>
  <c r="M122" i="9"/>
  <c r="AB168" i="9"/>
  <c r="AA168" i="9"/>
  <c r="AA281" i="9"/>
  <c r="AB281" i="9"/>
  <c r="AZ323" i="9"/>
  <c r="L371" i="9"/>
  <c r="P371" i="9"/>
  <c r="S371" i="9" s="1"/>
  <c r="L459" i="9"/>
  <c r="P459" i="9"/>
  <c r="S459" i="9" s="1"/>
  <c r="P495" i="9"/>
  <c r="S495" i="9" s="1"/>
  <c r="L495" i="9"/>
  <c r="P376" i="9"/>
  <c r="S376" i="9" s="1"/>
  <c r="L376" i="9"/>
  <c r="AU484" i="9"/>
  <c r="AS584" i="9"/>
  <c r="AT584" i="9" s="1"/>
  <c r="AR584" i="9"/>
  <c r="L465" i="9"/>
  <c r="P465" i="9"/>
  <c r="S465" i="9" s="1"/>
  <c r="AS523" i="9"/>
  <c r="AT523" i="9" s="1"/>
  <c r="AR523" i="9"/>
  <c r="AU523" i="9" s="1"/>
  <c r="AU547" i="9"/>
  <c r="L39" i="9"/>
  <c r="P39" i="9"/>
  <c r="S39" i="9" s="1"/>
  <c r="AZ200" i="9"/>
  <c r="AR79" i="9"/>
  <c r="AS79" i="9"/>
  <c r="AT79" i="9" s="1"/>
  <c r="AB126" i="9"/>
  <c r="AA126" i="9"/>
  <c r="AB248" i="9"/>
  <c r="AA248" i="9"/>
  <c r="AH388" i="9"/>
  <c r="AK388" i="9" s="1"/>
  <c r="AG388" i="9"/>
  <c r="AJ388" i="9" s="1"/>
  <c r="AU429" i="9"/>
  <c r="P510" i="9"/>
  <c r="S510" i="9" s="1"/>
  <c r="L510" i="9"/>
  <c r="I515" i="9"/>
  <c r="J515" i="9" s="1"/>
  <c r="O515" i="9" s="1"/>
  <c r="M515" i="9"/>
  <c r="M540" i="9"/>
  <c r="I540" i="9"/>
  <c r="J540" i="9" s="1"/>
  <c r="O540" i="9" s="1"/>
  <c r="AB67" i="9"/>
  <c r="AA67" i="9"/>
  <c r="L185" i="9"/>
  <c r="P185" i="9"/>
  <c r="S185" i="9" s="1"/>
  <c r="M161" i="9"/>
  <c r="I161" i="9"/>
  <c r="J161" i="9" s="1"/>
  <c r="O161" i="9" s="1"/>
  <c r="P273" i="9"/>
  <c r="S273" i="9" s="1"/>
  <c r="L273" i="9"/>
  <c r="L482" i="9"/>
  <c r="P482" i="9"/>
  <c r="S482" i="9" s="1"/>
  <c r="P450" i="9"/>
  <c r="S450" i="9" s="1"/>
  <c r="L450" i="9"/>
  <c r="P76" i="9"/>
  <c r="S76" i="9" s="1"/>
  <c r="L76" i="9"/>
  <c r="P323" i="9"/>
  <c r="S323" i="9" s="1"/>
  <c r="L323" i="9"/>
  <c r="AZ267" i="9"/>
  <c r="AG366" i="9"/>
  <c r="AJ366" i="9" s="1"/>
  <c r="AH366" i="9"/>
  <c r="AK366" i="9" s="1"/>
  <c r="I539" i="9"/>
  <c r="J539" i="9" s="1"/>
  <c r="O539" i="9" s="1"/>
  <c r="M539" i="9"/>
  <c r="L488" i="9"/>
  <c r="P488" i="9"/>
  <c r="S488" i="9" s="1"/>
  <c r="I570" i="9"/>
  <c r="J570" i="9" s="1"/>
  <c r="O570" i="9" s="1"/>
  <c r="M570" i="9"/>
  <c r="AA581" i="9"/>
  <c r="AB581" i="9"/>
  <c r="L569" i="9"/>
  <c r="P569" i="9"/>
  <c r="S569" i="9" s="1"/>
  <c r="R31" i="9"/>
  <c r="P136" i="9"/>
  <c r="S136" i="9" s="1"/>
  <c r="L136" i="9"/>
  <c r="AR248" i="9"/>
  <c r="AS248" i="9"/>
  <c r="AT248" i="9" s="1"/>
  <c r="AA379" i="9"/>
  <c r="AB379" i="9"/>
  <c r="R508" i="9"/>
  <c r="M494" i="9"/>
  <c r="I494" i="9"/>
  <c r="J494" i="9" s="1"/>
  <c r="O494" i="9" s="1"/>
  <c r="M22" i="9"/>
  <c r="I22" i="9"/>
  <c r="J22" i="9" s="1"/>
  <c r="O22" i="9" s="1"/>
  <c r="AA467" i="9"/>
  <c r="AB467" i="9"/>
  <c r="I92" i="9"/>
  <c r="J92" i="9" s="1"/>
  <c r="O92" i="9" s="1"/>
  <c r="M92" i="9"/>
  <c r="M67" i="9"/>
  <c r="I67" i="9"/>
  <c r="J67" i="9" s="1"/>
  <c r="O67" i="9" s="1"/>
  <c r="I431" i="9"/>
  <c r="J431" i="9" s="1"/>
  <c r="O431" i="9" s="1"/>
  <c r="M431" i="9"/>
  <c r="N431" i="9" s="1"/>
  <c r="R431" i="9" s="1"/>
  <c r="AB580" i="9"/>
  <c r="AA580" i="9"/>
  <c r="AH571" i="9"/>
  <c r="AK571" i="9" s="1"/>
  <c r="AG571" i="9"/>
  <c r="AJ571" i="9" s="1"/>
  <c r="AB506" i="9"/>
  <c r="AA506" i="9"/>
  <c r="AB539" i="9"/>
  <c r="AA539" i="9"/>
  <c r="P272" i="9"/>
  <c r="S272" i="9" s="1"/>
  <c r="L272" i="9"/>
  <c r="AB400" i="9"/>
  <c r="AA400" i="9"/>
  <c r="AZ414" i="9"/>
  <c r="AB362" i="9"/>
  <c r="AA362" i="9"/>
  <c r="AB245" i="9"/>
  <c r="AA245" i="9"/>
  <c r="AU403" i="9"/>
  <c r="AA597" i="9"/>
  <c r="AB597" i="9"/>
  <c r="AS75" i="9"/>
  <c r="AT75" i="9" s="1"/>
  <c r="AR75" i="9"/>
  <c r="AB100" i="9"/>
  <c r="AA100" i="9"/>
  <c r="M371" i="9"/>
  <c r="I371" i="9"/>
  <c r="J371" i="9" s="1"/>
  <c r="O371" i="9" s="1"/>
  <c r="AS376" i="9"/>
  <c r="AT376" i="9" s="1"/>
  <c r="AR376" i="9"/>
  <c r="I459" i="9"/>
  <c r="J459" i="9" s="1"/>
  <c r="O459" i="9" s="1"/>
  <c r="M459" i="9"/>
  <c r="M495" i="9"/>
  <c r="I495" i="9"/>
  <c r="J495" i="9" s="1"/>
  <c r="O495" i="9" s="1"/>
  <c r="AR44" i="9"/>
  <c r="AS44" i="9"/>
  <c r="AT44" i="9" s="1"/>
  <c r="P164" i="9"/>
  <c r="S164" i="9" s="1"/>
  <c r="L164" i="9"/>
  <c r="AZ194" i="9"/>
  <c r="AZ192" i="9"/>
  <c r="AS381" i="9"/>
  <c r="AT381" i="9" s="1"/>
  <c r="AR381" i="9"/>
  <c r="P428" i="9"/>
  <c r="S428" i="9" s="1"/>
  <c r="L428" i="9"/>
  <c r="M454" i="9"/>
  <c r="N454" i="9" s="1"/>
  <c r="I454" i="9"/>
  <c r="J454" i="9" s="1"/>
  <c r="O454" i="9" s="1"/>
  <c r="M546" i="9"/>
  <c r="I546" i="9"/>
  <c r="J546" i="9" s="1"/>
  <c r="O546" i="9" s="1"/>
  <c r="AH23" i="9"/>
  <c r="AK23" i="9" s="1"/>
  <c r="AG23" i="9"/>
  <c r="AJ23" i="9" s="1"/>
  <c r="AB187" i="9"/>
  <c r="AA187" i="9"/>
  <c r="AZ102" i="9"/>
  <c r="AA164" i="9"/>
  <c r="AB164" i="9"/>
  <c r="AZ382" i="9"/>
  <c r="I501" i="9"/>
  <c r="J501" i="9" s="1"/>
  <c r="O501" i="9" s="1"/>
  <c r="M501" i="9"/>
  <c r="AR508" i="9"/>
  <c r="AS508" i="9"/>
  <c r="AT508" i="9" s="1"/>
  <c r="AS546" i="9"/>
  <c r="AT546" i="9" s="1"/>
  <c r="AR546" i="9"/>
  <c r="AU127" i="9"/>
  <c r="M185" i="9"/>
  <c r="I185" i="9"/>
  <c r="J185" i="9" s="1"/>
  <c r="O185" i="9" s="1"/>
  <c r="I158" i="9"/>
  <c r="J158" i="9" s="1"/>
  <c r="O158" i="9" s="1"/>
  <c r="M158" i="9"/>
  <c r="L165" i="9"/>
  <c r="P165" i="9"/>
  <c r="S165" i="9" s="1"/>
  <c r="M273" i="9"/>
  <c r="I273" i="9"/>
  <c r="J273" i="9" s="1"/>
  <c r="O273" i="9" s="1"/>
  <c r="AA381" i="9"/>
  <c r="AB381" i="9"/>
  <c r="M482" i="9"/>
  <c r="I482" i="9"/>
  <c r="J482" i="9" s="1"/>
  <c r="O482" i="9" s="1"/>
  <c r="I450" i="9"/>
  <c r="J450" i="9" s="1"/>
  <c r="O450" i="9" s="1"/>
  <c r="M450" i="9"/>
  <c r="I76" i="9"/>
  <c r="J76" i="9" s="1"/>
  <c r="O76" i="9" s="1"/>
  <c r="M76" i="9"/>
  <c r="L110" i="9"/>
  <c r="P110" i="9"/>
  <c r="S110" i="9" s="1"/>
  <c r="AS268" i="9"/>
  <c r="AT268" i="9" s="1"/>
  <c r="AR268" i="9"/>
  <c r="AA395" i="9"/>
  <c r="AB395" i="9"/>
  <c r="AZ343" i="9"/>
  <c r="M488" i="9"/>
  <c r="I488" i="9"/>
  <c r="J488" i="9" s="1"/>
  <c r="O488" i="9" s="1"/>
  <c r="L516" i="9"/>
  <c r="P516" i="9"/>
  <c r="S516" i="9" s="1"/>
  <c r="AU539" i="9"/>
  <c r="AB559" i="9"/>
  <c r="AA559" i="9"/>
  <c r="AZ133" i="9"/>
  <c r="AU224" i="9"/>
  <c r="AA347" i="9"/>
  <c r="AB347" i="9"/>
  <c r="AU343" i="9"/>
  <c r="AK414" i="9"/>
  <c r="M445" i="9"/>
  <c r="N445" i="9" s="1"/>
  <c r="I445" i="9"/>
  <c r="J445" i="9" s="1"/>
  <c r="O445" i="9" s="1"/>
  <c r="M94" i="9"/>
  <c r="I94" i="9"/>
  <c r="J94" i="9" s="1"/>
  <c r="O94" i="9" s="1"/>
  <c r="AU516" i="9"/>
  <c r="L92" i="9"/>
  <c r="P92" i="9"/>
  <c r="S92" i="9" s="1"/>
  <c r="AZ479" i="9"/>
  <c r="L67" i="9"/>
  <c r="P67" i="9"/>
  <c r="S67" i="9" s="1"/>
  <c r="AA606" i="9"/>
  <c r="AB606" i="9"/>
  <c r="M7" i="9"/>
  <c r="I7" i="9"/>
  <c r="J7" i="9" s="1"/>
  <c r="O7" i="9" s="1"/>
  <c r="AG345" i="9"/>
  <c r="AJ345" i="9" s="1"/>
  <c r="AH345" i="9"/>
  <c r="AK345" i="9" s="1"/>
  <c r="I49" i="9"/>
  <c r="J49" i="9" s="1"/>
  <c r="O49" i="9" s="1"/>
  <c r="M49" i="9"/>
  <c r="AU178" i="9"/>
  <c r="AU164" i="9"/>
  <c r="AB184" i="9"/>
  <c r="AA184" i="9"/>
  <c r="AA363" i="9"/>
  <c r="AB363" i="9"/>
  <c r="AZ495" i="9"/>
  <c r="AZ127" i="9"/>
  <c r="AU483" i="9"/>
  <c r="AU330" i="9"/>
  <c r="AX53" i="6"/>
  <c r="AY53" i="6" s="1"/>
  <c r="AZ53" i="6" s="1"/>
  <c r="AB45" i="6"/>
  <c r="AA28" i="6"/>
  <c r="AH28" i="6" s="1"/>
  <c r="AK28" i="6" s="1"/>
  <c r="AB33" i="6"/>
  <c r="AQ196" i="6"/>
  <c r="AS196" i="6" s="1"/>
  <c r="AT196" i="6" s="1"/>
  <c r="AD303" i="6"/>
  <c r="AL303" i="6" s="1"/>
  <c r="AX58" i="6"/>
  <c r="AY58" i="6" s="1"/>
  <c r="AZ58" i="6" s="1"/>
  <c r="AQ35" i="6"/>
  <c r="AS35" i="6" s="1"/>
  <c r="AT35" i="6" s="1"/>
  <c r="AX279" i="6"/>
  <c r="AY279" i="6" s="1"/>
  <c r="AZ279" i="6" s="1"/>
  <c r="F205" i="6"/>
  <c r="I205" i="6" s="1"/>
  <c r="J205" i="6" s="1"/>
  <c r="O205" i="6" s="1"/>
  <c r="K206" i="6"/>
  <c r="L206" i="6" s="1"/>
  <c r="AX342" i="6"/>
  <c r="AY342" i="6" s="1"/>
  <c r="AZ342" i="6" s="1"/>
  <c r="AQ66" i="6"/>
  <c r="AR66" i="6" s="1"/>
  <c r="AX311" i="6"/>
  <c r="AY311" i="6" s="1"/>
  <c r="AZ311" i="6" s="1"/>
  <c r="AE65" i="6"/>
  <c r="AF65" i="6" s="1"/>
  <c r="AX64" i="6"/>
  <c r="AY64" i="6" s="1"/>
  <c r="AZ64" i="6" s="1"/>
  <c r="AQ37" i="6"/>
  <c r="AS37" i="6" s="1"/>
  <c r="AT37" i="6" s="1"/>
  <c r="AQ39" i="6"/>
  <c r="AS39" i="6" s="1"/>
  <c r="AT39" i="6" s="1"/>
  <c r="AQ43" i="6"/>
  <c r="AR43" i="6" s="1"/>
  <c r="AQ45" i="6"/>
  <c r="AR45" i="6" s="1"/>
  <c r="AQ47" i="6"/>
  <c r="AS47" i="6" s="1"/>
  <c r="AT47" i="6" s="1"/>
  <c r="AX66" i="6"/>
  <c r="AY66" i="6" s="1"/>
  <c r="AZ66" i="6" s="1"/>
  <c r="AH127" i="6"/>
  <c r="AQ33" i="6"/>
  <c r="AW34" i="6"/>
  <c r="AX34" i="6"/>
  <c r="AY34" i="6" s="1"/>
  <c r="AW35" i="6"/>
  <c r="AX35" i="6"/>
  <c r="AY35" i="6" s="1"/>
  <c r="AX36" i="6"/>
  <c r="AY36" i="6" s="1"/>
  <c r="AW36" i="6"/>
  <c r="AW37" i="6"/>
  <c r="AX37" i="6"/>
  <c r="AY37" i="6" s="1"/>
  <c r="AW38" i="6"/>
  <c r="AX38" i="6"/>
  <c r="AY38" i="6" s="1"/>
  <c r="AW39" i="6"/>
  <c r="AX39" i="6"/>
  <c r="AY39" i="6" s="1"/>
  <c r="AQ41" i="6"/>
  <c r="AW42" i="6"/>
  <c r="AX42" i="6"/>
  <c r="AY42" i="6" s="1"/>
  <c r="AW43" i="6"/>
  <c r="AX43" i="6"/>
  <c r="AY43" i="6" s="1"/>
  <c r="AW44" i="6"/>
  <c r="AX44" i="6"/>
  <c r="AY44" i="6" s="1"/>
  <c r="AW45" i="6"/>
  <c r="AX45" i="6"/>
  <c r="AY45" i="6" s="1"/>
  <c r="AX46" i="6"/>
  <c r="AY46" i="6" s="1"/>
  <c r="AW46" i="6"/>
  <c r="AX47" i="6"/>
  <c r="AY47" i="6" s="1"/>
  <c r="AW47" i="6"/>
  <c r="AW27" i="6"/>
  <c r="AX27" i="6"/>
  <c r="AY27" i="6" s="1"/>
  <c r="AN21" i="6"/>
  <c r="AP21" i="6"/>
  <c r="AO21" i="6"/>
  <c r="AV21" i="6"/>
  <c r="AO22" i="6"/>
  <c r="AV22" i="6"/>
  <c r="AP22" i="6"/>
  <c r="AN22" i="6"/>
  <c r="AN23" i="6"/>
  <c r="AP23" i="6"/>
  <c r="AO23" i="6"/>
  <c r="AV23" i="6"/>
  <c r="AO24" i="6"/>
  <c r="AN24" i="6"/>
  <c r="AV24" i="6"/>
  <c r="AP24" i="6"/>
  <c r="AN25" i="6"/>
  <c r="AP25" i="6"/>
  <c r="AV25" i="6"/>
  <c r="AO25" i="6"/>
  <c r="AN26" i="6"/>
  <c r="AP26" i="6"/>
  <c r="AO26" i="6"/>
  <c r="AV26" i="6"/>
  <c r="AX310" i="6"/>
  <c r="AY310" i="6" s="1"/>
  <c r="AZ310" i="6" s="1"/>
  <c r="AX315" i="6"/>
  <c r="AY315" i="6" s="1"/>
  <c r="AZ315" i="6" s="1"/>
  <c r="AH332" i="6"/>
  <c r="AQ53" i="6"/>
  <c r="AR53" i="6" s="1"/>
  <c r="AW33" i="6"/>
  <c r="AX33" i="6"/>
  <c r="AY33" i="6" s="1"/>
  <c r="AQ34" i="6"/>
  <c r="AQ36" i="6"/>
  <c r="AQ38" i="6"/>
  <c r="AW41" i="6"/>
  <c r="AX41" i="6"/>
  <c r="AY41" i="6" s="1"/>
  <c r="AQ42" i="6"/>
  <c r="AQ44" i="6"/>
  <c r="AQ46" i="6"/>
  <c r="AQ27" i="6"/>
  <c r="AB44" i="6"/>
  <c r="AA44" i="6"/>
  <c r="AB46" i="6"/>
  <c r="AA46" i="6"/>
  <c r="AB43" i="6"/>
  <c r="AA43" i="6"/>
  <c r="AB26" i="6"/>
  <c r="AA26" i="6"/>
  <c r="AB36" i="6"/>
  <c r="AA36" i="6"/>
  <c r="AG35" i="6"/>
  <c r="AJ35" i="6" s="1"/>
  <c r="AH35" i="6"/>
  <c r="AK35" i="6" s="1"/>
  <c r="AB38" i="6"/>
  <c r="AA38" i="6"/>
  <c r="AG37" i="6"/>
  <c r="AJ37" i="6" s="1"/>
  <c r="AH37" i="6"/>
  <c r="AK37" i="6" s="1"/>
  <c r="AA27" i="6"/>
  <c r="AB27" i="6"/>
  <c r="AA25" i="6"/>
  <c r="AB25" i="6"/>
  <c r="AB19" i="6"/>
  <c r="AA19" i="6"/>
  <c r="AA23" i="6"/>
  <c r="AB23" i="6"/>
  <c r="AG45" i="6"/>
  <c r="AJ45" i="6" s="1"/>
  <c r="AH45" i="6"/>
  <c r="AA42" i="6"/>
  <c r="AB42" i="6"/>
  <c r="AA18" i="6"/>
  <c r="AB18" i="6"/>
  <c r="AH47" i="6"/>
  <c r="AK47" i="6" s="1"/>
  <c r="AG47" i="6"/>
  <c r="AJ47" i="6" s="1"/>
  <c r="AB40" i="6"/>
  <c r="AA40" i="6"/>
  <c r="AG39" i="6"/>
  <c r="AJ39" i="6" s="1"/>
  <c r="AH39" i="6"/>
  <c r="AK39" i="6" s="1"/>
  <c r="AB32" i="6"/>
  <c r="AA32" i="6"/>
  <c r="AG31" i="6"/>
  <c r="AJ31" i="6" s="1"/>
  <c r="AH31" i="6"/>
  <c r="AK31" i="6" s="1"/>
  <c r="AH41" i="6"/>
  <c r="AK41" i="6" s="1"/>
  <c r="AG41" i="6"/>
  <c r="AJ41" i="6" s="1"/>
  <c r="AB34" i="6"/>
  <c r="AA34" i="6"/>
  <c r="AG33" i="6"/>
  <c r="AJ33" i="6" s="1"/>
  <c r="AH33" i="6"/>
  <c r="AA29" i="6"/>
  <c r="AB29" i="6"/>
  <c r="AH30" i="6"/>
  <c r="AK30" i="6" s="1"/>
  <c r="AG30" i="6"/>
  <c r="AJ30" i="6" s="1"/>
  <c r="AG22" i="6"/>
  <c r="AJ22" i="6" s="1"/>
  <c r="AH22" i="6"/>
  <c r="AK22" i="6" s="1"/>
  <c r="AB24" i="6"/>
  <c r="AA24" i="6"/>
  <c r="AB21" i="6"/>
  <c r="AA21" i="6"/>
  <c r="AG20" i="6"/>
  <c r="AJ20" i="6" s="1"/>
  <c r="AH20" i="6"/>
  <c r="AK20" i="6" s="1"/>
  <c r="AX239" i="6"/>
  <c r="AY239" i="6" s="1"/>
  <c r="AZ239" i="6" s="1"/>
  <c r="AQ334" i="6"/>
  <c r="AR334" i="6" s="1"/>
  <c r="AX316" i="6"/>
  <c r="AY316" i="6" s="1"/>
  <c r="AZ316" i="6" s="1"/>
  <c r="AD283" i="6"/>
  <c r="AL283" i="6" s="1"/>
  <c r="AD343" i="6"/>
  <c r="AL343" i="6" s="1"/>
  <c r="AQ131" i="6"/>
  <c r="AR131" i="6" s="1"/>
  <c r="AQ281" i="6"/>
  <c r="AR281" i="6" s="1"/>
  <c r="K35" i="6"/>
  <c r="L35" i="6" s="1"/>
  <c r="K65" i="6"/>
  <c r="P65" i="6" s="1"/>
  <c r="S65" i="6" s="1"/>
  <c r="AR65" i="6"/>
  <c r="AS65" i="6"/>
  <c r="AT65" i="6" s="1"/>
  <c r="AQ135" i="6"/>
  <c r="AR135" i="6" s="1"/>
  <c r="AQ270" i="6"/>
  <c r="AS270" i="6" s="1"/>
  <c r="AT270" i="6" s="1"/>
  <c r="AX314" i="6"/>
  <c r="AY314" i="6" s="1"/>
  <c r="AZ314" i="6" s="1"/>
  <c r="AX318" i="6"/>
  <c r="AY318" i="6" s="1"/>
  <c r="AZ318" i="6" s="1"/>
  <c r="AD133" i="6"/>
  <c r="AL133" i="6" s="1"/>
  <c r="AX283" i="6"/>
  <c r="AY283" i="6" s="1"/>
  <c r="AZ283" i="6" s="1"/>
  <c r="AX269" i="6"/>
  <c r="AY269" i="6" s="1"/>
  <c r="AZ269" i="6" s="1"/>
  <c r="AX332" i="6"/>
  <c r="AY332" i="6" s="1"/>
  <c r="AZ332" i="6" s="1"/>
  <c r="AX270" i="6"/>
  <c r="AY270" i="6" s="1"/>
  <c r="AZ270" i="6" s="1"/>
  <c r="AQ265" i="6"/>
  <c r="AR265" i="6" s="1"/>
  <c r="AQ279" i="6"/>
  <c r="AR279" i="6" s="1"/>
  <c r="AX312" i="6"/>
  <c r="AY312" i="6" s="1"/>
  <c r="AZ312" i="6" s="1"/>
  <c r="AX65" i="6"/>
  <c r="AY65" i="6" s="1"/>
  <c r="AZ65" i="6" s="1"/>
  <c r="AQ64" i="6"/>
  <c r="Z332" i="6"/>
  <c r="AD315" i="6"/>
  <c r="AL315" i="6" s="1"/>
  <c r="AD317" i="6"/>
  <c r="AL317" i="6" s="1"/>
  <c r="AQ269" i="6"/>
  <c r="AS269" i="6" s="1"/>
  <c r="AT269" i="6" s="1"/>
  <c r="AQ312" i="6"/>
  <c r="AR312" i="6" s="1"/>
  <c r="AQ136" i="6"/>
  <c r="AR136" i="6" s="1"/>
  <c r="AD138" i="6"/>
  <c r="AL138" i="6" s="1"/>
  <c r="AX282" i="6"/>
  <c r="AY282" i="6" s="1"/>
  <c r="AZ282" i="6" s="1"/>
  <c r="AQ310" i="6"/>
  <c r="AR310" i="6" s="1"/>
  <c r="AD310" i="6"/>
  <c r="AL310" i="6" s="1"/>
  <c r="AX134" i="6"/>
  <c r="AY134" i="6" s="1"/>
  <c r="AZ134" i="6" s="1"/>
  <c r="AX135" i="6"/>
  <c r="AY135" i="6" s="1"/>
  <c r="AZ135" i="6" s="1"/>
  <c r="AQ133" i="6"/>
  <c r="AR133" i="6" s="1"/>
  <c r="AD279" i="6"/>
  <c r="AL279" i="6" s="1"/>
  <c r="AD281" i="6"/>
  <c r="AL281" i="6" s="1"/>
  <c r="K33" i="6"/>
  <c r="L33" i="6" s="1"/>
  <c r="F38" i="6"/>
  <c r="M38" i="6" s="1"/>
  <c r="AQ315" i="6"/>
  <c r="AR315" i="6" s="1"/>
  <c r="AQ283" i="6"/>
  <c r="AS283" i="6" s="1"/>
  <c r="AT283" i="6" s="1"/>
  <c r="F66" i="6"/>
  <c r="K66" i="6"/>
  <c r="Y66" i="6"/>
  <c r="Z66" i="6"/>
  <c r="AE66" i="6"/>
  <c r="AF66" i="6" s="1"/>
  <c r="AD66" i="6"/>
  <c r="AL66" i="6" s="1"/>
  <c r="K334" i="6"/>
  <c r="P334" i="6" s="1"/>
  <c r="S334" i="6" s="1"/>
  <c r="Z65" i="6"/>
  <c r="Y65" i="6"/>
  <c r="F64" i="6"/>
  <c r="K64" i="6"/>
  <c r="I65" i="6"/>
  <c r="J65" i="6" s="1"/>
  <c r="O65" i="6" s="1"/>
  <c r="M65" i="6"/>
  <c r="Y64" i="6"/>
  <c r="Z64" i="6"/>
  <c r="AE64" i="6"/>
  <c r="AF64" i="6" s="1"/>
  <c r="AD64" i="6"/>
  <c r="AL64" i="6" s="1"/>
  <c r="AD86" i="6"/>
  <c r="AL86" i="6" s="1"/>
  <c r="AX246" i="6"/>
  <c r="AY246" i="6" s="1"/>
  <c r="AZ246" i="6" s="1"/>
  <c r="AQ243" i="6"/>
  <c r="AR243" i="6" s="1"/>
  <c r="AQ189" i="6"/>
  <c r="AR189" i="6" s="1"/>
  <c r="AX273" i="6"/>
  <c r="AY273" i="6" s="1"/>
  <c r="AZ273" i="6" s="1"/>
  <c r="AQ319" i="6"/>
  <c r="AR319" i="6" s="1"/>
  <c r="AX89" i="6"/>
  <c r="AY89" i="6" s="1"/>
  <c r="AZ89" i="6" s="1"/>
  <c r="AD269" i="6"/>
  <c r="AL269" i="6" s="1"/>
  <c r="AD272" i="6"/>
  <c r="AL272" i="6" s="1"/>
  <c r="AX265" i="6"/>
  <c r="AY265" i="6" s="1"/>
  <c r="AZ265" i="6" s="1"/>
  <c r="AQ267" i="6"/>
  <c r="AR267" i="6" s="1"/>
  <c r="AX334" i="6"/>
  <c r="AY334" i="6" s="1"/>
  <c r="AZ334" i="6" s="1"/>
  <c r="AX320" i="6"/>
  <c r="AY320" i="6" s="1"/>
  <c r="AZ320" i="6" s="1"/>
  <c r="AQ314" i="6"/>
  <c r="AS314" i="6" s="1"/>
  <c r="AT314" i="6" s="1"/>
  <c r="AQ317" i="6"/>
  <c r="AR317" i="6" s="1"/>
  <c r="AX319" i="6"/>
  <c r="AY319" i="6" s="1"/>
  <c r="AZ319" i="6" s="1"/>
  <c r="AX139" i="6"/>
  <c r="AY139" i="6" s="1"/>
  <c r="AZ139" i="6" s="1"/>
  <c r="AD135" i="6"/>
  <c r="AL135" i="6" s="1"/>
  <c r="AX131" i="6"/>
  <c r="AY131" i="6" s="1"/>
  <c r="AZ131" i="6" s="1"/>
  <c r="AQ138" i="6"/>
  <c r="AR138" i="6" s="1"/>
  <c r="AE53" i="6"/>
  <c r="AF53" i="6" s="1"/>
  <c r="AD53" i="6"/>
  <c r="AL53" i="6" s="1"/>
  <c r="F53" i="6"/>
  <c r="K53" i="6"/>
  <c r="Y53" i="6"/>
  <c r="Z53" i="6"/>
  <c r="AR332" i="6"/>
  <c r="AS332" i="6"/>
  <c r="AT332" i="6" s="1"/>
  <c r="AS343" i="6"/>
  <c r="AT343" i="6" s="1"/>
  <c r="AR343" i="6"/>
  <c r="I332" i="6"/>
  <c r="J332" i="6" s="1"/>
  <c r="O332" i="6" s="1"/>
  <c r="AD85" i="6"/>
  <c r="AL85" i="6" s="1"/>
  <c r="AE126" i="6"/>
  <c r="AF126" i="6" s="1"/>
  <c r="AX186" i="6"/>
  <c r="AY186" i="6" s="1"/>
  <c r="AZ186" i="6" s="1"/>
  <c r="AX189" i="6"/>
  <c r="AY189" i="6" s="1"/>
  <c r="AZ189" i="6" s="1"/>
  <c r="AX247" i="6"/>
  <c r="AY247" i="6" s="1"/>
  <c r="AZ247" i="6" s="1"/>
  <c r="AX268" i="6"/>
  <c r="AY268" i="6" s="1"/>
  <c r="AZ268" i="6" s="1"/>
  <c r="AD265" i="6"/>
  <c r="AL265" i="6" s="1"/>
  <c r="AD319" i="6"/>
  <c r="AL319" i="6" s="1"/>
  <c r="K34" i="6"/>
  <c r="F34" i="6"/>
  <c r="I33" i="6"/>
  <c r="J33" i="6" s="1"/>
  <c r="O33" i="6" s="1"/>
  <c r="M33" i="6"/>
  <c r="I35" i="6"/>
  <c r="J35" i="6" s="1"/>
  <c r="O35" i="6" s="1"/>
  <c r="M35" i="6"/>
  <c r="K37" i="6"/>
  <c r="F37" i="6"/>
  <c r="F36" i="6"/>
  <c r="K36" i="6"/>
  <c r="L38" i="6"/>
  <c r="P38" i="6"/>
  <c r="S38" i="6" s="1"/>
  <c r="K39" i="6"/>
  <c r="F39" i="6"/>
  <c r="AX90" i="6"/>
  <c r="AY90" i="6" s="1"/>
  <c r="AZ90" i="6" s="1"/>
  <c r="AD89" i="6"/>
  <c r="AL89" i="6" s="1"/>
  <c r="Z127" i="6"/>
  <c r="AE331" i="6"/>
  <c r="AF331" i="6" s="1"/>
  <c r="AB332" i="6"/>
  <c r="AD267" i="6"/>
  <c r="AL267" i="6" s="1"/>
  <c r="AX313" i="6"/>
  <c r="AY313" i="6" s="1"/>
  <c r="AZ313" i="6" s="1"/>
  <c r="AX132" i="6"/>
  <c r="AY132" i="6" s="1"/>
  <c r="AZ132" i="6" s="1"/>
  <c r="AX137" i="6"/>
  <c r="AY137" i="6" s="1"/>
  <c r="AZ137" i="6" s="1"/>
  <c r="AD131" i="6"/>
  <c r="AL131" i="6" s="1"/>
  <c r="F343" i="6"/>
  <c r="M343" i="6" s="1"/>
  <c r="AX136" i="6"/>
  <c r="AY136" i="6" s="1"/>
  <c r="AZ136" i="6" s="1"/>
  <c r="AQ342" i="6"/>
  <c r="AR342" i="6" s="1"/>
  <c r="AX280" i="6"/>
  <c r="AY280" i="6" s="1"/>
  <c r="AZ280" i="6" s="1"/>
  <c r="AW281" i="6"/>
  <c r="AX281" i="6"/>
  <c r="AY281" i="6" s="1"/>
  <c r="F279" i="6"/>
  <c r="K279" i="6"/>
  <c r="AD280" i="6"/>
  <c r="AL280" i="6" s="1"/>
  <c r="AE280" i="6"/>
  <c r="AF280" i="6" s="1"/>
  <c r="F281" i="6"/>
  <c r="K281" i="6"/>
  <c r="AD282" i="6"/>
  <c r="AL282" i="6" s="1"/>
  <c r="AE282" i="6"/>
  <c r="AF282" i="6" s="1"/>
  <c r="F283" i="6"/>
  <c r="K283" i="6"/>
  <c r="Z280" i="6"/>
  <c r="Y280" i="6"/>
  <c r="Z282" i="6"/>
  <c r="Y282" i="6"/>
  <c r="Y279" i="6"/>
  <c r="Z279" i="6"/>
  <c r="AS280" i="6"/>
  <c r="AT280" i="6" s="1"/>
  <c r="AR280" i="6"/>
  <c r="Y281" i="6"/>
  <c r="Z281" i="6"/>
  <c r="AS282" i="6"/>
  <c r="AT282" i="6" s="1"/>
  <c r="AR282" i="6"/>
  <c r="Y283" i="6"/>
  <c r="Z283" i="6"/>
  <c r="K280" i="6"/>
  <c r="F280" i="6"/>
  <c r="K282" i="6"/>
  <c r="F282" i="6"/>
  <c r="AW343" i="6"/>
  <c r="AX343" i="6"/>
  <c r="AY343" i="6" s="1"/>
  <c r="AW133" i="6"/>
  <c r="AX133" i="6"/>
  <c r="AY133" i="6" s="1"/>
  <c r="AW138" i="6"/>
  <c r="AX138" i="6"/>
  <c r="AY138" i="6" s="1"/>
  <c r="Z343" i="6"/>
  <c r="Y343" i="6"/>
  <c r="F342" i="6"/>
  <c r="K342" i="6"/>
  <c r="L343" i="6"/>
  <c r="P343" i="6"/>
  <c r="S343" i="6" s="1"/>
  <c r="Y342" i="6"/>
  <c r="Z342" i="6"/>
  <c r="AE342" i="6"/>
  <c r="AF342" i="6" s="1"/>
  <c r="AD342" i="6"/>
  <c r="AL342" i="6" s="1"/>
  <c r="Y131" i="6"/>
  <c r="Z131" i="6"/>
  <c r="AS132" i="6"/>
  <c r="AT132" i="6" s="1"/>
  <c r="AR132" i="6"/>
  <c r="Y133" i="6"/>
  <c r="Z133" i="6"/>
  <c r="AS134" i="6"/>
  <c r="AT134" i="6" s="1"/>
  <c r="AR134" i="6"/>
  <c r="Y135" i="6"/>
  <c r="Z135" i="6"/>
  <c r="K132" i="6"/>
  <c r="F132" i="6"/>
  <c r="K134" i="6"/>
  <c r="F134" i="6"/>
  <c r="F136" i="6"/>
  <c r="K136" i="6"/>
  <c r="AD137" i="6"/>
  <c r="AL137" i="6" s="1"/>
  <c r="AE137" i="6"/>
  <c r="AF137" i="6" s="1"/>
  <c r="F138" i="6"/>
  <c r="K138" i="6"/>
  <c r="AD139" i="6"/>
  <c r="AL139" i="6" s="1"/>
  <c r="AE139" i="6"/>
  <c r="AF139" i="6" s="1"/>
  <c r="Z137" i="6"/>
  <c r="Y137" i="6"/>
  <c r="Z139" i="6"/>
  <c r="Y139" i="6"/>
  <c r="F131" i="6"/>
  <c r="K131" i="6"/>
  <c r="AD132" i="6"/>
  <c r="AL132" i="6" s="1"/>
  <c r="AE132" i="6"/>
  <c r="AF132" i="6" s="1"/>
  <c r="F133" i="6"/>
  <c r="K133" i="6"/>
  <c r="AD134" i="6"/>
  <c r="AL134" i="6" s="1"/>
  <c r="AE134" i="6"/>
  <c r="AF134" i="6" s="1"/>
  <c r="F135" i="6"/>
  <c r="K135" i="6"/>
  <c r="Z132" i="6"/>
  <c r="Y132" i="6"/>
  <c r="Z134" i="6"/>
  <c r="Y134" i="6"/>
  <c r="Y136" i="6"/>
  <c r="Z136" i="6"/>
  <c r="AE136" i="6"/>
  <c r="AF136" i="6" s="1"/>
  <c r="AD136" i="6"/>
  <c r="AL136" i="6" s="1"/>
  <c r="AS137" i="6"/>
  <c r="AT137" i="6" s="1"/>
  <c r="AR137" i="6"/>
  <c r="Y138" i="6"/>
  <c r="Z138" i="6"/>
  <c r="AS139" i="6"/>
  <c r="AT139" i="6" s="1"/>
  <c r="AR139" i="6"/>
  <c r="K137" i="6"/>
  <c r="F137" i="6"/>
  <c r="K139" i="6"/>
  <c r="F139" i="6"/>
  <c r="F126" i="6"/>
  <c r="M126" i="6" s="1"/>
  <c r="AB127" i="6"/>
  <c r="AX183" i="6"/>
  <c r="AY183" i="6" s="1"/>
  <c r="AZ183" i="6" s="1"/>
  <c r="AD189" i="6"/>
  <c r="AL189" i="6" s="1"/>
  <c r="AQ182" i="6"/>
  <c r="AR182" i="6" s="1"/>
  <c r="AX184" i="6"/>
  <c r="AY184" i="6" s="1"/>
  <c r="AZ184" i="6" s="1"/>
  <c r="AQ186" i="6"/>
  <c r="AR186" i="6" s="1"/>
  <c r="AQ245" i="6"/>
  <c r="AS245" i="6" s="1"/>
  <c r="AT245" i="6" s="1"/>
  <c r="AS335" i="6"/>
  <c r="AT335" i="6" s="1"/>
  <c r="AU335" i="6" s="1"/>
  <c r="AW317" i="6"/>
  <c r="AX317" i="6"/>
  <c r="AY317" i="6" s="1"/>
  <c r="AR126" i="6"/>
  <c r="AS126" i="6"/>
  <c r="AT126" i="6" s="1"/>
  <c r="AX126" i="6"/>
  <c r="AY126" i="6" s="1"/>
  <c r="AZ126" i="6" s="1"/>
  <c r="AX185" i="6"/>
  <c r="AY185" i="6" s="1"/>
  <c r="AZ185" i="6" s="1"/>
  <c r="AQ184" i="6"/>
  <c r="AE333" i="6"/>
  <c r="AF333" i="6" s="1"/>
  <c r="AD334" i="6"/>
  <c r="AL334" i="6" s="1"/>
  <c r="AQ163" i="6"/>
  <c r="AR163" i="6" s="1"/>
  <c r="AX245" i="6"/>
  <c r="AY245" i="6" s="1"/>
  <c r="AZ245" i="6" s="1"/>
  <c r="AX271" i="6"/>
  <c r="AY271" i="6" s="1"/>
  <c r="AZ271" i="6" s="1"/>
  <c r="AX163" i="6"/>
  <c r="AY163" i="6" s="1"/>
  <c r="AZ163" i="6" s="1"/>
  <c r="AQ272" i="6"/>
  <c r="AR272" i="6" s="1"/>
  <c r="Y310" i="6"/>
  <c r="Z310" i="6"/>
  <c r="AS311" i="6"/>
  <c r="AT311" i="6" s="1"/>
  <c r="AR311" i="6"/>
  <c r="Z311" i="6"/>
  <c r="Y311" i="6"/>
  <c r="Y314" i="6"/>
  <c r="Z314" i="6"/>
  <c r="AE314" i="6"/>
  <c r="AF314" i="6" s="1"/>
  <c r="AD314" i="6"/>
  <c r="AL314" i="6" s="1"/>
  <c r="F315" i="6"/>
  <c r="K315" i="6"/>
  <c r="AD316" i="6"/>
  <c r="AL316" i="6" s="1"/>
  <c r="AE316" i="6"/>
  <c r="AF316" i="6" s="1"/>
  <c r="F317" i="6"/>
  <c r="K317" i="6"/>
  <c r="AD318" i="6"/>
  <c r="AL318" i="6" s="1"/>
  <c r="AE318" i="6"/>
  <c r="AF318" i="6" s="1"/>
  <c r="F319" i="6"/>
  <c r="K319" i="6"/>
  <c r="AD320" i="6"/>
  <c r="AL320" i="6" s="1"/>
  <c r="AE320" i="6"/>
  <c r="AF320" i="6" s="1"/>
  <c r="Y312" i="6"/>
  <c r="Z312" i="6"/>
  <c r="AE312" i="6"/>
  <c r="AF312" i="6" s="1"/>
  <c r="AD312" i="6"/>
  <c r="AL312" i="6" s="1"/>
  <c r="Z313" i="6"/>
  <c r="Y313" i="6"/>
  <c r="Z316" i="6"/>
  <c r="Y316" i="6"/>
  <c r="Z318" i="6"/>
  <c r="Y318" i="6"/>
  <c r="Z320" i="6"/>
  <c r="Y320" i="6"/>
  <c r="F310" i="6"/>
  <c r="K310" i="6"/>
  <c r="AD311" i="6"/>
  <c r="AL311" i="6" s="1"/>
  <c r="AE311" i="6"/>
  <c r="AF311" i="6" s="1"/>
  <c r="AS313" i="6"/>
  <c r="AT313" i="6" s="1"/>
  <c r="AR313" i="6"/>
  <c r="K311" i="6"/>
  <c r="F311" i="6"/>
  <c r="F314" i="6"/>
  <c r="K314" i="6"/>
  <c r="Y315" i="6"/>
  <c r="Z315" i="6"/>
  <c r="AS316" i="6"/>
  <c r="AT316" i="6" s="1"/>
  <c r="AR316" i="6"/>
  <c r="Y317" i="6"/>
  <c r="Z317" i="6"/>
  <c r="AS318" i="6"/>
  <c r="AT318" i="6" s="1"/>
  <c r="AR318" i="6"/>
  <c r="Y319" i="6"/>
  <c r="Z319" i="6"/>
  <c r="AS320" i="6"/>
  <c r="AT320" i="6" s="1"/>
  <c r="AR320" i="6"/>
  <c r="F312" i="6"/>
  <c r="K312" i="6"/>
  <c r="AD313" i="6"/>
  <c r="AL313" i="6" s="1"/>
  <c r="AE313" i="6"/>
  <c r="AF313" i="6" s="1"/>
  <c r="K313" i="6"/>
  <c r="F313" i="6"/>
  <c r="K316" i="6"/>
  <c r="F316" i="6"/>
  <c r="K318" i="6"/>
  <c r="F318" i="6"/>
  <c r="K320" i="6"/>
  <c r="F320" i="6"/>
  <c r="AW267" i="6"/>
  <c r="AX267" i="6"/>
  <c r="AY267" i="6" s="1"/>
  <c r="AD293" i="6"/>
  <c r="AL293" i="6" s="1"/>
  <c r="AD182" i="6"/>
  <c r="AL182" i="6" s="1"/>
  <c r="AD184" i="6"/>
  <c r="AL184" i="6" s="1"/>
  <c r="AX241" i="6"/>
  <c r="AY241" i="6" s="1"/>
  <c r="AZ241" i="6" s="1"/>
  <c r="AX244" i="6"/>
  <c r="AY244" i="6" s="1"/>
  <c r="AZ244" i="6" s="1"/>
  <c r="AE335" i="6"/>
  <c r="AF335" i="6" s="1"/>
  <c r="AX335" i="6"/>
  <c r="AY335" i="6" s="1"/>
  <c r="AZ335" i="6" s="1"/>
  <c r="AX266" i="6"/>
  <c r="AY266" i="6" s="1"/>
  <c r="AZ266" i="6" s="1"/>
  <c r="AW272" i="6"/>
  <c r="AX272" i="6"/>
  <c r="AY272" i="6" s="1"/>
  <c r="F244" i="6"/>
  <c r="I244" i="6" s="1"/>
  <c r="J244" i="6" s="1"/>
  <c r="O244" i="6" s="1"/>
  <c r="AD247" i="6"/>
  <c r="AL247" i="6" s="1"/>
  <c r="AS240" i="6"/>
  <c r="AT240" i="6" s="1"/>
  <c r="AU240" i="6" s="1"/>
  <c r="AX125" i="6"/>
  <c r="AY125" i="6" s="1"/>
  <c r="AZ125" i="6" s="1"/>
  <c r="AQ247" i="6"/>
  <c r="K332" i="6"/>
  <c r="P332" i="6" s="1"/>
  <c r="S332" i="6" s="1"/>
  <c r="Z334" i="6"/>
  <c r="Y265" i="6"/>
  <c r="Z265" i="6"/>
  <c r="AS266" i="6"/>
  <c r="AT266" i="6" s="1"/>
  <c r="AR266" i="6"/>
  <c r="Y267" i="6"/>
  <c r="Z267" i="6"/>
  <c r="AS268" i="6"/>
  <c r="AT268" i="6" s="1"/>
  <c r="AR268" i="6"/>
  <c r="Y269" i="6"/>
  <c r="Z269" i="6"/>
  <c r="K266" i="6"/>
  <c r="F266" i="6"/>
  <c r="K268" i="6"/>
  <c r="F268" i="6"/>
  <c r="F270" i="6"/>
  <c r="K270" i="6"/>
  <c r="AD271" i="6"/>
  <c r="AL271" i="6" s="1"/>
  <c r="AE271" i="6"/>
  <c r="AF271" i="6" s="1"/>
  <c r="F272" i="6"/>
  <c r="K272" i="6"/>
  <c r="AD273" i="6"/>
  <c r="AL273" i="6" s="1"/>
  <c r="AE273" i="6"/>
  <c r="AF273" i="6" s="1"/>
  <c r="Z271" i="6"/>
  <c r="Y271" i="6"/>
  <c r="Z273" i="6"/>
  <c r="Y273" i="6"/>
  <c r="F265" i="6"/>
  <c r="K265" i="6"/>
  <c r="AD266" i="6"/>
  <c r="AL266" i="6" s="1"/>
  <c r="AE266" i="6"/>
  <c r="AF266" i="6" s="1"/>
  <c r="F267" i="6"/>
  <c r="K267" i="6"/>
  <c r="AD268" i="6"/>
  <c r="AL268" i="6" s="1"/>
  <c r="AE268" i="6"/>
  <c r="AF268" i="6" s="1"/>
  <c r="F269" i="6"/>
  <c r="K269" i="6"/>
  <c r="Z266" i="6"/>
  <c r="Y266" i="6"/>
  <c r="Z268" i="6"/>
  <c r="Y268" i="6"/>
  <c r="Y270" i="6"/>
  <c r="Z270" i="6"/>
  <c r="AE270" i="6"/>
  <c r="AF270" i="6" s="1"/>
  <c r="AD270" i="6"/>
  <c r="AL270" i="6" s="1"/>
  <c r="AS271" i="6"/>
  <c r="AT271" i="6" s="1"/>
  <c r="AR271" i="6"/>
  <c r="Y272" i="6"/>
  <c r="Z272" i="6"/>
  <c r="AS273" i="6"/>
  <c r="AT273" i="6" s="1"/>
  <c r="AR273" i="6"/>
  <c r="K271" i="6"/>
  <c r="F271" i="6"/>
  <c r="K273" i="6"/>
  <c r="F273" i="6"/>
  <c r="AE332" i="6"/>
  <c r="AF332" i="6" s="1"/>
  <c r="AG332" i="6" s="1"/>
  <c r="AJ332" i="6" s="1"/>
  <c r="AD332" i="6"/>
  <c r="AL332" i="6" s="1"/>
  <c r="M334" i="6"/>
  <c r="I334" i="6"/>
  <c r="J334" i="6" s="1"/>
  <c r="O334" i="6" s="1"/>
  <c r="AA334" i="6"/>
  <c r="AB334" i="6"/>
  <c r="K331" i="6"/>
  <c r="F331" i="6"/>
  <c r="K333" i="6"/>
  <c r="F333" i="6"/>
  <c r="K335" i="6"/>
  <c r="F335" i="6"/>
  <c r="AS331" i="6"/>
  <c r="AT331" i="6" s="1"/>
  <c r="AR331" i="6"/>
  <c r="Z331" i="6"/>
  <c r="Y331" i="6"/>
  <c r="AW331" i="6"/>
  <c r="AX331" i="6"/>
  <c r="AY331" i="6" s="1"/>
  <c r="Z333" i="6"/>
  <c r="Y333" i="6"/>
  <c r="AW333" i="6"/>
  <c r="AX333" i="6"/>
  <c r="AY333" i="6" s="1"/>
  <c r="Z335" i="6"/>
  <c r="Y335" i="6"/>
  <c r="AS333" i="6"/>
  <c r="AT333" i="6" s="1"/>
  <c r="AR333" i="6"/>
  <c r="AS242" i="6"/>
  <c r="AT242" i="6" s="1"/>
  <c r="AU242" i="6" s="1"/>
  <c r="AQ89" i="6"/>
  <c r="AR89" i="6" s="1"/>
  <c r="AX188" i="6"/>
  <c r="AY188" i="6" s="1"/>
  <c r="AZ188" i="6" s="1"/>
  <c r="AD186" i="6"/>
  <c r="AL186" i="6" s="1"/>
  <c r="AQ125" i="6"/>
  <c r="F163" i="6"/>
  <c r="K163" i="6"/>
  <c r="Y163" i="6"/>
  <c r="Z163" i="6"/>
  <c r="AE163" i="6"/>
  <c r="AF163" i="6" s="1"/>
  <c r="AD163" i="6"/>
  <c r="AL163" i="6" s="1"/>
  <c r="AW243" i="6"/>
  <c r="AX243" i="6"/>
  <c r="AY243" i="6" s="1"/>
  <c r="AE88" i="6"/>
  <c r="AF88" i="6" s="1"/>
  <c r="AX94" i="6"/>
  <c r="AY94" i="6" s="1"/>
  <c r="AZ94" i="6" s="1"/>
  <c r="AX95" i="6"/>
  <c r="AY95" i="6" s="1"/>
  <c r="AZ95" i="6" s="1"/>
  <c r="AX127" i="6"/>
  <c r="AY127" i="6" s="1"/>
  <c r="AZ127" i="6" s="1"/>
  <c r="AQ187" i="6"/>
  <c r="AR187" i="6" s="1"/>
  <c r="AX187" i="6"/>
  <c r="AY187" i="6" s="1"/>
  <c r="AZ187" i="6" s="1"/>
  <c r="AR244" i="6"/>
  <c r="AS244" i="6"/>
  <c r="AT244" i="6" s="1"/>
  <c r="AD291" i="6"/>
  <c r="AL291" i="6" s="1"/>
  <c r="AQ94" i="6"/>
  <c r="AQ127" i="6"/>
  <c r="AX190" i="6"/>
  <c r="AY190" i="6" s="1"/>
  <c r="AZ190" i="6" s="1"/>
  <c r="AX240" i="6"/>
  <c r="AY240" i="6" s="1"/>
  <c r="AW240" i="6"/>
  <c r="AX242" i="6"/>
  <c r="AY242" i="6" s="1"/>
  <c r="AW242" i="6"/>
  <c r="AD244" i="6"/>
  <c r="AL244" i="6" s="1"/>
  <c r="AE244" i="6"/>
  <c r="AF244" i="6" s="1"/>
  <c r="AE240" i="6"/>
  <c r="AF240" i="6" s="1"/>
  <c r="AD240" i="6"/>
  <c r="AL240" i="6" s="1"/>
  <c r="AE242" i="6"/>
  <c r="AF242" i="6" s="1"/>
  <c r="AD242" i="6"/>
  <c r="AL242" i="6" s="1"/>
  <c r="AD239" i="6"/>
  <c r="AL239" i="6" s="1"/>
  <c r="AE239" i="6"/>
  <c r="AF239" i="6" s="1"/>
  <c r="F240" i="6"/>
  <c r="K240" i="6"/>
  <c r="AD241" i="6"/>
  <c r="AL241" i="6" s="1"/>
  <c r="AE241" i="6"/>
  <c r="AF241" i="6" s="1"/>
  <c r="F242" i="6"/>
  <c r="K242" i="6"/>
  <c r="Z244" i="6"/>
  <c r="Y244" i="6"/>
  <c r="K239" i="6"/>
  <c r="F239" i="6"/>
  <c r="K241" i="6"/>
  <c r="F241" i="6"/>
  <c r="K243" i="6"/>
  <c r="F243" i="6"/>
  <c r="AD246" i="6"/>
  <c r="AL246" i="6" s="1"/>
  <c r="AE246" i="6"/>
  <c r="AF246" i="6" s="1"/>
  <c r="F247" i="6"/>
  <c r="K247" i="6"/>
  <c r="L244" i="6"/>
  <c r="P244" i="6"/>
  <c r="S244" i="6" s="1"/>
  <c r="AE245" i="6"/>
  <c r="AF245" i="6" s="1"/>
  <c r="AD245" i="6"/>
  <c r="AL245" i="6" s="1"/>
  <c r="K246" i="6"/>
  <c r="F246" i="6"/>
  <c r="AS239" i="6"/>
  <c r="AT239" i="6" s="1"/>
  <c r="AR239" i="6"/>
  <c r="Y240" i="6"/>
  <c r="Z240" i="6"/>
  <c r="AS241" i="6"/>
  <c r="AT241" i="6" s="1"/>
  <c r="AR241" i="6"/>
  <c r="Y242" i="6"/>
  <c r="Z242" i="6"/>
  <c r="AD243" i="6"/>
  <c r="AL243" i="6" s="1"/>
  <c r="AE243" i="6"/>
  <c r="AF243" i="6" s="1"/>
  <c r="Z239" i="6"/>
  <c r="Y239" i="6"/>
  <c r="Z241" i="6"/>
  <c r="Y241" i="6"/>
  <c r="Z243" i="6"/>
  <c r="Y243" i="6"/>
  <c r="Y245" i="6"/>
  <c r="Z245" i="6"/>
  <c r="AS246" i="6"/>
  <c r="AT246" i="6" s="1"/>
  <c r="AR246" i="6"/>
  <c r="Y247" i="6"/>
  <c r="Z247" i="6"/>
  <c r="F245" i="6"/>
  <c r="K245" i="6"/>
  <c r="Z246" i="6"/>
  <c r="Y246" i="6"/>
  <c r="AW182" i="6"/>
  <c r="AX182" i="6"/>
  <c r="AY182" i="6" s="1"/>
  <c r="AD57" i="6"/>
  <c r="AL57" i="6" s="1"/>
  <c r="K87" i="6"/>
  <c r="L87" i="6" s="1"/>
  <c r="AX91" i="6"/>
  <c r="AY91" i="6" s="1"/>
  <c r="AZ91" i="6" s="1"/>
  <c r="AQ95" i="6"/>
  <c r="AD197" i="6"/>
  <c r="AL197" i="6" s="1"/>
  <c r="Z87" i="6"/>
  <c r="Y182" i="6"/>
  <c r="Z182" i="6"/>
  <c r="AS183" i="6"/>
  <c r="AT183" i="6" s="1"/>
  <c r="AR183" i="6"/>
  <c r="Y184" i="6"/>
  <c r="Z184" i="6"/>
  <c r="AS185" i="6"/>
  <c r="AT185" i="6" s="1"/>
  <c r="AR185" i="6"/>
  <c r="Y186" i="6"/>
  <c r="Z186" i="6"/>
  <c r="K183" i="6"/>
  <c r="F183" i="6"/>
  <c r="K185" i="6"/>
  <c r="F185" i="6"/>
  <c r="F187" i="6"/>
  <c r="K187" i="6"/>
  <c r="AD188" i="6"/>
  <c r="AL188" i="6" s="1"/>
  <c r="AE188" i="6"/>
  <c r="AF188" i="6" s="1"/>
  <c r="F189" i="6"/>
  <c r="K189" i="6"/>
  <c r="AD190" i="6"/>
  <c r="AL190" i="6" s="1"/>
  <c r="AE190" i="6"/>
  <c r="AF190" i="6" s="1"/>
  <c r="Z188" i="6"/>
  <c r="Y188" i="6"/>
  <c r="Z190" i="6"/>
  <c r="Y190" i="6"/>
  <c r="F182" i="6"/>
  <c r="K182" i="6"/>
  <c r="AD183" i="6"/>
  <c r="AL183" i="6" s="1"/>
  <c r="AE183" i="6"/>
  <c r="AF183" i="6" s="1"/>
  <c r="F184" i="6"/>
  <c r="K184" i="6"/>
  <c r="AD185" i="6"/>
  <c r="AL185" i="6" s="1"/>
  <c r="AE185" i="6"/>
  <c r="AF185" i="6" s="1"/>
  <c r="F186" i="6"/>
  <c r="K186" i="6"/>
  <c r="Z183" i="6"/>
  <c r="Y183" i="6"/>
  <c r="Z185" i="6"/>
  <c r="Y185" i="6"/>
  <c r="Y187" i="6"/>
  <c r="Z187" i="6"/>
  <c r="AE187" i="6"/>
  <c r="AF187" i="6" s="1"/>
  <c r="AD187" i="6"/>
  <c r="AL187" i="6" s="1"/>
  <c r="AS188" i="6"/>
  <c r="AT188" i="6" s="1"/>
  <c r="AR188" i="6"/>
  <c r="Y189" i="6"/>
  <c r="Z189" i="6"/>
  <c r="AS190" i="6"/>
  <c r="AT190" i="6" s="1"/>
  <c r="AR190" i="6"/>
  <c r="K188" i="6"/>
  <c r="F188" i="6"/>
  <c r="K190" i="6"/>
  <c r="F190" i="6"/>
  <c r="AX290" i="6"/>
  <c r="AY290" i="6" s="1"/>
  <c r="AZ290" i="6" s="1"/>
  <c r="AQ57" i="6"/>
  <c r="AS57" i="6" s="1"/>
  <c r="AT57" i="6" s="1"/>
  <c r="Z85" i="6"/>
  <c r="Z89" i="6"/>
  <c r="AQ87" i="6"/>
  <c r="AR87" i="6" s="1"/>
  <c r="AQ91" i="6"/>
  <c r="AQ130" i="6"/>
  <c r="AS130" i="6" s="1"/>
  <c r="AT130" i="6" s="1"/>
  <c r="AX130" i="6"/>
  <c r="AY130" i="6" s="1"/>
  <c r="AZ130" i="6" s="1"/>
  <c r="F93" i="6"/>
  <c r="I93" i="6" s="1"/>
  <c r="J93" i="6" s="1"/>
  <c r="O93" i="6" s="1"/>
  <c r="L126" i="6"/>
  <c r="P126" i="6"/>
  <c r="S126" i="6" s="1"/>
  <c r="F127" i="6"/>
  <c r="K127" i="6"/>
  <c r="Y125" i="6"/>
  <c r="Z125" i="6"/>
  <c r="AE125" i="6"/>
  <c r="AF125" i="6" s="1"/>
  <c r="AD125" i="6"/>
  <c r="AL125" i="6" s="1"/>
  <c r="Z126" i="6"/>
  <c r="Y126" i="6"/>
  <c r="AE127" i="6"/>
  <c r="AF127" i="6" s="1"/>
  <c r="AG127" i="6" s="1"/>
  <c r="AJ127" i="6" s="1"/>
  <c r="AD127" i="6"/>
  <c r="AL127" i="6" s="1"/>
  <c r="F125" i="6"/>
  <c r="K125" i="6"/>
  <c r="AE93" i="6"/>
  <c r="AF93" i="6" s="1"/>
  <c r="F130" i="6"/>
  <c r="K130" i="6"/>
  <c r="Y130" i="6"/>
  <c r="Z130" i="6"/>
  <c r="AE130" i="6"/>
  <c r="AF130" i="6" s="1"/>
  <c r="AD130" i="6"/>
  <c r="AL130" i="6" s="1"/>
  <c r="AX195" i="6"/>
  <c r="AY195" i="6" s="1"/>
  <c r="AZ195" i="6" s="1"/>
  <c r="AX302" i="6"/>
  <c r="AY302" i="6" s="1"/>
  <c r="AZ302" i="6" s="1"/>
  <c r="F85" i="6"/>
  <c r="I85" i="6" s="1"/>
  <c r="J85" i="6" s="1"/>
  <c r="O85" i="6" s="1"/>
  <c r="F89" i="6"/>
  <c r="I89" i="6" s="1"/>
  <c r="J89" i="6" s="1"/>
  <c r="O89" i="6" s="1"/>
  <c r="AS93" i="6"/>
  <c r="AT93" i="6" s="1"/>
  <c r="AU93" i="6" s="1"/>
  <c r="AQ85" i="6"/>
  <c r="AD91" i="6"/>
  <c r="AL91" i="6" s="1"/>
  <c r="AE87" i="6"/>
  <c r="AF87" i="6" s="1"/>
  <c r="AD87" i="6"/>
  <c r="AL87" i="6" s="1"/>
  <c r="AR297" i="6"/>
  <c r="AS297" i="6"/>
  <c r="AT297" i="6" s="1"/>
  <c r="AS92" i="6"/>
  <c r="AT92" i="6" s="1"/>
  <c r="AR92" i="6"/>
  <c r="AD199" i="6"/>
  <c r="AL199" i="6" s="1"/>
  <c r="AQ206" i="6"/>
  <c r="AR206" i="6" s="1"/>
  <c r="AX56" i="6"/>
  <c r="AY56" i="6" s="1"/>
  <c r="AZ56" i="6" s="1"/>
  <c r="AX298" i="6"/>
  <c r="AY298" i="6" s="1"/>
  <c r="AZ298" i="6" s="1"/>
  <c r="AW93" i="6"/>
  <c r="AX93" i="6"/>
  <c r="AY93" i="6" s="1"/>
  <c r="F95" i="6"/>
  <c r="K95" i="6"/>
  <c r="Y95" i="6"/>
  <c r="Z95" i="6"/>
  <c r="AE95" i="6"/>
  <c r="AF95" i="6" s="1"/>
  <c r="AD95" i="6"/>
  <c r="AL95" i="6" s="1"/>
  <c r="AX85" i="6"/>
  <c r="AY85" i="6" s="1"/>
  <c r="AW85" i="6"/>
  <c r="AQ205" i="6"/>
  <c r="K303" i="6"/>
  <c r="P303" i="6" s="1"/>
  <c r="S303" i="6" s="1"/>
  <c r="AS50" i="6"/>
  <c r="AT50" i="6" s="1"/>
  <c r="AU50" i="6" s="1"/>
  <c r="AX87" i="6"/>
  <c r="AY87" i="6" s="1"/>
  <c r="AW87" i="6"/>
  <c r="AX92" i="6"/>
  <c r="AY92" i="6" s="1"/>
  <c r="AW92" i="6"/>
  <c r="K86" i="6"/>
  <c r="F86" i="6"/>
  <c r="K88" i="6"/>
  <c r="F88" i="6"/>
  <c r="AW88" i="6"/>
  <c r="AX88" i="6"/>
  <c r="AY88" i="6" s="1"/>
  <c r="AS88" i="6"/>
  <c r="AT88" i="6" s="1"/>
  <c r="AR88" i="6"/>
  <c r="AS90" i="6"/>
  <c r="AT90" i="6" s="1"/>
  <c r="AR90" i="6"/>
  <c r="Y91" i="6"/>
  <c r="Z91" i="6"/>
  <c r="AE92" i="6"/>
  <c r="AF92" i="6" s="1"/>
  <c r="AD92" i="6"/>
  <c r="AL92" i="6" s="1"/>
  <c r="AA87" i="6"/>
  <c r="AB87" i="6"/>
  <c r="Z90" i="6"/>
  <c r="Y90" i="6"/>
  <c r="Y92" i="6"/>
  <c r="Z92" i="6"/>
  <c r="L93" i="6"/>
  <c r="P93" i="6"/>
  <c r="S93" i="6" s="1"/>
  <c r="F94" i="6"/>
  <c r="K94" i="6"/>
  <c r="Z86" i="6"/>
  <c r="Y86" i="6"/>
  <c r="Z88" i="6"/>
  <c r="Y88" i="6"/>
  <c r="L85" i="6"/>
  <c r="P85" i="6"/>
  <c r="S85" i="6" s="1"/>
  <c r="AW86" i="6"/>
  <c r="AX86" i="6"/>
  <c r="AY86" i="6" s="1"/>
  <c r="AS86" i="6"/>
  <c r="AT86" i="6" s="1"/>
  <c r="AR86" i="6"/>
  <c r="I87" i="6"/>
  <c r="J87" i="6" s="1"/>
  <c r="O87" i="6" s="1"/>
  <c r="M87" i="6"/>
  <c r="L89" i="6"/>
  <c r="P89" i="6"/>
  <c r="S89" i="6" s="1"/>
  <c r="AD90" i="6"/>
  <c r="AL90" i="6" s="1"/>
  <c r="AE90" i="6"/>
  <c r="AF90" i="6" s="1"/>
  <c r="F91" i="6"/>
  <c r="K91" i="6"/>
  <c r="Z93" i="6"/>
  <c r="Y93" i="6"/>
  <c r="AA85" i="6"/>
  <c r="AB85" i="6"/>
  <c r="AA89" i="6"/>
  <c r="AB89" i="6"/>
  <c r="K90" i="6"/>
  <c r="F90" i="6"/>
  <c r="K92" i="6"/>
  <c r="F92" i="6"/>
  <c r="Y94" i="6"/>
  <c r="Z94" i="6"/>
  <c r="AE94" i="6"/>
  <c r="AF94" i="6" s="1"/>
  <c r="AD94" i="6"/>
  <c r="AL94" i="6" s="1"/>
  <c r="AR48" i="6"/>
  <c r="AS48" i="6"/>
  <c r="AT48" i="6" s="1"/>
  <c r="AQ63" i="6"/>
  <c r="AX49" i="6"/>
  <c r="AY49" i="6" s="1"/>
  <c r="AZ49" i="6" s="1"/>
  <c r="AX48" i="6"/>
  <c r="AY48" i="6" s="1"/>
  <c r="AW48" i="6"/>
  <c r="AX50" i="6"/>
  <c r="AY50" i="6" s="1"/>
  <c r="AW50" i="6"/>
  <c r="AX57" i="6"/>
  <c r="AY57" i="6" s="1"/>
  <c r="AZ57" i="6" s="1"/>
  <c r="AD287" i="6"/>
  <c r="AL287" i="6" s="1"/>
  <c r="AQ55" i="6"/>
  <c r="AS55" i="6" s="1"/>
  <c r="AT55" i="6" s="1"/>
  <c r="AX200" i="6"/>
  <c r="AY200" i="6" s="1"/>
  <c r="AZ200" i="6" s="1"/>
  <c r="AS201" i="6"/>
  <c r="AT201" i="6" s="1"/>
  <c r="AU201" i="6" s="1"/>
  <c r="AX63" i="6"/>
  <c r="AY63" i="6" s="1"/>
  <c r="AZ63" i="6" s="1"/>
  <c r="AR299" i="6"/>
  <c r="AU299" i="6" s="1"/>
  <c r="AX304" i="6"/>
  <c r="AY304" i="6" s="1"/>
  <c r="AZ304" i="6" s="1"/>
  <c r="AE48" i="6"/>
  <c r="AF48" i="6" s="1"/>
  <c r="AD48" i="6"/>
  <c r="AL48" i="6" s="1"/>
  <c r="AE50" i="6"/>
  <c r="AF50" i="6" s="1"/>
  <c r="AD50" i="6"/>
  <c r="AL50" i="6" s="1"/>
  <c r="F41" i="6"/>
  <c r="K41" i="6"/>
  <c r="K42" i="6"/>
  <c r="F42" i="6"/>
  <c r="F45" i="6"/>
  <c r="K45" i="6"/>
  <c r="Y48" i="6"/>
  <c r="Z48" i="6"/>
  <c r="AS49" i="6"/>
  <c r="AT49" i="6" s="1"/>
  <c r="AR49" i="6"/>
  <c r="Y50" i="6"/>
  <c r="Z50" i="6"/>
  <c r="Z49" i="6"/>
  <c r="Y49" i="6"/>
  <c r="F46" i="6"/>
  <c r="K46" i="6"/>
  <c r="F48" i="6"/>
  <c r="K48" i="6"/>
  <c r="AD49" i="6"/>
  <c r="AL49" i="6" s="1"/>
  <c r="AE49" i="6"/>
  <c r="AF49" i="6" s="1"/>
  <c r="F50" i="6"/>
  <c r="K50" i="6"/>
  <c r="F43" i="6"/>
  <c r="K43" i="6"/>
  <c r="K44" i="6"/>
  <c r="F44" i="6"/>
  <c r="K47" i="6"/>
  <c r="F47" i="6"/>
  <c r="K49" i="6"/>
  <c r="F49" i="6"/>
  <c r="AX196" i="6"/>
  <c r="AY196" i="6" s="1"/>
  <c r="AZ196" i="6" s="1"/>
  <c r="AQ194" i="6"/>
  <c r="AR194" i="6" s="1"/>
  <c r="AD201" i="6"/>
  <c r="AL201" i="6" s="1"/>
  <c r="AQ192" i="6"/>
  <c r="AX55" i="6"/>
  <c r="AY55" i="6" s="1"/>
  <c r="AZ55" i="6" s="1"/>
  <c r="AX303" i="6"/>
  <c r="AY303" i="6" s="1"/>
  <c r="AZ303" i="6" s="1"/>
  <c r="AX206" i="6"/>
  <c r="AY206" i="6" s="1"/>
  <c r="AZ206" i="6" s="1"/>
  <c r="AQ302" i="6"/>
  <c r="AW193" i="6"/>
  <c r="AZ193" i="6" s="1"/>
  <c r="AD203" i="6"/>
  <c r="AL203" i="6" s="1"/>
  <c r="AX300" i="6"/>
  <c r="AY300" i="6" s="1"/>
  <c r="AZ300" i="6" s="1"/>
  <c r="AQ304" i="6"/>
  <c r="AX205" i="6"/>
  <c r="AY205" i="6" s="1"/>
  <c r="AZ205" i="6" s="1"/>
  <c r="AX192" i="6"/>
  <c r="AY192" i="6" s="1"/>
  <c r="AZ192" i="6" s="1"/>
  <c r="AR197" i="6"/>
  <c r="AS197" i="6"/>
  <c r="AT197" i="6" s="1"/>
  <c r="AR199" i="6"/>
  <c r="AS199" i="6"/>
  <c r="AT199" i="6" s="1"/>
  <c r="K204" i="6"/>
  <c r="P204" i="6" s="1"/>
  <c r="S204" i="6" s="1"/>
  <c r="AX194" i="6"/>
  <c r="AY194" i="6" s="1"/>
  <c r="AZ194" i="6" s="1"/>
  <c r="AS301" i="6"/>
  <c r="AT301" i="6" s="1"/>
  <c r="AU301" i="6" s="1"/>
  <c r="AR303" i="6"/>
  <c r="AU303" i="6" s="1"/>
  <c r="AX325" i="6"/>
  <c r="AY325" i="6" s="1"/>
  <c r="AZ325" i="6" s="1"/>
  <c r="AX204" i="6"/>
  <c r="AY204" i="6" s="1"/>
  <c r="AZ204" i="6" s="1"/>
  <c r="AW297" i="6"/>
  <c r="AX297" i="6"/>
  <c r="AY297" i="6" s="1"/>
  <c r="AW299" i="6"/>
  <c r="AX299" i="6"/>
  <c r="AY299" i="6" s="1"/>
  <c r="AW301" i="6"/>
  <c r="AX301" i="6"/>
  <c r="AY301" i="6" s="1"/>
  <c r="AE297" i="6"/>
  <c r="AF297" i="6" s="1"/>
  <c r="AD297" i="6"/>
  <c r="AL297" i="6" s="1"/>
  <c r="AE299" i="6"/>
  <c r="AF299" i="6" s="1"/>
  <c r="AD299" i="6"/>
  <c r="AL299" i="6" s="1"/>
  <c r="AE301" i="6"/>
  <c r="AF301" i="6" s="1"/>
  <c r="AD301" i="6"/>
  <c r="AL301" i="6" s="1"/>
  <c r="F297" i="6"/>
  <c r="K297" i="6"/>
  <c r="AD298" i="6"/>
  <c r="AL298" i="6" s="1"/>
  <c r="AE298" i="6"/>
  <c r="AF298" i="6" s="1"/>
  <c r="F299" i="6"/>
  <c r="K299" i="6"/>
  <c r="AD300" i="6"/>
  <c r="AL300" i="6" s="1"/>
  <c r="AE300" i="6"/>
  <c r="AF300" i="6" s="1"/>
  <c r="F301" i="6"/>
  <c r="K301" i="6"/>
  <c r="Z303" i="6"/>
  <c r="Y303" i="6"/>
  <c r="K298" i="6"/>
  <c r="F298" i="6"/>
  <c r="K300" i="6"/>
  <c r="F300" i="6"/>
  <c r="F302" i="6"/>
  <c r="K302" i="6"/>
  <c r="Y304" i="6"/>
  <c r="Z304" i="6"/>
  <c r="I303" i="6"/>
  <c r="J303" i="6" s="1"/>
  <c r="O303" i="6" s="1"/>
  <c r="M303" i="6"/>
  <c r="F304" i="6"/>
  <c r="K304" i="6"/>
  <c r="Y297" i="6"/>
  <c r="Z297" i="6"/>
  <c r="AS298" i="6"/>
  <c r="AT298" i="6" s="1"/>
  <c r="AR298" i="6"/>
  <c r="Y299" i="6"/>
  <c r="Z299" i="6"/>
  <c r="AS300" i="6"/>
  <c r="AT300" i="6" s="1"/>
  <c r="AR300" i="6"/>
  <c r="Y301" i="6"/>
  <c r="Z301" i="6"/>
  <c r="Z298" i="6"/>
  <c r="Y298" i="6"/>
  <c r="Z300" i="6"/>
  <c r="Y300" i="6"/>
  <c r="Y302" i="6"/>
  <c r="Z302" i="6"/>
  <c r="AE302" i="6"/>
  <c r="AF302" i="6" s="1"/>
  <c r="AD302" i="6"/>
  <c r="AL302" i="6" s="1"/>
  <c r="AE304" i="6"/>
  <c r="AF304" i="6" s="1"/>
  <c r="AD304" i="6"/>
  <c r="AL304" i="6" s="1"/>
  <c r="K61" i="6"/>
  <c r="L61" i="6" s="1"/>
  <c r="AQ56" i="6"/>
  <c r="AX292" i="6"/>
  <c r="AY292" i="6" s="1"/>
  <c r="AZ292" i="6" s="1"/>
  <c r="AE204" i="6"/>
  <c r="AF204" i="6" s="1"/>
  <c r="AX203" i="6"/>
  <c r="AY203" i="6" s="1"/>
  <c r="AZ203" i="6" s="1"/>
  <c r="AX293" i="6"/>
  <c r="AY293" i="6" s="1"/>
  <c r="AZ293" i="6" s="1"/>
  <c r="AX198" i="6"/>
  <c r="AY198" i="6" s="1"/>
  <c r="AZ198" i="6" s="1"/>
  <c r="AX202" i="6"/>
  <c r="AY202" i="6" s="1"/>
  <c r="AZ202" i="6" s="1"/>
  <c r="AQ203" i="6"/>
  <c r="AR203" i="6" s="1"/>
  <c r="AX60" i="6"/>
  <c r="AY60" i="6" s="1"/>
  <c r="AZ60" i="6" s="1"/>
  <c r="AQ60" i="6"/>
  <c r="AR60" i="6" s="1"/>
  <c r="AR204" i="6"/>
  <c r="AU204" i="6" s="1"/>
  <c r="AE205" i="6"/>
  <c r="AF205" i="6" s="1"/>
  <c r="AD205" i="6"/>
  <c r="AL205" i="6" s="1"/>
  <c r="Z206" i="6"/>
  <c r="Y206" i="6"/>
  <c r="Y205" i="6"/>
  <c r="Z205" i="6"/>
  <c r="AD206" i="6"/>
  <c r="AL206" i="6" s="1"/>
  <c r="AE206" i="6"/>
  <c r="AF206" i="6" s="1"/>
  <c r="L205" i="6"/>
  <c r="P205" i="6"/>
  <c r="S205" i="6" s="1"/>
  <c r="I206" i="6"/>
  <c r="J206" i="6" s="1"/>
  <c r="O206" i="6" s="1"/>
  <c r="M206" i="6"/>
  <c r="AS62" i="6"/>
  <c r="AT62" i="6" s="1"/>
  <c r="AR62" i="6"/>
  <c r="AX199" i="6"/>
  <c r="AY199" i="6" s="1"/>
  <c r="AW199" i="6"/>
  <c r="AQ292" i="6"/>
  <c r="F323" i="6"/>
  <c r="I323" i="6" s="1"/>
  <c r="J323" i="6" s="1"/>
  <c r="O323" i="6" s="1"/>
  <c r="AX197" i="6"/>
  <c r="AY197" i="6" s="1"/>
  <c r="AW197" i="6"/>
  <c r="AX201" i="6"/>
  <c r="AY201" i="6" s="1"/>
  <c r="AW201" i="6"/>
  <c r="AS193" i="6"/>
  <c r="AT193" i="6" s="1"/>
  <c r="AR193" i="6"/>
  <c r="AS195" i="6"/>
  <c r="AT195" i="6" s="1"/>
  <c r="AR195" i="6"/>
  <c r="F192" i="6"/>
  <c r="K192" i="6"/>
  <c r="AD193" i="6"/>
  <c r="AL193" i="6" s="1"/>
  <c r="AE193" i="6"/>
  <c r="AF193" i="6" s="1"/>
  <c r="K193" i="6"/>
  <c r="F193" i="6"/>
  <c r="F196" i="6"/>
  <c r="K196" i="6"/>
  <c r="Y197" i="6"/>
  <c r="Z197" i="6"/>
  <c r="AS198" i="6"/>
  <c r="AT198" i="6" s="1"/>
  <c r="AR198" i="6"/>
  <c r="Y199" i="6"/>
  <c r="Z199" i="6"/>
  <c r="AS200" i="6"/>
  <c r="AT200" i="6" s="1"/>
  <c r="AR200" i="6"/>
  <c r="Y201" i="6"/>
  <c r="Z201" i="6"/>
  <c r="AS202" i="6"/>
  <c r="AT202" i="6" s="1"/>
  <c r="AR202" i="6"/>
  <c r="Y203" i="6"/>
  <c r="Z203" i="6"/>
  <c r="Y194" i="6"/>
  <c r="Z194" i="6"/>
  <c r="AE194" i="6"/>
  <c r="AF194" i="6" s="1"/>
  <c r="AD194" i="6"/>
  <c r="AL194" i="6" s="1"/>
  <c r="Z195" i="6"/>
  <c r="Y195" i="6"/>
  <c r="Z198" i="6"/>
  <c r="Y198" i="6"/>
  <c r="Z200" i="6"/>
  <c r="Y200" i="6"/>
  <c r="Z202" i="6"/>
  <c r="Y202" i="6"/>
  <c r="I204" i="6"/>
  <c r="J204" i="6" s="1"/>
  <c r="O204" i="6" s="1"/>
  <c r="M204" i="6"/>
  <c r="Y192" i="6"/>
  <c r="Z192" i="6"/>
  <c r="AE192" i="6"/>
  <c r="AF192" i="6" s="1"/>
  <c r="AD192" i="6"/>
  <c r="AL192" i="6" s="1"/>
  <c r="Z193" i="6"/>
  <c r="Y193" i="6"/>
  <c r="Y196" i="6"/>
  <c r="Z196" i="6"/>
  <c r="AE196" i="6"/>
  <c r="AF196" i="6" s="1"/>
  <c r="AD196" i="6"/>
  <c r="AL196" i="6" s="1"/>
  <c r="F197" i="6"/>
  <c r="K197" i="6"/>
  <c r="AD198" i="6"/>
  <c r="AL198" i="6" s="1"/>
  <c r="AE198" i="6"/>
  <c r="AF198" i="6" s="1"/>
  <c r="F199" i="6"/>
  <c r="K199" i="6"/>
  <c r="AD200" i="6"/>
  <c r="AL200" i="6" s="1"/>
  <c r="AE200" i="6"/>
  <c r="AF200" i="6" s="1"/>
  <c r="F201" i="6"/>
  <c r="K201" i="6"/>
  <c r="AD202" i="6"/>
  <c r="AL202" i="6" s="1"/>
  <c r="AE202" i="6"/>
  <c r="AF202" i="6" s="1"/>
  <c r="F203" i="6"/>
  <c r="K203" i="6"/>
  <c r="Z204" i="6"/>
  <c r="Y204" i="6"/>
  <c r="F194" i="6"/>
  <c r="K194" i="6"/>
  <c r="AD195" i="6"/>
  <c r="AL195" i="6" s="1"/>
  <c r="AE195" i="6"/>
  <c r="AF195" i="6" s="1"/>
  <c r="K195" i="6"/>
  <c r="F195" i="6"/>
  <c r="K198" i="6"/>
  <c r="F198" i="6"/>
  <c r="K200" i="6"/>
  <c r="F200" i="6"/>
  <c r="K202" i="6"/>
  <c r="F202" i="6"/>
  <c r="AR323" i="6"/>
  <c r="AS323" i="6"/>
  <c r="AT323" i="6" s="1"/>
  <c r="AS291" i="6"/>
  <c r="AT291" i="6" s="1"/>
  <c r="AR291" i="6"/>
  <c r="K57" i="6"/>
  <c r="P57" i="6" s="1"/>
  <c r="S57" i="6" s="1"/>
  <c r="F62" i="6"/>
  <c r="I62" i="6" s="1"/>
  <c r="J62" i="6" s="1"/>
  <c r="O62" i="6" s="1"/>
  <c r="AQ58" i="6"/>
  <c r="AS58" i="6" s="1"/>
  <c r="AT58" i="6" s="1"/>
  <c r="AQ61" i="6"/>
  <c r="AS61" i="6" s="1"/>
  <c r="AT61" i="6" s="1"/>
  <c r="AX61" i="6"/>
  <c r="AY61" i="6" s="1"/>
  <c r="AZ61" i="6" s="1"/>
  <c r="AD323" i="6"/>
  <c r="AL323" i="6" s="1"/>
  <c r="AQ325" i="6"/>
  <c r="AS325" i="6" s="1"/>
  <c r="AT325" i="6" s="1"/>
  <c r="AX288" i="6"/>
  <c r="AY288" i="6" s="1"/>
  <c r="AZ288" i="6" s="1"/>
  <c r="AX59" i="6"/>
  <c r="AY59" i="6" s="1"/>
  <c r="AZ59" i="6" s="1"/>
  <c r="F60" i="6"/>
  <c r="I60" i="6" s="1"/>
  <c r="J60" i="6" s="1"/>
  <c r="O60" i="6" s="1"/>
  <c r="AS289" i="6"/>
  <c r="AT289" i="6" s="1"/>
  <c r="AU289" i="6" s="1"/>
  <c r="AW323" i="6"/>
  <c r="AX323" i="6"/>
  <c r="AY323" i="6" s="1"/>
  <c r="F325" i="6"/>
  <c r="K325" i="6"/>
  <c r="Y325" i="6"/>
  <c r="Z325" i="6"/>
  <c r="AE325" i="6"/>
  <c r="AF325" i="6" s="1"/>
  <c r="AD325" i="6"/>
  <c r="AL325" i="6" s="1"/>
  <c r="Z323" i="6"/>
  <c r="Y323" i="6"/>
  <c r="L323" i="6"/>
  <c r="P323" i="6"/>
  <c r="S323" i="6" s="1"/>
  <c r="G21" i="6"/>
  <c r="F21" i="6" s="1"/>
  <c r="I21" i="6" s="1"/>
  <c r="J21" i="6" s="1"/>
  <c r="O21" i="6" s="1"/>
  <c r="AR293" i="6"/>
  <c r="AU293" i="6" s="1"/>
  <c r="AS287" i="6"/>
  <c r="AT287" i="6" s="1"/>
  <c r="AU287" i="6" s="1"/>
  <c r="AD289" i="6"/>
  <c r="AL289" i="6" s="1"/>
  <c r="AD62" i="6"/>
  <c r="AL62" i="6" s="1"/>
  <c r="AE62" i="6"/>
  <c r="AF62" i="6" s="1"/>
  <c r="Y60" i="6"/>
  <c r="Z60" i="6"/>
  <c r="F293" i="6"/>
  <c r="M293" i="6" s="1"/>
  <c r="AW62" i="6"/>
  <c r="AX62" i="6"/>
  <c r="AY62" i="6" s="1"/>
  <c r="AD60" i="6"/>
  <c r="AL60" i="6" s="1"/>
  <c r="AE60" i="6"/>
  <c r="AF60" i="6" s="1"/>
  <c r="Y57" i="6"/>
  <c r="Z57" i="6"/>
  <c r="I57" i="6"/>
  <c r="J57" i="6" s="1"/>
  <c r="O57" i="6" s="1"/>
  <c r="M57" i="6"/>
  <c r="Z58" i="6"/>
  <c r="Y58" i="6"/>
  <c r="AD59" i="6"/>
  <c r="AL59" i="6" s="1"/>
  <c r="AE59" i="6"/>
  <c r="AF59" i="6" s="1"/>
  <c r="Z62" i="6"/>
  <c r="Y62" i="6"/>
  <c r="AE55" i="6"/>
  <c r="AF55" i="6" s="1"/>
  <c r="AD55" i="6"/>
  <c r="AL55" i="6" s="1"/>
  <c r="Z56" i="6"/>
  <c r="Y56" i="6"/>
  <c r="Z59" i="6"/>
  <c r="Y59" i="6"/>
  <c r="Y61" i="6"/>
  <c r="Z61" i="6"/>
  <c r="I61" i="6"/>
  <c r="J61" i="6" s="1"/>
  <c r="O61" i="6" s="1"/>
  <c r="M61" i="6"/>
  <c r="L62" i="6"/>
  <c r="P62" i="6"/>
  <c r="S62" i="6" s="1"/>
  <c r="F63" i="6"/>
  <c r="K63" i="6"/>
  <c r="F55" i="6"/>
  <c r="K55" i="6"/>
  <c r="K56" i="6"/>
  <c r="F56" i="6"/>
  <c r="AD58" i="6"/>
  <c r="AL58" i="6" s="1"/>
  <c r="AE58" i="6"/>
  <c r="AF58" i="6" s="1"/>
  <c r="K58" i="6"/>
  <c r="F58" i="6"/>
  <c r="Y55" i="6"/>
  <c r="Z55" i="6"/>
  <c r="AD56" i="6"/>
  <c r="AL56" i="6" s="1"/>
  <c r="AE56" i="6"/>
  <c r="AF56" i="6" s="1"/>
  <c r="AS59" i="6"/>
  <c r="AT59" i="6" s="1"/>
  <c r="AR59" i="6"/>
  <c r="F59" i="6"/>
  <c r="K59" i="6"/>
  <c r="L60" i="6"/>
  <c r="P60" i="6"/>
  <c r="S60" i="6" s="1"/>
  <c r="AE61" i="6"/>
  <c r="AF61" i="6" s="1"/>
  <c r="AD61" i="6"/>
  <c r="AL61" i="6" s="1"/>
  <c r="Y63" i="6"/>
  <c r="Z63" i="6"/>
  <c r="AE63" i="6"/>
  <c r="AF63" i="6" s="1"/>
  <c r="AD63" i="6"/>
  <c r="AL63" i="6" s="1"/>
  <c r="AX287" i="6"/>
  <c r="AY287" i="6" s="1"/>
  <c r="AW287" i="6"/>
  <c r="AW291" i="6"/>
  <c r="AX291" i="6"/>
  <c r="AY291" i="6" s="1"/>
  <c r="AX289" i="6"/>
  <c r="AY289" i="6" s="1"/>
  <c r="AW289" i="6"/>
  <c r="F287" i="6"/>
  <c r="K287" i="6"/>
  <c r="AD288" i="6"/>
  <c r="AL288" i="6" s="1"/>
  <c r="AE288" i="6"/>
  <c r="AF288" i="6" s="1"/>
  <c r="F289" i="6"/>
  <c r="K289" i="6"/>
  <c r="AD290" i="6"/>
  <c r="AL290" i="6" s="1"/>
  <c r="AE290" i="6"/>
  <c r="AF290" i="6" s="1"/>
  <c r="F291" i="6"/>
  <c r="K291" i="6"/>
  <c r="Z293" i="6"/>
  <c r="Y293" i="6"/>
  <c r="K288" i="6"/>
  <c r="F288" i="6"/>
  <c r="K290" i="6"/>
  <c r="F290" i="6"/>
  <c r="F292" i="6"/>
  <c r="K292" i="6"/>
  <c r="Y287" i="6"/>
  <c r="Z287" i="6"/>
  <c r="AS288" i="6"/>
  <c r="AT288" i="6" s="1"/>
  <c r="AR288" i="6"/>
  <c r="Y289" i="6"/>
  <c r="Z289" i="6"/>
  <c r="AS290" i="6"/>
  <c r="AT290" i="6" s="1"/>
  <c r="AR290" i="6"/>
  <c r="Y291" i="6"/>
  <c r="Z291" i="6"/>
  <c r="Z288" i="6"/>
  <c r="Y288" i="6"/>
  <c r="Z290" i="6"/>
  <c r="Y290" i="6"/>
  <c r="Y292" i="6"/>
  <c r="Z292" i="6"/>
  <c r="AE292" i="6"/>
  <c r="AF292" i="6" s="1"/>
  <c r="AD292" i="6"/>
  <c r="AL292" i="6" s="1"/>
  <c r="L293" i="6"/>
  <c r="P293" i="6"/>
  <c r="S293" i="6" s="1"/>
  <c r="F27" i="6"/>
  <c r="K27" i="6"/>
  <c r="G25" i="6"/>
  <c r="F25" i="6" s="1"/>
  <c r="G23" i="6"/>
  <c r="K23" i="6" s="1"/>
  <c r="G22" i="6"/>
  <c r="G24" i="6"/>
  <c r="G26" i="6"/>
  <c r="AI613" i="6"/>
  <c r="V613" i="6"/>
  <c r="W613" i="6" s="1"/>
  <c r="U613" i="6"/>
  <c r="Q613" i="6"/>
  <c r="H613" i="6"/>
  <c r="AI612" i="6"/>
  <c r="V612" i="6"/>
  <c r="W612" i="6" s="1"/>
  <c r="U612" i="6"/>
  <c r="Q612" i="6"/>
  <c r="H612" i="6"/>
  <c r="AO612" i="6" s="1"/>
  <c r="AI611" i="6"/>
  <c r="V611" i="6"/>
  <c r="W611" i="6" s="1"/>
  <c r="U611" i="6"/>
  <c r="Q611" i="6"/>
  <c r="H611" i="6"/>
  <c r="AV611" i="6" s="1"/>
  <c r="AX611" i="6" s="1"/>
  <c r="AY611" i="6" s="1"/>
  <c r="AI610" i="6"/>
  <c r="V610" i="6"/>
  <c r="W610" i="6" s="1"/>
  <c r="U610" i="6"/>
  <c r="Q610" i="6"/>
  <c r="H610" i="6"/>
  <c r="AV610" i="6" s="1"/>
  <c r="AI609" i="6"/>
  <c r="V609" i="6"/>
  <c r="W609" i="6" s="1"/>
  <c r="U609" i="6"/>
  <c r="Q609" i="6"/>
  <c r="H609" i="6"/>
  <c r="AO609" i="6" s="1"/>
  <c r="AI608" i="6"/>
  <c r="V608" i="6"/>
  <c r="W608" i="6" s="1"/>
  <c r="U608" i="6"/>
  <c r="Q608" i="6"/>
  <c r="H608" i="6"/>
  <c r="AV608" i="6" s="1"/>
  <c r="AX608" i="6" s="1"/>
  <c r="AY608" i="6" s="1"/>
  <c r="AI607" i="6"/>
  <c r="V607" i="6"/>
  <c r="W607" i="6" s="1"/>
  <c r="U607" i="6"/>
  <c r="Q607" i="6"/>
  <c r="H607" i="6"/>
  <c r="AO607" i="6" s="1"/>
  <c r="AI606" i="6"/>
  <c r="V606" i="6"/>
  <c r="W606" i="6" s="1"/>
  <c r="U606" i="6"/>
  <c r="Q606" i="6"/>
  <c r="H606" i="6"/>
  <c r="AV606" i="6" s="1"/>
  <c r="AX606" i="6" s="1"/>
  <c r="AY606" i="6" s="1"/>
  <c r="AI605" i="6"/>
  <c r="V605" i="6"/>
  <c r="W605" i="6" s="1"/>
  <c r="U605" i="6"/>
  <c r="Q605" i="6"/>
  <c r="H605" i="6"/>
  <c r="AV605" i="6" s="1"/>
  <c r="AI604" i="6"/>
  <c r="V604" i="6"/>
  <c r="W604" i="6" s="1"/>
  <c r="U604" i="6"/>
  <c r="Q604" i="6"/>
  <c r="H604" i="6"/>
  <c r="AI603" i="6"/>
  <c r="V603" i="6"/>
  <c r="W603" i="6" s="1"/>
  <c r="U603" i="6"/>
  <c r="Q603" i="6"/>
  <c r="H603" i="6"/>
  <c r="AO603" i="6" s="1"/>
  <c r="AI602" i="6"/>
  <c r="V602" i="6"/>
  <c r="W602" i="6" s="1"/>
  <c r="U602" i="6"/>
  <c r="Q602" i="6"/>
  <c r="H602" i="6"/>
  <c r="AI601" i="6"/>
  <c r="V601" i="6"/>
  <c r="W601" i="6" s="1"/>
  <c r="U601" i="6"/>
  <c r="Q601" i="6"/>
  <c r="H601" i="6"/>
  <c r="AV601" i="6" s="1"/>
  <c r="AI600" i="6"/>
  <c r="V600" i="6"/>
  <c r="W600" i="6" s="1"/>
  <c r="U600" i="6"/>
  <c r="Q600" i="6"/>
  <c r="H600" i="6"/>
  <c r="AI599" i="6"/>
  <c r="V599" i="6"/>
  <c r="W599" i="6" s="1"/>
  <c r="U599" i="6"/>
  <c r="Q599" i="6"/>
  <c r="H599" i="6"/>
  <c r="AO599" i="6" s="1"/>
  <c r="AI598" i="6"/>
  <c r="V598" i="6"/>
  <c r="W598" i="6" s="1"/>
  <c r="U598" i="6"/>
  <c r="Q598" i="6"/>
  <c r="H598" i="6"/>
  <c r="AV598" i="6" s="1"/>
  <c r="AX598" i="6" s="1"/>
  <c r="AY598" i="6" s="1"/>
  <c r="AI597" i="6"/>
  <c r="V597" i="6"/>
  <c r="W597" i="6" s="1"/>
  <c r="U597" i="6"/>
  <c r="Q597" i="6"/>
  <c r="H597" i="6"/>
  <c r="AV597" i="6" s="1"/>
  <c r="AI596" i="6"/>
  <c r="V596" i="6"/>
  <c r="W596" i="6" s="1"/>
  <c r="U596" i="6"/>
  <c r="Q596" i="6"/>
  <c r="H596" i="6"/>
  <c r="AO596" i="6" s="1"/>
  <c r="AI595" i="6"/>
  <c r="V595" i="6"/>
  <c r="W595" i="6" s="1"/>
  <c r="U595" i="6"/>
  <c r="Q595" i="6"/>
  <c r="H595" i="6"/>
  <c r="AV595" i="6" s="1"/>
  <c r="AX595" i="6" s="1"/>
  <c r="AY595" i="6" s="1"/>
  <c r="AI594" i="6"/>
  <c r="V594" i="6"/>
  <c r="W594" i="6" s="1"/>
  <c r="U594" i="6"/>
  <c r="Q594" i="6"/>
  <c r="H594" i="6"/>
  <c r="AO594" i="6" s="1"/>
  <c r="AI593" i="6"/>
  <c r="V593" i="6"/>
  <c r="W593" i="6" s="1"/>
  <c r="U593" i="6"/>
  <c r="Q593" i="6"/>
  <c r="H593" i="6"/>
  <c r="AI592" i="6"/>
  <c r="V592" i="6"/>
  <c r="W592" i="6" s="1"/>
  <c r="U592" i="6"/>
  <c r="Q592" i="6"/>
  <c r="H592" i="6"/>
  <c r="AO592" i="6" s="1"/>
  <c r="AI591" i="6"/>
  <c r="V591" i="6"/>
  <c r="W591" i="6" s="1"/>
  <c r="U591" i="6"/>
  <c r="Q591" i="6"/>
  <c r="H591" i="6"/>
  <c r="AI590" i="6"/>
  <c r="V590" i="6"/>
  <c r="W590" i="6" s="1"/>
  <c r="U590" i="6"/>
  <c r="Q590" i="6"/>
  <c r="H590" i="6"/>
  <c r="AO590" i="6" s="1"/>
  <c r="AI589" i="6"/>
  <c r="V589" i="6"/>
  <c r="W589" i="6" s="1"/>
  <c r="U589" i="6"/>
  <c r="Q589" i="6"/>
  <c r="H589" i="6"/>
  <c r="AI588" i="6"/>
  <c r="V588" i="6"/>
  <c r="W588" i="6" s="1"/>
  <c r="U588" i="6"/>
  <c r="Q588" i="6"/>
  <c r="H588" i="6"/>
  <c r="AI587" i="6"/>
  <c r="V587" i="6"/>
  <c r="W587" i="6" s="1"/>
  <c r="U587" i="6"/>
  <c r="Q587" i="6"/>
  <c r="H587" i="6"/>
  <c r="AI586" i="6"/>
  <c r="V586" i="6"/>
  <c r="W586" i="6" s="1"/>
  <c r="U586" i="6"/>
  <c r="Q586" i="6"/>
  <c r="H586" i="6"/>
  <c r="AI585" i="6"/>
  <c r="V585" i="6"/>
  <c r="W585" i="6" s="1"/>
  <c r="U585" i="6"/>
  <c r="Q585" i="6"/>
  <c r="H585" i="6"/>
  <c r="AV585" i="6" s="1"/>
  <c r="AX585" i="6" s="1"/>
  <c r="AY585" i="6" s="1"/>
  <c r="AI584" i="6"/>
  <c r="V584" i="6"/>
  <c r="W584" i="6" s="1"/>
  <c r="U584" i="6"/>
  <c r="Q584" i="6"/>
  <c r="H584" i="6"/>
  <c r="AN584" i="6" s="1"/>
  <c r="AI583" i="6"/>
  <c r="V583" i="6"/>
  <c r="W583" i="6" s="1"/>
  <c r="U583" i="6"/>
  <c r="Q583" i="6"/>
  <c r="H583" i="6"/>
  <c r="AV583" i="6" s="1"/>
  <c r="AX583" i="6" s="1"/>
  <c r="AY583" i="6" s="1"/>
  <c r="AI582" i="6"/>
  <c r="V582" i="6"/>
  <c r="W582" i="6" s="1"/>
  <c r="U582" i="6"/>
  <c r="Q582" i="6"/>
  <c r="H582" i="6"/>
  <c r="AN582" i="6" s="1"/>
  <c r="AI581" i="6"/>
  <c r="V581" i="6"/>
  <c r="W581" i="6" s="1"/>
  <c r="U581" i="6"/>
  <c r="Q581" i="6"/>
  <c r="H581" i="6"/>
  <c r="AI580" i="6"/>
  <c r="V580" i="6"/>
  <c r="W580" i="6" s="1"/>
  <c r="U580" i="6"/>
  <c r="Q580" i="6"/>
  <c r="H580" i="6"/>
  <c r="AO580" i="6" s="1"/>
  <c r="AI579" i="6"/>
  <c r="V579" i="6"/>
  <c r="W579" i="6" s="1"/>
  <c r="U579" i="6"/>
  <c r="Q579" i="6"/>
  <c r="H579" i="6"/>
  <c r="AV579" i="6" s="1"/>
  <c r="AX579" i="6" s="1"/>
  <c r="AY579" i="6" s="1"/>
  <c r="AI578" i="6"/>
  <c r="V578" i="6"/>
  <c r="W578" i="6" s="1"/>
  <c r="U578" i="6"/>
  <c r="Q578" i="6"/>
  <c r="H578" i="6"/>
  <c r="AV578" i="6" s="1"/>
  <c r="AW578" i="6" s="1"/>
  <c r="AI577" i="6"/>
  <c r="V577" i="6"/>
  <c r="W577" i="6" s="1"/>
  <c r="U577" i="6"/>
  <c r="Q577" i="6"/>
  <c r="H577" i="6"/>
  <c r="AI576" i="6"/>
  <c r="V576" i="6"/>
  <c r="W576" i="6" s="1"/>
  <c r="U576" i="6"/>
  <c r="Q576" i="6"/>
  <c r="H576" i="6"/>
  <c r="AO576" i="6" s="1"/>
  <c r="AI575" i="6"/>
  <c r="V575" i="6"/>
  <c r="W575" i="6" s="1"/>
  <c r="U575" i="6"/>
  <c r="Q575" i="6"/>
  <c r="H575" i="6"/>
  <c r="AV575" i="6" s="1"/>
  <c r="AX575" i="6" s="1"/>
  <c r="AY575" i="6" s="1"/>
  <c r="AI574" i="6"/>
  <c r="V574" i="6"/>
  <c r="W574" i="6" s="1"/>
  <c r="U574" i="6"/>
  <c r="Q574" i="6"/>
  <c r="H574" i="6"/>
  <c r="AV574" i="6" s="1"/>
  <c r="AI573" i="6"/>
  <c r="V573" i="6"/>
  <c r="W573" i="6" s="1"/>
  <c r="U573" i="6"/>
  <c r="Q573" i="6"/>
  <c r="H573" i="6"/>
  <c r="AI572" i="6"/>
  <c r="V572" i="6"/>
  <c r="W572" i="6" s="1"/>
  <c r="U572" i="6"/>
  <c r="Q572" i="6"/>
  <c r="H572" i="6"/>
  <c r="AO572" i="6" s="1"/>
  <c r="AI571" i="6"/>
  <c r="V571" i="6"/>
  <c r="W571" i="6" s="1"/>
  <c r="U571" i="6"/>
  <c r="Q571" i="6"/>
  <c r="H571" i="6"/>
  <c r="AN571" i="6" s="1"/>
  <c r="AI570" i="6"/>
  <c r="V570" i="6"/>
  <c r="W570" i="6" s="1"/>
  <c r="U570" i="6"/>
  <c r="Q570" i="6"/>
  <c r="H570" i="6"/>
  <c r="AV570" i="6" s="1"/>
  <c r="AX570" i="6" s="1"/>
  <c r="AY570" i="6" s="1"/>
  <c r="AI569" i="6"/>
  <c r="V569" i="6"/>
  <c r="W569" i="6" s="1"/>
  <c r="U569" i="6"/>
  <c r="Q569" i="6"/>
  <c r="H569" i="6"/>
  <c r="AV569" i="6" s="1"/>
  <c r="AW569" i="6" s="1"/>
  <c r="AI568" i="6"/>
  <c r="V568" i="6"/>
  <c r="W568" i="6" s="1"/>
  <c r="U568" i="6"/>
  <c r="Q568" i="6"/>
  <c r="H568" i="6"/>
  <c r="AI567" i="6"/>
  <c r="V567" i="6"/>
  <c r="W567" i="6" s="1"/>
  <c r="U567" i="6"/>
  <c r="Q567" i="6"/>
  <c r="H567" i="6"/>
  <c r="AO567" i="6" s="1"/>
  <c r="AI566" i="6"/>
  <c r="V566" i="6"/>
  <c r="W566" i="6" s="1"/>
  <c r="U566" i="6"/>
  <c r="Q566" i="6"/>
  <c r="H566" i="6"/>
  <c r="AV566" i="6" s="1"/>
  <c r="AX566" i="6" s="1"/>
  <c r="AY566" i="6" s="1"/>
  <c r="AI565" i="6"/>
  <c r="V565" i="6"/>
  <c r="W565" i="6" s="1"/>
  <c r="U565" i="6"/>
  <c r="Q565" i="6"/>
  <c r="H565" i="6"/>
  <c r="AO565" i="6" s="1"/>
  <c r="AI564" i="6"/>
  <c r="V564" i="6"/>
  <c r="W564" i="6" s="1"/>
  <c r="U564" i="6"/>
  <c r="Q564" i="6"/>
  <c r="H564" i="6"/>
  <c r="AI563" i="6"/>
  <c r="V563" i="6"/>
  <c r="W563" i="6" s="1"/>
  <c r="U563" i="6"/>
  <c r="Q563" i="6"/>
  <c r="H563" i="6"/>
  <c r="AO563" i="6" s="1"/>
  <c r="AI562" i="6"/>
  <c r="V562" i="6"/>
  <c r="W562" i="6" s="1"/>
  <c r="U562" i="6"/>
  <c r="Q562" i="6"/>
  <c r="H562" i="6"/>
  <c r="AI561" i="6"/>
  <c r="V561" i="6"/>
  <c r="W561" i="6" s="1"/>
  <c r="U561" i="6"/>
  <c r="Q561" i="6"/>
  <c r="H561" i="6"/>
  <c r="AO561" i="6" s="1"/>
  <c r="AI560" i="6"/>
  <c r="V560" i="6"/>
  <c r="W560" i="6" s="1"/>
  <c r="U560" i="6"/>
  <c r="Q560" i="6"/>
  <c r="H560" i="6"/>
  <c r="AI559" i="6"/>
  <c r="V559" i="6"/>
  <c r="W559" i="6" s="1"/>
  <c r="U559" i="6"/>
  <c r="Q559" i="6"/>
  <c r="H559" i="6"/>
  <c r="AO559" i="6" s="1"/>
  <c r="AI558" i="6"/>
  <c r="V558" i="6"/>
  <c r="W558" i="6" s="1"/>
  <c r="U558" i="6"/>
  <c r="Q558" i="6"/>
  <c r="H558" i="6"/>
  <c r="AI557" i="6"/>
  <c r="V557" i="6"/>
  <c r="W557" i="6" s="1"/>
  <c r="U557" i="6"/>
  <c r="Q557" i="6"/>
  <c r="H557" i="6"/>
  <c r="AV557" i="6" s="1"/>
  <c r="AX557" i="6" s="1"/>
  <c r="AY557" i="6" s="1"/>
  <c r="AI556" i="6"/>
  <c r="V556" i="6"/>
  <c r="W556" i="6" s="1"/>
  <c r="U556" i="6"/>
  <c r="Q556" i="6"/>
  <c r="H556" i="6"/>
  <c r="AI555" i="6"/>
  <c r="V555" i="6"/>
  <c r="W555" i="6" s="1"/>
  <c r="U555" i="6"/>
  <c r="Q555" i="6"/>
  <c r="H555" i="6"/>
  <c r="AV555" i="6" s="1"/>
  <c r="AX555" i="6" s="1"/>
  <c r="AY555" i="6" s="1"/>
  <c r="AI554" i="6"/>
  <c r="V554" i="6"/>
  <c r="W554" i="6" s="1"/>
  <c r="U554" i="6"/>
  <c r="Q554" i="6"/>
  <c r="H554" i="6"/>
  <c r="AI553" i="6"/>
  <c r="V553" i="6"/>
  <c r="W553" i="6" s="1"/>
  <c r="U553" i="6"/>
  <c r="Q553" i="6"/>
  <c r="H553" i="6"/>
  <c r="AI552" i="6"/>
  <c r="V552" i="6"/>
  <c r="W552" i="6" s="1"/>
  <c r="U552" i="6"/>
  <c r="Q552" i="6"/>
  <c r="H552" i="6"/>
  <c r="AI551" i="6"/>
  <c r="V551" i="6"/>
  <c r="W551" i="6" s="1"/>
  <c r="U551" i="6"/>
  <c r="Q551" i="6"/>
  <c r="H551" i="6"/>
  <c r="AO551" i="6" s="1"/>
  <c r="AI550" i="6"/>
  <c r="V550" i="6"/>
  <c r="W550" i="6" s="1"/>
  <c r="U550" i="6"/>
  <c r="Q550" i="6"/>
  <c r="H550" i="6"/>
  <c r="AI549" i="6"/>
  <c r="V549" i="6"/>
  <c r="W549" i="6" s="1"/>
  <c r="U549" i="6"/>
  <c r="Q549" i="6"/>
  <c r="H549" i="6"/>
  <c r="AI548" i="6"/>
  <c r="V548" i="6"/>
  <c r="W548" i="6" s="1"/>
  <c r="U548" i="6"/>
  <c r="Q548" i="6"/>
  <c r="H548" i="6"/>
  <c r="AO548" i="6" s="1"/>
  <c r="AI547" i="6"/>
  <c r="V547" i="6"/>
  <c r="W547" i="6" s="1"/>
  <c r="U547" i="6"/>
  <c r="Q547" i="6"/>
  <c r="H547" i="6"/>
  <c r="AV547" i="6" s="1"/>
  <c r="AX547" i="6" s="1"/>
  <c r="AY547" i="6" s="1"/>
  <c r="AI546" i="6"/>
  <c r="V546" i="6"/>
  <c r="W546" i="6" s="1"/>
  <c r="U546" i="6"/>
  <c r="Q546" i="6"/>
  <c r="H546" i="6"/>
  <c r="AV546" i="6" s="1"/>
  <c r="AI545" i="6"/>
  <c r="V545" i="6"/>
  <c r="W545" i="6" s="1"/>
  <c r="U545" i="6"/>
  <c r="Q545" i="6"/>
  <c r="H545" i="6"/>
  <c r="AN545" i="6" s="1"/>
  <c r="AI544" i="6"/>
  <c r="V544" i="6"/>
  <c r="W544" i="6" s="1"/>
  <c r="U544" i="6"/>
  <c r="Q544" i="6"/>
  <c r="H544" i="6"/>
  <c r="AI543" i="6"/>
  <c r="V543" i="6"/>
  <c r="W543" i="6" s="1"/>
  <c r="U543" i="6"/>
  <c r="Q543" i="6"/>
  <c r="H543" i="6"/>
  <c r="AO543" i="6" s="1"/>
  <c r="AI542" i="6"/>
  <c r="V542" i="6"/>
  <c r="W542" i="6" s="1"/>
  <c r="U542" i="6"/>
  <c r="Q542" i="6"/>
  <c r="H542" i="6"/>
  <c r="AV542" i="6" s="1"/>
  <c r="AX542" i="6" s="1"/>
  <c r="AY542" i="6" s="1"/>
  <c r="AI541" i="6"/>
  <c r="V541" i="6"/>
  <c r="W541" i="6" s="1"/>
  <c r="U541" i="6"/>
  <c r="Q541" i="6"/>
  <c r="H541" i="6"/>
  <c r="AV541" i="6" s="1"/>
  <c r="AW541" i="6" s="1"/>
  <c r="AI540" i="6"/>
  <c r="V540" i="6"/>
  <c r="W540" i="6" s="1"/>
  <c r="U540" i="6"/>
  <c r="Q540" i="6"/>
  <c r="H540" i="6"/>
  <c r="AI539" i="6"/>
  <c r="V539" i="6"/>
  <c r="W539" i="6" s="1"/>
  <c r="U539" i="6"/>
  <c r="Q539" i="6"/>
  <c r="H539" i="6"/>
  <c r="AO539" i="6" s="1"/>
  <c r="AI538" i="6"/>
  <c r="V538" i="6"/>
  <c r="W538" i="6" s="1"/>
  <c r="U538" i="6"/>
  <c r="Q538" i="6"/>
  <c r="H538" i="6"/>
  <c r="AV538" i="6" s="1"/>
  <c r="AI537" i="6"/>
  <c r="V537" i="6"/>
  <c r="W537" i="6" s="1"/>
  <c r="U537" i="6"/>
  <c r="Q537" i="6"/>
  <c r="H537" i="6"/>
  <c r="AO537" i="6" s="1"/>
  <c r="AI536" i="6"/>
  <c r="V536" i="6"/>
  <c r="W536" i="6" s="1"/>
  <c r="U536" i="6"/>
  <c r="Q536" i="6"/>
  <c r="H536" i="6"/>
  <c r="AV536" i="6" s="1"/>
  <c r="AX536" i="6" s="1"/>
  <c r="AY536" i="6" s="1"/>
  <c r="AI535" i="6"/>
  <c r="V535" i="6"/>
  <c r="W535" i="6" s="1"/>
  <c r="U535" i="6"/>
  <c r="Q535" i="6"/>
  <c r="H535" i="6"/>
  <c r="AP535" i="6" s="1"/>
  <c r="AI534" i="6"/>
  <c r="V534" i="6"/>
  <c r="W534" i="6" s="1"/>
  <c r="U534" i="6"/>
  <c r="Q534" i="6"/>
  <c r="H534" i="6"/>
  <c r="AV534" i="6" s="1"/>
  <c r="AX534" i="6" s="1"/>
  <c r="AY534" i="6" s="1"/>
  <c r="AI533" i="6"/>
  <c r="V533" i="6"/>
  <c r="W533" i="6" s="1"/>
  <c r="U533" i="6"/>
  <c r="Q533" i="6"/>
  <c r="H533" i="6"/>
  <c r="AP533" i="6" s="1"/>
  <c r="AI532" i="6"/>
  <c r="V532" i="6"/>
  <c r="W532" i="6" s="1"/>
  <c r="U532" i="6"/>
  <c r="Q532" i="6"/>
  <c r="H532" i="6"/>
  <c r="AV532" i="6" s="1"/>
  <c r="AX532" i="6" s="1"/>
  <c r="AY532" i="6" s="1"/>
  <c r="AI531" i="6"/>
  <c r="V531" i="6"/>
  <c r="W531" i="6" s="1"/>
  <c r="U531" i="6"/>
  <c r="Q531" i="6"/>
  <c r="H531" i="6"/>
  <c r="AI530" i="6"/>
  <c r="V530" i="6"/>
  <c r="W530" i="6" s="1"/>
  <c r="U530" i="6"/>
  <c r="Q530" i="6"/>
  <c r="H530" i="6"/>
  <c r="AI529" i="6"/>
  <c r="V529" i="6"/>
  <c r="W529" i="6" s="1"/>
  <c r="U529" i="6"/>
  <c r="Q529" i="6"/>
  <c r="H529" i="6"/>
  <c r="AO529" i="6" s="1"/>
  <c r="AI528" i="6"/>
  <c r="V528" i="6"/>
  <c r="W528" i="6" s="1"/>
  <c r="U528" i="6"/>
  <c r="Q528" i="6"/>
  <c r="H528" i="6"/>
  <c r="AV528" i="6" s="1"/>
  <c r="AX528" i="6" s="1"/>
  <c r="AY528" i="6" s="1"/>
  <c r="AI527" i="6"/>
  <c r="V527" i="6"/>
  <c r="W527" i="6" s="1"/>
  <c r="U527" i="6"/>
  <c r="Q527" i="6"/>
  <c r="H527" i="6"/>
  <c r="AV527" i="6" s="1"/>
  <c r="AW527" i="6" s="1"/>
  <c r="AI526" i="6"/>
  <c r="V526" i="6"/>
  <c r="W526" i="6" s="1"/>
  <c r="U526" i="6"/>
  <c r="Q526" i="6"/>
  <c r="H526" i="6"/>
  <c r="AI525" i="6"/>
  <c r="V525" i="6"/>
  <c r="W525" i="6" s="1"/>
  <c r="U525" i="6"/>
  <c r="Q525" i="6"/>
  <c r="H525" i="6"/>
  <c r="AO525" i="6" s="1"/>
  <c r="AI524" i="6"/>
  <c r="V524" i="6"/>
  <c r="W524" i="6" s="1"/>
  <c r="U524" i="6"/>
  <c r="Q524" i="6"/>
  <c r="H524" i="6"/>
  <c r="AO524" i="6" s="1"/>
  <c r="AI523" i="6"/>
  <c r="V523" i="6"/>
  <c r="W523" i="6" s="1"/>
  <c r="U523" i="6"/>
  <c r="Q523" i="6"/>
  <c r="H523" i="6"/>
  <c r="AI522" i="6"/>
  <c r="V522" i="6"/>
  <c r="W522" i="6" s="1"/>
  <c r="U522" i="6"/>
  <c r="Q522" i="6"/>
  <c r="H522" i="6"/>
  <c r="AO522" i="6" s="1"/>
  <c r="AI521" i="6"/>
  <c r="V521" i="6"/>
  <c r="W521" i="6" s="1"/>
  <c r="U521" i="6"/>
  <c r="Q521" i="6"/>
  <c r="H521" i="6"/>
  <c r="AV521" i="6" s="1"/>
  <c r="AX521" i="6" s="1"/>
  <c r="AY521" i="6" s="1"/>
  <c r="AI520" i="6"/>
  <c r="V520" i="6"/>
  <c r="W520" i="6" s="1"/>
  <c r="U520" i="6"/>
  <c r="Q520" i="6"/>
  <c r="H520" i="6"/>
  <c r="AV520" i="6" s="1"/>
  <c r="AI519" i="6"/>
  <c r="V519" i="6"/>
  <c r="W519" i="6" s="1"/>
  <c r="U519" i="6"/>
  <c r="Q519" i="6"/>
  <c r="H519" i="6"/>
  <c r="AN519" i="6" s="1"/>
  <c r="AI518" i="6"/>
  <c r="V518" i="6"/>
  <c r="W518" i="6" s="1"/>
  <c r="U518" i="6"/>
  <c r="Q518" i="6"/>
  <c r="H518" i="6"/>
  <c r="AI517" i="6"/>
  <c r="V517" i="6"/>
  <c r="W517" i="6" s="1"/>
  <c r="U517" i="6"/>
  <c r="Q517" i="6"/>
  <c r="H517" i="6"/>
  <c r="AO517" i="6" s="1"/>
  <c r="AI516" i="6"/>
  <c r="V516" i="6"/>
  <c r="W516" i="6" s="1"/>
  <c r="U516" i="6"/>
  <c r="Q516" i="6"/>
  <c r="H516" i="6"/>
  <c r="AV516" i="6" s="1"/>
  <c r="AX516" i="6" s="1"/>
  <c r="AY516" i="6" s="1"/>
  <c r="AI515" i="6"/>
  <c r="V515" i="6"/>
  <c r="W515" i="6" s="1"/>
  <c r="U515" i="6"/>
  <c r="Q515" i="6"/>
  <c r="H515" i="6"/>
  <c r="AI514" i="6"/>
  <c r="V514" i="6"/>
  <c r="W514" i="6" s="1"/>
  <c r="U514" i="6"/>
  <c r="Q514" i="6"/>
  <c r="H514" i="6"/>
  <c r="AI513" i="6"/>
  <c r="V513" i="6"/>
  <c r="W513" i="6" s="1"/>
  <c r="U513" i="6"/>
  <c r="Q513" i="6"/>
  <c r="H513" i="6"/>
  <c r="AO513" i="6" s="1"/>
  <c r="AI512" i="6"/>
  <c r="V512" i="6"/>
  <c r="W512" i="6" s="1"/>
  <c r="U512" i="6"/>
  <c r="Q512" i="6"/>
  <c r="H512" i="6"/>
  <c r="AV512" i="6" s="1"/>
  <c r="AI511" i="6"/>
  <c r="V511" i="6"/>
  <c r="W511" i="6" s="1"/>
  <c r="U511" i="6"/>
  <c r="Q511" i="6"/>
  <c r="H511" i="6"/>
  <c r="AO511" i="6" s="1"/>
  <c r="AI510" i="6"/>
  <c r="V510" i="6"/>
  <c r="W510" i="6" s="1"/>
  <c r="U510" i="6"/>
  <c r="Q510" i="6"/>
  <c r="H510" i="6"/>
  <c r="AO510" i="6" s="1"/>
  <c r="AI509" i="6"/>
  <c r="V509" i="6"/>
  <c r="W509" i="6" s="1"/>
  <c r="U509" i="6"/>
  <c r="Q509" i="6"/>
  <c r="H509" i="6"/>
  <c r="AV509" i="6" s="1"/>
  <c r="AX509" i="6" s="1"/>
  <c r="AY509" i="6" s="1"/>
  <c r="AI508" i="6"/>
  <c r="V508" i="6"/>
  <c r="W508" i="6" s="1"/>
  <c r="U508" i="6"/>
  <c r="Q508" i="6"/>
  <c r="H508" i="6"/>
  <c r="AV508" i="6" s="1"/>
  <c r="AI507" i="6"/>
  <c r="V507" i="6"/>
  <c r="W507" i="6" s="1"/>
  <c r="U507" i="6"/>
  <c r="Q507" i="6"/>
  <c r="H507" i="6"/>
  <c r="AI506" i="6"/>
  <c r="V506" i="6"/>
  <c r="W506" i="6" s="1"/>
  <c r="U506" i="6"/>
  <c r="Q506" i="6"/>
  <c r="H506" i="6"/>
  <c r="AP506" i="6" s="1"/>
  <c r="AI505" i="6"/>
  <c r="V505" i="6"/>
  <c r="W505" i="6" s="1"/>
  <c r="U505" i="6"/>
  <c r="Q505" i="6"/>
  <c r="H505" i="6"/>
  <c r="AO505" i="6" s="1"/>
  <c r="AI504" i="6"/>
  <c r="V504" i="6"/>
  <c r="W504" i="6" s="1"/>
  <c r="U504" i="6"/>
  <c r="Q504" i="6"/>
  <c r="H504" i="6"/>
  <c r="AV504" i="6" s="1"/>
  <c r="AX504" i="6" s="1"/>
  <c r="AY504" i="6" s="1"/>
  <c r="AI503" i="6"/>
  <c r="V503" i="6"/>
  <c r="W503" i="6" s="1"/>
  <c r="U503" i="6"/>
  <c r="Q503" i="6"/>
  <c r="H503" i="6"/>
  <c r="AO503" i="6" s="1"/>
  <c r="AI502" i="6"/>
  <c r="V502" i="6"/>
  <c r="W502" i="6" s="1"/>
  <c r="U502" i="6"/>
  <c r="Q502" i="6"/>
  <c r="H502" i="6"/>
  <c r="AV502" i="6" s="1"/>
  <c r="AX502" i="6" s="1"/>
  <c r="AY502" i="6" s="1"/>
  <c r="AI501" i="6"/>
  <c r="V501" i="6"/>
  <c r="W501" i="6" s="1"/>
  <c r="U501" i="6"/>
  <c r="Q501" i="6"/>
  <c r="H501" i="6"/>
  <c r="AO501" i="6" s="1"/>
  <c r="AI500" i="6"/>
  <c r="V500" i="6"/>
  <c r="W500" i="6" s="1"/>
  <c r="U500" i="6"/>
  <c r="Q500" i="6"/>
  <c r="H500" i="6"/>
  <c r="AI499" i="6"/>
  <c r="V499" i="6"/>
  <c r="W499" i="6" s="1"/>
  <c r="U499" i="6"/>
  <c r="Q499" i="6"/>
  <c r="H499" i="6"/>
  <c r="AO499" i="6" s="1"/>
  <c r="AI498" i="6"/>
  <c r="V498" i="6"/>
  <c r="W498" i="6" s="1"/>
  <c r="U498" i="6"/>
  <c r="Q498" i="6"/>
  <c r="H498" i="6"/>
  <c r="AV498" i="6" s="1"/>
  <c r="AI497" i="6"/>
  <c r="V497" i="6"/>
  <c r="W497" i="6" s="1"/>
  <c r="U497" i="6"/>
  <c r="Q497" i="6"/>
  <c r="H497" i="6"/>
  <c r="AP497" i="6" s="1"/>
  <c r="AI496" i="6"/>
  <c r="V496" i="6"/>
  <c r="W496" i="6" s="1"/>
  <c r="U496" i="6"/>
  <c r="Q496" i="6"/>
  <c r="H496" i="6"/>
  <c r="AI495" i="6"/>
  <c r="V495" i="6"/>
  <c r="W495" i="6" s="1"/>
  <c r="U495" i="6"/>
  <c r="Q495" i="6"/>
  <c r="H495" i="6"/>
  <c r="AP495" i="6" s="1"/>
  <c r="AI494" i="6"/>
  <c r="V494" i="6"/>
  <c r="W494" i="6" s="1"/>
  <c r="U494" i="6"/>
  <c r="Q494" i="6"/>
  <c r="H494" i="6"/>
  <c r="AV494" i="6" s="1"/>
  <c r="AX494" i="6" s="1"/>
  <c r="AY494" i="6" s="1"/>
  <c r="AI493" i="6"/>
  <c r="V493" i="6"/>
  <c r="W493" i="6" s="1"/>
  <c r="U493" i="6"/>
  <c r="Q493" i="6"/>
  <c r="H493" i="6"/>
  <c r="AI492" i="6"/>
  <c r="V492" i="6"/>
  <c r="W492" i="6" s="1"/>
  <c r="U492" i="6"/>
  <c r="Q492" i="6"/>
  <c r="H492" i="6"/>
  <c r="AV492" i="6" s="1"/>
  <c r="AX492" i="6" s="1"/>
  <c r="AY492" i="6" s="1"/>
  <c r="AI491" i="6"/>
  <c r="V491" i="6"/>
  <c r="W491" i="6" s="1"/>
  <c r="U491" i="6"/>
  <c r="Q491" i="6"/>
  <c r="H491" i="6"/>
  <c r="AO491" i="6" s="1"/>
  <c r="AI490" i="6"/>
  <c r="V490" i="6"/>
  <c r="W490" i="6" s="1"/>
  <c r="U490" i="6"/>
  <c r="Q490" i="6"/>
  <c r="H490" i="6"/>
  <c r="AO490" i="6" s="1"/>
  <c r="AI489" i="6"/>
  <c r="V489" i="6"/>
  <c r="W489" i="6" s="1"/>
  <c r="U489" i="6"/>
  <c r="Q489" i="6"/>
  <c r="H489" i="6"/>
  <c r="AV489" i="6" s="1"/>
  <c r="AX489" i="6" s="1"/>
  <c r="AY489" i="6" s="1"/>
  <c r="AI488" i="6"/>
  <c r="V488" i="6"/>
  <c r="W488" i="6" s="1"/>
  <c r="U488" i="6"/>
  <c r="Q488" i="6"/>
  <c r="H488" i="6"/>
  <c r="AO488" i="6" s="1"/>
  <c r="AI487" i="6"/>
  <c r="V487" i="6"/>
  <c r="W487" i="6" s="1"/>
  <c r="U487" i="6"/>
  <c r="Q487" i="6"/>
  <c r="H487" i="6"/>
  <c r="AV487" i="6" s="1"/>
  <c r="AX487" i="6" s="1"/>
  <c r="AY487" i="6" s="1"/>
  <c r="AI486" i="6"/>
  <c r="V486" i="6"/>
  <c r="W486" i="6" s="1"/>
  <c r="U486" i="6"/>
  <c r="Q486" i="6"/>
  <c r="H486" i="6"/>
  <c r="AO486" i="6" s="1"/>
  <c r="AI485" i="6"/>
  <c r="V485" i="6"/>
  <c r="W485" i="6" s="1"/>
  <c r="U485" i="6"/>
  <c r="Q485" i="6"/>
  <c r="H485" i="6"/>
  <c r="AI484" i="6"/>
  <c r="V484" i="6"/>
  <c r="W484" i="6" s="1"/>
  <c r="U484" i="6"/>
  <c r="Q484" i="6"/>
  <c r="H484" i="6"/>
  <c r="AV484" i="6" s="1"/>
  <c r="AX484" i="6" s="1"/>
  <c r="AY484" i="6" s="1"/>
  <c r="AI483" i="6"/>
  <c r="V483" i="6"/>
  <c r="W483" i="6" s="1"/>
  <c r="U483" i="6"/>
  <c r="Q483" i="6"/>
  <c r="H483" i="6"/>
  <c r="AI482" i="6"/>
  <c r="V482" i="6"/>
  <c r="W482" i="6" s="1"/>
  <c r="U482" i="6"/>
  <c r="Q482" i="6"/>
  <c r="H482" i="6"/>
  <c r="AV482" i="6" s="1"/>
  <c r="AX482" i="6" s="1"/>
  <c r="AY482" i="6" s="1"/>
  <c r="AI481" i="6"/>
  <c r="V481" i="6"/>
  <c r="W481" i="6" s="1"/>
  <c r="U481" i="6"/>
  <c r="Q481" i="6"/>
  <c r="H481" i="6"/>
  <c r="AI480" i="6"/>
  <c r="V480" i="6"/>
  <c r="W480" i="6" s="1"/>
  <c r="U480" i="6"/>
  <c r="Q480" i="6"/>
  <c r="H480" i="6"/>
  <c r="AV480" i="6" s="1"/>
  <c r="AX480" i="6" s="1"/>
  <c r="AY480" i="6" s="1"/>
  <c r="AI479" i="6"/>
  <c r="V479" i="6"/>
  <c r="W479" i="6" s="1"/>
  <c r="U479" i="6"/>
  <c r="Q479" i="6"/>
  <c r="H479" i="6"/>
  <c r="AV479" i="6" s="1"/>
  <c r="AI478" i="6"/>
  <c r="V478" i="6"/>
  <c r="W478" i="6" s="1"/>
  <c r="U478" i="6"/>
  <c r="Q478" i="6"/>
  <c r="H478" i="6"/>
  <c r="AI477" i="6"/>
  <c r="V477" i="6"/>
  <c r="W477" i="6" s="1"/>
  <c r="U477" i="6"/>
  <c r="Q477" i="6"/>
  <c r="H477" i="6"/>
  <c r="AI476" i="6"/>
  <c r="V476" i="6"/>
  <c r="W476" i="6" s="1"/>
  <c r="U476" i="6"/>
  <c r="Q476" i="6"/>
  <c r="H476" i="6"/>
  <c r="AO476" i="6" s="1"/>
  <c r="AI475" i="6"/>
  <c r="V475" i="6"/>
  <c r="W475" i="6" s="1"/>
  <c r="U475" i="6"/>
  <c r="Q475" i="6"/>
  <c r="H475" i="6"/>
  <c r="AI474" i="6"/>
  <c r="V474" i="6"/>
  <c r="W474" i="6" s="1"/>
  <c r="U474" i="6"/>
  <c r="Q474" i="6"/>
  <c r="H474" i="6"/>
  <c r="AO474" i="6" s="1"/>
  <c r="AI473" i="6"/>
  <c r="V473" i="6"/>
  <c r="W473" i="6" s="1"/>
  <c r="U473" i="6"/>
  <c r="Q473" i="6"/>
  <c r="H473" i="6"/>
  <c r="AI472" i="6"/>
  <c r="V472" i="6"/>
  <c r="W472" i="6" s="1"/>
  <c r="U472" i="6"/>
  <c r="Q472" i="6"/>
  <c r="H472" i="6"/>
  <c r="AO472" i="6" s="1"/>
  <c r="AI471" i="6"/>
  <c r="V471" i="6"/>
  <c r="W471" i="6" s="1"/>
  <c r="U471" i="6"/>
  <c r="Q471" i="6"/>
  <c r="H471" i="6"/>
  <c r="AV471" i="6" s="1"/>
  <c r="AI470" i="6"/>
  <c r="V470" i="6"/>
  <c r="W470" i="6" s="1"/>
  <c r="U470" i="6"/>
  <c r="Q470" i="6"/>
  <c r="H470" i="6"/>
  <c r="AI469" i="6"/>
  <c r="V469" i="6"/>
  <c r="W469" i="6" s="1"/>
  <c r="U469" i="6"/>
  <c r="Q469" i="6"/>
  <c r="H469" i="6"/>
  <c r="AO469" i="6" s="1"/>
  <c r="AI468" i="6"/>
  <c r="V468" i="6"/>
  <c r="W468" i="6" s="1"/>
  <c r="U468" i="6"/>
  <c r="Q468" i="6"/>
  <c r="H468" i="6"/>
  <c r="AV468" i="6" s="1"/>
  <c r="AX468" i="6" s="1"/>
  <c r="AY468" i="6" s="1"/>
  <c r="AI467" i="6"/>
  <c r="V467" i="6"/>
  <c r="W467" i="6" s="1"/>
  <c r="U467" i="6"/>
  <c r="Q467" i="6"/>
  <c r="H467" i="6"/>
  <c r="AP467" i="6" s="1"/>
  <c r="AI466" i="6"/>
  <c r="V466" i="6"/>
  <c r="W466" i="6" s="1"/>
  <c r="U466" i="6"/>
  <c r="Q466" i="6"/>
  <c r="H466" i="6"/>
  <c r="AO466" i="6" s="1"/>
  <c r="AI465" i="6"/>
  <c r="V465" i="6"/>
  <c r="W465" i="6" s="1"/>
  <c r="U465" i="6"/>
  <c r="Q465" i="6"/>
  <c r="H465" i="6"/>
  <c r="AV465" i="6" s="1"/>
  <c r="AX465" i="6" s="1"/>
  <c r="AY465" i="6" s="1"/>
  <c r="AI464" i="6"/>
  <c r="V464" i="6"/>
  <c r="W464" i="6" s="1"/>
  <c r="U464" i="6"/>
  <c r="Q464" i="6"/>
  <c r="H464" i="6"/>
  <c r="AO464" i="6" s="1"/>
  <c r="AI463" i="6"/>
  <c r="V463" i="6"/>
  <c r="W463" i="6" s="1"/>
  <c r="U463" i="6"/>
  <c r="Q463" i="6"/>
  <c r="H463" i="6"/>
  <c r="AV463" i="6" s="1"/>
  <c r="AX463" i="6" s="1"/>
  <c r="AY463" i="6" s="1"/>
  <c r="AI462" i="6"/>
  <c r="V462" i="6"/>
  <c r="W462" i="6" s="1"/>
  <c r="U462" i="6"/>
  <c r="Q462" i="6"/>
  <c r="H462" i="6"/>
  <c r="AO462" i="6" s="1"/>
  <c r="AI461" i="6"/>
  <c r="V461" i="6"/>
  <c r="W461" i="6" s="1"/>
  <c r="U461" i="6"/>
  <c r="Q461" i="6"/>
  <c r="H461" i="6"/>
  <c r="AI460" i="6"/>
  <c r="V460" i="6"/>
  <c r="W460" i="6" s="1"/>
  <c r="U460" i="6"/>
  <c r="Q460" i="6"/>
  <c r="H460" i="6"/>
  <c r="AO460" i="6" s="1"/>
  <c r="AI459" i="6"/>
  <c r="V459" i="6"/>
  <c r="W459" i="6" s="1"/>
  <c r="U459" i="6"/>
  <c r="Q459" i="6"/>
  <c r="H459" i="6"/>
  <c r="AV459" i="6" s="1"/>
  <c r="AI458" i="6"/>
  <c r="V458" i="6"/>
  <c r="W458" i="6" s="1"/>
  <c r="U458" i="6"/>
  <c r="Q458" i="6"/>
  <c r="H458" i="6"/>
  <c r="AV458" i="6" s="1"/>
  <c r="AX458" i="6" s="1"/>
  <c r="AY458" i="6" s="1"/>
  <c r="AI457" i="6"/>
  <c r="V457" i="6"/>
  <c r="W457" i="6" s="1"/>
  <c r="U457" i="6"/>
  <c r="Q457" i="6"/>
  <c r="H457" i="6"/>
  <c r="AO457" i="6" s="1"/>
  <c r="AI456" i="6"/>
  <c r="V456" i="6"/>
  <c r="W456" i="6" s="1"/>
  <c r="U456" i="6"/>
  <c r="Q456" i="6"/>
  <c r="H456" i="6"/>
  <c r="AV456" i="6" s="1"/>
  <c r="AX456" i="6" s="1"/>
  <c r="AY456" i="6" s="1"/>
  <c r="AI455" i="6"/>
  <c r="V455" i="6"/>
  <c r="W455" i="6" s="1"/>
  <c r="U455" i="6"/>
  <c r="Q455" i="6"/>
  <c r="H455" i="6"/>
  <c r="AO455" i="6" s="1"/>
  <c r="AI454" i="6"/>
  <c r="V454" i="6"/>
  <c r="W454" i="6" s="1"/>
  <c r="U454" i="6"/>
  <c r="Q454" i="6"/>
  <c r="H454" i="6"/>
  <c r="AN454" i="6" s="1"/>
  <c r="AI453" i="6"/>
  <c r="V453" i="6"/>
  <c r="W453" i="6" s="1"/>
  <c r="U453" i="6"/>
  <c r="Q453" i="6"/>
  <c r="H453" i="6"/>
  <c r="AV453" i="6" s="1"/>
  <c r="AX453" i="6" s="1"/>
  <c r="AY453" i="6" s="1"/>
  <c r="AI452" i="6"/>
  <c r="V452" i="6"/>
  <c r="W452" i="6" s="1"/>
  <c r="U452" i="6"/>
  <c r="Q452" i="6"/>
  <c r="H452" i="6"/>
  <c r="AO452" i="6" s="1"/>
  <c r="AI451" i="6"/>
  <c r="V451" i="6"/>
  <c r="W451" i="6" s="1"/>
  <c r="U451" i="6"/>
  <c r="Q451" i="6"/>
  <c r="H451" i="6"/>
  <c r="AV451" i="6" s="1"/>
  <c r="AX451" i="6" s="1"/>
  <c r="AY451" i="6" s="1"/>
  <c r="AI450" i="6"/>
  <c r="V450" i="6"/>
  <c r="W450" i="6" s="1"/>
  <c r="U450" i="6"/>
  <c r="Q450" i="6"/>
  <c r="H450" i="6"/>
  <c r="AO450" i="6" s="1"/>
  <c r="AI449" i="6"/>
  <c r="V449" i="6"/>
  <c r="W449" i="6" s="1"/>
  <c r="U449" i="6"/>
  <c r="Q449" i="6"/>
  <c r="H449" i="6"/>
  <c r="AV449" i="6" s="1"/>
  <c r="AX449" i="6" s="1"/>
  <c r="AY449" i="6" s="1"/>
  <c r="AI448" i="6"/>
  <c r="V448" i="6"/>
  <c r="W448" i="6" s="1"/>
  <c r="U448" i="6"/>
  <c r="Q448" i="6"/>
  <c r="H448" i="6"/>
  <c r="AO448" i="6" s="1"/>
  <c r="AI447" i="6"/>
  <c r="V447" i="6"/>
  <c r="W447" i="6" s="1"/>
  <c r="U447" i="6"/>
  <c r="Q447" i="6"/>
  <c r="H447" i="6"/>
  <c r="AV447" i="6" s="1"/>
  <c r="AI446" i="6"/>
  <c r="V446" i="6"/>
  <c r="W446" i="6" s="1"/>
  <c r="U446" i="6"/>
  <c r="Q446" i="6"/>
  <c r="H446" i="6"/>
  <c r="AO446" i="6" s="1"/>
  <c r="AI445" i="6"/>
  <c r="V445" i="6"/>
  <c r="W445" i="6" s="1"/>
  <c r="U445" i="6"/>
  <c r="Q445" i="6"/>
  <c r="H445" i="6"/>
  <c r="AO445" i="6" s="1"/>
  <c r="AI444" i="6"/>
  <c r="V444" i="6"/>
  <c r="W444" i="6" s="1"/>
  <c r="U444" i="6"/>
  <c r="Q444" i="6"/>
  <c r="H444" i="6"/>
  <c r="AV444" i="6" s="1"/>
  <c r="AX444" i="6" s="1"/>
  <c r="AY444" i="6" s="1"/>
  <c r="AI443" i="6"/>
  <c r="V443" i="6"/>
  <c r="W443" i="6" s="1"/>
  <c r="U443" i="6"/>
  <c r="Q443" i="6"/>
  <c r="H443" i="6"/>
  <c r="AO443" i="6" s="1"/>
  <c r="AI442" i="6"/>
  <c r="V442" i="6"/>
  <c r="W442" i="6" s="1"/>
  <c r="U442" i="6"/>
  <c r="Q442" i="6"/>
  <c r="H442" i="6"/>
  <c r="AV442" i="6" s="1"/>
  <c r="AX442" i="6" s="1"/>
  <c r="AY442" i="6" s="1"/>
  <c r="AI441" i="6"/>
  <c r="V441" i="6"/>
  <c r="W441" i="6" s="1"/>
  <c r="U441" i="6"/>
  <c r="Q441" i="6"/>
  <c r="H441" i="6"/>
  <c r="AP441" i="6" s="1"/>
  <c r="AI440" i="6"/>
  <c r="V440" i="6"/>
  <c r="W440" i="6" s="1"/>
  <c r="U440" i="6"/>
  <c r="Q440" i="6"/>
  <c r="H440" i="6"/>
  <c r="AO440" i="6" s="1"/>
  <c r="AI439" i="6"/>
  <c r="V439" i="6"/>
  <c r="W439" i="6" s="1"/>
  <c r="U439" i="6"/>
  <c r="Q439" i="6"/>
  <c r="H439" i="6"/>
  <c r="AV439" i="6" s="1"/>
  <c r="AX439" i="6" s="1"/>
  <c r="AY439" i="6" s="1"/>
  <c r="AI438" i="6"/>
  <c r="V438" i="6"/>
  <c r="W438" i="6" s="1"/>
  <c r="U438" i="6"/>
  <c r="Q438" i="6"/>
  <c r="H438" i="6"/>
  <c r="AO438" i="6" s="1"/>
  <c r="AI437" i="6"/>
  <c r="V437" i="6"/>
  <c r="W437" i="6" s="1"/>
  <c r="U437" i="6"/>
  <c r="Q437" i="6"/>
  <c r="H437" i="6"/>
  <c r="AV437" i="6" s="1"/>
  <c r="AX437" i="6" s="1"/>
  <c r="AY437" i="6" s="1"/>
  <c r="AI436" i="6"/>
  <c r="V436" i="6"/>
  <c r="W436" i="6" s="1"/>
  <c r="U436" i="6"/>
  <c r="Q436" i="6"/>
  <c r="H436" i="6"/>
  <c r="AO436" i="6" s="1"/>
  <c r="AI435" i="6"/>
  <c r="V435" i="6"/>
  <c r="W435" i="6" s="1"/>
  <c r="U435" i="6"/>
  <c r="Q435" i="6"/>
  <c r="H435" i="6"/>
  <c r="AI434" i="6"/>
  <c r="V434" i="6"/>
  <c r="W434" i="6" s="1"/>
  <c r="U434" i="6"/>
  <c r="Q434" i="6"/>
  <c r="H434" i="6"/>
  <c r="AO434" i="6" s="1"/>
  <c r="AI433" i="6"/>
  <c r="V433" i="6"/>
  <c r="W433" i="6" s="1"/>
  <c r="U433" i="6"/>
  <c r="Q433" i="6"/>
  <c r="H433" i="6"/>
  <c r="AV433" i="6" s="1"/>
  <c r="AI432" i="6"/>
  <c r="V432" i="6"/>
  <c r="W432" i="6" s="1"/>
  <c r="U432" i="6"/>
  <c r="Q432" i="6"/>
  <c r="H432" i="6"/>
  <c r="AV432" i="6" s="1"/>
  <c r="AX432" i="6" s="1"/>
  <c r="AY432" i="6" s="1"/>
  <c r="AI431" i="6"/>
  <c r="V431" i="6"/>
  <c r="W431" i="6" s="1"/>
  <c r="U431" i="6"/>
  <c r="Q431" i="6"/>
  <c r="H431" i="6"/>
  <c r="AO431" i="6" s="1"/>
  <c r="AI430" i="6"/>
  <c r="V430" i="6"/>
  <c r="W430" i="6" s="1"/>
  <c r="U430" i="6"/>
  <c r="Q430" i="6"/>
  <c r="H430" i="6"/>
  <c r="AV430" i="6" s="1"/>
  <c r="AX430" i="6" s="1"/>
  <c r="AY430" i="6" s="1"/>
  <c r="AI429" i="6"/>
  <c r="V429" i="6"/>
  <c r="W429" i="6" s="1"/>
  <c r="U429" i="6"/>
  <c r="Q429" i="6"/>
  <c r="H429" i="6"/>
  <c r="AO429" i="6" s="1"/>
  <c r="AI428" i="6"/>
  <c r="V428" i="6"/>
  <c r="W428" i="6" s="1"/>
  <c r="U428" i="6"/>
  <c r="Q428" i="6"/>
  <c r="H428" i="6"/>
  <c r="AI427" i="6"/>
  <c r="V427" i="6"/>
  <c r="W427" i="6" s="1"/>
  <c r="U427" i="6"/>
  <c r="Q427" i="6"/>
  <c r="H427" i="6"/>
  <c r="AV427" i="6" s="1"/>
  <c r="AX427" i="6" s="1"/>
  <c r="AY427" i="6" s="1"/>
  <c r="AI426" i="6"/>
  <c r="V426" i="6"/>
  <c r="W426" i="6" s="1"/>
  <c r="U426" i="6"/>
  <c r="Q426" i="6"/>
  <c r="H426" i="6"/>
  <c r="AI425" i="6"/>
  <c r="V425" i="6"/>
  <c r="W425" i="6" s="1"/>
  <c r="U425" i="6"/>
  <c r="Q425" i="6"/>
  <c r="H425" i="6"/>
  <c r="AV425" i="6" s="1"/>
  <c r="AX425" i="6" s="1"/>
  <c r="AY425" i="6" s="1"/>
  <c r="AI424" i="6"/>
  <c r="V424" i="6"/>
  <c r="W424" i="6" s="1"/>
  <c r="U424" i="6"/>
  <c r="Q424" i="6"/>
  <c r="H424" i="6"/>
  <c r="AI423" i="6"/>
  <c r="V423" i="6"/>
  <c r="W423" i="6" s="1"/>
  <c r="U423" i="6"/>
  <c r="Q423" i="6"/>
  <c r="H423" i="6"/>
  <c r="AV423" i="6" s="1"/>
  <c r="AX423" i="6" s="1"/>
  <c r="AY423" i="6" s="1"/>
  <c r="AI422" i="6"/>
  <c r="V422" i="6"/>
  <c r="W422" i="6" s="1"/>
  <c r="U422" i="6"/>
  <c r="Q422" i="6"/>
  <c r="H422" i="6"/>
  <c r="AI421" i="6"/>
  <c r="V421" i="6"/>
  <c r="W421" i="6" s="1"/>
  <c r="U421" i="6"/>
  <c r="Q421" i="6"/>
  <c r="H421" i="6"/>
  <c r="AO421" i="6" s="1"/>
  <c r="AI420" i="6"/>
  <c r="V420" i="6"/>
  <c r="W420" i="6" s="1"/>
  <c r="U420" i="6"/>
  <c r="Q420" i="6"/>
  <c r="H420" i="6"/>
  <c r="AV420" i="6" s="1"/>
  <c r="AI419" i="6"/>
  <c r="V419" i="6"/>
  <c r="W419" i="6" s="1"/>
  <c r="U419" i="6"/>
  <c r="Q419" i="6"/>
  <c r="H419" i="6"/>
  <c r="AV419" i="6" s="1"/>
  <c r="AI418" i="6"/>
  <c r="V418" i="6"/>
  <c r="W418" i="6" s="1"/>
  <c r="U418" i="6"/>
  <c r="Q418" i="6"/>
  <c r="H418" i="6"/>
  <c r="AO418" i="6" s="1"/>
  <c r="AI417" i="6"/>
  <c r="V417" i="6"/>
  <c r="W417" i="6" s="1"/>
  <c r="U417" i="6"/>
  <c r="Q417" i="6"/>
  <c r="H417" i="6"/>
  <c r="AV417" i="6" s="1"/>
  <c r="AI416" i="6"/>
  <c r="V416" i="6"/>
  <c r="W416" i="6" s="1"/>
  <c r="U416" i="6"/>
  <c r="Q416" i="6"/>
  <c r="H416" i="6"/>
  <c r="AI415" i="6"/>
  <c r="V415" i="6"/>
  <c r="W415" i="6" s="1"/>
  <c r="U415" i="6"/>
  <c r="Q415" i="6"/>
  <c r="H415" i="6"/>
  <c r="AV415" i="6" s="1"/>
  <c r="AX415" i="6" s="1"/>
  <c r="AY415" i="6" s="1"/>
  <c r="AI414" i="6"/>
  <c r="V414" i="6"/>
  <c r="W414" i="6" s="1"/>
  <c r="U414" i="6"/>
  <c r="Q414" i="6"/>
  <c r="H414" i="6"/>
  <c r="AV414" i="6" s="1"/>
  <c r="AI413" i="6"/>
  <c r="V413" i="6"/>
  <c r="W413" i="6" s="1"/>
  <c r="U413" i="6"/>
  <c r="Q413" i="6"/>
  <c r="H413" i="6"/>
  <c r="AO413" i="6" s="1"/>
  <c r="AI412" i="6"/>
  <c r="V412" i="6"/>
  <c r="W412" i="6" s="1"/>
  <c r="U412" i="6"/>
  <c r="Q412" i="6"/>
  <c r="H412" i="6"/>
  <c r="AV412" i="6" s="1"/>
  <c r="AI411" i="6"/>
  <c r="V411" i="6"/>
  <c r="W411" i="6" s="1"/>
  <c r="U411" i="6"/>
  <c r="Q411" i="6"/>
  <c r="H411" i="6"/>
  <c r="AI410" i="6"/>
  <c r="V410" i="6"/>
  <c r="W410" i="6" s="1"/>
  <c r="U410" i="6"/>
  <c r="Q410" i="6"/>
  <c r="H410" i="6"/>
  <c r="AV410" i="6" s="1"/>
  <c r="AI409" i="6"/>
  <c r="V409" i="6"/>
  <c r="W409" i="6" s="1"/>
  <c r="U409" i="6"/>
  <c r="Q409" i="6"/>
  <c r="H409" i="6"/>
  <c r="AO409" i="6" s="1"/>
  <c r="AI408" i="6"/>
  <c r="V408" i="6"/>
  <c r="W408" i="6" s="1"/>
  <c r="U408" i="6"/>
  <c r="Q408" i="6"/>
  <c r="H408" i="6"/>
  <c r="AV408" i="6" s="1"/>
  <c r="AI407" i="6"/>
  <c r="V407" i="6"/>
  <c r="W407" i="6" s="1"/>
  <c r="U407" i="6"/>
  <c r="Q407" i="6"/>
  <c r="H407" i="6"/>
  <c r="AO407" i="6" s="1"/>
  <c r="AI406" i="6"/>
  <c r="V406" i="6"/>
  <c r="W406" i="6" s="1"/>
  <c r="U406" i="6"/>
  <c r="Q406" i="6"/>
  <c r="H406" i="6"/>
  <c r="AO406" i="6" s="1"/>
  <c r="AI405" i="6"/>
  <c r="V405" i="6"/>
  <c r="W405" i="6" s="1"/>
  <c r="U405" i="6"/>
  <c r="Q405" i="6"/>
  <c r="H405" i="6"/>
  <c r="AV405" i="6" s="1"/>
  <c r="AX405" i="6" s="1"/>
  <c r="AY405" i="6" s="1"/>
  <c r="AI404" i="6"/>
  <c r="V404" i="6"/>
  <c r="W404" i="6" s="1"/>
  <c r="U404" i="6"/>
  <c r="Q404" i="6"/>
  <c r="H404" i="6"/>
  <c r="AO404" i="6" s="1"/>
  <c r="AI403" i="6"/>
  <c r="V403" i="6"/>
  <c r="W403" i="6" s="1"/>
  <c r="U403" i="6"/>
  <c r="Q403" i="6"/>
  <c r="H403" i="6"/>
  <c r="AV403" i="6" s="1"/>
  <c r="AX403" i="6" s="1"/>
  <c r="AY403" i="6" s="1"/>
  <c r="AI402" i="6"/>
  <c r="V402" i="6"/>
  <c r="W402" i="6" s="1"/>
  <c r="U402" i="6"/>
  <c r="Q402" i="6"/>
  <c r="H402" i="6"/>
  <c r="AP402" i="6" s="1"/>
  <c r="AI401" i="6"/>
  <c r="V401" i="6"/>
  <c r="W401" i="6" s="1"/>
  <c r="U401" i="6"/>
  <c r="Q401" i="6"/>
  <c r="H401" i="6"/>
  <c r="AO401" i="6" s="1"/>
  <c r="AI400" i="6"/>
  <c r="V400" i="6"/>
  <c r="W400" i="6" s="1"/>
  <c r="U400" i="6"/>
  <c r="Q400" i="6"/>
  <c r="H400" i="6"/>
  <c r="AV400" i="6" s="1"/>
  <c r="AX400" i="6" s="1"/>
  <c r="AY400" i="6" s="1"/>
  <c r="AI399" i="6"/>
  <c r="V399" i="6"/>
  <c r="W399" i="6" s="1"/>
  <c r="U399" i="6"/>
  <c r="Q399" i="6"/>
  <c r="H399" i="6"/>
  <c r="AO399" i="6" s="1"/>
  <c r="AI398" i="6"/>
  <c r="V398" i="6"/>
  <c r="W398" i="6" s="1"/>
  <c r="U398" i="6"/>
  <c r="Q398" i="6"/>
  <c r="H398" i="6"/>
  <c r="AV398" i="6" s="1"/>
  <c r="AX398" i="6" s="1"/>
  <c r="AY398" i="6" s="1"/>
  <c r="AI397" i="6"/>
  <c r="V397" i="6"/>
  <c r="W397" i="6" s="1"/>
  <c r="U397" i="6"/>
  <c r="Q397" i="6"/>
  <c r="H397" i="6"/>
  <c r="AO397" i="6" s="1"/>
  <c r="AI396" i="6"/>
  <c r="V396" i="6"/>
  <c r="W396" i="6" s="1"/>
  <c r="U396" i="6"/>
  <c r="Q396" i="6"/>
  <c r="H396" i="6"/>
  <c r="AI395" i="6"/>
  <c r="V395" i="6"/>
  <c r="W395" i="6" s="1"/>
  <c r="U395" i="6"/>
  <c r="Q395" i="6"/>
  <c r="H395" i="6"/>
  <c r="AO395" i="6" s="1"/>
  <c r="AI394" i="6"/>
  <c r="V394" i="6"/>
  <c r="W394" i="6" s="1"/>
  <c r="U394" i="6"/>
  <c r="Q394" i="6"/>
  <c r="H394" i="6"/>
  <c r="AV394" i="6" s="1"/>
  <c r="AI393" i="6"/>
  <c r="V393" i="6"/>
  <c r="W393" i="6" s="1"/>
  <c r="U393" i="6"/>
  <c r="Q393" i="6"/>
  <c r="H393" i="6"/>
  <c r="AV393" i="6" s="1"/>
  <c r="AX393" i="6" s="1"/>
  <c r="AY393" i="6" s="1"/>
  <c r="AI392" i="6"/>
  <c r="V392" i="6"/>
  <c r="W392" i="6" s="1"/>
  <c r="U392" i="6"/>
  <c r="Q392" i="6"/>
  <c r="H392" i="6"/>
  <c r="AO392" i="6" s="1"/>
  <c r="AI391" i="6"/>
  <c r="V391" i="6"/>
  <c r="W391" i="6" s="1"/>
  <c r="U391" i="6"/>
  <c r="Q391" i="6"/>
  <c r="H391" i="6"/>
  <c r="AV391" i="6" s="1"/>
  <c r="AX391" i="6" s="1"/>
  <c r="AY391" i="6" s="1"/>
  <c r="AI390" i="6"/>
  <c r="V390" i="6"/>
  <c r="W390" i="6" s="1"/>
  <c r="U390" i="6"/>
  <c r="Q390" i="6"/>
  <c r="H390" i="6"/>
  <c r="AO390" i="6" s="1"/>
  <c r="AI389" i="6"/>
  <c r="V389" i="6"/>
  <c r="W389" i="6" s="1"/>
  <c r="U389" i="6"/>
  <c r="Q389" i="6"/>
  <c r="H389" i="6"/>
  <c r="AV389" i="6" s="1"/>
  <c r="AX389" i="6" s="1"/>
  <c r="AY389" i="6" s="1"/>
  <c r="AI388" i="6"/>
  <c r="V388" i="6"/>
  <c r="W388" i="6" s="1"/>
  <c r="U388" i="6"/>
  <c r="Q388" i="6"/>
  <c r="H388" i="6"/>
  <c r="AV388" i="6" s="1"/>
  <c r="AI387" i="6"/>
  <c r="V387" i="6"/>
  <c r="W387" i="6" s="1"/>
  <c r="U387" i="6"/>
  <c r="Q387" i="6"/>
  <c r="H387" i="6"/>
  <c r="AI386" i="6"/>
  <c r="V386" i="6"/>
  <c r="W386" i="6" s="1"/>
  <c r="U386" i="6"/>
  <c r="Q386" i="6"/>
  <c r="H386" i="6"/>
  <c r="AV386" i="6" s="1"/>
  <c r="AX386" i="6" s="1"/>
  <c r="AY386" i="6" s="1"/>
  <c r="AI385" i="6"/>
  <c r="V385" i="6"/>
  <c r="W385" i="6" s="1"/>
  <c r="U385" i="6"/>
  <c r="Q385" i="6"/>
  <c r="H385" i="6"/>
  <c r="AO385" i="6" s="1"/>
  <c r="AI384" i="6"/>
  <c r="V384" i="6"/>
  <c r="W384" i="6" s="1"/>
  <c r="U384" i="6"/>
  <c r="Q384" i="6"/>
  <c r="H384" i="6"/>
  <c r="AO384" i="6" s="1"/>
  <c r="AI383" i="6"/>
  <c r="V383" i="6"/>
  <c r="W383" i="6" s="1"/>
  <c r="U383" i="6"/>
  <c r="Q383" i="6"/>
  <c r="H383" i="6"/>
  <c r="AO383" i="6" s="1"/>
  <c r="AI382" i="6"/>
  <c r="V382" i="6"/>
  <c r="W382" i="6" s="1"/>
  <c r="U382" i="6"/>
  <c r="Q382" i="6"/>
  <c r="H382" i="6"/>
  <c r="AI381" i="6"/>
  <c r="V381" i="6"/>
  <c r="W381" i="6" s="1"/>
  <c r="U381" i="6"/>
  <c r="Q381" i="6"/>
  <c r="H381" i="6"/>
  <c r="AO381" i="6" s="1"/>
  <c r="AI380" i="6"/>
  <c r="V380" i="6"/>
  <c r="W380" i="6" s="1"/>
  <c r="U380" i="6"/>
  <c r="Q380" i="6"/>
  <c r="H380" i="6"/>
  <c r="AV380" i="6" s="1"/>
  <c r="AI379" i="6"/>
  <c r="V379" i="6"/>
  <c r="W379" i="6" s="1"/>
  <c r="U379" i="6"/>
  <c r="Q379" i="6"/>
  <c r="H379" i="6"/>
  <c r="AO379" i="6" s="1"/>
  <c r="AI378" i="6"/>
  <c r="V378" i="6"/>
  <c r="W378" i="6" s="1"/>
  <c r="U378" i="6"/>
  <c r="Q378" i="6"/>
  <c r="H378" i="6"/>
  <c r="AV378" i="6" s="1"/>
  <c r="AI377" i="6"/>
  <c r="V377" i="6"/>
  <c r="W377" i="6" s="1"/>
  <c r="U377" i="6"/>
  <c r="Q377" i="6"/>
  <c r="H377" i="6"/>
  <c r="AI376" i="6"/>
  <c r="V376" i="6"/>
  <c r="W376" i="6" s="1"/>
  <c r="U376" i="6"/>
  <c r="Q376" i="6"/>
  <c r="H376" i="6"/>
  <c r="AV376" i="6" s="1"/>
  <c r="AX376" i="6" s="1"/>
  <c r="AY376" i="6" s="1"/>
  <c r="AI375" i="6"/>
  <c r="V375" i="6"/>
  <c r="W375" i="6" s="1"/>
  <c r="U375" i="6"/>
  <c r="Q375" i="6"/>
  <c r="H375" i="6"/>
  <c r="AV375" i="6" s="1"/>
  <c r="AI374" i="6"/>
  <c r="V374" i="6"/>
  <c r="W374" i="6" s="1"/>
  <c r="U374" i="6"/>
  <c r="Q374" i="6"/>
  <c r="H374" i="6"/>
  <c r="AO374" i="6" s="1"/>
  <c r="AI373" i="6"/>
  <c r="V373" i="6"/>
  <c r="W373" i="6" s="1"/>
  <c r="U373" i="6"/>
  <c r="Q373" i="6"/>
  <c r="H373" i="6"/>
  <c r="AI372" i="6"/>
  <c r="V372" i="6"/>
  <c r="W372" i="6" s="1"/>
  <c r="U372" i="6"/>
  <c r="Q372" i="6"/>
  <c r="H372" i="6"/>
  <c r="AV372" i="6" s="1"/>
  <c r="AX372" i="6" s="1"/>
  <c r="AY372" i="6" s="1"/>
  <c r="AI371" i="6"/>
  <c r="V371" i="6"/>
  <c r="W371" i="6" s="1"/>
  <c r="U371" i="6"/>
  <c r="Q371" i="6"/>
  <c r="H371" i="6"/>
  <c r="AV371" i="6" s="1"/>
  <c r="AI370" i="6"/>
  <c r="V370" i="6"/>
  <c r="W370" i="6" s="1"/>
  <c r="U370" i="6"/>
  <c r="Q370" i="6"/>
  <c r="H370" i="6"/>
  <c r="AO370" i="6" s="1"/>
  <c r="AI369" i="6"/>
  <c r="V369" i="6"/>
  <c r="W369" i="6" s="1"/>
  <c r="U369" i="6"/>
  <c r="Q369" i="6"/>
  <c r="H369" i="6"/>
  <c r="AV369" i="6" s="1"/>
  <c r="AI368" i="6"/>
  <c r="V368" i="6"/>
  <c r="W368" i="6" s="1"/>
  <c r="U368" i="6"/>
  <c r="Q368" i="6"/>
  <c r="H368" i="6"/>
  <c r="AO368" i="6" s="1"/>
  <c r="AI367" i="6"/>
  <c r="V367" i="6"/>
  <c r="W367" i="6" s="1"/>
  <c r="U367" i="6"/>
  <c r="Q367" i="6"/>
  <c r="H367" i="6"/>
  <c r="AV367" i="6" s="1"/>
  <c r="AX367" i="6" s="1"/>
  <c r="AY367" i="6" s="1"/>
  <c r="AI366" i="6"/>
  <c r="V366" i="6"/>
  <c r="W366" i="6" s="1"/>
  <c r="U366" i="6"/>
  <c r="Q366" i="6"/>
  <c r="H366" i="6"/>
  <c r="AV366" i="6" s="1"/>
  <c r="AI365" i="6"/>
  <c r="V365" i="6"/>
  <c r="W365" i="6" s="1"/>
  <c r="U365" i="6"/>
  <c r="Q365" i="6"/>
  <c r="H365" i="6"/>
  <c r="AI364" i="6"/>
  <c r="V364" i="6"/>
  <c r="W364" i="6" s="1"/>
  <c r="U364" i="6"/>
  <c r="Q364" i="6"/>
  <c r="H364" i="6"/>
  <c r="AO364" i="6" s="1"/>
  <c r="AI363" i="6"/>
  <c r="V363" i="6"/>
  <c r="W363" i="6" s="1"/>
  <c r="U363" i="6"/>
  <c r="Q363" i="6"/>
  <c r="H363" i="6"/>
  <c r="AN363" i="6" s="1"/>
  <c r="AI362" i="6"/>
  <c r="V362" i="6"/>
  <c r="W362" i="6" s="1"/>
  <c r="U362" i="6"/>
  <c r="Q362" i="6"/>
  <c r="H362" i="6"/>
  <c r="AV362" i="6" s="1"/>
  <c r="AX362" i="6" s="1"/>
  <c r="AY362" i="6" s="1"/>
  <c r="AI361" i="6"/>
  <c r="V361" i="6"/>
  <c r="W361" i="6" s="1"/>
  <c r="U361" i="6"/>
  <c r="Q361" i="6"/>
  <c r="H361" i="6"/>
  <c r="AI360" i="6"/>
  <c r="V360" i="6"/>
  <c r="W360" i="6" s="1"/>
  <c r="U360" i="6"/>
  <c r="Q360" i="6"/>
  <c r="H360" i="6"/>
  <c r="AI359" i="6"/>
  <c r="V359" i="6"/>
  <c r="W359" i="6" s="1"/>
  <c r="U359" i="6"/>
  <c r="Q359" i="6"/>
  <c r="H359" i="6"/>
  <c r="AO359" i="6" s="1"/>
  <c r="AI358" i="6"/>
  <c r="V358" i="6"/>
  <c r="W358" i="6" s="1"/>
  <c r="U358" i="6"/>
  <c r="Q358" i="6"/>
  <c r="H358" i="6"/>
  <c r="AV358" i="6" s="1"/>
  <c r="AX358" i="6" s="1"/>
  <c r="AY358" i="6" s="1"/>
  <c r="AI357" i="6"/>
  <c r="V357" i="6"/>
  <c r="W357" i="6" s="1"/>
  <c r="U357" i="6"/>
  <c r="Q357" i="6"/>
  <c r="H357" i="6"/>
  <c r="AO357" i="6" s="1"/>
  <c r="AI356" i="6"/>
  <c r="V356" i="6"/>
  <c r="W356" i="6" s="1"/>
  <c r="U356" i="6"/>
  <c r="Q356" i="6"/>
  <c r="H356" i="6"/>
  <c r="AI355" i="6"/>
  <c r="V355" i="6"/>
  <c r="W355" i="6" s="1"/>
  <c r="U355" i="6"/>
  <c r="Q355" i="6"/>
  <c r="H355" i="6"/>
  <c r="AO355" i="6" s="1"/>
  <c r="AI354" i="6"/>
  <c r="V354" i="6"/>
  <c r="W354" i="6" s="1"/>
  <c r="U354" i="6"/>
  <c r="Q354" i="6"/>
  <c r="H354" i="6"/>
  <c r="AI353" i="6"/>
  <c r="V353" i="6"/>
  <c r="W353" i="6" s="1"/>
  <c r="U353" i="6"/>
  <c r="Q353" i="6"/>
  <c r="H353" i="6"/>
  <c r="AI352" i="6"/>
  <c r="V352" i="6"/>
  <c r="W352" i="6" s="1"/>
  <c r="U352" i="6"/>
  <c r="Q352" i="6"/>
  <c r="H352" i="6"/>
  <c r="AO352" i="6" s="1"/>
  <c r="AI351" i="6"/>
  <c r="V351" i="6"/>
  <c r="W351" i="6" s="1"/>
  <c r="U351" i="6"/>
  <c r="Q351" i="6"/>
  <c r="H351" i="6"/>
  <c r="AV351" i="6" s="1"/>
  <c r="AX351" i="6" s="1"/>
  <c r="AY351" i="6" s="1"/>
  <c r="AI350" i="6"/>
  <c r="V350" i="6"/>
  <c r="W350" i="6" s="1"/>
  <c r="U350" i="6"/>
  <c r="Q350" i="6"/>
  <c r="H350" i="6"/>
  <c r="AV350" i="6" s="1"/>
  <c r="AI349" i="6"/>
  <c r="V349" i="6"/>
  <c r="W349" i="6" s="1"/>
  <c r="U349" i="6"/>
  <c r="Q349" i="6"/>
  <c r="H349" i="6"/>
  <c r="AO349" i="6" s="1"/>
  <c r="AI348" i="6"/>
  <c r="V348" i="6"/>
  <c r="W348" i="6" s="1"/>
  <c r="U348" i="6"/>
  <c r="Q348" i="6"/>
  <c r="H348" i="6"/>
  <c r="AV348" i="6" s="1"/>
  <c r="AX348" i="6" s="1"/>
  <c r="AY348" i="6" s="1"/>
  <c r="AI347" i="6"/>
  <c r="V347" i="6"/>
  <c r="W347" i="6" s="1"/>
  <c r="U347" i="6"/>
  <c r="Q347" i="6"/>
  <c r="H347" i="6"/>
  <c r="AO347" i="6" s="1"/>
  <c r="AI346" i="6"/>
  <c r="V346" i="6"/>
  <c r="W346" i="6" s="1"/>
  <c r="U346" i="6"/>
  <c r="Q346" i="6"/>
  <c r="H346" i="6"/>
  <c r="AI345" i="6"/>
  <c r="V345" i="6"/>
  <c r="W345" i="6" s="1"/>
  <c r="U345" i="6"/>
  <c r="Q345" i="6"/>
  <c r="H345" i="6"/>
  <c r="AO345" i="6" s="1"/>
  <c r="AI344" i="6"/>
  <c r="V344" i="6"/>
  <c r="W344" i="6" s="1"/>
  <c r="U344" i="6"/>
  <c r="Q344" i="6"/>
  <c r="H344" i="6"/>
  <c r="AI254" i="6"/>
  <c r="V254" i="6"/>
  <c r="W254" i="6" s="1"/>
  <c r="U254" i="6"/>
  <c r="Q254" i="6"/>
  <c r="H254" i="6"/>
  <c r="AO254" i="6" s="1"/>
  <c r="AI253" i="6"/>
  <c r="V253" i="6"/>
  <c r="W253" i="6" s="1"/>
  <c r="U253" i="6"/>
  <c r="Q253" i="6"/>
  <c r="H253" i="6"/>
  <c r="AV253" i="6" s="1"/>
  <c r="AI252" i="6"/>
  <c r="V252" i="6"/>
  <c r="W252" i="6" s="1"/>
  <c r="U252" i="6"/>
  <c r="Q252" i="6"/>
  <c r="H252" i="6"/>
  <c r="AI251" i="6"/>
  <c r="V251" i="6"/>
  <c r="W251" i="6" s="1"/>
  <c r="U251" i="6"/>
  <c r="Q251" i="6"/>
  <c r="H251" i="6"/>
  <c r="AP251" i="6" s="1"/>
  <c r="AI250" i="6"/>
  <c r="V250" i="6"/>
  <c r="W250" i="6" s="1"/>
  <c r="U250" i="6"/>
  <c r="Q250" i="6"/>
  <c r="H250" i="6"/>
  <c r="AV250" i="6" s="1"/>
  <c r="AX250" i="6" s="1"/>
  <c r="AY250" i="6" s="1"/>
  <c r="AI249" i="6"/>
  <c r="V249" i="6"/>
  <c r="W249" i="6" s="1"/>
  <c r="U249" i="6"/>
  <c r="Q249" i="6"/>
  <c r="H249" i="6"/>
  <c r="AP249" i="6" s="1"/>
  <c r="AI248" i="6"/>
  <c r="V248" i="6"/>
  <c r="W248" i="6" s="1"/>
  <c r="U248" i="6"/>
  <c r="Q248" i="6"/>
  <c r="H248" i="6"/>
  <c r="AI107" i="6"/>
  <c r="V107" i="6"/>
  <c r="W107" i="6" s="1"/>
  <c r="U107" i="6"/>
  <c r="Q107" i="6"/>
  <c r="H107" i="6"/>
  <c r="AI106" i="6"/>
  <c r="V106" i="6"/>
  <c r="W106" i="6" s="1"/>
  <c r="U106" i="6"/>
  <c r="Q106" i="6"/>
  <c r="H106" i="6"/>
  <c r="AI105" i="6"/>
  <c r="V105" i="6"/>
  <c r="W105" i="6" s="1"/>
  <c r="U105" i="6"/>
  <c r="Q105" i="6"/>
  <c r="H105" i="6"/>
  <c r="AO105" i="6" s="1"/>
  <c r="AI104" i="6"/>
  <c r="V104" i="6"/>
  <c r="W104" i="6" s="1"/>
  <c r="U104" i="6"/>
  <c r="Q104" i="6"/>
  <c r="H104" i="6"/>
  <c r="AV104" i="6" s="1"/>
  <c r="AX104" i="6" s="1"/>
  <c r="AY104" i="6" s="1"/>
  <c r="AI103" i="6"/>
  <c r="V103" i="6"/>
  <c r="W103" i="6" s="1"/>
  <c r="U103" i="6"/>
  <c r="Q103" i="6"/>
  <c r="H103" i="6"/>
  <c r="AV103" i="6" s="1"/>
  <c r="AW103" i="6" s="1"/>
  <c r="AI102" i="6"/>
  <c r="V102" i="6"/>
  <c r="W102" i="6" s="1"/>
  <c r="U102" i="6"/>
  <c r="Q102" i="6"/>
  <c r="H102" i="6"/>
  <c r="AI101" i="6"/>
  <c r="V101" i="6"/>
  <c r="W101" i="6" s="1"/>
  <c r="U101" i="6"/>
  <c r="Q101" i="6"/>
  <c r="H101" i="6"/>
  <c r="AO101" i="6" s="1"/>
  <c r="AI100" i="6"/>
  <c r="V100" i="6"/>
  <c r="W100" i="6" s="1"/>
  <c r="U100" i="6"/>
  <c r="Q100" i="6"/>
  <c r="H100" i="6"/>
  <c r="AO100" i="6" s="1"/>
  <c r="AI99" i="6"/>
  <c r="V99" i="6"/>
  <c r="W99" i="6" s="1"/>
  <c r="U99" i="6"/>
  <c r="Q99" i="6"/>
  <c r="H99" i="6"/>
  <c r="AV99" i="6" s="1"/>
  <c r="AX99" i="6" s="1"/>
  <c r="AY99" i="6" s="1"/>
  <c r="AI98" i="6"/>
  <c r="V98" i="6"/>
  <c r="W98" i="6" s="1"/>
  <c r="U98" i="6"/>
  <c r="Q98" i="6"/>
  <c r="H98" i="6"/>
  <c r="AI97" i="6"/>
  <c r="V97" i="6"/>
  <c r="W97" i="6" s="1"/>
  <c r="U97" i="6"/>
  <c r="Q97" i="6"/>
  <c r="H97" i="6"/>
  <c r="AI341" i="6"/>
  <c r="V341" i="6"/>
  <c r="W341" i="6" s="1"/>
  <c r="U341" i="6"/>
  <c r="Q341" i="6"/>
  <c r="H341" i="6"/>
  <c r="AI175" i="6"/>
  <c r="V175" i="6"/>
  <c r="W175" i="6" s="1"/>
  <c r="U175" i="6"/>
  <c r="Q175" i="6"/>
  <c r="H175" i="6"/>
  <c r="AI174" i="6"/>
  <c r="V174" i="6"/>
  <c r="W174" i="6" s="1"/>
  <c r="U174" i="6"/>
  <c r="Q174" i="6"/>
  <c r="H174" i="6"/>
  <c r="AV174" i="6" s="1"/>
  <c r="AX174" i="6" s="1"/>
  <c r="AY174" i="6" s="1"/>
  <c r="AI173" i="6"/>
  <c r="V173" i="6"/>
  <c r="W173" i="6" s="1"/>
  <c r="U173" i="6"/>
  <c r="Q173" i="6"/>
  <c r="H173" i="6"/>
  <c r="AO173" i="6" s="1"/>
  <c r="AI172" i="6"/>
  <c r="V172" i="6"/>
  <c r="W172" i="6" s="1"/>
  <c r="U172" i="6"/>
  <c r="Q172" i="6"/>
  <c r="H172" i="6"/>
  <c r="AV172" i="6" s="1"/>
  <c r="AX172" i="6" s="1"/>
  <c r="AY172" i="6" s="1"/>
  <c r="AI171" i="6"/>
  <c r="V171" i="6"/>
  <c r="W171" i="6" s="1"/>
  <c r="U171" i="6"/>
  <c r="Q171" i="6"/>
  <c r="H171" i="6"/>
  <c r="AO171" i="6" s="1"/>
  <c r="AI170" i="6"/>
  <c r="V170" i="6"/>
  <c r="W170" i="6" s="1"/>
  <c r="U170" i="6"/>
  <c r="Q170" i="6"/>
  <c r="H170" i="6"/>
  <c r="AV170" i="6" s="1"/>
  <c r="AI169" i="6"/>
  <c r="V169" i="6"/>
  <c r="W169" i="6" s="1"/>
  <c r="U169" i="6"/>
  <c r="Q169" i="6"/>
  <c r="H169" i="6"/>
  <c r="AI168" i="6"/>
  <c r="V168" i="6"/>
  <c r="W168" i="6" s="1"/>
  <c r="U168" i="6"/>
  <c r="Q168" i="6"/>
  <c r="H168" i="6"/>
  <c r="AI167" i="6"/>
  <c r="V167" i="6"/>
  <c r="W167" i="6" s="1"/>
  <c r="U167" i="6"/>
  <c r="Q167" i="6"/>
  <c r="H167" i="6"/>
  <c r="AO167" i="6" s="1"/>
  <c r="AI166" i="6"/>
  <c r="V166" i="6"/>
  <c r="W166" i="6" s="1"/>
  <c r="U166" i="6"/>
  <c r="Q166" i="6"/>
  <c r="H166" i="6"/>
  <c r="AV166" i="6" s="1"/>
  <c r="AX166" i="6" s="1"/>
  <c r="AY166" i="6" s="1"/>
  <c r="AI165" i="6"/>
  <c r="V165" i="6"/>
  <c r="W165" i="6" s="1"/>
  <c r="U165" i="6"/>
  <c r="Q165" i="6"/>
  <c r="H165" i="6"/>
  <c r="AV165" i="6" s="1"/>
  <c r="AI164" i="6"/>
  <c r="V164" i="6"/>
  <c r="W164" i="6" s="1"/>
  <c r="U164" i="6"/>
  <c r="Q164" i="6"/>
  <c r="H164" i="6"/>
  <c r="AN164" i="6" s="1"/>
  <c r="AI226" i="6"/>
  <c r="V226" i="6"/>
  <c r="W226" i="6" s="1"/>
  <c r="U226" i="6"/>
  <c r="Q226" i="6"/>
  <c r="H226" i="6"/>
  <c r="AI225" i="6"/>
  <c r="V225" i="6"/>
  <c r="W225" i="6" s="1"/>
  <c r="U225" i="6"/>
  <c r="Q225" i="6"/>
  <c r="H225" i="6"/>
  <c r="AO225" i="6" s="1"/>
  <c r="AI224" i="6"/>
  <c r="V224" i="6"/>
  <c r="W224" i="6" s="1"/>
  <c r="U224" i="6"/>
  <c r="Q224" i="6"/>
  <c r="H224" i="6"/>
  <c r="AV224" i="6" s="1"/>
  <c r="AX224" i="6" s="1"/>
  <c r="AY224" i="6" s="1"/>
  <c r="AI223" i="6"/>
  <c r="V223" i="6"/>
  <c r="W223" i="6" s="1"/>
  <c r="U223" i="6"/>
  <c r="Q223" i="6"/>
  <c r="H223" i="6"/>
  <c r="AV223" i="6" s="1"/>
  <c r="AW223" i="6" s="1"/>
  <c r="AI222" i="6"/>
  <c r="V222" i="6"/>
  <c r="W222" i="6" s="1"/>
  <c r="U222" i="6"/>
  <c r="Q222" i="6"/>
  <c r="H222" i="6"/>
  <c r="AV222" i="6" s="1"/>
  <c r="AX222" i="6" s="1"/>
  <c r="AY222" i="6" s="1"/>
  <c r="AI221" i="6"/>
  <c r="V221" i="6"/>
  <c r="W221" i="6" s="1"/>
  <c r="U221" i="6"/>
  <c r="Q221" i="6"/>
  <c r="H221" i="6"/>
  <c r="AO221" i="6" s="1"/>
  <c r="AI220" i="6"/>
  <c r="V220" i="6"/>
  <c r="W220" i="6" s="1"/>
  <c r="U220" i="6"/>
  <c r="Q220" i="6"/>
  <c r="H220" i="6"/>
  <c r="AV220" i="6" s="1"/>
  <c r="AI219" i="6"/>
  <c r="V219" i="6"/>
  <c r="W219" i="6" s="1"/>
  <c r="U219" i="6"/>
  <c r="Q219" i="6"/>
  <c r="H219" i="6"/>
  <c r="AO219" i="6" s="1"/>
  <c r="AI218" i="6"/>
  <c r="V218" i="6"/>
  <c r="W218" i="6" s="1"/>
  <c r="U218" i="6"/>
  <c r="Q218" i="6"/>
  <c r="H218" i="6"/>
  <c r="AV218" i="6" s="1"/>
  <c r="AX218" i="6" s="1"/>
  <c r="AY218" i="6" s="1"/>
  <c r="AI217" i="6"/>
  <c r="V217" i="6"/>
  <c r="W217" i="6" s="1"/>
  <c r="U217" i="6"/>
  <c r="Q217" i="6"/>
  <c r="H217" i="6"/>
  <c r="AO217" i="6" s="1"/>
  <c r="AI216" i="6"/>
  <c r="V216" i="6"/>
  <c r="W216" i="6" s="1"/>
  <c r="U216" i="6"/>
  <c r="Q216" i="6"/>
  <c r="H216" i="6"/>
  <c r="AV216" i="6" s="1"/>
  <c r="AX216" i="6" s="1"/>
  <c r="AY216" i="6" s="1"/>
  <c r="AI215" i="6"/>
  <c r="V215" i="6"/>
  <c r="W215" i="6" s="1"/>
  <c r="U215" i="6"/>
  <c r="Q215" i="6"/>
  <c r="H215" i="6"/>
  <c r="AO215" i="6" s="1"/>
  <c r="AI214" i="6"/>
  <c r="V214" i="6"/>
  <c r="W214" i="6" s="1"/>
  <c r="U214" i="6"/>
  <c r="Q214" i="6"/>
  <c r="H214" i="6"/>
  <c r="AN214" i="6" s="1"/>
  <c r="AI17" i="6"/>
  <c r="V17" i="6"/>
  <c r="W17" i="6" s="1"/>
  <c r="U17" i="6"/>
  <c r="Q17" i="6"/>
  <c r="H17" i="6"/>
  <c r="AV17" i="6" s="1"/>
  <c r="AX17" i="6" s="1"/>
  <c r="AY17" i="6" s="1"/>
  <c r="AI16" i="6"/>
  <c r="V16" i="6"/>
  <c r="W16" i="6" s="1"/>
  <c r="U16" i="6"/>
  <c r="Q16" i="6"/>
  <c r="H16" i="6"/>
  <c r="AO16" i="6" s="1"/>
  <c r="AI15" i="6"/>
  <c r="V15" i="6"/>
  <c r="W15" i="6" s="1"/>
  <c r="U15" i="6"/>
  <c r="Q15" i="6"/>
  <c r="H15" i="6"/>
  <c r="AV15" i="6" s="1"/>
  <c r="AX15" i="6" s="1"/>
  <c r="AY15" i="6" s="1"/>
  <c r="AI14" i="6"/>
  <c r="V14" i="6"/>
  <c r="W14" i="6" s="1"/>
  <c r="U14" i="6"/>
  <c r="Q14" i="6"/>
  <c r="H14" i="6"/>
  <c r="AO14" i="6" s="1"/>
  <c r="AI13" i="6"/>
  <c r="V13" i="6"/>
  <c r="W13" i="6" s="1"/>
  <c r="U13" i="6"/>
  <c r="Q13" i="6"/>
  <c r="H13" i="6"/>
  <c r="AV13" i="6" s="1"/>
  <c r="AX13" i="6" s="1"/>
  <c r="AY13" i="6" s="1"/>
  <c r="AI12" i="6"/>
  <c r="V12" i="6"/>
  <c r="W12" i="6" s="1"/>
  <c r="U12" i="6"/>
  <c r="Q12" i="6"/>
  <c r="H12" i="6"/>
  <c r="AO12" i="6" s="1"/>
  <c r="AI11" i="6"/>
  <c r="V11" i="6"/>
  <c r="W11" i="6" s="1"/>
  <c r="U11" i="6"/>
  <c r="Q11" i="6"/>
  <c r="H11" i="6"/>
  <c r="AV11" i="6" s="1"/>
  <c r="AI10" i="6"/>
  <c r="V10" i="6"/>
  <c r="W10" i="6" s="1"/>
  <c r="U10" i="6"/>
  <c r="Q10" i="6"/>
  <c r="H10" i="6"/>
  <c r="AO10" i="6" s="1"/>
  <c r="AI9" i="6"/>
  <c r="V9" i="6"/>
  <c r="W9" i="6" s="1"/>
  <c r="U9" i="6"/>
  <c r="Q9" i="6"/>
  <c r="H9" i="6"/>
  <c r="AV9" i="6" s="1"/>
  <c r="AX9" i="6" s="1"/>
  <c r="AY9" i="6" s="1"/>
  <c r="AI8" i="6"/>
  <c r="V8" i="6"/>
  <c r="W8" i="6" s="1"/>
  <c r="U8" i="6"/>
  <c r="Q8" i="6"/>
  <c r="H8" i="6"/>
  <c r="AO8" i="6" s="1"/>
  <c r="AI7" i="6"/>
  <c r="V7" i="6"/>
  <c r="W7" i="6" s="1"/>
  <c r="U7" i="6"/>
  <c r="Q7" i="6"/>
  <c r="H7" i="6"/>
  <c r="AV7" i="6" s="1"/>
  <c r="AX7" i="6" s="1"/>
  <c r="AY7" i="6" s="1"/>
  <c r="AI6" i="6"/>
  <c r="V6" i="6"/>
  <c r="W6" i="6" s="1"/>
  <c r="U6" i="6"/>
  <c r="Q6" i="6"/>
  <c r="H6" i="6"/>
  <c r="AO6" i="6" s="1"/>
  <c r="AI5" i="6"/>
  <c r="V5" i="6"/>
  <c r="W5" i="6" s="1"/>
  <c r="U5" i="6"/>
  <c r="Q5" i="6"/>
  <c r="H5" i="6"/>
  <c r="AN5" i="6" s="1"/>
  <c r="AI4" i="6"/>
  <c r="V4" i="6"/>
  <c r="W4" i="6" s="1"/>
  <c r="U4" i="6"/>
  <c r="Q4" i="6"/>
  <c r="H4" i="6"/>
  <c r="AV4" i="6" s="1"/>
  <c r="AX4" i="6" s="1"/>
  <c r="AY4" i="6" s="1"/>
  <c r="AI3" i="6"/>
  <c r="V3" i="6"/>
  <c r="W3" i="6" s="1"/>
  <c r="U3" i="6"/>
  <c r="Q3" i="6"/>
  <c r="H3" i="6"/>
  <c r="AO3" i="6" s="1"/>
  <c r="AI2" i="6"/>
  <c r="V2" i="6"/>
  <c r="W2" i="6" s="1"/>
  <c r="U2" i="6"/>
  <c r="Q2" i="6"/>
  <c r="H2" i="6"/>
  <c r="AV2" i="6" s="1"/>
  <c r="AX2" i="6" s="1"/>
  <c r="AY2" i="6" s="1"/>
  <c r="AI231" i="6"/>
  <c r="V231" i="6"/>
  <c r="W231" i="6" s="1"/>
  <c r="U231" i="6"/>
  <c r="Q231" i="6"/>
  <c r="H231" i="6"/>
  <c r="AO231" i="6" s="1"/>
  <c r="AI230" i="6"/>
  <c r="V230" i="6"/>
  <c r="W230" i="6" s="1"/>
  <c r="U230" i="6"/>
  <c r="Q230" i="6"/>
  <c r="H230" i="6"/>
  <c r="AV230" i="6" s="1"/>
  <c r="AX230" i="6" s="1"/>
  <c r="AY230" i="6" s="1"/>
  <c r="AI229" i="6"/>
  <c r="V229" i="6"/>
  <c r="W229" i="6" s="1"/>
  <c r="U229" i="6"/>
  <c r="Q229" i="6"/>
  <c r="H229" i="6"/>
  <c r="AO229" i="6" s="1"/>
  <c r="AI228" i="6"/>
  <c r="V228" i="6"/>
  <c r="W228" i="6" s="1"/>
  <c r="U228" i="6"/>
  <c r="Q228" i="6"/>
  <c r="H228" i="6"/>
  <c r="AV228" i="6" s="1"/>
  <c r="AI227" i="6"/>
  <c r="V227" i="6"/>
  <c r="W227" i="6" s="1"/>
  <c r="U227" i="6"/>
  <c r="Q227" i="6"/>
  <c r="H227" i="6"/>
  <c r="AO227" i="6" s="1"/>
  <c r="AI260" i="6"/>
  <c r="V260" i="6"/>
  <c r="W260" i="6" s="1"/>
  <c r="U260" i="6"/>
  <c r="Q260" i="6"/>
  <c r="H260" i="6"/>
  <c r="AI259" i="6"/>
  <c r="V259" i="6"/>
  <c r="W259" i="6" s="1"/>
  <c r="U259" i="6"/>
  <c r="Q259" i="6"/>
  <c r="H259" i="6"/>
  <c r="AV259" i="6" s="1"/>
  <c r="AX259" i="6" s="1"/>
  <c r="AY259" i="6" s="1"/>
  <c r="AI258" i="6"/>
  <c r="V258" i="6"/>
  <c r="W258" i="6" s="1"/>
  <c r="U258" i="6"/>
  <c r="Q258" i="6"/>
  <c r="H258" i="6"/>
  <c r="AI257" i="6"/>
  <c r="V257" i="6"/>
  <c r="W257" i="6" s="1"/>
  <c r="U257" i="6"/>
  <c r="Q257" i="6"/>
  <c r="H257" i="6"/>
  <c r="AV257" i="6" s="1"/>
  <c r="AX257" i="6" s="1"/>
  <c r="AY257" i="6" s="1"/>
  <c r="AI256" i="6"/>
  <c r="V256" i="6"/>
  <c r="W256" i="6" s="1"/>
  <c r="U256" i="6"/>
  <c r="Q256" i="6"/>
  <c r="H256" i="6"/>
  <c r="AN256" i="6" s="1"/>
  <c r="AI255" i="6"/>
  <c r="V255" i="6"/>
  <c r="W255" i="6" s="1"/>
  <c r="U255" i="6"/>
  <c r="Q255" i="6"/>
  <c r="H255" i="6"/>
  <c r="AV255" i="6" s="1"/>
  <c r="AX255" i="6" s="1"/>
  <c r="AY255" i="6" s="1"/>
  <c r="AI151" i="6"/>
  <c r="V151" i="6"/>
  <c r="W151" i="6" s="1"/>
  <c r="U151" i="6"/>
  <c r="Q151" i="6"/>
  <c r="H151" i="6"/>
  <c r="AO151" i="6" s="1"/>
  <c r="AI150" i="6"/>
  <c r="V150" i="6"/>
  <c r="W150" i="6" s="1"/>
  <c r="U150" i="6"/>
  <c r="Q150" i="6"/>
  <c r="H150" i="6"/>
  <c r="AV150" i="6" s="1"/>
  <c r="AX150" i="6" s="1"/>
  <c r="AY150" i="6" s="1"/>
  <c r="AI149" i="6"/>
  <c r="V149" i="6"/>
  <c r="W149" i="6" s="1"/>
  <c r="U149" i="6"/>
  <c r="Q149" i="6"/>
  <c r="H149" i="6"/>
  <c r="AO149" i="6" s="1"/>
  <c r="AI330" i="6"/>
  <c r="V330" i="6"/>
  <c r="W330" i="6" s="1"/>
  <c r="U330" i="6"/>
  <c r="Q330" i="6"/>
  <c r="H330" i="6"/>
  <c r="AO330" i="6" s="1"/>
  <c r="AI329" i="6"/>
  <c r="V329" i="6"/>
  <c r="W329" i="6" s="1"/>
  <c r="U329" i="6"/>
  <c r="Q329" i="6"/>
  <c r="H329" i="6"/>
  <c r="AV329" i="6" s="1"/>
  <c r="AX329" i="6" s="1"/>
  <c r="AY329" i="6" s="1"/>
  <c r="AI328" i="6"/>
  <c r="V328" i="6"/>
  <c r="W328" i="6" s="1"/>
  <c r="U328" i="6"/>
  <c r="Q328" i="6"/>
  <c r="H328" i="6"/>
  <c r="AO328" i="6" s="1"/>
  <c r="AI327" i="6"/>
  <c r="V327" i="6"/>
  <c r="W327" i="6" s="1"/>
  <c r="U327" i="6"/>
  <c r="Q327" i="6"/>
  <c r="H327" i="6"/>
  <c r="AI232" i="6"/>
  <c r="V232" i="6"/>
  <c r="W232" i="6" s="1"/>
  <c r="U232" i="6"/>
  <c r="Q232" i="6"/>
  <c r="H232" i="6"/>
  <c r="AP232" i="6" s="1"/>
  <c r="AI340" i="6"/>
  <c r="V340" i="6"/>
  <c r="W340" i="6" s="1"/>
  <c r="U340" i="6"/>
  <c r="Q340" i="6"/>
  <c r="H340" i="6"/>
  <c r="AO340" i="6" s="1"/>
  <c r="AI339" i="6"/>
  <c r="V339" i="6"/>
  <c r="W339" i="6" s="1"/>
  <c r="U339" i="6"/>
  <c r="Q339" i="6"/>
  <c r="H339" i="6"/>
  <c r="AV339" i="6" s="1"/>
  <c r="AX339" i="6" s="1"/>
  <c r="AY339" i="6" s="1"/>
  <c r="AI338" i="6"/>
  <c r="V338" i="6"/>
  <c r="W338" i="6" s="1"/>
  <c r="U338" i="6"/>
  <c r="Q338" i="6"/>
  <c r="H338" i="6"/>
  <c r="AO338" i="6" s="1"/>
  <c r="AI337" i="6"/>
  <c r="V337" i="6"/>
  <c r="W337" i="6" s="1"/>
  <c r="U337" i="6"/>
  <c r="Q337" i="6"/>
  <c r="H337" i="6"/>
  <c r="AV337" i="6" s="1"/>
  <c r="AX337" i="6" s="1"/>
  <c r="AY337" i="6" s="1"/>
  <c r="AI336" i="6"/>
  <c r="V336" i="6"/>
  <c r="W336" i="6" s="1"/>
  <c r="U336" i="6"/>
  <c r="Q336" i="6"/>
  <c r="H336" i="6"/>
  <c r="AO336" i="6" s="1"/>
  <c r="AI326" i="6"/>
  <c r="V326" i="6"/>
  <c r="W326" i="6" s="1"/>
  <c r="U326" i="6"/>
  <c r="Q326" i="6"/>
  <c r="H326" i="6"/>
  <c r="AO326" i="6" s="1"/>
  <c r="AI324" i="6"/>
  <c r="V324" i="6"/>
  <c r="W324" i="6" s="1"/>
  <c r="U324" i="6"/>
  <c r="Q324" i="6"/>
  <c r="H324" i="6"/>
  <c r="AO324" i="6" s="1"/>
  <c r="AI322" i="6"/>
  <c r="V322" i="6"/>
  <c r="W322" i="6" s="1"/>
  <c r="U322" i="6"/>
  <c r="Q322" i="6"/>
  <c r="H322" i="6"/>
  <c r="AV322" i="6" s="1"/>
  <c r="AI321" i="6"/>
  <c r="V321" i="6"/>
  <c r="W321" i="6" s="1"/>
  <c r="U321" i="6"/>
  <c r="Q321" i="6"/>
  <c r="H321" i="6"/>
  <c r="AO321" i="6" s="1"/>
  <c r="AI309" i="6"/>
  <c r="V309" i="6"/>
  <c r="W309" i="6" s="1"/>
  <c r="U309" i="6"/>
  <c r="Q309" i="6"/>
  <c r="H309" i="6"/>
  <c r="AO309" i="6" s="1"/>
  <c r="AI308" i="6"/>
  <c r="V308" i="6"/>
  <c r="W308" i="6" s="1"/>
  <c r="U308" i="6"/>
  <c r="Q308" i="6"/>
  <c r="H308" i="6"/>
  <c r="AV308" i="6" s="1"/>
  <c r="AX308" i="6" s="1"/>
  <c r="AY308" i="6" s="1"/>
  <c r="AI307" i="6"/>
  <c r="V307" i="6"/>
  <c r="W307" i="6" s="1"/>
  <c r="U307" i="6"/>
  <c r="Q307" i="6"/>
  <c r="H307" i="6"/>
  <c r="AO307" i="6" s="1"/>
  <c r="AI306" i="6"/>
  <c r="V306" i="6"/>
  <c r="W306" i="6" s="1"/>
  <c r="U306" i="6"/>
  <c r="Q306" i="6"/>
  <c r="H306" i="6"/>
  <c r="AV306" i="6" s="1"/>
  <c r="AX306" i="6" s="1"/>
  <c r="AY306" i="6" s="1"/>
  <c r="AI305" i="6"/>
  <c r="V305" i="6"/>
  <c r="W305" i="6" s="1"/>
  <c r="U305" i="6"/>
  <c r="Q305" i="6"/>
  <c r="H305" i="6"/>
  <c r="AP305" i="6" s="1"/>
  <c r="AI286" i="6"/>
  <c r="V286" i="6"/>
  <c r="W286" i="6" s="1"/>
  <c r="U286" i="6"/>
  <c r="Q286" i="6"/>
  <c r="H286" i="6"/>
  <c r="AO286" i="6" s="1"/>
  <c r="AI285" i="6"/>
  <c r="V285" i="6"/>
  <c r="W285" i="6" s="1"/>
  <c r="U285" i="6"/>
  <c r="Q285" i="6"/>
  <c r="H285" i="6"/>
  <c r="AV285" i="6" s="1"/>
  <c r="AX285" i="6" s="1"/>
  <c r="AY285" i="6" s="1"/>
  <c r="AI284" i="6"/>
  <c r="V284" i="6"/>
  <c r="W284" i="6" s="1"/>
  <c r="U284" i="6"/>
  <c r="Q284" i="6"/>
  <c r="H284" i="6"/>
  <c r="AO284" i="6" s="1"/>
  <c r="AI296" i="6"/>
  <c r="V296" i="6"/>
  <c r="W296" i="6" s="1"/>
  <c r="U296" i="6"/>
  <c r="Q296" i="6"/>
  <c r="H296" i="6"/>
  <c r="AV296" i="6" s="1"/>
  <c r="AX296" i="6" s="1"/>
  <c r="AY296" i="6" s="1"/>
  <c r="AI295" i="6"/>
  <c r="V295" i="6"/>
  <c r="W295" i="6" s="1"/>
  <c r="U295" i="6"/>
  <c r="Q295" i="6"/>
  <c r="H295" i="6"/>
  <c r="AO295" i="6" s="1"/>
  <c r="AI294" i="6"/>
  <c r="V294" i="6"/>
  <c r="W294" i="6" s="1"/>
  <c r="U294" i="6"/>
  <c r="Q294" i="6"/>
  <c r="H294" i="6"/>
  <c r="AI278" i="6"/>
  <c r="V278" i="6"/>
  <c r="W278" i="6" s="1"/>
  <c r="U278" i="6"/>
  <c r="Q278" i="6"/>
  <c r="H278" i="6"/>
  <c r="AO278" i="6" s="1"/>
  <c r="AI277" i="6"/>
  <c r="V277" i="6"/>
  <c r="W277" i="6" s="1"/>
  <c r="U277" i="6"/>
  <c r="Q277" i="6"/>
  <c r="H277" i="6"/>
  <c r="AV277" i="6" s="1"/>
  <c r="AI276" i="6"/>
  <c r="V276" i="6"/>
  <c r="W276" i="6" s="1"/>
  <c r="U276" i="6"/>
  <c r="Q276" i="6"/>
  <c r="H276" i="6"/>
  <c r="AV276" i="6" s="1"/>
  <c r="AI275" i="6"/>
  <c r="V275" i="6"/>
  <c r="W275" i="6" s="1"/>
  <c r="U275" i="6"/>
  <c r="Q275" i="6"/>
  <c r="H275" i="6"/>
  <c r="AV275" i="6" s="1"/>
  <c r="AI274" i="6"/>
  <c r="V274" i="6"/>
  <c r="W274" i="6" s="1"/>
  <c r="U274" i="6"/>
  <c r="Q274" i="6"/>
  <c r="H274" i="6"/>
  <c r="AN274" i="6" s="1"/>
  <c r="AI264" i="6"/>
  <c r="V264" i="6"/>
  <c r="W264" i="6" s="1"/>
  <c r="U264" i="6"/>
  <c r="Q264" i="6"/>
  <c r="H264" i="6"/>
  <c r="AV264" i="6" s="1"/>
  <c r="AX264" i="6" s="1"/>
  <c r="AY264" i="6" s="1"/>
  <c r="AI263" i="6"/>
  <c r="V263" i="6"/>
  <c r="W263" i="6" s="1"/>
  <c r="U263" i="6"/>
  <c r="Q263" i="6"/>
  <c r="H263" i="6"/>
  <c r="AP263" i="6" s="1"/>
  <c r="AI262" i="6"/>
  <c r="V262" i="6"/>
  <c r="W262" i="6" s="1"/>
  <c r="U262" i="6"/>
  <c r="Q262" i="6"/>
  <c r="H262" i="6"/>
  <c r="AV262" i="6" s="1"/>
  <c r="AI261" i="6"/>
  <c r="V261" i="6"/>
  <c r="W261" i="6" s="1"/>
  <c r="U261" i="6"/>
  <c r="Q261" i="6"/>
  <c r="H261" i="6"/>
  <c r="AO261" i="6" s="1"/>
  <c r="AI238" i="6"/>
  <c r="V238" i="6"/>
  <c r="W238" i="6" s="1"/>
  <c r="U238" i="6"/>
  <c r="Q238" i="6"/>
  <c r="H238" i="6"/>
  <c r="AI237" i="6"/>
  <c r="V237" i="6"/>
  <c r="W237" i="6" s="1"/>
  <c r="U237" i="6"/>
  <c r="Q237" i="6"/>
  <c r="H237" i="6"/>
  <c r="AV237" i="6" s="1"/>
  <c r="AX237" i="6" s="1"/>
  <c r="AY237" i="6" s="1"/>
  <c r="AI236" i="6"/>
  <c r="V236" i="6"/>
  <c r="W236" i="6" s="1"/>
  <c r="U236" i="6"/>
  <c r="Q236" i="6"/>
  <c r="H236" i="6"/>
  <c r="AN236" i="6" s="1"/>
  <c r="AI235" i="6"/>
  <c r="V235" i="6"/>
  <c r="W235" i="6" s="1"/>
  <c r="U235" i="6"/>
  <c r="Q235" i="6"/>
  <c r="H235" i="6"/>
  <c r="AV235" i="6" s="1"/>
  <c r="AX235" i="6" s="1"/>
  <c r="AY235" i="6" s="1"/>
  <c r="AI234" i="6"/>
  <c r="V234" i="6"/>
  <c r="W234" i="6" s="1"/>
  <c r="U234" i="6"/>
  <c r="Q234" i="6"/>
  <c r="H234" i="6"/>
  <c r="AV234" i="6" s="1"/>
  <c r="AI233" i="6"/>
  <c r="V233" i="6"/>
  <c r="W233" i="6" s="1"/>
  <c r="U233" i="6"/>
  <c r="Q233" i="6"/>
  <c r="H233" i="6"/>
  <c r="AV233" i="6" s="1"/>
  <c r="AX233" i="6" s="1"/>
  <c r="AY233" i="6" s="1"/>
  <c r="AI213" i="6"/>
  <c r="V213" i="6"/>
  <c r="W213" i="6" s="1"/>
  <c r="U213" i="6"/>
  <c r="Q213" i="6"/>
  <c r="H213" i="6"/>
  <c r="AO213" i="6" s="1"/>
  <c r="AI212" i="6"/>
  <c r="V212" i="6"/>
  <c r="W212" i="6" s="1"/>
  <c r="U212" i="6"/>
  <c r="Q212" i="6"/>
  <c r="H212" i="6"/>
  <c r="AV212" i="6" s="1"/>
  <c r="AX212" i="6" s="1"/>
  <c r="AY212" i="6" s="1"/>
  <c r="AI211" i="6"/>
  <c r="V211" i="6"/>
  <c r="W211" i="6" s="1"/>
  <c r="U211" i="6"/>
  <c r="Q211" i="6"/>
  <c r="H211" i="6"/>
  <c r="AO211" i="6" s="1"/>
  <c r="AI210" i="6"/>
  <c r="V210" i="6"/>
  <c r="W210" i="6" s="1"/>
  <c r="U210" i="6"/>
  <c r="Q210" i="6"/>
  <c r="H210" i="6"/>
  <c r="AV210" i="6" s="1"/>
  <c r="AX210" i="6" s="1"/>
  <c r="AY210" i="6" s="1"/>
  <c r="AI209" i="6"/>
  <c r="V209" i="6"/>
  <c r="W209" i="6" s="1"/>
  <c r="U209" i="6"/>
  <c r="Q209" i="6"/>
  <c r="H209" i="6"/>
  <c r="AO209" i="6" s="1"/>
  <c r="AI208" i="6"/>
  <c r="V208" i="6"/>
  <c r="W208" i="6" s="1"/>
  <c r="U208" i="6"/>
  <c r="Q208" i="6"/>
  <c r="H208" i="6"/>
  <c r="AO208" i="6" s="1"/>
  <c r="AI207" i="6"/>
  <c r="V207" i="6"/>
  <c r="W207" i="6" s="1"/>
  <c r="U207" i="6"/>
  <c r="Q207" i="6"/>
  <c r="H207" i="6"/>
  <c r="AO207" i="6" s="1"/>
  <c r="AI191" i="6"/>
  <c r="V191" i="6"/>
  <c r="W191" i="6" s="1"/>
  <c r="U191" i="6"/>
  <c r="Q191" i="6"/>
  <c r="H191" i="6"/>
  <c r="AV191" i="6" s="1"/>
  <c r="AX191" i="6" s="1"/>
  <c r="AY191" i="6" s="1"/>
  <c r="AI181" i="6"/>
  <c r="V181" i="6"/>
  <c r="W181" i="6" s="1"/>
  <c r="U181" i="6"/>
  <c r="Q181" i="6"/>
  <c r="H181" i="6"/>
  <c r="AO181" i="6" s="1"/>
  <c r="AI180" i="6"/>
  <c r="V180" i="6"/>
  <c r="W180" i="6" s="1"/>
  <c r="U180" i="6"/>
  <c r="Q180" i="6"/>
  <c r="H180" i="6"/>
  <c r="AV180" i="6" s="1"/>
  <c r="AX180" i="6" s="1"/>
  <c r="AY180" i="6" s="1"/>
  <c r="AI179" i="6"/>
  <c r="V179" i="6"/>
  <c r="W179" i="6" s="1"/>
  <c r="U179" i="6"/>
  <c r="Q179" i="6"/>
  <c r="H179" i="6"/>
  <c r="AO179" i="6" s="1"/>
  <c r="AI178" i="6"/>
  <c r="V178" i="6"/>
  <c r="W178" i="6" s="1"/>
  <c r="U178" i="6"/>
  <c r="Q178" i="6"/>
  <c r="H178" i="6"/>
  <c r="AV178" i="6" s="1"/>
  <c r="AX178" i="6" s="1"/>
  <c r="AY178" i="6" s="1"/>
  <c r="R509" i="9" l="1"/>
  <c r="N444" i="9"/>
  <c r="N587" i="9"/>
  <c r="R563" i="9"/>
  <c r="AU466" i="9"/>
  <c r="AU511" i="9"/>
  <c r="AU107" i="9"/>
  <c r="N600" i="9"/>
  <c r="R440" i="9"/>
  <c r="AU566" i="9"/>
  <c r="N121" i="9"/>
  <c r="N564" i="9"/>
  <c r="AG351" i="9"/>
  <c r="AJ351" i="9" s="1"/>
  <c r="N365" i="9"/>
  <c r="R365" i="9" s="1"/>
  <c r="AU57" i="9"/>
  <c r="AU518" i="9"/>
  <c r="N268" i="9"/>
  <c r="N194" i="9"/>
  <c r="N598" i="9"/>
  <c r="N170" i="9"/>
  <c r="N368" i="9"/>
  <c r="R368" i="9" s="1"/>
  <c r="N415" i="9"/>
  <c r="N158" i="9"/>
  <c r="AU284" i="9"/>
  <c r="R46" i="9"/>
  <c r="N66" i="9"/>
  <c r="AU603" i="9"/>
  <c r="N485" i="9"/>
  <c r="AU565" i="9"/>
  <c r="AU480" i="9"/>
  <c r="AU441" i="9"/>
  <c r="AU266" i="9"/>
  <c r="N317" i="9"/>
  <c r="R317" i="9" s="1"/>
  <c r="AU8" i="9"/>
  <c r="N112" i="9"/>
  <c r="AU348" i="9"/>
  <c r="N538" i="9"/>
  <c r="N142" i="9"/>
  <c r="AU339" i="9"/>
  <c r="N553" i="9"/>
  <c r="R553" i="9" s="1"/>
  <c r="N196" i="9"/>
  <c r="R196" i="9" s="1"/>
  <c r="N305" i="9"/>
  <c r="R305" i="9" s="1"/>
  <c r="N20" i="9"/>
  <c r="R20" i="9" s="1"/>
  <c r="N82" i="9"/>
  <c r="R82" i="9" s="1"/>
  <c r="AU265" i="9"/>
  <c r="N482" i="9"/>
  <c r="N383" i="9"/>
  <c r="R374" i="9"/>
  <c r="AU584" i="9"/>
  <c r="N446" i="9"/>
  <c r="R446" i="9" s="1"/>
  <c r="AU183" i="9"/>
  <c r="N345" i="9"/>
  <c r="N140" i="9"/>
  <c r="AU517" i="9"/>
  <c r="N308" i="9"/>
  <c r="N53" i="9"/>
  <c r="R53" i="9" s="1"/>
  <c r="R66" i="9"/>
  <c r="AU54" i="9"/>
  <c r="AU302" i="9"/>
  <c r="N371" i="9"/>
  <c r="R371" i="9" s="1"/>
  <c r="N329" i="9"/>
  <c r="R329" i="9" s="1"/>
  <c r="N193" i="9"/>
  <c r="R193" i="9" s="1"/>
  <c r="N21" i="9"/>
  <c r="N234" i="9"/>
  <c r="R234" i="9" s="1"/>
  <c r="N582" i="9"/>
  <c r="R582" i="9" s="1"/>
  <c r="N557" i="9"/>
  <c r="R557" i="9" s="1"/>
  <c r="AH422" i="9"/>
  <c r="AK422" i="9" s="1"/>
  <c r="N562" i="9"/>
  <c r="N49" i="9"/>
  <c r="N42" i="9"/>
  <c r="R42" i="9" s="1"/>
  <c r="N36" i="9"/>
  <c r="AU250" i="9"/>
  <c r="AU4" i="9"/>
  <c r="N247" i="9"/>
  <c r="N296" i="9"/>
  <c r="N575" i="9"/>
  <c r="R575" i="9" s="1"/>
  <c r="AG271" i="9"/>
  <c r="AJ271" i="9" s="1"/>
  <c r="AU580" i="9"/>
  <c r="N61" i="9"/>
  <c r="N133" i="9"/>
  <c r="N69" i="9"/>
  <c r="N30" i="9"/>
  <c r="R30" i="9" s="1"/>
  <c r="AU553" i="9"/>
  <c r="AU490" i="9"/>
  <c r="AU38" i="9"/>
  <c r="N610" i="9"/>
  <c r="AU104" i="9"/>
  <c r="N5" i="9"/>
  <c r="R5" i="9" s="1"/>
  <c r="N606" i="9"/>
  <c r="R606" i="9" s="1"/>
  <c r="N70" i="9"/>
  <c r="R70" i="9" s="1"/>
  <c r="R140" i="9"/>
  <c r="R121" i="9"/>
  <c r="N13" i="9"/>
  <c r="R13" i="9" s="1"/>
  <c r="AU272" i="9"/>
  <c r="AG237" i="9"/>
  <c r="AJ237" i="9" s="1"/>
  <c r="AH237" i="9"/>
  <c r="AK237" i="9" s="1"/>
  <c r="AU318" i="9"/>
  <c r="N185" i="9"/>
  <c r="N546" i="9"/>
  <c r="R546" i="9" s="1"/>
  <c r="N537" i="9"/>
  <c r="R537" i="9" s="1"/>
  <c r="R598" i="9"/>
  <c r="AU251" i="9"/>
  <c r="N428" i="9"/>
  <c r="R428" i="9" s="1"/>
  <c r="N339" i="9"/>
  <c r="R339" i="9" s="1"/>
  <c r="N313" i="9"/>
  <c r="R313" i="9" s="1"/>
  <c r="N529" i="9"/>
  <c r="R529" i="9" s="1"/>
  <c r="N478" i="9"/>
  <c r="R478" i="9" s="1"/>
  <c r="N11" i="9"/>
  <c r="R11" i="9" s="1"/>
  <c r="R194" i="9"/>
  <c r="N578" i="9"/>
  <c r="R578" i="9" s="1"/>
  <c r="AU103" i="9"/>
  <c r="N171" i="9"/>
  <c r="AH484" i="9"/>
  <c r="AK484" i="9" s="1"/>
  <c r="AG484" i="9"/>
  <c r="AJ484" i="9" s="1"/>
  <c r="N450" i="9"/>
  <c r="R450" i="9" s="1"/>
  <c r="N182" i="9"/>
  <c r="R182" i="9" s="1"/>
  <c r="N449" i="9"/>
  <c r="R449" i="9" s="1"/>
  <c r="N330" i="9"/>
  <c r="R330" i="9" s="1"/>
  <c r="N429" i="9"/>
  <c r="R429" i="9" s="1"/>
  <c r="N102" i="9"/>
  <c r="R102" i="9" s="1"/>
  <c r="AH418" i="9"/>
  <c r="AK418" i="9" s="1"/>
  <c r="AG418" i="9"/>
  <c r="AJ418" i="9" s="1"/>
  <c r="N515" i="9"/>
  <c r="R515" i="9" s="1"/>
  <c r="N246" i="9"/>
  <c r="R246" i="9" s="1"/>
  <c r="N362" i="9"/>
  <c r="R362" i="9" s="1"/>
  <c r="N532" i="9"/>
  <c r="R532" i="9" s="1"/>
  <c r="N116" i="9"/>
  <c r="N215" i="9"/>
  <c r="R215" i="9" s="1"/>
  <c r="AU198" i="9"/>
  <c r="AU452" i="9"/>
  <c r="AU524" i="9"/>
  <c r="R504" i="9"/>
  <c r="N460" i="9"/>
  <c r="R460" i="9" s="1"/>
  <c r="N574" i="9"/>
  <c r="R574" i="9" s="1"/>
  <c r="N99" i="9"/>
  <c r="R99" i="9" s="1"/>
  <c r="R331" i="9"/>
  <c r="N501" i="9"/>
  <c r="R501" i="9" s="1"/>
  <c r="AU381" i="9"/>
  <c r="AU15" i="9"/>
  <c r="N54" i="9"/>
  <c r="R54" i="9" s="1"/>
  <c r="N319" i="9"/>
  <c r="R319" i="9" s="1"/>
  <c r="N392" i="9"/>
  <c r="N211" i="9"/>
  <c r="R211" i="9" s="1"/>
  <c r="N443" i="9"/>
  <c r="R443" i="9" s="1"/>
  <c r="AU413" i="9"/>
  <c r="N469" i="9"/>
  <c r="R469" i="9" s="1"/>
  <c r="N357" i="9"/>
  <c r="AU20" i="9"/>
  <c r="AU143" i="9"/>
  <c r="AU158" i="9"/>
  <c r="AU445" i="9"/>
  <c r="R268" i="9"/>
  <c r="AU334" i="9"/>
  <c r="N72" i="9"/>
  <c r="R72" i="9" s="1"/>
  <c r="N347" i="9"/>
  <c r="R347" i="9" s="1"/>
  <c r="N38" i="9"/>
  <c r="R38" i="9" s="1"/>
  <c r="N434" i="9"/>
  <c r="R434" i="9" s="1"/>
  <c r="N359" i="9"/>
  <c r="R359" i="9" s="1"/>
  <c r="AH348" i="9"/>
  <c r="AK348" i="9" s="1"/>
  <c r="AG348" i="9"/>
  <c r="AJ348" i="9" s="1"/>
  <c r="N373" i="9"/>
  <c r="R373" i="9" s="1"/>
  <c r="AU75" i="9"/>
  <c r="AU443" i="9"/>
  <c r="N59" i="9"/>
  <c r="AU179" i="9"/>
  <c r="N386" i="9"/>
  <c r="N455" i="9"/>
  <c r="R455" i="9" s="1"/>
  <c r="N406" i="9"/>
  <c r="R406" i="9" s="1"/>
  <c r="N209" i="9"/>
  <c r="R209" i="9" s="1"/>
  <c r="N378" i="9"/>
  <c r="R378" i="9" s="1"/>
  <c r="AU473" i="9"/>
  <c r="AG152" i="9"/>
  <c r="AJ152" i="9" s="1"/>
  <c r="AU430" i="9"/>
  <c r="AU33" i="9"/>
  <c r="AU163" i="9"/>
  <c r="N348" i="9"/>
  <c r="R348" i="9" s="1"/>
  <c r="AU360" i="9"/>
  <c r="AU367" i="9"/>
  <c r="N320" i="9"/>
  <c r="R320" i="9" s="1"/>
  <c r="N426" i="9"/>
  <c r="R426" i="9" s="1"/>
  <c r="N442" i="9"/>
  <c r="R442" i="9" s="1"/>
  <c r="N403" i="9"/>
  <c r="R403" i="9" s="1"/>
  <c r="N315" i="9"/>
  <c r="R315" i="9" s="1"/>
  <c r="N400" i="9"/>
  <c r="R400" i="9" s="1"/>
  <c r="N511" i="9"/>
  <c r="R511" i="9" s="1"/>
  <c r="N411" i="9"/>
  <c r="AU211" i="9"/>
  <c r="R444" i="9"/>
  <c r="R170" i="9"/>
  <c r="AJ151" i="9"/>
  <c r="N494" i="9"/>
  <c r="R494" i="9" s="1"/>
  <c r="N159" i="9"/>
  <c r="N65" i="9"/>
  <c r="N227" i="9"/>
  <c r="R227" i="9" s="1"/>
  <c r="AK517" i="9"/>
  <c r="N539" i="9"/>
  <c r="R539" i="9" s="1"/>
  <c r="N607" i="9"/>
  <c r="R607" i="9" s="1"/>
  <c r="R224" i="9"/>
  <c r="N191" i="9"/>
  <c r="N580" i="9"/>
  <c r="R580" i="9" s="1"/>
  <c r="AU544" i="9"/>
  <c r="AU345" i="9"/>
  <c r="N144" i="9"/>
  <c r="R144" i="9" s="1"/>
  <c r="N382" i="9"/>
  <c r="R382" i="9" s="1"/>
  <c r="AH298" i="9"/>
  <c r="AK298" i="9" s="1"/>
  <c r="AG298" i="9"/>
  <c r="AJ298" i="9" s="1"/>
  <c r="AG266" i="9"/>
  <c r="AJ266" i="9" s="1"/>
  <c r="AH266" i="9"/>
  <c r="AK266" i="9" s="1"/>
  <c r="R572" i="9"/>
  <c r="AU522" i="9"/>
  <c r="AU129" i="9"/>
  <c r="AH58" i="9"/>
  <c r="AG58" i="9"/>
  <c r="AJ58" i="9" s="1"/>
  <c r="AH344" i="9"/>
  <c r="AK344" i="9" s="1"/>
  <c r="AG344" i="9"/>
  <c r="AJ344" i="9" s="1"/>
  <c r="R247" i="9"/>
  <c r="N523" i="9"/>
  <c r="N309" i="9"/>
  <c r="R309" i="9" s="1"/>
  <c r="R275" i="9"/>
  <c r="N29" i="9"/>
  <c r="R29" i="9" s="1"/>
  <c r="AU354" i="9"/>
  <c r="N208" i="9"/>
  <c r="AU12" i="9"/>
  <c r="N423" i="9"/>
  <c r="R423" i="9" s="1"/>
  <c r="AH167" i="9"/>
  <c r="AK167" i="9" s="1"/>
  <c r="AG167" i="9"/>
  <c r="AJ167" i="9" s="1"/>
  <c r="AK58" i="9"/>
  <c r="AU554" i="9"/>
  <c r="N7" i="9"/>
  <c r="R7" i="9" s="1"/>
  <c r="AU204" i="9"/>
  <c r="N430" i="9"/>
  <c r="R430" i="9" s="1"/>
  <c r="N545" i="9"/>
  <c r="R545" i="9" s="1"/>
  <c r="AU596" i="9"/>
  <c r="N177" i="9"/>
  <c r="R177" i="9" s="1"/>
  <c r="N221" i="9"/>
  <c r="R221" i="9" s="1"/>
  <c r="N280" i="9"/>
  <c r="R280" i="9" s="1"/>
  <c r="R562" i="9"/>
  <c r="AG415" i="9"/>
  <c r="AJ415" i="9" s="1"/>
  <c r="AH415" i="9"/>
  <c r="AK415" i="9" s="1"/>
  <c r="N354" i="9"/>
  <c r="R354" i="9" s="1"/>
  <c r="AU227" i="9"/>
  <c r="N41" i="9"/>
  <c r="R41" i="9" s="1"/>
  <c r="AH124" i="9"/>
  <c r="AK124" i="9" s="1"/>
  <c r="AG124" i="9"/>
  <c r="AJ124" i="9" s="1"/>
  <c r="N44" i="9"/>
  <c r="R44" i="9" s="1"/>
  <c r="AH223" i="9"/>
  <c r="AK223" i="9" s="1"/>
  <c r="AG223" i="9"/>
  <c r="AJ223" i="9" s="1"/>
  <c r="AU186" i="9"/>
  <c r="AG468" i="9"/>
  <c r="AJ468" i="9" s="1"/>
  <c r="AH468" i="9"/>
  <c r="AK468" i="9" s="1"/>
  <c r="AH251" i="9"/>
  <c r="AK251" i="9" s="1"/>
  <c r="AG251" i="9"/>
  <c r="AJ251" i="9" s="1"/>
  <c r="AG607" i="9"/>
  <c r="AJ607" i="9" s="1"/>
  <c r="AH607" i="9"/>
  <c r="AK607" i="9" s="1"/>
  <c r="AU238" i="9"/>
  <c r="N527" i="9"/>
  <c r="R527" i="9" s="1"/>
  <c r="AU609" i="9"/>
  <c r="AH99" i="9"/>
  <c r="AK99" i="9" s="1"/>
  <c r="AG99" i="9"/>
  <c r="AJ99" i="9" s="1"/>
  <c r="AG419" i="9"/>
  <c r="AJ419" i="9" s="1"/>
  <c r="AH419" i="9"/>
  <c r="AK419" i="9" s="1"/>
  <c r="AH444" i="9"/>
  <c r="AK444" i="9" s="1"/>
  <c r="AG444" i="9"/>
  <c r="AJ444" i="9" s="1"/>
  <c r="AU44" i="9"/>
  <c r="N452" i="9"/>
  <c r="R452" i="9" s="1"/>
  <c r="AU546" i="9"/>
  <c r="AU376" i="9"/>
  <c r="N257" i="9"/>
  <c r="R257" i="9" s="1"/>
  <c r="N47" i="9"/>
  <c r="R47" i="9" s="1"/>
  <c r="N327" i="9"/>
  <c r="R327" i="9" s="1"/>
  <c r="N111" i="9"/>
  <c r="R111" i="9" s="1"/>
  <c r="N283" i="9"/>
  <c r="R283" i="9" s="1"/>
  <c r="N175" i="9"/>
  <c r="R175" i="9" s="1"/>
  <c r="N258" i="9"/>
  <c r="R258" i="9" s="1"/>
  <c r="N576" i="9"/>
  <c r="AH602" i="9"/>
  <c r="AK602" i="9" s="1"/>
  <c r="AG602" i="9"/>
  <c r="AJ602" i="9" s="1"/>
  <c r="AU341" i="9"/>
  <c r="N377" i="9"/>
  <c r="R377" i="9" s="1"/>
  <c r="N595" i="9"/>
  <c r="R595" i="9" s="1"/>
  <c r="N71" i="9"/>
  <c r="R71" i="9" s="1"/>
  <c r="AK152" i="9"/>
  <c r="AG385" i="9"/>
  <c r="AJ385" i="9" s="1"/>
  <c r="AH385" i="9"/>
  <c r="AK385" i="9" s="1"/>
  <c r="AH544" i="9"/>
  <c r="AK544" i="9" s="1"/>
  <c r="AG544" i="9"/>
  <c r="AJ544" i="9" s="1"/>
  <c r="AG479" i="9"/>
  <c r="AJ479" i="9" s="1"/>
  <c r="AH479" i="9"/>
  <c r="AK479" i="9" s="1"/>
  <c r="AH354" i="9"/>
  <c r="AK354" i="9" s="1"/>
  <c r="AG354" i="9"/>
  <c r="AJ354" i="9" s="1"/>
  <c r="AU248" i="9"/>
  <c r="N311" i="9"/>
  <c r="R311" i="9" s="1"/>
  <c r="R65" i="9"/>
  <c r="N540" i="9"/>
  <c r="R540" i="9" s="1"/>
  <c r="N260" i="9"/>
  <c r="N293" i="9"/>
  <c r="N203" i="9"/>
  <c r="R203" i="9" s="1"/>
  <c r="N297" i="9"/>
  <c r="R297" i="9" s="1"/>
  <c r="R89" i="9"/>
  <c r="N552" i="9"/>
  <c r="R552" i="9" s="1"/>
  <c r="N212" i="9"/>
  <c r="R212" i="9" s="1"/>
  <c r="AU290" i="9"/>
  <c r="N168" i="9"/>
  <c r="R168" i="9" s="1"/>
  <c r="AU252" i="9"/>
  <c r="N219" i="9"/>
  <c r="R219" i="9" s="1"/>
  <c r="AH31" i="9"/>
  <c r="AK31" i="9" s="1"/>
  <c r="AG31" i="9"/>
  <c r="AJ31" i="9" s="1"/>
  <c r="AU16" i="9"/>
  <c r="N388" i="9"/>
  <c r="R388" i="9" s="1"/>
  <c r="N240" i="9"/>
  <c r="R240" i="9" s="1"/>
  <c r="AU81" i="9"/>
  <c r="AH591" i="9"/>
  <c r="AK591" i="9" s="1"/>
  <c r="AG591" i="9"/>
  <c r="AJ591" i="9" s="1"/>
  <c r="N35" i="9"/>
  <c r="R35" i="9" s="1"/>
  <c r="N475" i="9"/>
  <c r="R475" i="9" s="1"/>
  <c r="AH213" i="9"/>
  <c r="AK213" i="9" s="1"/>
  <c r="AG213" i="9"/>
  <c r="AJ213" i="9" s="1"/>
  <c r="N556" i="9"/>
  <c r="R556" i="9" s="1"/>
  <c r="N306" i="9"/>
  <c r="R306" i="9" s="1"/>
  <c r="AG280" i="9"/>
  <c r="AJ280" i="9" s="1"/>
  <c r="AH280" i="9"/>
  <c r="AK280" i="9" s="1"/>
  <c r="R445" i="9"/>
  <c r="N379" i="9"/>
  <c r="R379" i="9" s="1"/>
  <c r="N510" i="9"/>
  <c r="R510" i="9" s="1"/>
  <c r="N571" i="9"/>
  <c r="R571" i="9" s="1"/>
  <c r="N301" i="9"/>
  <c r="R301" i="9" s="1"/>
  <c r="N83" i="9"/>
  <c r="R83" i="9" s="1"/>
  <c r="N500" i="9"/>
  <c r="R500" i="9" s="1"/>
  <c r="N55" i="9"/>
  <c r="R55" i="9" s="1"/>
  <c r="N178" i="9"/>
  <c r="R178" i="9" s="1"/>
  <c r="N505" i="9"/>
  <c r="R505" i="9" s="1"/>
  <c r="AG269" i="9"/>
  <c r="AJ269" i="9" s="1"/>
  <c r="AH269" i="9"/>
  <c r="AK269" i="9" s="1"/>
  <c r="AH291" i="9"/>
  <c r="AK291" i="9" s="1"/>
  <c r="AG291" i="9"/>
  <c r="AJ291" i="9" s="1"/>
  <c r="AH12" i="9"/>
  <c r="AK12" i="9" s="1"/>
  <c r="AG12" i="9"/>
  <c r="AJ12" i="9" s="1"/>
  <c r="N518" i="9"/>
  <c r="R518" i="9" s="1"/>
  <c r="AG225" i="9"/>
  <c r="AJ225" i="9" s="1"/>
  <c r="AH225" i="9"/>
  <c r="AK225" i="9" s="1"/>
  <c r="N349" i="9"/>
  <c r="N463" i="9"/>
  <c r="R463" i="9" s="1"/>
  <c r="N259" i="9"/>
  <c r="R259" i="9" s="1"/>
  <c r="N522" i="9"/>
  <c r="R522" i="9" s="1"/>
  <c r="N565" i="9"/>
  <c r="R565" i="9" s="1"/>
  <c r="R497" i="9"/>
  <c r="AU320" i="9"/>
  <c r="AU399" i="9"/>
  <c r="N490" i="9"/>
  <c r="R490" i="9" s="1"/>
  <c r="N239" i="9"/>
  <c r="R239" i="9" s="1"/>
  <c r="N549" i="9"/>
  <c r="R549" i="9" s="1"/>
  <c r="N524" i="9"/>
  <c r="R524" i="9" s="1"/>
  <c r="N176" i="9"/>
  <c r="R176" i="9" s="1"/>
  <c r="N395" i="9"/>
  <c r="R395" i="9" s="1"/>
  <c r="N62" i="9"/>
  <c r="R62" i="9" s="1"/>
  <c r="N380" i="9"/>
  <c r="R380" i="9" s="1"/>
  <c r="AU391" i="9"/>
  <c r="AU65" i="9"/>
  <c r="N167" i="9"/>
  <c r="R167" i="9" s="1"/>
  <c r="N366" i="9"/>
  <c r="R366" i="9" s="1"/>
  <c r="AH56" i="9"/>
  <c r="AK56" i="9" s="1"/>
  <c r="AG56" i="9"/>
  <c r="AJ56" i="9" s="1"/>
  <c r="N468" i="9"/>
  <c r="R468" i="9" s="1"/>
  <c r="N228" i="9"/>
  <c r="R228" i="9" s="1"/>
  <c r="AH229" i="9"/>
  <c r="AK229" i="9" s="1"/>
  <c r="AG229" i="9"/>
  <c r="AJ229" i="9" s="1"/>
  <c r="AH413" i="9"/>
  <c r="AK413" i="9" s="1"/>
  <c r="AG413" i="9"/>
  <c r="AJ413" i="9" s="1"/>
  <c r="N205" i="9"/>
  <c r="R538" i="9"/>
  <c r="N43" i="9"/>
  <c r="N417" i="9"/>
  <c r="R417" i="9" s="1"/>
  <c r="N183" i="9"/>
  <c r="R183" i="9" s="1"/>
  <c r="N87" i="9"/>
  <c r="R87" i="9" s="1"/>
  <c r="N342" i="9"/>
  <c r="R342" i="9" s="1"/>
  <c r="N106" i="9"/>
  <c r="R106" i="9" s="1"/>
  <c r="N519" i="9"/>
  <c r="R519" i="9" s="1"/>
  <c r="N412" i="9"/>
  <c r="R412" i="9" s="1"/>
  <c r="N436" i="9"/>
  <c r="R436" i="9" s="1"/>
  <c r="N33" i="9"/>
  <c r="R33" i="9" s="1"/>
  <c r="N464" i="9"/>
  <c r="R464" i="9" s="1"/>
  <c r="N601" i="9"/>
  <c r="R601" i="9" s="1"/>
  <c r="N520" i="9"/>
  <c r="R520" i="9" s="1"/>
  <c r="N244" i="9"/>
  <c r="R244" i="9" s="1"/>
  <c r="N473" i="9"/>
  <c r="R473" i="9" s="1"/>
  <c r="AG52" i="9"/>
  <c r="AJ52" i="9" s="1"/>
  <c r="AH52" i="9"/>
  <c r="AK52" i="9" s="1"/>
  <c r="AH151" i="9"/>
  <c r="AK151" i="9" s="1"/>
  <c r="AU573" i="9"/>
  <c r="AG474" i="9"/>
  <c r="AJ474" i="9" s="1"/>
  <c r="AH474" i="9"/>
  <c r="AK474" i="9" s="1"/>
  <c r="N94" i="9"/>
  <c r="R94" i="9" s="1"/>
  <c r="N597" i="9"/>
  <c r="R597" i="9" s="1"/>
  <c r="N245" i="9"/>
  <c r="R245" i="9" s="1"/>
  <c r="N281" i="9"/>
  <c r="R281" i="9" s="1"/>
  <c r="N338" i="9"/>
  <c r="R338" i="9" s="1"/>
  <c r="N107" i="9"/>
  <c r="R107" i="9" s="1"/>
  <c r="N236" i="9"/>
  <c r="R236" i="9" s="1"/>
  <c r="N37" i="9"/>
  <c r="R37" i="9" s="1"/>
  <c r="N213" i="9"/>
  <c r="R213" i="9" s="1"/>
  <c r="N346" i="9"/>
  <c r="R346" i="9" s="1"/>
  <c r="N314" i="9"/>
  <c r="R314" i="9" s="1"/>
  <c r="N81" i="9"/>
  <c r="N26" i="9"/>
  <c r="R26" i="9" s="1"/>
  <c r="N109" i="9"/>
  <c r="R109" i="9" s="1"/>
  <c r="N266" i="9"/>
  <c r="R266" i="9" s="1"/>
  <c r="AG496" i="9"/>
  <c r="AJ496" i="9" s="1"/>
  <c r="AH496" i="9"/>
  <c r="AK496" i="9" s="1"/>
  <c r="AG247" i="9"/>
  <c r="AJ247" i="9" s="1"/>
  <c r="AH247" i="9"/>
  <c r="AK247" i="9" s="1"/>
  <c r="R112" i="9"/>
  <c r="AU496" i="9"/>
  <c r="N438" i="9"/>
  <c r="R438" i="9" s="1"/>
  <c r="N605" i="9"/>
  <c r="R605" i="9" s="1"/>
  <c r="N100" i="9"/>
  <c r="N139" i="9"/>
  <c r="R139" i="9" s="1"/>
  <c r="N322" i="9"/>
  <c r="AU375" i="9"/>
  <c r="N364" i="9"/>
  <c r="R364" i="9" s="1"/>
  <c r="N169" i="9"/>
  <c r="R169" i="9" s="1"/>
  <c r="N410" i="9"/>
  <c r="R410" i="9" s="1"/>
  <c r="N166" i="9"/>
  <c r="R166" i="9" s="1"/>
  <c r="AG73" i="9"/>
  <c r="AJ73" i="9" s="1"/>
  <c r="AH73" i="9"/>
  <c r="AK73" i="9" s="1"/>
  <c r="AU202" i="9"/>
  <c r="AH47" i="9"/>
  <c r="AK47" i="9" s="1"/>
  <c r="AG47" i="9"/>
  <c r="AJ47" i="9" s="1"/>
  <c r="N533" i="9"/>
  <c r="R533" i="9" s="1"/>
  <c r="AG550" i="9"/>
  <c r="AJ550" i="9" s="1"/>
  <c r="AH550" i="9"/>
  <c r="AK550" i="9" s="1"/>
  <c r="N274" i="9"/>
  <c r="R274" i="9" s="1"/>
  <c r="AH41" i="9"/>
  <c r="AK41" i="9" s="1"/>
  <c r="AG41" i="9"/>
  <c r="AJ41" i="9" s="1"/>
  <c r="AH393" i="9"/>
  <c r="AK393" i="9" s="1"/>
  <c r="AG393" i="9"/>
  <c r="AJ393" i="9" s="1"/>
  <c r="AH215" i="9"/>
  <c r="AK215" i="9" s="1"/>
  <c r="AG215" i="9"/>
  <c r="AJ215" i="9" s="1"/>
  <c r="AG526" i="9"/>
  <c r="AJ526" i="9" s="1"/>
  <c r="AH526" i="9"/>
  <c r="AK526" i="9" s="1"/>
  <c r="AH606" i="9"/>
  <c r="AK606" i="9" s="1"/>
  <c r="AG606" i="9"/>
  <c r="AJ606" i="9" s="1"/>
  <c r="N76" i="9"/>
  <c r="R76" i="9" s="1"/>
  <c r="N459" i="9"/>
  <c r="R459" i="9" s="1"/>
  <c r="R383" i="9"/>
  <c r="AG355" i="9"/>
  <c r="AJ355" i="9" s="1"/>
  <c r="AH355" i="9"/>
  <c r="AK355" i="9" s="1"/>
  <c r="AU535" i="9"/>
  <c r="N390" i="9"/>
  <c r="R390" i="9" s="1"/>
  <c r="AG259" i="9"/>
  <c r="AJ259" i="9" s="1"/>
  <c r="AH259" i="9"/>
  <c r="AK259" i="9" s="1"/>
  <c r="AK174" i="9"/>
  <c r="AG242" i="9"/>
  <c r="AJ242" i="9" s="1"/>
  <c r="AH242" i="9"/>
  <c r="AK242" i="9" s="1"/>
  <c r="AU364" i="9"/>
  <c r="R171" i="9"/>
  <c r="N451" i="9"/>
  <c r="R451" i="9" s="1"/>
  <c r="R21" i="9"/>
  <c r="N555" i="9"/>
  <c r="R555" i="9" s="1"/>
  <c r="AH369" i="9"/>
  <c r="AK369" i="9" s="1"/>
  <c r="AG369" i="9"/>
  <c r="AJ369" i="9" s="1"/>
  <c r="AG282" i="9"/>
  <c r="AJ282" i="9" s="1"/>
  <c r="AH282" i="9"/>
  <c r="AK282" i="9" s="1"/>
  <c r="N304" i="9"/>
  <c r="R304" i="9" s="1"/>
  <c r="AH463" i="9"/>
  <c r="AK463" i="9" s="1"/>
  <c r="AG463" i="9"/>
  <c r="AJ463" i="9" s="1"/>
  <c r="AH80" i="9"/>
  <c r="AK80" i="9" s="1"/>
  <c r="AG80" i="9"/>
  <c r="AJ80" i="9" s="1"/>
  <c r="AH36" i="9"/>
  <c r="AK36" i="9" s="1"/>
  <c r="AG36" i="9"/>
  <c r="AJ36" i="9" s="1"/>
  <c r="N328" i="9"/>
  <c r="R328" i="9" s="1"/>
  <c r="N149" i="9"/>
  <c r="R149" i="9" s="1"/>
  <c r="AH122" i="9"/>
  <c r="AG122" i="9"/>
  <c r="AJ122" i="9" s="1"/>
  <c r="AH103" i="9"/>
  <c r="AK103" i="9" s="1"/>
  <c r="AG103" i="9"/>
  <c r="AJ103" i="9" s="1"/>
  <c r="AG134" i="9"/>
  <c r="AJ134" i="9" s="1"/>
  <c r="AH134" i="9"/>
  <c r="AK134" i="9" s="1"/>
  <c r="AG48" i="9"/>
  <c r="AJ48" i="9" s="1"/>
  <c r="AH48" i="9"/>
  <c r="AK48" i="9" s="1"/>
  <c r="R133" i="9"/>
  <c r="N24" i="9"/>
  <c r="R24" i="9" s="1"/>
  <c r="AG595" i="9"/>
  <c r="AJ595" i="9" s="1"/>
  <c r="AH595" i="9"/>
  <c r="AK595" i="9" s="1"/>
  <c r="AG55" i="9"/>
  <c r="AJ55" i="9" s="1"/>
  <c r="AH55" i="9"/>
  <c r="AK55" i="9" s="1"/>
  <c r="N153" i="9"/>
  <c r="R153" i="9" s="1"/>
  <c r="AH174" i="9"/>
  <c r="AG174" i="9"/>
  <c r="AJ174" i="9" s="1"/>
  <c r="AG429" i="9"/>
  <c r="AJ429" i="9" s="1"/>
  <c r="AH429" i="9"/>
  <c r="AK429" i="9" s="1"/>
  <c r="AH49" i="9"/>
  <c r="AK49" i="9" s="1"/>
  <c r="AG49" i="9"/>
  <c r="AJ49" i="9" s="1"/>
  <c r="AH447" i="9"/>
  <c r="AK447" i="9" s="1"/>
  <c r="AG447" i="9"/>
  <c r="AJ447" i="9" s="1"/>
  <c r="AH364" i="9"/>
  <c r="AK364" i="9" s="1"/>
  <c r="AG364" i="9"/>
  <c r="AJ364" i="9" s="1"/>
  <c r="AG155" i="9"/>
  <c r="AJ155" i="9" s="1"/>
  <c r="AH155" i="9"/>
  <c r="AK155" i="9" s="1"/>
  <c r="AH75" i="9"/>
  <c r="AK75" i="9" s="1"/>
  <c r="AG75" i="9"/>
  <c r="AJ75" i="9" s="1"/>
  <c r="AG85" i="9"/>
  <c r="AJ85" i="9" s="1"/>
  <c r="AH85" i="9"/>
  <c r="AK85" i="9" s="1"/>
  <c r="AH321" i="9"/>
  <c r="AK321" i="9" s="1"/>
  <c r="AG321" i="9"/>
  <c r="AJ321" i="9" s="1"/>
  <c r="AH184" i="9"/>
  <c r="AK184" i="9" s="1"/>
  <c r="AG184" i="9"/>
  <c r="AJ184" i="9" s="1"/>
  <c r="AG559" i="9"/>
  <c r="AJ559" i="9" s="1"/>
  <c r="AH559" i="9"/>
  <c r="AK559" i="9" s="1"/>
  <c r="R589" i="9"/>
  <c r="AG410" i="9"/>
  <c r="AJ410" i="9"/>
  <c r="AH410" i="9"/>
  <c r="AK410" i="9" s="1"/>
  <c r="AH21" i="9"/>
  <c r="AG21" i="9"/>
  <c r="AJ21" i="9" s="1"/>
  <c r="AG356" i="9"/>
  <c r="AJ356" i="9" s="1"/>
  <c r="AH356" i="9"/>
  <c r="N324" i="9"/>
  <c r="R324" i="9" s="1"/>
  <c r="N184" i="9"/>
  <c r="R184" i="9" s="1"/>
  <c r="N123" i="9"/>
  <c r="R123" i="9" s="1"/>
  <c r="AH325" i="9"/>
  <c r="AK325" i="9" s="1"/>
  <c r="AG325" i="9"/>
  <c r="AJ325" i="9" s="1"/>
  <c r="AH377" i="9"/>
  <c r="AK377" i="9" s="1"/>
  <c r="AG377" i="9"/>
  <c r="AJ377" i="9" s="1"/>
  <c r="R265" i="9"/>
  <c r="R564" i="9"/>
  <c r="AH370" i="9"/>
  <c r="AK370" i="9" s="1"/>
  <c r="AG370" i="9"/>
  <c r="AJ370" i="9" s="1"/>
  <c r="AH343" i="9"/>
  <c r="AK343" i="9" s="1"/>
  <c r="AG343" i="9"/>
  <c r="AJ343" i="9" s="1"/>
  <c r="AH109" i="9"/>
  <c r="AK109" i="9" s="1"/>
  <c r="AG109" i="9"/>
  <c r="AJ109" i="9" s="1"/>
  <c r="AH320" i="9"/>
  <c r="AK320" i="9" s="1"/>
  <c r="AG320" i="9"/>
  <c r="AJ320" i="9" s="1"/>
  <c r="AH177" i="9"/>
  <c r="AK177" i="9" s="1"/>
  <c r="AG177" i="9"/>
  <c r="AJ177" i="9" s="1"/>
  <c r="AH71" i="9"/>
  <c r="AK71" i="9" s="1"/>
  <c r="AG71" i="9"/>
  <c r="AJ71" i="9" s="1"/>
  <c r="R345" i="9"/>
  <c r="AH252" i="9"/>
  <c r="AK252" i="9" s="1"/>
  <c r="AG252" i="9"/>
  <c r="AJ252" i="9" s="1"/>
  <c r="AG459" i="9"/>
  <c r="AJ459" i="9" s="1"/>
  <c r="AH459" i="9"/>
  <c r="AK459" i="9" s="1"/>
  <c r="AG115" i="9"/>
  <c r="AJ115" i="9" s="1"/>
  <c r="AH115" i="9"/>
  <c r="AK115" i="9" s="1"/>
  <c r="R295" i="9"/>
  <c r="AH426" i="9"/>
  <c r="AK426" i="9" s="1"/>
  <c r="AG426" i="9"/>
  <c r="AJ426" i="9" s="1"/>
  <c r="AH140" i="9"/>
  <c r="AK140" i="9" s="1"/>
  <c r="AG140" i="9"/>
  <c r="AJ140" i="9" s="1"/>
  <c r="AH6" i="9"/>
  <c r="AK6" i="9" s="1"/>
  <c r="AG6" i="9"/>
  <c r="AJ6" i="9" s="1"/>
  <c r="AH141" i="9"/>
  <c r="AK141" i="9" s="1"/>
  <c r="AG141" i="9"/>
  <c r="AJ141" i="9" s="1"/>
  <c r="AH233" i="9"/>
  <c r="AG233" i="9"/>
  <c r="AJ233" i="9" s="1"/>
  <c r="AH529" i="9"/>
  <c r="AK529" i="9" s="1"/>
  <c r="AG529" i="9"/>
  <c r="AJ529" i="9" s="1"/>
  <c r="AG596" i="9"/>
  <c r="AJ596" i="9" s="1"/>
  <c r="AH596" i="9"/>
  <c r="AK596" i="9" s="1"/>
  <c r="AG441" i="9"/>
  <c r="AJ441" i="9" s="1"/>
  <c r="AH441" i="9"/>
  <c r="AK441" i="9" s="1"/>
  <c r="AH57" i="9"/>
  <c r="AK57" i="9" s="1"/>
  <c r="AG57" i="9"/>
  <c r="AJ57" i="9" s="1"/>
  <c r="AG589" i="9"/>
  <c r="AJ589" i="9" s="1"/>
  <c r="AH589" i="9"/>
  <c r="AK589" i="9" s="1"/>
  <c r="R576" i="9"/>
  <c r="AG363" i="9"/>
  <c r="AJ363" i="9" s="1"/>
  <c r="AH363" i="9"/>
  <c r="AK363" i="9" s="1"/>
  <c r="AH582" i="9"/>
  <c r="AK582" i="9" s="1"/>
  <c r="AG582" i="9"/>
  <c r="AJ582" i="9" s="1"/>
  <c r="AG257" i="9"/>
  <c r="AJ257" i="9" s="1"/>
  <c r="AH257" i="9"/>
  <c r="AK257" i="9" s="1"/>
  <c r="AG178" i="9"/>
  <c r="AJ178" i="9" s="1"/>
  <c r="AH178" i="9"/>
  <c r="AK178" i="9" s="1"/>
  <c r="AG112" i="9"/>
  <c r="AJ112" i="9" s="1"/>
  <c r="AH112" i="9"/>
  <c r="AK112" i="9" s="1"/>
  <c r="R454" i="9"/>
  <c r="AH400" i="9"/>
  <c r="AK400" i="9" s="1"/>
  <c r="AG400" i="9"/>
  <c r="AJ400" i="9" s="1"/>
  <c r="AU79" i="9"/>
  <c r="AH359" i="9"/>
  <c r="AK359" i="9" s="1"/>
  <c r="AG359" i="9"/>
  <c r="AJ359" i="9" s="1"/>
  <c r="AH449" i="9"/>
  <c r="AK449" i="9" s="1"/>
  <c r="AG449" i="9"/>
  <c r="AJ449" i="9" s="1"/>
  <c r="AK356" i="9"/>
  <c r="AH93" i="9"/>
  <c r="AK93" i="9" s="1"/>
  <c r="AG93" i="9"/>
  <c r="AJ93" i="9" s="1"/>
  <c r="AU133" i="9"/>
  <c r="AH69" i="9"/>
  <c r="AK69" i="9" s="1"/>
  <c r="AG69" i="9"/>
  <c r="AJ69" i="9" s="1"/>
  <c r="R392" i="9"/>
  <c r="AG403" i="9"/>
  <c r="AJ403" i="9" s="1"/>
  <c r="AH403" i="9"/>
  <c r="AK403" i="9" s="1"/>
  <c r="AG417" i="9"/>
  <c r="AJ417" i="9" s="1"/>
  <c r="AH417" i="9"/>
  <c r="AK417" i="9" s="1"/>
  <c r="AG118" i="9"/>
  <c r="AJ118" i="9" s="1"/>
  <c r="AH118" i="9"/>
  <c r="AK118" i="9" s="1"/>
  <c r="AH8" i="9"/>
  <c r="AK8" i="9" s="1"/>
  <c r="AG8" i="9"/>
  <c r="AJ8" i="9" s="1"/>
  <c r="AH530" i="9"/>
  <c r="AK530" i="9" s="1"/>
  <c r="AG530" i="9"/>
  <c r="AJ530" i="9" s="1"/>
  <c r="R610" i="9"/>
  <c r="AG516" i="9"/>
  <c r="AJ516" i="9" s="1"/>
  <c r="AH516" i="9"/>
  <c r="AK516" i="9" s="1"/>
  <c r="R322" i="9"/>
  <c r="AH39" i="9"/>
  <c r="AK39" i="9" s="1"/>
  <c r="AG39" i="9"/>
  <c r="AJ39" i="9" s="1"/>
  <c r="N303" i="9"/>
  <c r="R303" i="9" s="1"/>
  <c r="AG180" i="9"/>
  <c r="AJ180" i="9" s="1"/>
  <c r="AH180" i="9"/>
  <c r="AK180" i="9" s="1"/>
  <c r="N609" i="9"/>
  <c r="R609" i="9" s="1"/>
  <c r="AU289" i="9"/>
  <c r="AH573" i="9"/>
  <c r="AK573" i="9" s="1"/>
  <c r="AG573" i="9"/>
  <c r="AJ573" i="9" s="1"/>
  <c r="N302" i="9"/>
  <c r="R302" i="9" s="1"/>
  <c r="AG101" i="9"/>
  <c r="AJ101" i="9" s="1"/>
  <c r="AH101" i="9"/>
  <c r="AK101" i="9" s="1"/>
  <c r="AG123" i="9"/>
  <c r="AJ123" i="9" s="1"/>
  <c r="AH123" i="9"/>
  <c r="AK123" i="9" s="1"/>
  <c r="R61" i="9"/>
  <c r="AG499" i="9"/>
  <c r="AJ499" i="9" s="1"/>
  <c r="AH499" i="9"/>
  <c r="AK499" i="9" s="1"/>
  <c r="AG349" i="9"/>
  <c r="AJ349" i="9" s="1"/>
  <c r="AH349" i="9"/>
  <c r="AK233" i="9"/>
  <c r="AG121" i="9"/>
  <c r="AJ121" i="9" s="1"/>
  <c r="AH121" i="9"/>
  <c r="AK121" i="9" s="1"/>
  <c r="AG563" i="9"/>
  <c r="AJ563" i="9" s="1"/>
  <c r="AH563" i="9"/>
  <c r="AK563" i="9" s="1"/>
  <c r="N217" i="9"/>
  <c r="R217" i="9" s="1"/>
  <c r="R69" i="9"/>
  <c r="R411" i="9"/>
  <c r="AH387" i="9"/>
  <c r="AK387" i="9" s="1"/>
  <c r="AG387" i="9"/>
  <c r="AJ387" i="9" s="1"/>
  <c r="N536" i="9"/>
  <c r="R536" i="9" s="1"/>
  <c r="AH97" i="9"/>
  <c r="AK97" i="9" s="1"/>
  <c r="AG97" i="9"/>
  <c r="AJ97" i="9" s="1"/>
  <c r="AG307" i="9"/>
  <c r="AJ307" i="9" s="1"/>
  <c r="AH307" i="9"/>
  <c r="AK307" i="9" s="1"/>
  <c r="AU508" i="9"/>
  <c r="N67" i="9"/>
  <c r="AH156" i="9"/>
  <c r="AK156" i="9" s="1"/>
  <c r="AG156" i="9"/>
  <c r="AJ156" i="9" s="1"/>
  <c r="N288" i="9"/>
  <c r="R288" i="9" s="1"/>
  <c r="R159" i="9"/>
  <c r="AG494" i="9"/>
  <c r="AJ494" i="9" s="1"/>
  <c r="AH494" i="9"/>
  <c r="AK494" i="9" s="1"/>
  <c r="N136" i="9"/>
  <c r="R136" i="9" s="1"/>
  <c r="N323" i="9"/>
  <c r="R323" i="9" s="1"/>
  <c r="N162" i="9"/>
  <c r="R162" i="9" s="1"/>
  <c r="N596" i="9"/>
  <c r="R596" i="9" s="1"/>
  <c r="AH585" i="9"/>
  <c r="AK585" i="9" s="1"/>
  <c r="AG585" i="9"/>
  <c r="AJ585" i="9" s="1"/>
  <c r="AH94" i="9"/>
  <c r="AK94" i="9" s="1"/>
  <c r="AG94" i="9"/>
  <c r="AJ94" i="9"/>
  <c r="AG599" i="9"/>
  <c r="AJ599" i="9" s="1"/>
  <c r="AH599" i="9"/>
  <c r="AK599" i="9" s="1"/>
  <c r="AH287" i="9"/>
  <c r="AK287" i="9" s="1"/>
  <c r="AG287" i="9"/>
  <c r="AJ287" i="9" s="1"/>
  <c r="AG236" i="9"/>
  <c r="AJ236" i="9" s="1"/>
  <c r="AH236" i="9"/>
  <c r="AK236" i="9" s="1"/>
  <c r="N363" i="9"/>
  <c r="R363" i="9" s="1"/>
  <c r="AG466" i="9"/>
  <c r="AJ466" i="9" s="1"/>
  <c r="AH466" i="9"/>
  <c r="AK466" i="9" s="1"/>
  <c r="AH584" i="9"/>
  <c r="AK584" i="9" s="1"/>
  <c r="AG584" i="9"/>
  <c r="AJ584" i="9" s="1"/>
  <c r="AU582" i="9"/>
  <c r="N68" i="9"/>
  <c r="R68" i="9" s="1"/>
  <c r="R415" i="9"/>
  <c r="AH231" i="9"/>
  <c r="AK231" i="9" s="1"/>
  <c r="AG231" i="9"/>
  <c r="AJ231" i="9" s="1"/>
  <c r="AH59" i="9"/>
  <c r="AK59" i="9" s="1"/>
  <c r="AG59" i="9"/>
  <c r="AJ59" i="9"/>
  <c r="AG86" i="9"/>
  <c r="AJ86" i="9" s="1"/>
  <c r="AH86" i="9"/>
  <c r="AK86" i="9" s="1"/>
  <c r="R36" i="9"/>
  <c r="AH173" i="9"/>
  <c r="AG173" i="9"/>
  <c r="AJ173" i="9" s="1"/>
  <c r="N50" i="9"/>
  <c r="R50" i="9" s="1"/>
  <c r="AG483" i="9"/>
  <c r="AJ483" i="9" s="1"/>
  <c r="AH483" i="9"/>
  <c r="AK483" i="9" s="1"/>
  <c r="N581" i="9"/>
  <c r="R581" i="9" s="1"/>
  <c r="AH119" i="9"/>
  <c r="AK119" i="9" s="1"/>
  <c r="AG119" i="9"/>
  <c r="AJ119" i="9" s="1"/>
  <c r="N195" i="9"/>
  <c r="R195" i="9" s="1"/>
  <c r="AG540" i="9"/>
  <c r="AJ540" i="9" s="1"/>
  <c r="AH540" i="9"/>
  <c r="AK540" i="9" s="1"/>
  <c r="AG145" i="9"/>
  <c r="AJ145" i="9" s="1"/>
  <c r="AH145" i="9"/>
  <c r="AK145" i="9" s="1"/>
  <c r="N341" i="9"/>
  <c r="R341" i="9" s="1"/>
  <c r="AH255" i="9"/>
  <c r="AK255" i="9" s="1"/>
  <c r="AG255" i="9"/>
  <c r="AJ255" i="9" s="1"/>
  <c r="AG547" i="9"/>
  <c r="AJ547" i="9" s="1"/>
  <c r="AH547" i="9"/>
  <c r="AK547" i="9" s="1"/>
  <c r="AH497" i="9"/>
  <c r="AK497" i="9" s="1"/>
  <c r="AG497" i="9"/>
  <c r="AJ497" i="9" s="1"/>
  <c r="AH84" i="9"/>
  <c r="AK84" i="9" s="1"/>
  <c r="AG84" i="9"/>
  <c r="AJ84" i="9" s="1"/>
  <c r="N276" i="9"/>
  <c r="R276" i="9" s="1"/>
  <c r="AH608" i="9"/>
  <c r="AK608" i="9" s="1"/>
  <c r="AG608" i="9"/>
  <c r="AJ608" i="9" s="1"/>
  <c r="AH98" i="9"/>
  <c r="AK98" i="9" s="1"/>
  <c r="AG98" i="9"/>
  <c r="AJ98" i="9" s="1"/>
  <c r="N498" i="9"/>
  <c r="R498" i="9" s="1"/>
  <c r="AK349" i="9"/>
  <c r="N389" i="9"/>
  <c r="R389" i="9" s="1"/>
  <c r="AU110" i="9"/>
  <c r="AH318" i="9"/>
  <c r="AK318" i="9" s="1"/>
  <c r="AG318" i="9"/>
  <c r="AJ318" i="9" s="1"/>
  <c r="N164" i="9"/>
  <c r="R164" i="9" s="1"/>
  <c r="AH286" i="9"/>
  <c r="AK286" i="9" s="1"/>
  <c r="AG286" i="9"/>
  <c r="AJ286" i="9" s="1"/>
  <c r="N250" i="9"/>
  <c r="R250" i="9" s="1"/>
  <c r="AH207" i="9"/>
  <c r="AK207" i="9" s="1"/>
  <c r="AG207" i="9"/>
  <c r="AJ207" i="9" s="1"/>
  <c r="N573" i="9"/>
  <c r="R573" i="9" s="1"/>
  <c r="R482" i="9"/>
  <c r="N92" i="9"/>
  <c r="R92" i="9" s="1"/>
  <c r="R260" i="9"/>
  <c r="AH196" i="9"/>
  <c r="AK196" i="9" s="1"/>
  <c r="AG196" i="9"/>
  <c r="AJ196" i="9" s="1"/>
  <c r="AG510" i="9"/>
  <c r="AJ510" i="9" s="1"/>
  <c r="AH510" i="9"/>
  <c r="AK510" i="9" s="1"/>
  <c r="N39" i="9"/>
  <c r="R39" i="9" s="1"/>
  <c r="AG313" i="9"/>
  <c r="AJ313" i="9" s="1"/>
  <c r="AH313" i="9"/>
  <c r="AK313" i="9" s="1"/>
  <c r="N521" i="9"/>
  <c r="R521" i="9" s="1"/>
  <c r="AG182" i="9"/>
  <c r="AJ182" i="9" s="1"/>
  <c r="AH182" i="9"/>
  <c r="AK182" i="9" s="1"/>
  <c r="AK235" i="9"/>
  <c r="AG7" i="9"/>
  <c r="AJ7" i="9" s="1"/>
  <c r="AH7" i="9"/>
  <c r="AK7" i="9" s="1"/>
  <c r="AU269" i="9"/>
  <c r="N472" i="9"/>
  <c r="R472" i="9" s="1"/>
  <c r="AG224" i="9"/>
  <c r="AJ224" i="9" s="1"/>
  <c r="AH224" i="9"/>
  <c r="AK224" i="9" s="1"/>
  <c r="AU397" i="9"/>
  <c r="AG507" i="9"/>
  <c r="AJ507" i="9" s="1"/>
  <c r="AH507" i="9"/>
  <c r="AK507" i="9" s="1"/>
  <c r="N416" i="9"/>
  <c r="R416" i="9" s="1"/>
  <c r="N226" i="9"/>
  <c r="R226" i="9" s="1"/>
  <c r="N74" i="9"/>
  <c r="R74" i="9" s="1"/>
  <c r="AU562" i="9"/>
  <c r="AK173" i="9"/>
  <c r="R296" i="9"/>
  <c r="N361" i="9"/>
  <c r="R361" i="9" s="1"/>
  <c r="AU350" i="9"/>
  <c r="AH327" i="9"/>
  <c r="AK327" i="9" s="1"/>
  <c r="AG327" i="9"/>
  <c r="AJ327" i="9" s="1"/>
  <c r="AH143" i="9"/>
  <c r="AK143" i="9" s="1"/>
  <c r="AG143" i="9"/>
  <c r="AJ143" i="9" s="1"/>
  <c r="N337" i="9"/>
  <c r="R337" i="9" s="1"/>
  <c r="AH120" i="9"/>
  <c r="AK120" i="9" s="1"/>
  <c r="AG120" i="9"/>
  <c r="AJ120" i="9" s="1"/>
  <c r="AU182" i="9"/>
  <c r="AG577" i="9"/>
  <c r="AJ577" i="9" s="1"/>
  <c r="AH577" i="9"/>
  <c r="AK577" i="9" s="1"/>
  <c r="AG27" i="9"/>
  <c r="AJ27" i="9" s="1"/>
  <c r="AH27" i="9"/>
  <c r="AK27" i="9" s="1"/>
  <c r="R335" i="9"/>
  <c r="AU501" i="9"/>
  <c r="AH527" i="9"/>
  <c r="AK527" i="9" s="1"/>
  <c r="AG527" i="9"/>
  <c r="AJ527" i="9" s="1"/>
  <c r="N333" i="9"/>
  <c r="R333" i="9" s="1"/>
  <c r="N516" i="9"/>
  <c r="R516" i="9" s="1"/>
  <c r="AU215" i="9"/>
  <c r="AG216" i="9"/>
  <c r="AJ216" i="9" s="1"/>
  <c r="AH216" i="9"/>
  <c r="AK216" i="9" s="1"/>
  <c r="R142" i="9"/>
  <c r="AG472" i="9"/>
  <c r="AJ472" i="9" s="1"/>
  <c r="AH472" i="9"/>
  <c r="AK472" i="9" s="1"/>
  <c r="AU564" i="9"/>
  <c r="R308" i="9"/>
  <c r="R531" i="9"/>
  <c r="N409" i="9"/>
  <c r="R409" i="9" s="1"/>
  <c r="AH490" i="9"/>
  <c r="AK490" i="9" s="1"/>
  <c r="AG490" i="9"/>
  <c r="AJ490" i="9" s="1"/>
  <c r="AH217" i="9"/>
  <c r="AK217" i="9" s="1"/>
  <c r="AG217" i="9"/>
  <c r="AJ217" i="9" s="1"/>
  <c r="AG54" i="9"/>
  <c r="AJ54" i="9" s="1"/>
  <c r="AH54" i="9"/>
  <c r="AK54" i="9" s="1"/>
  <c r="AH372" i="9"/>
  <c r="AK372" i="9" s="1"/>
  <c r="AG372" i="9"/>
  <c r="AJ372" i="9" s="1"/>
  <c r="AH475" i="9"/>
  <c r="AK475" i="9" s="1"/>
  <c r="AG475" i="9"/>
  <c r="AJ475" i="9" s="1"/>
  <c r="N3" i="9"/>
  <c r="R3" i="9" s="1"/>
  <c r="AG587" i="9"/>
  <c r="AJ587" i="9" s="1"/>
  <c r="AH587" i="9"/>
  <c r="AK587" i="9" s="1"/>
  <c r="AH239" i="9"/>
  <c r="AK239" i="9" s="1"/>
  <c r="AG239" i="9"/>
  <c r="AJ239" i="9" s="1"/>
  <c r="N499" i="9"/>
  <c r="R499" i="9" s="1"/>
  <c r="AG334" i="9"/>
  <c r="AJ334" i="9" s="1"/>
  <c r="AH334" i="9"/>
  <c r="AK334" i="9" s="1"/>
  <c r="AH335" i="9"/>
  <c r="AK335" i="9" s="1"/>
  <c r="AG335" i="9"/>
  <c r="AJ335" i="9"/>
  <c r="AG235" i="9"/>
  <c r="AJ235" i="9" s="1"/>
  <c r="AH235" i="9"/>
  <c r="AG42" i="9"/>
  <c r="AJ42" i="9" s="1"/>
  <c r="AH42" i="9"/>
  <c r="AK42" i="9" s="1"/>
  <c r="AH198" i="9"/>
  <c r="AK198" i="9" s="1"/>
  <c r="AG198" i="9"/>
  <c r="AJ198" i="9" s="1"/>
  <c r="AH399" i="9"/>
  <c r="AK399" i="9" s="1"/>
  <c r="AG399" i="9"/>
  <c r="AJ399" i="9" s="1"/>
  <c r="AH238" i="9"/>
  <c r="AK238" i="9" s="1"/>
  <c r="AG238" i="9"/>
  <c r="AJ238" i="9" s="1"/>
  <c r="AH234" i="9"/>
  <c r="AK234" i="9" s="1"/>
  <c r="AG234" i="9"/>
  <c r="AJ234" i="9" s="1"/>
  <c r="AG433" i="9"/>
  <c r="AJ433" i="9" s="1"/>
  <c r="AH433" i="9"/>
  <c r="AK433" i="9" s="1"/>
  <c r="AH376" i="9"/>
  <c r="AK376" i="9" s="1"/>
  <c r="AG376" i="9"/>
  <c r="AJ376" i="9" s="1"/>
  <c r="AH131" i="9"/>
  <c r="AK131" i="9" s="1"/>
  <c r="AG131" i="9"/>
  <c r="AJ131" i="9" s="1"/>
  <c r="AH566" i="9"/>
  <c r="AK566" i="9" s="1"/>
  <c r="AG566" i="9"/>
  <c r="AJ566" i="9" s="1"/>
  <c r="AH219" i="9"/>
  <c r="AK219" i="9" s="1"/>
  <c r="AG219" i="9"/>
  <c r="AJ219" i="9" s="1"/>
  <c r="AG2" i="9"/>
  <c r="AJ2" i="9" s="1"/>
  <c r="AH2" i="9"/>
  <c r="AK2" i="9" s="1"/>
  <c r="AH296" i="9"/>
  <c r="AK296" i="9" s="1"/>
  <c r="AG296" i="9"/>
  <c r="AJ296" i="9" s="1"/>
  <c r="AH28" i="9"/>
  <c r="AK28" i="9" s="1"/>
  <c r="AG28" i="9"/>
  <c r="AJ28" i="9" s="1"/>
  <c r="AH209" i="9"/>
  <c r="AK209" i="9" s="1"/>
  <c r="AG209" i="9"/>
  <c r="AJ209" i="9" s="1"/>
  <c r="AH250" i="9"/>
  <c r="AK250" i="9" s="1"/>
  <c r="AG250" i="9"/>
  <c r="AJ250" i="9" s="1"/>
  <c r="AH605" i="9"/>
  <c r="AK605" i="9" s="1"/>
  <c r="AG605" i="9"/>
  <c r="AJ605" i="9" s="1"/>
  <c r="AG272" i="9"/>
  <c r="AJ272" i="9" s="1"/>
  <c r="AH272" i="9"/>
  <c r="AK272" i="9" s="1"/>
  <c r="N307" i="9"/>
  <c r="R307" i="9" s="1"/>
  <c r="N17" i="9"/>
  <c r="R17" i="9" s="1"/>
  <c r="N12" i="9"/>
  <c r="R12" i="9" s="1"/>
  <c r="AG310" i="9"/>
  <c r="AJ310" i="9" s="1"/>
  <c r="AH310" i="9"/>
  <c r="AK310" i="9" s="1"/>
  <c r="AG469" i="9"/>
  <c r="AJ469" i="9" s="1"/>
  <c r="AH469" i="9"/>
  <c r="AK469" i="9" s="1"/>
  <c r="N566" i="9"/>
  <c r="R566" i="9" s="1"/>
  <c r="AH505" i="9"/>
  <c r="AK505" i="9" s="1"/>
  <c r="AG505" i="9"/>
  <c r="AJ505" i="9" s="1"/>
  <c r="AH564" i="9"/>
  <c r="AK564" i="9" s="1"/>
  <c r="AG564" i="9"/>
  <c r="AJ564" i="9" s="1"/>
  <c r="R49" i="9"/>
  <c r="AG381" i="9"/>
  <c r="AJ381" i="9" s="1"/>
  <c r="AH381" i="9"/>
  <c r="AK381" i="9" s="1"/>
  <c r="AJ539" i="9"/>
  <c r="AH539" i="9"/>
  <c r="AK539" i="9" s="1"/>
  <c r="AG539" i="9"/>
  <c r="AH22" i="9"/>
  <c r="AG22" i="9"/>
  <c r="AJ22" i="9" s="1"/>
  <c r="AG338" i="9"/>
  <c r="AJ338" i="9" s="1"/>
  <c r="AH338" i="9"/>
  <c r="AK338" i="9" s="1"/>
  <c r="N394" i="9"/>
  <c r="R394" i="9" s="1"/>
  <c r="AU352" i="9"/>
  <c r="AH91" i="9"/>
  <c r="AK91" i="9" s="1"/>
  <c r="AG91" i="9"/>
  <c r="AJ91" i="9" s="1"/>
  <c r="AH537" i="9"/>
  <c r="AK537" i="9" s="1"/>
  <c r="AG537" i="9"/>
  <c r="AJ537" i="9" s="1"/>
  <c r="AH138" i="9"/>
  <c r="AK138" i="9" s="1"/>
  <c r="AG138" i="9"/>
  <c r="AJ138" i="9" s="1"/>
  <c r="N174" i="9"/>
  <c r="R174" i="9" s="1"/>
  <c r="AH431" i="9"/>
  <c r="AK431" i="9" s="1"/>
  <c r="AG431" i="9"/>
  <c r="AJ431" i="9" s="1"/>
  <c r="N51" i="9"/>
  <c r="R51" i="9" s="1"/>
  <c r="AU362" i="9"/>
  <c r="N2" i="9"/>
  <c r="R2" i="9" s="1"/>
  <c r="AU328" i="9"/>
  <c r="AH309" i="9"/>
  <c r="AK309" i="9" s="1"/>
  <c r="AG309" i="9"/>
  <c r="AJ309" i="9" s="1"/>
  <c r="AU439" i="9"/>
  <c r="AH546" i="9"/>
  <c r="AK546" i="9" s="1"/>
  <c r="AG546" i="9"/>
  <c r="AJ546" i="9" s="1"/>
  <c r="N351" i="9"/>
  <c r="R351" i="9" s="1"/>
  <c r="AH339" i="9"/>
  <c r="AK339" i="9" s="1"/>
  <c r="AG339" i="9"/>
  <c r="AJ339" i="9" s="1"/>
  <c r="AG367" i="9"/>
  <c r="AJ367" i="9" s="1"/>
  <c r="AH367" i="9"/>
  <c r="AK367" i="9" s="1"/>
  <c r="N207" i="9"/>
  <c r="R207" i="9" s="1"/>
  <c r="N60" i="9"/>
  <c r="R60" i="9" s="1"/>
  <c r="AH226" i="9"/>
  <c r="AK226" i="9" s="1"/>
  <c r="AG226" i="9"/>
  <c r="AJ226" i="9" s="1"/>
  <c r="N503" i="9"/>
  <c r="R503" i="9" s="1"/>
  <c r="AU485" i="9"/>
  <c r="N101" i="9"/>
  <c r="R101" i="9" s="1"/>
  <c r="AH523" i="9"/>
  <c r="AK523" i="9" s="1"/>
  <c r="AG523" i="9"/>
  <c r="AJ523" i="9" s="1"/>
  <c r="N402" i="9"/>
  <c r="R402" i="9" s="1"/>
  <c r="N118" i="9"/>
  <c r="R118" i="9" s="1"/>
  <c r="N603" i="9"/>
  <c r="R603" i="9" s="1"/>
  <c r="AU355" i="9"/>
  <c r="N567" i="9"/>
  <c r="R567" i="9" s="1"/>
  <c r="N506" i="9"/>
  <c r="R506" i="9" s="1"/>
  <c r="AH357" i="9"/>
  <c r="AK357" i="9" s="1"/>
  <c r="AG357" i="9"/>
  <c r="AJ357" i="9" s="1"/>
  <c r="AH452" i="9"/>
  <c r="AK452" i="9" s="1"/>
  <c r="AG452" i="9"/>
  <c r="AJ452" i="9" s="1"/>
  <c r="AG390" i="9"/>
  <c r="AJ390" i="9" s="1"/>
  <c r="AH390" i="9"/>
  <c r="AK390" i="9" s="1"/>
  <c r="AU189" i="9"/>
  <c r="N278" i="9"/>
  <c r="R278" i="9" s="1"/>
  <c r="AH192" i="9"/>
  <c r="AK192" i="9" s="1"/>
  <c r="AG192" i="9"/>
  <c r="AJ192" i="9" s="1"/>
  <c r="AU385" i="9"/>
  <c r="N232" i="9"/>
  <c r="R232" i="9" s="1"/>
  <c r="AH87" i="9"/>
  <c r="AK87" i="9" s="1"/>
  <c r="AG87" i="9"/>
  <c r="AJ87" i="9" s="1"/>
  <c r="AG498" i="9"/>
  <c r="AJ498" i="9" s="1"/>
  <c r="AH498" i="9"/>
  <c r="AK498" i="9" s="1"/>
  <c r="N145" i="9"/>
  <c r="R145" i="9" s="1"/>
  <c r="AG302" i="9"/>
  <c r="AJ302" i="9" s="1"/>
  <c r="AH302" i="9"/>
  <c r="AK302" i="9" s="1"/>
  <c r="AG373" i="9"/>
  <c r="AJ373" i="9" s="1"/>
  <c r="AH373" i="9"/>
  <c r="AU450" i="9"/>
  <c r="AH218" i="9"/>
  <c r="AK218" i="9" s="1"/>
  <c r="AG218" i="9"/>
  <c r="AJ218" i="9" s="1"/>
  <c r="R191" i="9"/>
  <c r="AG407" i="9"/>
  <c r="AJ407" i="9" s="1"/>
  <c r="AH407" i="9"/>
  <c r="AK407" i="9" s="1"/>
  <c r="N488" i="9"/>
  <c r="R488" i="9" s="1"/>
  <c r="AG467" i="9"/>
  <c r="AJ467" i="9" s="1"/>
  <c r="AH467" i="9"/>
  <c r="AK467" i="9" s="1"/>
  <c r="AH581" i="9"/>
  <c r="AK581" i="9" s="1"/>
  <c r="AG581" i="9"/>
  <c r="AJ581" i="9" s="1"/>
  <c r="AK22" i="9"/>
  <c r="AH258" i="9"/>
  <c r="AK258" i="9" s="1"/>
  <c r="AG258" i="9"/>
  <c r="AJ258" i="9" s="1"/>
  <c r="AH353" i="9"/>
  <c r="AK353" i="9" s="1"/>
  <c r="AG353" i="9"/>
  <c r="AJ353" i="9" s="1"/>
  <c r="AG374" i="9"/>
  <c r="AJ374" i="9" s="1"/>
  <c r="AH374" i="9"/>
  <c r="AK374" i="9" s="1"/>
  <c r="AH329" i="9"/>
  <c r="AK329" i="9" s="1"/>
  <c r="AG329" i="9"/>
  <c r="AJ329" i="9" s="1"/>
  <c r="AH445" i="9"/>
  <c r="AK445" i="9" s="1"/>
  <c r="AG445" i="9"/>
  <c r="AJ445" i="9" s="1"/>
  <c r="AG203" i="9"/>
  <c r="AJ203" i="9" s="1"/>
  <c r="AH203" i="9"/>
  <c r="N138" i="9"/>
  <c r="R138" i="9" s="1"/>
  <c r="AH600" i="9"/>
  <c r="AK600" i="9" s="1"/>
  <c r="AG600" i="9"/>
  <c r="AJ600" i="9" s="1"/>
  <c r="N91" i="9"/>
  <c r="R91" i="9" s="1"/>
  <c r="AH159" i="9"/>
  <c r="AK159" i="9" s="1"/>
  <c r="AG159" i="9"/>
  <c r="AJ159" i="9" s="1"/>
  <c r="N147" i="9"/>
  <c r="R147" i="9" s="1"/>
  <c r="R43" i="9"/>
  <c r="AG601" i="9"/>
  <c r="AJ601" i="9" s="1"/>
  <c r="AH601" i="9"/>
  <c r="AK601" i="9" s="1"/>
  <c r="AG561" i="9"/>
  <c r="AJ561" i="9" s="1"/>
  <c r="AH561" i="9"/>
  <c r="AK561" i="9" s="1"/>
  <c r="N592" i="9"/>
  <c r="R592" i="9" s="1"/>
  <c r="AH492" i="9"/>
  <c r="AK492" i="9" s="1"/>
  <c r="AG492" i="9"/>
  <c r="AJ492" i="9" s="1"/>
  <c r="AH392" i="9"/>
  <c r="AK392" i="9" s="1"/>
  <c r="AG392" i="9"/>
  <c r="AJ392" i="9" s="1"/>
  <c r="N235" i="9"/>
  <c r="R235" i="9" s="1"/>
  <c r="N447" i="9"/>
  <c r="R447" i="9" s="1"/>
  <c r="AH158" i="9"/>
  <c r="AK158" i="9" s="1"/>
  <c r="AG158" i="9"/>
  <c r="AJ158" i="9" s="1"/>
  <c r="AG389" i="9"/>
  <c r="AJ389" i="9" s="1"/>
  <c r="AH389" i="9"/>
  <c r="AK389" i="9" s="1"/>
  <c r="N32" i="9"/>
  <c r="R32" i="9" s="1"/>
  <c r="AG62" i="9"/>
  <c r="AJ62" i="9" s="1"/>
  <c r="AH62" i="9"/>
  <c r="AK62" i="9" s="1"/>
  <c r="AG384" i="9"/>
  <c r="AJ384" i="9" s="1"/>
  <c r="AH384" i="9"/>
  <c r="AK384" i="9" s="1"/>
  <c r="AH50" i="9"/>
  <c r="AK50" i="9" s="1"/>
  <c r="AG50" i="9"/>
  <c r="AJ50" i="9" s="1"/>
  <c r="AG330" i="9"/>
  <c r="AJ330" i="9" s="1"/>
  <c r="AH330" i="9"/>
  <c r="AK330" i="9" s="1"/>
  <c r="R208" i="9"/>
  <c r="AH319" i="9"/>
  <c r="AK319" i="9" s="1"/>
  <c r="AG319" i="9"/>
  <c r="AJ319" i="9" s="1"/>
  <c r="AG342" i="9"/>
  <c r="AJ342" i="9" s="1"/>
  <c r="AH342" i="9"/>
  <c r="AK342" i="9" s="1"/>
  <c r="AH435" i="9"/>
  <c r="AK435" i="9" s="1"/>
  <c r="AG435" i="9"/>
  <c r="AJ435" i="9" s="1"/>
  <c r="AH160" i="9"/>
  <c r="AK160" i="9" s="1"/>
  <c r="AG160" i="9"/>
  <c r="AJ160" i="9" s="1"/>
  <c r="AH485" i="9"/>
  <c r="AK485" i="9" s="1"/>
  <c r="AG485" i="9"/>
  <c r="AJ485" i="9" s="1"/>
  <c r="AH406" i="9"/>
  <c r="AK406" i="9" s="1"/>
  <c r="AG406" i="9"/>
  <c r="AJ406" i="9" s="1"/>
  <c r="AH322" i="9"/>
  <c r="AG322" i="9"/>
  <c r="AJ322" i="9" s="1"/>
  <c r="AH181" i="9"/>
  <c r="AG181" i="9"/>
  <c r="AJ181" i="9" s="1"/>
  <c r="AH262" i="9"/>
  <c r="AK262" i="9" s="1"/>
  <c r="AG262" i="9"/>
  <c r="AJ262" i="9" s="1"/>
  <c r="AH434" i="9"/>
  <c r="AK434" i="9" s="1"/>
  <c r="AG434" i="9"/>
  <c r="AJ434" i="9" s="1"/>
  <c r="AK373" i="9"/>
  <c r="N370" i="9"/>
  <c r="R370" i="9" s="1"/>
  <c r="N110" i="9"/>
  <c r="R110" i="9" s="1"/>
  <c r="N57" i="9"/>
  <c r="R57" i="9" s="1"/>
  <c r="N352" i="9"/>
  <c r="R352" i="9" s="1"/>
  <c r="AH315" i="9"/>
  <c r="AK315" i="9" s="1"/>
  <c r="AG315" i="9"/>
  <c r="AJ315" i="9" s="1"/>
  <c r="AH68" i="9"/>
  <c r="AK68" i="9" s="1"/>
  <c r="AG68" i="9"/>
  <c r="AJ68" i="9" s="1"/>
  <c r="AH260" i="9"/>
  <c r="AK260" i="9" s="1"/>
  <c r="AG260" i="9"/>
  <c r="AJ260" i="9" s="1"/>
  <c r="AH102" i="9"/>
  <c r="AK102" i="9" s="1"/>
  <c r="AG102" i="9"/>
  <c r="AJ102" i="9" s="1"/>
  <c r="AH543" i="9"/>
  <c r="AK543" i="9" s="1"/>
  <c r="AG543" i="9"/>
  <c r="AJ543" i="9" s="1"/>
  <c r="AG67" i="9"/>
  <c r="AJ67" i="9" s="1"/>
  <c r="AH67" i="9"/>
  <c r="AK67" i="9" s="1"/>
  <c r="AG593" i="9"/>
  <c r="AJ593" i="9" s="1"/>
  <c r="AH593" i="9"/>
  <c r="AK593" i="9" s="1"/>
  <c r="AG106" i="9"/>
  <c r="AJ106" i="9" s="1"/>
  <c r="AH106" i="9"/>
  <c r="AK106" i="9" s="1"/>
  <c r="N14" i="9"/>
  <c r="R14" i="9" s="1"/>
  <c r="AH486" i="9"/>
  <c r="AK486" i="9" s="1"/>
  <c r="AG486" i="9"/>
  <c r="AJ486" i="9"/>
  <c r="N273" i="9"/>
  <c r="R273" i="9" s="1"/>
  <c r="AH164" i="9"/>
  <c r="AK164" i="9" s="1"/>
  <c r="AG164" i="9"/>
  <c r="AJ164" i="9" s="1"/>
  <c r="AH506" i="9"/>
  <c r="AK506" i="9" s="1"/>
  <c r="AG506" i="9"/>
  <c r="AJ506" i="9" s="1"/>
  <c r="N570" i="9"/>
  <c r="R570" i="9" s="1"/>
  <c r="N591" i="9"/>
  <c r="R591" i="9" s="1"/>
  <c r="R349" i="9"/>
  <c r="R115" i="9"/>
  <c r="N569" i="9"/>
  <c r="R569" i="9" s="1"/>
  <c r="AH264" i="9"/>
  <c r="AK264" i="9" s="1"/>
  <c r="AG264" i="9"/>
  <c r="AJ264" i="9" s="1"/>
  <c r="AH493" i="9"/>
  <c r="AK493" i="9" s="1"/>
  <c r="AG493" i="9"/>
  <c r="AJ493" i="9" s="1"/>
  <c r="AG227" i="9"/>
  <c r="AJ227" i="9"/>
  <c r="AH227" i="9"/>
  <c r="AK227" i="9" s="1"/>
  <c r="AG568" i="9"/>
  <c r="AJ568" i="9" s="1"/>
  <c r="AH568" i="9"/>
  <c r="AK568" i="9" s="1"/>
  <c r="AH288" i="9"/>
  <c r="AK288" i="9" s="1"/>
  <c r="AG288" i="9"/>
  <c r="AJ288" i="9" s="1"/>
  <c r="AK203" i="9"/>
  <c r="N222" i="9"/>
  <c r="R222" i="9" s="1"/>
  <c r="AH450" i="9"/>
  <c r="AK450" i="9" s="1"/>
  <c r="AG450" i="9"/>
  <c r="AJ450" i="9" s="1"/>
  <c r="AH25" i="9"/>
  <c r="AK25" i="9" s="1"/>
  <c r="AG25" i="9"/>
  <c r="AJ25" i="9" s="1"/>
  <c r="AH411" i="9"/>
  <c r="AK411" i="9" s="1"/>
  <c r="AG411" i="9"/>
  <c r="AJ411" i="9" s="1"/>
  <c r="N127" i="9"/>
  <c r="R127" i="9" s="1"/>
  <c r="AG146" i="9"/>
  <c r="AJ146" i="9" s="1"/>
  <c r="AH146" i="9"/>
  <c r="AK146" i="9" s="1"/>
  <c r="AH38" i="9"/>
  <c r="AK38" i="9" s="1"/>
  <c r="AG38" i="9"/>
  <c r="AJ38" i="9" s="1"/>
  <c r="N243" i="9"/>
  <c r="R243" i="9" s="1"/>
  <c r="AG283" i="9"/>
  <c r="AJ283" i="9" s="1"/>
  <c r="AH283" i="9"/>
  <c r="AK283" i="9" s="1"/>
  <c r="AH117" i="9"/>
  <c r="AK117" i="9" s="1"/>
  <c r="AG117" i="9"/>
  <c r="AJ117" i="9" s="1"/>
  <c r="AH137" i="9"/>
  <c r="AK137" i="9" s="1"/>
  <c r="AG137" i="9"/>
  <c r="AJ137" i="9" s="1"/>
  <c r="AH246" i="9"/>
  <c r="AK246" i="9" s="1"/>
  <c r="AG246" i="9"/>
  <c r="AJ246" i="9" s="1"/>
  <c r="AG153" i="9"/>
  <c r="AJ153" i="9" s="1"/>
  <c r="AH153" i="9"/>
  <c r="AK153" i="9" s="1"/>
  <c r="N95" i="9"/>
  <c r="R95" i="9" s="1"/>
  <c r="AH13" i="9"/>
  <c r="AK13" i="9" s="1"/>
  <c r="AG13" i="9"/>
  <c r="AJ13" i="9" s="1"/>
  <c r="AG436" i="9"/>
  <c r="AJ436" i="9" s="1"/>
  <c r="AH436" i="9"/>
  <c r="AK436" i="9" s="1"/>
  <c r="AH92" i="9"/>
  <c r="AK92" i="9" s="1"/>
  <c r="AG92" i="9"/>
  <c r="AJ92" i="9" s="1"/>
  <c r="AH386" i="9"/>
  <c r="AK386" i="9" s="1"/>
  <c r="AG386" i="9"/>
  <c r="AJ386" i="9" s="1"/>
  <c r="N310" i="9"/>
  <c r="R310" i="9" s="1"/>
  <c r="AK322" i="9"/>
  <c r="N187" i="9"/>
  <c r="R187" i="9" s="1"/>
  <c r="N471" i="9"/>
  <c r="R471" i="9" s="1"/>
  <c r="AH401" i="9"/>
  <c r="AK401" i="9" s="1"/>
  <c r="AG401" i="9"/>
  <c r="AJ401" i="9" s="1"/>
  <c r="AG191" i="9"/>
  <c r="AJ191" i="9" s="1"/>
  <c r="AH191" i="9"/>
  <c r="AK191" i="9" s="1"/>
  <c r="N543" i="9"/>
  <c r="R543" i="9" s="1"/>
  <c r="AK181" i="9"/>
  <c r="N270" i="9"/>
  <c r="R270" i="9" s="1"/>
  <c r="AH166" i="9"/>
  <c r="AK166" i="9" s="1"/>
  <c r="AG166" i="9"/>
  <c r="AJ166" i="9" s="1"/>
  <c r="AH545" i="9"/>
  <c r="AK545" i="9" s="1"/>
  <c r="AG545" i="9"/>
  <c r="AJ545" i="9" s="1"/>
  <c r="N113" i="9"/>
  <c r="R113" i="9" s="1"/>
  <c r="N18" i="9"/>
  <c r="R18" i="9" s="1"/>
  <c r="N489" i="9"/>
  <c r="R489" i="9" s="1"/>
  <c r="R116" i="9"/>
  <c r="AU121" i="9"/>
  <c r="N608" i="9"/>
  <c r="R608" i="9" s="1"/>
  <c r="AH78" i="9"/>
  <c r="AK78" i="9" s="1"/>
  <c r="AG78" i="9"/>
  <c r="AJ78" i="9" s="1"/>
  <c r="AG212" i="9"/>
  <c r="AJ212" i="9" s="1"/>
  <c r="AH212" i="9"/>
  <c r="AK212" i="9" s="1"/>
  <c r="AK21" i="9"/>
  <c r="AH100" i="9"/>
  <c r="AK100" i="9" s="1"/>
  <c r="AG100" i="9"/>
  <c r="AJ100" i="9" s="1"/>
  <c r="N22" i="9"/>
  <c r="R22" i="9" s="1"/>
  <c r="AH43" i="9"/>
  <c r="AK43" i="9" s="1"/>
  <c r="AG43" i="9"/>
  <c r="AJ43" i="9" s="1"/>
  <c r="AU23" i="9"/>
  <c r="R279" i="9"/>
  <c r="N300" i="9"/>
  <c r="R300" i="9" s="1"/>
  <c r="N424" i="9"/>
  <c r="R424" i="9" s="1"/>
  <c r="R59" i="9"/>
  <c r="AH35" i="9"/>
  <c r="AK35" i="9" s="1"/>
  <c r="AG35" i="9"/>
  <c r="AJ35" i="9" s="1"/>
  <c r="N285" i="9"/>
  <c r="R285" i="9" s="1"/>
  <c r="AG317" i="9"/>
  <c r="AJ317" i="9" s="1"/>
  <c r="AH317" i="9"/>
  <c r="AK317" i="9" s="1"/>
  <c r="R9" i="9"/>
  <c r="AH352" i="9"/>
  <c r="AG352" i="9"/>
  <c r="AJ352" i="9" s="1"/>
  <c r="N105" i="9"/>
  <c r="R105" i="9" s="1"/>
  <c r="N467" i="9"/>
  <c r="R467" i="9" s="1"/>
  <c r="AG383" i="9"/>
  <c r="AJ383" i="9" s="1"/>
  <c r="AH383" i="9"/>
  <c r="AK383" i="9" s="1"/>
  <c r="AH3" i="9"/>
  <c r="AK3" i="9" s="1"/>
  <c r="AG3" i="9"/>
  <c r="AJ3" i="9" s="1"/>
  <c r="N568" i="9"/>
  <c r="R568" i="9" s="1"/>
  <c r="N188" i="9"/>
  <c r="R188" i="9" s="1"/>
  <c r="AG565" i="9"/>
  <c r="AJ565" i="9" s="1"/>
  <c r="AH565" i="9"/>
  <c r="AK565" i="9" s="1"/>
  <c r="N561" i="9"/>
  <c r="R561" i="9" s="1"/>
  <c r="N487" i="9"/>
  <c r="R487" i="9" s="1"/>
  <c r="AU602" i="9"/>
  <c r="AH278" i="9"/>
  <c r="AK278" i="9" s="1"/>
  <c r="AG278" i="9"/>
  <c r="AJ278" i="9" s="1"/>
  <c r="AG553" i="9"/>
  <c r="AJ553" i="9" s="1"/>
  <c r="AH553" i="9"/>
  <c r="AK553" i="9" s="1"/>
  <c r="N325" i="9"/>
  <c r="R325" i="9" s="1"/>
  <c r="N530" i="9"/>
  <c r="R530" i="9" s="1"/>
  <c r="AH64" i="9"/>
  <c r="AK64" i="9" s="1"/>
  <c r="AG64" i="9"/>
  <c r="AJ64" i="9" s="1"/>
  <c r="N25" i="9"/>
  <c r="R25" i="9" s="1"/>
  <c r="N435" i="9"/>
  <c r="R435" i="9" s="1"/>
  <c r="AH491" i="9"/>
  <c r="AK491" i="9" s="1"/>
  <c r="AG491" i="9"/>
  <c r="AJ491" i="9" s="1"/>
  <c r="N356" i="9"/>
  <c r="R356" i="9" s="1"/>
  <c r="AH346" i="9"/>
  <c r="AK346" i="9" s="1"/>
  <c r="AG346" i="9"/>
  <c r="AJ346" i="9" s="1"/>
  <c r="AH471" i="9"/>
  <c r="AK471" i="9" s="1"/>
  <c r="AG471" i="9"/>
  <c r="AJ471" i="9" s="1"/>
  <c r="AH378" i="9"/>
  <c r="AK378" i="9" s="1"/>
  <c r="AG378" i="9"/>
  <c r="AJ378" i="9" s="1"/>
  <c r="AH409" i="9"/>
  <c r="AK409" i="9" s="1"/>
  <c r="AG409" i="9"/>
  <c r="AJ409" i="9" s="1"/>
  <c r="N441" i="9"/>
  <c r="R441" i="9" s="1"/>
  <c r="AH557" i="9"/>
  <c r="AK557" i="9" s="1"/>
  <c r="AG557" i="9"/>
  <c r="AJ557" i="9" s="1"/>
  <c r="AH249" i="9"/>
  <c r="AK249" i="9" s="1"/>
  <c r="AG249" i="9"/>
  <c r="AJ249" i="9" s="1"/>
  <c r="N80" i="9"/>
  <c r="R80" i="9" s="1"/>
  <c r="N160" i="9"/>
  <c r="R160" i="9" s="1"/>
  <c r="AU66" i="9"/>
  <c r="R357" i="9"/>
  <c r="AH567" i="9"/>
  <c r="AK567" i="9" s="1"/>
  <c r="AG567" i="9"/>
  <c r="AJ567" i="9" s="1"/>
  <c r="AH107" i="9"/>
  <c r="AK107" i="9" s="1"/>
  <c r="AG107" i="9"/>
  <c r="AJ107" i="9" s="1"/>
  <c r="N512" i="9"/>
  <c r="R512" i="9" s="1"/>
  <c r="N321" i="9"/>
  <c r="R321" i="9" s="1"/>
  <c r="AU393" i="9"/>
  <c r="AG416" i="9"/>
  <c r="AJ416" i="9" s="1"/>
  <c r="AH416" i="9"/>
  <c r="AK416" i="9" s="1"/>
  <c r="AH95" i="9"/>
  <c r="AK95" i="9" s="1"/>
  <c r="AG95" i="9"/>
  <c r="AJ95" i="9" s="1"/>
  <c r="AH404" i="9"/>
  <c r="AK404" i="9" s="1"/>
  <c r="AG404" i="9"/>
  <c r="AJ404" i="9" s="1"/>
  <c r="AH273" i="9"/>
  <c r="AK273" i="9" s="1"/>
  <c r="AG273" i="9"/>
  <c r="AJ273" i="9" s="1"/>
  <c r="AG368" i="9"/>
  <c r="AJ368" i="9" s="1"/>
  <c r="AH368" i="9"/>
  <c r="AK368" i="9" s="1"/>
  <c r="AH263" i="9"/>
  <c r="AK263" i="9" s="1"/>
  <c r="AG263" i="9"/>
  <c r="AJ263" i="9" s="1"/>
  <c r="N197" i="9"/>
  <c r="R197" i="9" s="1"/>
  <c r="AG74" i="9"/>
  <c r="AJ74" i="9" s="1"/>
  <c r="AH74" i="9"/>
  <c r="AK74" i="9" s="1"/>
  <c r="AG395" i="9"/>
  <c r="AJ395" i="9" s="1"/>
  <c r="AH395" i="9"/>
  <c r="AK395" i="9" s="1"/>
  <c r="AH187" i="9"/>
  <c r="AK187" i="9" s="1"/>
  <c r="AG187" i="9"/>
  <c r="AJ187" i="9" s="1"/>
  <c r="AH597" i="9"/>
  <c r="AK597" i="9" s="1"/>
  <c r="AG597" i="9"/>
  <c r="AJ597" i="9" s="1"/>
  <c r="N272" i="9"/>
  <c r="R272" i="9" s="1"/>
  <c r="N465" i="9"/>
  <c r="R465" i="9" s="1"/>
  <c r="AG45" i="9"/>
  <c r="AJ45" i="9" s="1"/>
  <c r="AH45" i="9"/>
  <c r="AK45" i="9" s="1"/>
  <c r="AG186" i="9"/>
  <c r="AJ186" i="9" s="1"/>
  <c r="AH186" i="9"/>
  <c r="AK186" i="9" s="1"/>
  <c r="AH300" i="9"/>
  <c r="AK300" i="9" s="1"/>
  <c r="AG300" i="9"/>
  <c r="AJ300" i="9" s="1"/>
  <c r="AH20" i="9"/>
  <c r="AK20" i="9" s="1"/>
  <c r="AG20" i="9"/>
  <c r="AJ20" i="9" s="1"/>
  <c r="N6" i="9"/>
  <c r="R6" i="9" s="1"/>
  <c r="AK352" i="9"/>
  <c r="AH32" i="9"/>
  <c r="AK32" i="9" s="1"/>
  <c r="AG32" i="9"/>
  <c r="AJ32" i="9" s="1"/>
  <c r="R386" i="9"/>
  <c r="R600" i="9"/>
  <c r="N466" i="9"/>
  <c r="R466" i="9" s="1"/>
  <c r="AH555" i="9"/>
  <c r="AK555" i="9" s="1"/>
  <c r="AG555" i="9"/>
  <c r="AJ555" i="9" s="1"/>
  <c r="R100" i="9"/>
  <c r="AH96" i="9"/>
  <c r="AK96" i="9" s="1"/>
  <c r="AG96" i="9"/>
  <c r="AJ96" i="9" s="1"/>
  <c r="AH532" i="9"/>
  <c r="AK532" i="9" s="1"/>
  <c r="AG532" i="9"/>
  <c r="AJ532" i="9" s="1"/>
  <c r="AG324" i="9"/>
  <c r="AJ324" i="9" s="1"/>
  <c r="AH324" i="9"/>
  <c r="AK324" i="9" s="1"/>
  <c r="N336" i="9"/>
  <c r="R336" i="9" s="1"/>
  <c r="AH501" i="9"/>
  <c r="AK501" i="9" s="1"/>
  <c r="AG501" i="9"/>
  <c r="AJ501" i="9" s="1"/>
  <c r="AG254" i="9"/>
  <c r="AJ254" i="9" s="1"/>
  <c r="AH254" i="9"/>
  <c r="AK254" i="9" s="1"/>
  <c r="AG375" i="9"/>
  <c r="AJ375" i="9" s="1"/>
  <c r="AH375" i="9"/>
  <c r="AK375" i="9" s="1"/>
  <c r="N381" i="9"/>
  <c r="R381" i="9" s="1"/>
  <c r="AH457" i="9"/>
  <c r="AK457" i="9" s="1"/>
  <c r="AG457" i="9"/>
  <c r="AJ457" i="9" s="1"/>
  <c r="AG609" i="9"/>
  <c r="AJ609" i="9" s="1"/>
  <c r="AH609" i="9"/>
  <c r="AK609" i="9" s="1"/>
  <c r="AG522" i="9"/>
  <c r="AJ522" i="9" s="1"/>
  <c r="AH522" i="9"/>
  <c r="AK522" i="9" s="1"/>
  <c r="AG575" i="9"/>
  <c r="AJ575" i="9" s="1"/>
  <c r="AH575" i="9"/>
  <c r="AK575" i="9" s="1"/>
  <c r="AH592" i="9"/>
  <c r="AK592" i="9" s="1"/>
  <c r="AG592" i="9"/>
  <c r="AJ592" i="9" s="1"/>
  <c r="AG455" i="9"/>
  <c r="AJ455" i="9" s="1"/>
  <c r="AH455" i="9"/>
  <c r="AK455" i="9" s="1"/>
  <c r="R81" i="9"/>
  <c r="AH508" i="9"/>
  <c r="AK508" i="9" s="1"/>
  <c r="AG508" i="9"/>
  <c r="AJ508" i="9" s="1"/>
  <c r="N318" i="9"/>
  <c r="R318" i="9" s="1"/>
  <c r="AH552" i="9"/>
  <c r="AK552" i="9" s="1"/>
  <c r="AG552" i="9"/>
  <c r="AJ552" i="9" s="1"/>
  <c r="AG162" i="9"/>
  <c r="AJ162" i="9" s="1"/>
  <c r="AH162" i="9"/>
  <c r="AK162" i="9" s="1"/>
  <c r="N134" i="9"/>
  <c r="R134" i="9" s="1"/>
  <c r="AH133" i="9"/>
  <c r="AK133" i="9" s="1"/>
  <c r="AG133" i="9"/>
  <c r="AJ133" i="9" s="1"/>
  <c r="AG116" i="9"/>
  <c r="AJ116" i="9" s="1"/>
  <c r="AH116" i="9"/>
  <c r="AK116" i="9" s="1"/>
  <c r="AU572" i="9"/>
  <c r="AG603" i="9"/>
  <c r="AJ603" i="9" s="1"/>
  <c r="AH603" i="9"/>
  <c r="AK603" i="9" s="1"/>
  <c r="N146" i="9"/>
  <c r="R146" i="9" s="1"/>
  <c r="AH18" i="9"/>
  <c r="AK18" i="9" s="1"/>
  <c r="AG18" i="9"/>
  <c r="AJ18" i="9" s="1"/>
  <c r="AG421" i="9"/>
  <c r="AJ421" i="9" s="1"/>
  <c r="AH421" i="9"/>
  <c r="AK421" i="9" s="1"/>
  <c r="AH256" i="9"/>
  <c r="AK256" i="9" s="1"/>
  <c r="AG256" i="9"/>
  <c r="AJ256" i="9" s="1"/>
  <c r="AH37" i="9"/>
  <c r="AK37" i="9" s="1"/>
  <c r="AG37" i="9"/>
  <c r="AJ37" i="9" s="1"/>
  <c r="N486" i="9"/>
  <c r="R486" i="9" s="1"/>
  <c r="AH311" i="9"/>
  <c r="AK311" i="9" s="1"/>
  <c r="AG311" i="9"/>
  <c r="AJ311" i="9" s="1"/>
  <c r="AU268" i="9"/>
  <c r="R158" i="9"/>
  <c r="AH281" i="9"/>
  <c r="AK281" i="9" s="1"/>
  <c r="AG281" i="9"/>
  <c r="AJ281" i="9" s="1"/>
  <c r="AU454" i="9"/>
  <c r="AH26" i="9"/>
  <c r="AK26" i="9" s="1"/>
  <c r="AG26" i="9"/>
  <c r="AJ26" i="9" s="1"/>
  <c r="AU515" i="9"/>
  <c r="AH277" i="9"/>
  <c r="AK277" i="9" s="1"/>
  <c r="AG277" i="9"/>
  <c r="AJ277" i="9" s="1"/>
  <c r="AH171" i="9"/>
  <c r="AG171" i="9"/>
  <c r="AJ171" i="9" s="1"/>
  <c r="R293" i="9"/>
  <c r="AH63" i="9"/>
  <c r="AK63" i="9" s="1"/>
  <c r="AG63" i="9"/>
  <c r="AJ63" i="9" s="1"/>
  <c r="AH301" i="9"/>
  <c r="AG301" i="9"/>
  <c r="AJ301" i="9" s="1"/>
  <c r="AH44" i="9"/>
  <c r="AK44" i="9" s="1"/>
  <c r="AG44" i="9"/>
  <c r="AJ44" i="9" s="1"/>
  <c r="AH495" i="9"/>
  <c r="AK495" i="9" s="1"/>
  <c r="AG495" i="9"/>
  <c r="AJ495" i="9" s="1"/>
  <c r="AH165" i="9"/>
  <c r="AK165" i="9" s="1"/>
  <c r="AG165" i="9"/>
  <c r="AJ165" i="9"/>
  <c r="N255" i="9"/>
  <c r="R255" i="9" s="1"/>
  <c r="AH408" i="9"/>
  <c r="AK408" i="9" s="1"/>
  <c r="AG408" i="9"/>
  <c r="AJ408" i="9" s="1"/>
  <c r="N117" i="9"/>
  <c r="R117" i="9" s="1"/>
  <c r="N593" i="9"/>
  <c r="R593" i="9" s="1"/>
  <c r="AH188" i="9"/>
  <c r="AK188" i="9" s="1"/>
  <c r="AG188" i="9"/>
  <c r="AJ188" i="9" s="1"/>
  <c r="AG464" i="9"/>
  <c r="AJ464" i="9" s="1"/>
  <c r="AH464" i="9"/>
  <c r="AK464" i="9" s="1"/>
  <c r="AH14" i="9"/>
  <c r="AK14" i="9" s="1"/>
  <c r="AG14" i="9"/>
  <c r="AJ14" i="9" s="1"/>
  <c r="AG232" i="9"/>
  <c r="AJ232" i="9" s="1"/>
  <c r="AH232" i="9"/>
  <c r="AK232" i="9" s="1"/>
  <c r="AH574" i="9"/>
  <c r="AK574" i="9" s="1"/>
  <c r="AG574" i="9"/>
  <c r="AJ574" i="9" s="1"/>
  <c r="AH519" i="9"/>
  <c r="AK519" i="9" s="1"/>
  <c r="AG519" i="9"/>
  <c r="AJ519" i="9" s="1"/>
  <c r="AH515" i="9"/>
  <c r="AK515" i="9" s="1"/>
  <c r="AG515" i="9"/>
  <c r="AJ515" i="9" s="1"/>
  <c r="AH482" i="9"/>
  <c r="AK482" i="9" s="1"/>
  <c r="AG482" i="9"/>
  <c r="AJ482" i="9" s="1"/>
  <c r="AH303" i="9"/>
  <c r="AK303" i="9" s="1"/>
  <c r="AG303" i="9"/>
  <c r="AJ303" i="9" s="1"/>
  <c r="N391" i="9"/>
  <c r="R391" i="9" s="1"/>
  <c r="AH261" i="9"/>
  <c r="AK261" i="9" s="1"/>
  <c r="AG261" i="9"/>
  <c r="AJ261" i="9" s="1"/>
  <c r="AH382" i="9"/>
  <c r="AK382" i="9" s="1"/>
  <c r="AG382" i="9"/>
  <c r="AJ382" i="9" s="1"/>
  <c r="N27" i="9"/>
  <c r="R27" i="9" s="1"/>
  <c r="AH396" i="9"/>
  <c r="AK396" i="9" s="1"/>
  <c r="AG396" i="9"/>
  <c r="AJ396" i="9" s="1"/>
  <c r="AH104" i="9"/>
  <c r="AK104" i="9" s="1"/>
  <c r="AG104" i="9"/>
  <c r="AJ104" i="9" s="1"/>
  <c r="AH136" i="9"/>
  <c r="AK136" i="9" s="1"/>
  <c r="AG136" i="9"/>
  <c r="AJ136" i="9" s="1"/>
  <c r="N599" i="9"/>
  <c r="R599" i="9" s="1"/>
  <c r="AH142" i="9"/>
  <c r="AK142" i="9" s="1"/>
  <c r="AG142" i="9"/>
  <c r="AJ142" i="9" s="1"/>
  <c r="AH245" i="9"/>
  <c r="AK245" i="9" s="1"/>
  <c r="AG245" i="9"/>
  <c r="AJ245" i="9" s="1"/>
  <c r="AG248" i="9"/>
  <c r="AJ248" i="9" s="1"/>
  <c r="AH248" i="9"/>
  <c r="AG168" i="9"/>
  <c r="AJ168" i="9" s="1"/>
  <c r="AH168" i="9"/>
  <c r="AK168" i="9" s="1"/>
  <c r="AG579" i="9"/>
  <c r="AJ579" i="9" s="1"/>
  <c r="AH579" i="9"/>
  <c r="AK579" i="9" s="1"/>
  <c r="AK171" i="9"/>
  <c r="N216" i="9"/>
  <c r="R216" i="9" s="1"/>
  <c r="N256" i="9"/>
  <c r="R256" i="9" s="1"/>
  <c r="AK301" i="9"/>
  <c r="AG446" i="9"/>
  <c r="AJ446" i="9" s="1"/>
  <c r="AH446" i="9"/>
  <c r="N422" i="9"/>
  <c r="R422" i="9" s="1"/>
  <c r="AH598" i="9"/>
  <c r="AK598" i="9" s="1"/>
  <c r="AG598" i="9"/>
  <c r="AJ598" i="9" s="1"/>
  <c r="AG536" i="9"/>
  <c r="AJ536" i="9" s="1"/>
  <c r="AH536" i="9"/>
  <c r="AK536" i="9" s="1"/>
  <c r="R485" i="9"/>
  <c r="AG488" i="9"/>
  <c r="AJ488" i="9" s="1"/>
  <c r="AH488" i="9"/>
  <c r="AK488" i="9" s="1"/>
  <c r="AG169" i="9"/>
  <c r="AJ169" i="9" s="1"/>
  <c r="AH169" i="9"/>
  <c r="AK169" i="9" s="1"/>
  <c r="AH610" i="9"/>
  <c r="AK610" i="9" s="1"/>
  <c r="AG610" i="9"/>
  <c r="AJ610" i="9" s="1"/>
  <c r="N253" i="9"/>
  <c r="R253" i="9" s="1"/>
  <c r="AG66" i="9"/>
  <c r="AJ66" i="9" s="1"/>
  <c r="AH66" i="9"/>
  <c r="AK66" i="9" s="1"/>
  <c r="AH285" i="9"/>
  <c r="AK285" i="9" s="1"/>
  <c r="AG285" i="9"/>
  <c r="AJ285" i="9" s="1"/>
  <c r="AH394" i="9"/>
  <c r="AK394" i="9" s="1"/>
  <c r="AG394" i="9"/>
  <c r="AJ394" i="9" s="1"/>
  <c r="AH65" i="9"/>
  <c r="AK65" i="9" s="1"/>
  <c r="AG65" i="9"/>
  <c r="AJ65" i="9" s="1"/>
  <c r="AH230" i="9"/>
  <c r="AK230" i="9" s="1"/>
  <c r="AG230" i="9"/>
  <c r="AJ230" i="9" s="1"/>
  <c r="AH470" i="9"/>
  <c r="AK470" i="9" s="1"/>
  <c r="AG470" i="9"/>
  <c r="AJ470" i="9" s="1"/>
  <c r="N262" i="9"/>
  <c r="R262" i="9" s="1"/>
  <c r="AH270" i="9"/>
  <c r="AK270" i="9" s="1"/>
  <c r="AG270" i="9"/>
  <c r="AJ270" i="9" s="1"/>
  <c r="AH305" i="9"/>
  <c r="AK305" i="9" s="1"/>
  <c r="AG305" i="9"/>
  <c r="AJ305" i="9" s="1"/>
  <c r="AH222" i="9"/>
  <c r="AK222" i="9" s="1"/>
  <c r="AG222" i="9"/>
  <c r="AJ222" i="9" s="1"/>
  <c r="R587" i="9"/>
  <c r="N199" i="9"/>
  <c r="R199" i="9" s="1"/>
  <c r="AH40" i="9"/>
  <c r="AK40" i="9" s="1"/>
  <c r="AG40" i="9"/>
  <c r="AJ40" i="9" s="1"/>
  <c r="N79" i="9"/>
  <c r="R79" i="9" s="1"/>
  <c r="N165" i="9"/>
  <c r="R165" i="9" s="1"/>
  <c r="AH525" i="9"/>
  <c r="AK525" i="9" s="1"/>
  <c r="AG525" i="9"/>
  <c r="AJ525" i="9" s="1"/>
  <c r="AG562" i="9"/>
  <c r="AJ562" i="9" s="1"/>
  <c r="AH562" i="9"/>
  <c r="N496" i="9"/>
  <c r="R496" i="9" s="1"/>
  <c r="N141" i="9"/>
  <c r="R141" i="9" s="1"/>
  <c r="AG76" i="9"/>
  <c r="AJ76" i="9" s="1"/>
  <c r="AH76" i="9"/>
  <c r="AK76" i="9" s="1"/>
  <c r="AH297" i="9"/>
  <c r="AK297" i="9" s="1"/>
  <c r="AG297" i="9"/>
  <c r="AJ297" i="9" s="1"/>
  <c r="AH514" i="9"/>
  <c r="AK514" i="9" s="1"/>
  <c r="AG514" i="9"/>
  <c r="AJ514" i="9" s="1"/>
  <c r="AU218" i="9"/>
  <c r="AU222" i="9"/>
  <c r="N312" i="9"/>
  <c r="R312" i="9" s="1"/>
  <c r="AH481" i="9"/>
  <c r="AK481" i="9" s="1"/>
  <c r="AG481" i="9"/>
  <c r="AJ481" i="9" s="1"/>
  <c r="N398" i="9"/>
  <c r="R398" i="9" s="1"/>
  <c r="AG569" i="9"/>
  <c r="AH569" i="9"/>
  <c r="AK569" i="9" s="1"/>
  <c r="AJ569" i="9"/>
  <c r="AH195" i="9"/>
  <c r="AK195" i="9" s="1"/>
  <c r="AG195" i="9"/>
  <c r="AJ195" i="9" s="1"/>
  <c r="N161" i="9"/>
  <c r="R161" i="9" s="1"/>
  <c r="AK248" i="9"/>
  <c r="N125" i="9"/>
  <c r="R125" i="9" s="1"/>
  <c r="AH127" i="9"/>
  <c r="AK127" i="9" s="1"/>
  <c r="AG127" i="9"/>
  <c r="AJ127" i="9" s="1"/>
  <c r="N376" i="9"/>
  <c r="R376" i="9" s="1"/>
  <c r="AK446" i="9"/>
  <c r="N353" i="9"/>
  <c r="R353" i="9" s="1"/>
  <c r="N119" i="9"/>
  <c r="R119" i="9" s="1"/>
  <c r="N85" i="9"/>
  <c r="R85" i="9" s="1"/>
  <c r="AG323" i="9"/>
  <c r="AJ323" i="9" s="1"/>
  <c r="AH323" i="9"/>
  <c r="AK323" i="9" s="1"/>
  <c r="AG139" i="9"/>
  <c r="AJ139" i="9" s="1"/>
  <c r="AH139" i="9"/>
  <c r="AK139" i="9" s="1"/>
  <c r="AG185" i="9"/>
  <c r="AJ185" i="9" s="1"/>
  <c r="AH185" i="9"/>
  <c r="AK185" i="9" s="1"/>
  <c r="R316" i="9"/>
  <c r="N453" i="9"/>
  <c r="R453" i="9" s="1"/>
  <c r="AH438" i="9"/>
  <c r="AK438" i="9" s="1"/>
  <c r="AG438" i="9"/>
  <c r="AJ438" i="9" s="1"/>
  <c r="AH465" i="9"/>
  <c r="AK465" i="9" s="1"/>
  <c r="AG465" i="9"/>
  <c r="AJ465" i="9" s="1"/>
  <c r="AH111" i="9"/>
  <c r="AK111" i="9" s="1"/>
  <c r="AG111" i="9"/>
  <c r="AJ111" i="9" s="1"/>
  <c r="N163" i="9"/>
  <c r="R163" i="9" s="1"/>
  <c r="N579" i="9"/>
  <c r="R579" i="9" s="1"/>
  <c r="AH412" i="9"/>
  <c r="AK412" i="9" s="1"/>
  <c r="AG412" i="9"/>
  <c r="AJ412" i="9" s="1"/>
  <c r="AH172" i="9"/>
  <c r="AK172" i="9" s="1"/>
  <c r="AG172" i="9"/>
  <c r="AJ172" i="9" s="1"/>
  <c r="N86" i="9"/>
  <c r="R86" i="9" s="1"/>
  <c r="N583" i="9"/>
  <c r="R583" i="9" s="1"/>
  <c r="AH341" i="9"/>
  <c r="AK341" i="9" s="1"/>
  <c r="AG341" i="9"/>
  <c r="AJ341" i="9" s="1"/>
  <c r="AH275" i="9"/>
  <c r="AK275" i="9" s="1"/>
  <c r="AG275" i="9"/>
  <c r="AJ275" i="9" s="1"/>
  <c r="N284" i="9"/>
  <c r="R284" i="9" s="1"/>
  <c r="AH458" i="9"/>
  <c r="AK458" i="9" s="1"/>
  <c r="AG458" i="9"/>
  <c r="AJ458" i="9" s="1"/>
  <c r="AG267" i="9"/>
  <c r="AJ267" i="9" s="1"/>
  <c r="AH267" i="9"/>
  <c r="AK267" i="9" s="1"/>
  <c r="N148" i="9"/>
  <c r="R148" i="9" s="1"/>
  <c r="AH391" i="9"/>
  <c r="AK391" i="9" s="1"/>
  <c r="AG391" i="9"/>
  <c r="AJ391" i="9" s="1"/>
  <c r="AG511" i="9"/>
  <c r="AJ511" i="9" s="1"/>
  <c r="AH511" i="9"/>
  <c r="AK511" i="9" s="1"/>
  <c r="AH489" i="9"/>
  <c r="AK489" i="9" s="1"/>
  <c r="AG489" i="9"/>
  <c r="AJ489" i="9" s="1"/>
  <c r="R585" i="9"/>
  <c r="AH183" i="9"/>
  <c r="AK183" i="9" s="1"/>
  <c r="AG183" i="9"/>
  <c r="AJ183" i="9" s="1"/>
  <c r="N507" i="9"/>
  <c r="R507" i="9" s="1"/>
  <c r="AG175" i="9"/>
  <c r="AJ175" i="9" s="1"/>
  <c r="AH175" i="9"/>
  <c r="AK175" i="9" s="1"/>
  <c r="AU369" i="9"/>
  <c r="AH461" i="9"/>
  <c r="AK461" i="9" s="1"/>
  <c r="AG461" i="9"/>
  <c r="AJ461" i="9" s="1"/>
  <c r="R63" i="9"/>
  <c r="AG538" i="9"/>
  <c r="AH538" i="9"/>
  <c r="AJ538" i="9"/>
  <c r="AU125" i="9"/>
  <c r="AU56" i="9"/>
  <c r="AU93" i="9"/>
  <c r="R58" i="9"/>
  <c r="AK562" i="9"/>
  <c r="AU344" i="9"/>
  <c r="N462" i="9"/>
  <c r="R462" i="9" s="1"/>
  <c r="N137" i="9"/>
  <c r="R137" i="9" s="1"/>
  <c r="N156" i="9"/>
  <c r="R156" i="9" s="1"/>
  <c r="N457" i="9"/>
  <c r="R457" i="9" s="1"/>
  <c r="AG500" i="9"/>
  <c r="AJ500" i="9" s="1"/>
  <c r="AH500" i="9"/>
  <c r="AK500" i="9" s="1"/>
  <c r="AG451" i="9"/>
  <c r="AJ451" i="9" s="1"/>
  <c r="AH451" i="9"/>
  <c r="AK451" i="9" s="1"/>
  <c r="AG583" i="9"/>
  <c r="AJ583" i="9" s="1"/>
  <c r="AH583" i="9"/>
  <c r="AK583" i="9" s="1"/>
  <c r="AH347" i="9"/>
  <c r="AK347" i="9" s="1"/>
  <c r="AG347" i="9"/>
  <c r="AJ347" i="9" s="1"/>
  <c r="R185" i="9"/>
  <c r="N495" i="9"/>
  <c r="R495" i="9" s="1"/>
  <c r="AJ362" i="9"/>
  <c r="AH362" i="9"/>
  <c r="AK362" i="9" s="1"/>
  <c r="AG362" i="9"/>
  <c r="AH580" i="9"/>
  <c r="AK580" i="9" s="1"/>
  <c r="AG580" i="9"/>
  <c r="AJ580" i="9" s="1"/>
  <c r="AH379" i="9"/>
  <c r="AK379" i="9" s="1"/>
  <c r="AG379" i="9"/>
  <c r="AJ379" i="9" s="1"/>
  <c r="AH126" i="9"/>
  <c r="AK126" i="9" s="1"/>
  <c r="AG126" i="9"/>
  <c r="AJ126" i="9" s="1"/>
  <c r="N122" i="9"/>
  <c r="R122" i="9" s="1"/>
  <c r="AH295" i="9"/>
  <c r="AK295" i="9" s="1"/>
  <c r="AG295" i="9"/>
  <c r="AJ295" i="9" s="1"/>
  <c r="AH314" i="9"/>
  <c r="AK314" i="9" s="1"/>
  <c r="AG314" i="9"/>
  <c r="AJ314" i="9" s="1"/>
  <c r="N131" i="9"/>
  <c r="R131" i="9" s="1"/>
  <c r="N594" i="9"/>
  <c r="R594" i="9" s="1"/>
  <c r="AG88" i="9"/>
  <c r="AJ88" i="9" s="1"/>
  <c r="AH88" i="9"/>
  <c r="AK88" i="9" s="1"/>
  <c r="N289" i="9"/>
  <c r="R289" i="9" s="1"/>
  <c r="N408" i="9"/>
  <c r="R408" i="9" s="1"/>
  <c r="AH243" i="9"/>
  <c r="AK243" i="9" s="1"/>
  <c r="AG243" i="9"/>
  <c r="AJ243" i="9" s="1"/>
  <c r="R523" i="9"/>
  <c r="N387" i="9"/>
  <c r="R387" i="9" s="1"/>
  <c r="AG586" i="9"/>
  <c r="AJ586" i="9" s="1"/>
  <c r="AH586" i="9"/>
  <c r="AK586" i="9" s="1"/>
  <c r="AG108" i="9"/>
  <c r="AJ108" i="9" s="1"/>
  <c r="AH108" i="9"/>
  <c r="AK108" i="9" s="1"/>
  <c r="N491" i="9"/>
  <c r="R491" i="9" s="1"/>
  <c r="N525" i="9"/>
  <c r="R525" i="9" s="1"/>
  <c r="AH293" i="9"/>
  <c r="AK293" i="9" s="1"/>
  <c r="AG293" i="9"/>
  <c r="AJ293" i="9" s="1"/>
  <c r="AH279" i="9"/>
  <c r="AK279" i="9" s="1"/>
  <c r="AG279" i="9"/>
  <c r="AJ279" i="9" s="1"/>
  <c r="N375" i="9"/>
  <c r="R375" i="9" s="1"/>
  <c r="N45" i="9"/>
  <c r="R45" i="9" s="1"/>
  <c r="N16" i="9"/>
  <c r="R16" i="9" s="1"/>
  <c r="AH24" i="9"/>
  <c r="AK24" i="9" s="1"/>
  <c r="AG24" i="9"/>
  <c r="AJ24" i="9" s="1"/>
  <c r="AU586" i="9"/>
  <c r="AH289" i="9"/>
  <c r="AK289" i="9" s="1"/>
  <c r="AG289" i="9"/>
  <c r="AJ289" i="9" s="1"/>
  <c r="N238" i="9"/>
  <c r="R238" i="9" s="1"/>
  <c r="AH193" i="9"/>
  <c r="AK193" i="9" s="1"/>
  <c r="AG193" i="9"/>
  <c r="AJ193" i="9" s="1"/>
  <c r="AG19" i="9"/>
  <c r="AJ19" i="9" s="1"/>
  <c r="AH19" i="9"/>
  <c r="AK19" i="9" s="1"/>
  <c r="AH361" i="9"/>
  <c r="AK361" i="9" s="1"/>
  <c r="AG361" i="9"/>
  <c r="AJ361" i="9" s="1"/>
  <c r="AH304" i="9"/>
  <c r="AK304" i="9" s="1"/>
  <c r="AG304" i="9"/>
  <c r="AJ304" i="9" s="1"/>
  <c r="N404" i="9"/>
  <c r="R404" i="9" s="1"/>
  <c r="AH163" i="9"/>
  <c r="AK163" i="9" s="1"/>
  <c r="AG163" i="9"/>
  <c r="AJ163" i="9" s="1"/>
  <c r="N192" i="9"/>
  <c r="R192" i="9" s="1"/>
  <c r="N413" i="9"/>
  <c r="R413" i="9" s="1"/>
  <c r="N75" i="9"/>
  <c r="R75" i="9" s="1"/>
  <c r="AH440" i="9"/>
  <c r="AK440" i="9" s="1"/>
  <c r="AG440" i="9"/>
  <c r="AJ440" i="9" s="1"/>
  <c r="AU592" i="9"/>
  <c r="N448" i="9"/>
  <c r="R448" i="9" s="1"/>
  <c r="N343" i="9"/>
  <c r="R343" i="9" s="1"/>
  <c r="AG10" i="9"/>
  <c r="AH10" i="9"/>
  <c r="AK10" i="9" s="1"/>
  <c r="AJ10" i="9"/>
  <c r="AU370" i="9"/>
  <c r="AK538" i="9"/>
  <c r="N396" i="9"/>
  <c r="R396" i="9" s="1"/>
  <c r="AU414" i="9"/>
  <c r="AK122" i="9"/>
  <c r="AG570" i="9"/>
  <c r="AJ570" i="9" s="1"/>
  <c r="AH570" i="9"/>
  <c r="AK570" i="9" s="1"/>
  <c r="AH70" i="9"/>
  <c r="AK70" i="9" s="1"/>
  <c r="AG70" i="9"/>
  <c r="AJ70" i="9" s="1"/>
  <c r="N372" i="9"/>
  <c r="R372" i="9" s="1"/>
  <c r="AG17" i="9"/>
  <c r="AJ17" i="9" s="1"/>
  <c r="AH17" i="9"/>
  <c r="AK17" i="9" s="1"/>
  <c r="N286" i="9"/>
  <c r="R286" i="9" s="1"/>
  <c r="AH439" i="9"/>
  <c r="AK439" i="9" s="1"/>
  <c r="AG439" i="9"/>
  <c r="AJ439" i="9" s="1"/>
  <c r="N143" i="9"/>
  <c r="R143" i="9" s="1"/>
  <c r="AH16" i="9"/>
  <c r="AK16" i="9" s="1"/>
  <c r="AG16" i="9"/>
  <c r="AJ16" i="9" s="1"/>
  <c r="AU340" i="9"/>
  <c r="AU319" i="9"/>
  <c r="AG197" i="9"/>
  <c r="AJ197" i="9" s="1"/>
  <c r="AH197" i="9"/>
  <c r="AK197" i="9" s="1"/>
  <c r="AU292" i="9"/>
  <c r="AH371" i="9"/>
  <c r="AK371" i="9" s="1"/>
  <c r="AG371" i="9"/>
  <c r="AJ371" i="9" s="1"/>
  <c r="AR283" i="6"/>
  <c r="AU283" i="6" s="1"/>
  <c r="I343" i="6"/>
  <c r="J343" i="6" s="1"/>
  <c r="O343" i="6" s="1"/>
  <c r="AG28" i="6"/>
  <c r="AJ28" i="6" s="1"/>
  <c r="AK45" i="6"/>
  <c r="AK33" i="6"/>
  <c r="AR35" i="6"/>
  <c r="AU35" i="6" s="1"/>
  <c r="AR196" i="6"/>
  <c r="AU196" i="6" s="1"/>
  <c r="AK332" i="6"/>
  <c r="M205" i="6"/>
  <c r="N205" i="6" s="1"/>
  <c r="R205" i="6" s="1"/>
  <c r="P206" i="6"/>
  <c r="S206" i="6" s="1"/>
  <c r="AR37" i="6"/>
  <c r="AU37" i="6" s="1"/>
  <c r="AS66" i="6"/>
  <c r="AT66" i="6" s="1"/>
  <c r="AU66" i="6" s="1"/>
  <c r="AS45" i="6"/>
  <c r="AT45" i="6" s="1"/>
  <c r="AU45" i="6" s="1"/>
  <c r="AR39" i="6"/>
  <c r="AU39" i="6" s="1"/>
  <c r="AS136" i="6"/>
  <c r="AT136" i="6" s="1"/>
  <c r="AU136" i="6" s="1"/>
  <c r="AS281" i="6"/>
  <c r="AT281" i="6" s="1"/>
  <c r="AU281" i="6" s="1"/>
  <c r="AS133" i="6"/>
  <c r="AT133" i="6" s="1"/>
  <c r="AU133" i="6" s="1"/>
  <c r="AQ22" i="6"/>
  <c r="AS22" i="6" s="1"/>
  <c r="AT22" i="6" s="1"/>
  <c r="AR47" i="6"/>
  <c r="AU47" i="6" s="1"/>
  <c r="AS43" i="6"/>
  <c r="AT43" i="6" s="1"/>
  <c r="AU43" i="6" s="1"/>
  <c r="AR130" i="6"/>
  <c r="AU130" i="6" s="1"/>
  <c r="AZ48" i="6"/>
  <c r="AU86" i="6"/>
  <c r="AU90" i="6"/>
  <c r="AU88" i="6"/>
  <c r="AZ92" i="6"/>
  <c r="AZ87" i="6"/>
  <c r="AZ291" i="6"/>
  <c r="AZ62" i="6"/>
  <c r="AU323" i="6"/>
  <c r="AU300" i="6"/>
  <c r="AU298" i="6"/>
  <c r="AU49" i="6"/>
  <c r="AZ50" i="6"/>
  <c r="AZ93" i="6"/>
  <c r="AU297" i="6"/>
  <c r="AZ272" i="6"/>
  <c r="AZ267" i="6"/>
  <c r="AZ182" i="6"/>
  <c r="AZ333" i="6"/>
  <c r="AZ331" i="6"/>
  <c r="AZ138" i="6"/>
  <c r="AZ133" i="6"/>
  <c r="AZ343" i="6"/>
  <c r="AZ281" i="6"/>
  <c r="P35" i="6"/>
  <c r="S35" i="6" s="1"/>
  <c r="AU343" i="6"/>
  <c r="AS135" i="6"/>
  <c r="AT135" i="6" s="1"/>
  <c r="AU135" i="6" s="1"/>
  <c r="AZ41" i="6"/>
  <c r="AQ24" i="6"/>
  <c r="AS24" i="6" s="1"/>
  <c r="AT24" i="6" s="1"/>
  <c r="AZ47" i="6"/>
  <c r="AZ46" i="6"/>
  <c r="AZ39" i="6"/>
  <c r="AZ38" i="6"/>
  <c r="AZ37" i="6"/>
  <c r="AZ35" i="6"/>
  <c r="AZ34" i="6"/>
  <c r="AR46" i="6"/>
  <c r="AS46" i="6"/>
  <c r="AT46" i="6" s="1"/>
  <c r="AR42" i="6"/>
  <c r="AS42" i="6"/>
  <c r="AT42" i="6" s="1"/>
  <c r="AR36" i="6"/>
  <c r="AS36" i="6"/>
  <c r="AT36" i="6" s="1"/>
  <c r="AW26" i="6"/>
  <c r="AX26" i="6"/>
  <c r="AY26" i="6" s="1"/>
  <c r="AQ25" i="6"/>
  <c r="AW23" i="6"/>
  <c r="AX23" i="6"/>
  <c r="AY23" i="6" s="1"/>
  <c r="AW22" i="6"/>
  <c r="AX22" i="6"/>
  <c r="AY22" i="6" s="1"/>
  <c r="AW21" i="6"/>
  <c r="AX21" i="6"/>
  <c r="AY21" i="6" s="1"/>
  <c r="AS41" i="6"/>
  <c r="AT41" i="6" s="1"/>
  <c r="AR41" i="6"/>
  <c r="AU290" i="6"/>
  <c r="AU288" i="6"/>
  <c r="AZ289" i="6"/>
  <c r="AZ287" i="6"/>
  <c r="AU59" i="6"/>
  <c r="AZ323" i="6"/>
  <c r="AU291" i="6"/>
  <c r="AU202" i="6"/>
  <c r="AU200" i="6"/>
  <c r="AU198" i="6"/>
  <c r="AU195" i="6"/>
  <c r="AU193" i="6"/>
  <c r="AZ201" i="6"/>
  <c r="AZ197" i="6"/>
  <c r="AZ199" i="6"/>
  <c r="AU62" i="6"/>
  <c r="AZ301" i="6"/>
  <c r="AZ299" i="6"/>
  <c r="AZ297" i="6"/>
  <c r="AU199" i="6"/>
  <c r="AU197" i="6"/>
  <c r="AU48" i="6"/>
  <c r="AZ86" i="6"/>
  <c r="AZ88" i="6"/>
  <c r="AZ85" i="6"/>
  <c r="AU92" i="6"/>
  <c r="I126" i="6"/>
  <c r="J126" i="6" s="1"/>
  <c r="O126" i="6" s="1"/>
  <c r="AU190" i="6"/>
  <c r="AU188" i="6"/>
  <c r="AU185" i="6"/>
  <c r="AU183" i="6"/>
  <c r="AU246" i="6"/>
  <c r="AU241" i="6"/>
  <c r="AU239" i="6"/>
  <c r="AZ242" i="6"/>
  <c r="AZ240" i="6"/>
  <c r="AU244" i="6"/>
  <c r="AZ243" i="6"/>
  <c r="AU333" i="6"/>
  <c r="AU331" i="6"/>
  <c r="AU273" i="6"/>
  <c r="AU271" i="6"/>
  <c r="AU268" i="6"/>
  <c r="AU266" i="6"/>
  <c r="AR270" i="6"/>
  <c r="AU270" i="6" s="1"/>
  <c r="AU320" i="6"/>
  <c r="AU318" i="6"/>
  <c r="AU316" i="6"/>
  <c r="AU313" i="6"/>
  <c r="AU311" i="6"/>
  <c r="AS189" i="6"/>
  <c r="AT189" i="6" s="1"/>
  <c r="AU189" i="6" s="1"/>
  <c r="AU126" i="6"/>
  <c r="AZ317" i="6"/>
  <c r="AK127" i="6"/>
  <c r="AU139" i="6"/>
  <c r="AU137" i="6"/>
  <c r="AU134" i="6"/>
  <c r="AU132" i="6"/>
  <c r="AU282" i="6"/>
  <c r="AU280" i="6"/>
  <c r="AU332" i="6"/>
  <c r="AS53" i="6"/>
  <c r="AT53" i="6" s="1"/>
  <c r="AU53" i="6" s="1"/>
  <c r="L65" i="6"/>
  <c r="AU65" i="6"/>
  <c r="AR27" i="6"/>
  <c r="AS27" i="6"/>
  <c r="AT27" i="6" s="1"/>
  <c r="AR44" i="6"/>
  <c r="AS44" i="6"/>
  <c r="AT44" i="6" s="1"/>
  <c r="AR38" i="6"/>
  <c r="AS38" i="6"/>
  <c r="AT38" i="6" s="1"/>
  <c r="AR34" i="6"/>
  <c r="AS34" i="6"/>
  <c r="AT34" i="6" s="1"/>
  <c r="AZ33" i="6"/>
  <c r="AQ26" i="6"/>
  <c r="AW25" i="6"/>
  <c r="AX25" i="6"/>
  <c r="AY25" i="6" s="1"/>
  <c r="AW24" i="6"/>
  <c r="AX24" i="6"/>
  <c r="AY24" i="6" s="1"/>
  <c r="AQ23" i="6"/>
  <c r="AQ21" i="6"/>
  <c r="AZ27" i="6"/>
  <c r="AZ45" i="6"/>
  <c r="AZ44" i="6"/>
  <c r="AZ43" i="6"/>
  <c r="AZ42" i="6"/>
  <c r="AZ36" i="6"/>
  <c r="AR33" i="6"/>
  <c r="AS33" i="6"/>
  <c r="AT33" i="6" s="1"/>
  <c r="AH32" i="6"/>
  <c r="AK32" i="6" s="1"/>
  <c r="AG32" i="6"/>
  <c r="AJ32" i="6" s="1"/>
  <c r="AH40" i="6"/>
  <c r="AK40" i="6" s="1"/>
  <c r="AG40" i="6"/>
  <c r="AJ40" i="6" s="1"/>
  <c r="AG18" i="6"/>
  <c r="AJ18" i="6" s="1"/>
  <c r="AH18" i="6"/>
  <c r="AK18" i="6" s="1"/>
  <c r="AG42" i="6"/>
  <c r="AJ42" i="6" s="1"/>
  <c r="AH42" i="6"/>
  <c r="AK42" i="6" s="1"/>
  <c r="AG23" i="6"/>
  <c r="AJ23" i="6" s="1"/>
  <c r="AH23" i="6"/>
  <c r="AK23" i="6" s="1"/>
  <c r="AH38" i="6"/>
  <c r="AK38" i="6" s="1"/>
  <c r="AG38" i="6"/>
  <c r="AJ38" i="6" s="1"/>
  <c r="AH46" i="6"/>
  <c r="AK46" i="6" s="1"/>
  <c r="AG46" i="6"/>
  <c r="AJ46" i="6" s="1"/>
  <c r="AH44" i="6"/>
  <c r="AK44" i="6" s="1"/>
  <c r="AG44" i="6"/>
  <c r="AJ44" i="6" s="1"/>
  <c r="AH21" i="6"/>
  <c r="AK21" i="6" s="1"/>
  <c r="AG21" i="6"/>
  <c r="AJ21" i="6" s="1"/>
  <c r="AH24" i="6"/>
  <c r="AK24" i="6" s="1"/>
  <c r="AG24" i="6"/>
  <c r="AJ24" i="6" s="1"/>
  <c r="AG29" i="6"/>
  <c r="AJ29" i="6" s="1"/>
  <c r="AH29" i="6"/>
  <c r="AK29" i="6" s="1"/>
  <c r="AH34" i="6"/>
  <c r="AK34" i="6" s="1"/>
  <c r="AG34" i="6"/>
  <c r="AJ34" i="6" s="1"/>
  <c r="AH19" i="6"/>
  <c r="AK19" i="6" s="1"/>
  <c r="AG19" i="6"/>
  <c r="AJ19" i="6" s="1"/>
  <c r="AG25" i="6"/>
  <c r="AJ25" i="6" s="1"/>
  <c r="AH25" i="6"/>
  <c r="AK25" i="6" s="1"/>
  <c r="AG27" i="6"/>
  <c r="AJ27" i="6" s="1"/>
  <c r="AH27" i="6"/>
  <c r="AK27" i="6" s="1"/>
  <c r="AH36" i="6"/>
  <c r="AK36" i="6" s="1"/>
  <c r="AG36" i="6"/>
  <c r="AJ36" i="6" s="1"/>
  <c r="AH26" i="6"/>
  <c r="AK26" i="6" s="1"/>
  <c r="AG26" i="6"/>
  <c r="AJ26" i="6" s="1"/>
  <c r="AH43" i="6"/>
  <c r="AK43" i="6" s="1"/>
  <c r="AG43" i="6"/>
  <c r="AJ43" i="6" s="1"/>
  <c r="AS131" i="6"/>
  <c r="AT131" i="6" s="1"/>
  <c r="AU131" i="6" s="1"/>
  <c r="AS267" i="6"/>
  <c r="AT267" i="6" s="1"/>
  <c r="AU267" i="6" s="1"/>
  <c r="AS334" i="6"/>
  <c r="AT334" i="6" s="1"/>
  <c r="AU334" i="6" s="1"/>
  <c r="AS310" i="6"/>
  <c r="AT310" i="6" s="1"/>
  <c r="AU310" i="6" s="1"/>
  <c r="AS187" i="6"/>
  <c r="AT187" i="6" s="1"/>
  <c r="AU187" i="6" s="1"/>
  <c r="L334" i="6"/>
  <c r="AS319" i="6"/>
  <c r="AT319" i="6" s="1"/>
  <c r="AU319" i="6" s="1"/>
  <c r="AS279" i="6"/>
  <c r="AT279" i="6" s="1"/>
  <c r="AU279" i="6" s="1"/>
  <c r="AS265" i="6"/>
  <c r="AT265" i="6" s="1"/>
  <c r="AU265" i="6" s="1"/>
  <c r="I38" i="6"/>
  <c r="J38" i="6" s="1"/>
  <c r="O38" i="6" s="1"/>
  <c r="AR269" i="6"/>
  <c r="AU269" i="6" s="1"/>
  <c r="AS317" i="6"/>
  <c r="AT317" i="6" s="1"/>
  <c r="AU317" i="6" s="1"/>
  <c r="AS315" i="6"/>
  <c r="AT315" i="6" s="1"/>
  <c r="AU315" i="6" s="1"/>
  <c r="AR64" i="6"/>
  <c r="AS64" i="6"/>
  <c r="AT64" i="6" s="1"/>
  <c r="AS186" i="6"/>
  <c r="AT186" i="6" s="1"/>
  <c r="AU186" i="6" s="1"/>
  <c r="L332" i="6"/>
  <c r="AS312" i="6"/>
  <c r="AT312" i="6" s="1"/>
  <c r="AU312" i="6" s="1"/>
  <c r="P33" i="6"/>
  <c r="S33" i="6" s="1"/>
  <c r="AR245" i="6"/>
  <c r="AU245" i="6" s="1"/>
  <c r="AS243" i="6"/>
  <c r="AT243" i="6" s="1"/>
  <c r="AU243" i="6" s="1"/>
  <c r="AR314" i="6"/>
  <c r="AU314" i="6" s="1"/>
  <c r="L66" i="6"/>
  <c r="P66" i="6"/>
  <c r="S66" i="6" s="1"/>
  <c r="AA66" i="6"/>
  <c r="AB66" i="6"/>
  <c r="I66" i="6"/>
  <c r="J66" i="6" s="1"/>
  <c r="O66" i="6" s="1"/>
  <c r="M66" i="6"/>
  <c r="AA64" i="6"/>
  <c r="AB64" i="6"/>
  <c r="I64" i="6"/>
  <c r="J64" i="6" s="1"/>
  <c r="O64" i="6" s="1"/>
  <c r="M64" i="6"/>
  <c r="N65" i="6"/>
  <c r="R65" i="6" s="1"/>
  <c r="L64" i="6"/>
  <c r="P64" i="6"/>
  <c r="S64" i="6" s="1"/>
  <c r="AB65" i="6"/>
  <c r="AA65" i="6"/>
  <c r="AR57" i="6"/>
  <c r="AU57" i="6" s="1"/>
  <c r="AS342" i="6"/>
  <c r="AT342" i="6" s="1"/>
  <c r="AU342" i="6" s="1"/>
  <c r="AS138" i="6"/>
  <c r="AT138" i="6" s="1"/>
  <c r="AU138" i="6" s="1"/>
  <c r="L53" i="6"/>
  <c r="P53" i="6"/>
  <c r="S53" i="6" s="1"/>
  <c r="AA53" i="6"/>
  <c r="AB53" i="6"/>
  <c r="I53" i="6"/>
  <c r="J53" i="6" s="1"/>
  <c r="O53" i="6" s="1"/>
  <c r="M53" i="6"/>
  <c r="I39" i="6"/>
  <c r="J39" i="6" s="1"/>
  <c r="O39" i="6" s="1"/>
  <c r="M39" i="6"/>
  <c r="L36" i="6"/>
  <c r="P36" i="6"/>
  <c r="S36" i="6" s="1"/>
  <c r="I37" i="6"/>
  <c r="J37" i="6" s="1"/>
  <c r="O37" i="6" s="1"/>
  <c r="M37" i="6"/>
  <c r="N38" i="6"/>
  <c r="I34" i="6"/>
  <c r="J34" i="6" s="1"/>
  <c r="O34" i="6" s="1"/>
  <c r="M34" i="6"/>
  <c r="L39" i="6"/>
  <c r="P39" i="6"/>
  <c r="S39" i="6" s="1"/>
  <c r="I36" i="6"/>
  <c r="J36" i="6" s="1"/>
  <c r="O36" i="6" s="1"/>
  <c r="M36" i="6"/>
  <c r="L37" i="6"/>
  <c r="P37" i="6"/>
  <c r="S37" i="6" s="1"/>
  <c r="L34" i="6"/>
  <c r="P34" i="6"/>
  <c r="S34" i="6" s="1"/>
  <c r="I282" i="6"/>
  <c r="J282" i="6" s="1"/>
  <c r="O282" i="6" s="1"/>
  <c r="M282" i="6"/>
  <c r="I280" i="6"/>
  <c r="J280" i="6" s="1"/>
  <c r="O280" i="6" s="1"/>
  <c r="M280" i="6"/>
  <c r="AB282" i="6"/>
  <c r="AA282" i="6"/>
  <c r="AB280" i="6"/>
  <c r="AA280" i="6"/>
  <c r="L283" i="6"/>
  <c r="P283" i="6"/>
  <c r="S283" i="6" s="1"/>
  <c r="L281" i="6"/>
  <c r="P281" i="6"/>
  <c r="S281" i="6" s="1"/>
  <c r="L279" i="6"/>
  <c r="P279" i="6"/>
  <c r="S279" i="6" s="1"/>
  <c r="L282" i="6"/>
  <c r="P282" i="6"/>
  <c r="S282" i="6" s="1"/>
  <c r="L280" i="6"/>
  <c r="P280" i="6"/>
  <c r="S280" i="6" s="1"/>
  <c r="AA283" i="6"/>
  <c r="AB283" i="6"/>
  <c r="AA281" i="6"/>
  <c r="AB281" i="6"/>
  <c r="AA279" i="6"/>
  <c r="AB279" i="6"/>
  <c r="I283" i="6"/>
  <c r="J283" i="6" s="1"/>
  <c r="O283" i="6" s="1"/>
  <c r="M283" i="6"/>
  <c r="I281" i="6"/>
  <c r="J281" i="6" s="1"/>
  <c r="O281" i="6" s="1"/>
  <c r="M281" i="6"/>
  <c r="I279" i="6"/>
  <c r="J279" i="6" s="1"/>
  <c r="O279" i="6" s="1"/>
  <c r="M279" i="6"/>
  <c r="P87" i="6"/>
  <c r="S87" i="6" s="1"/>
  <c r="AS182" i="6"/>
  <c r="AT182" i="6" s="1"/>
  <c r="AU182" i="6" s="1"/>
  <c r="AS163" i="6"/>
  <c r="AT163" i="6" s="1"/>
  <c r="AU163" i="6" s="1"/>
  <c r="L342" i="6"/>
  <c r="P342" i="6"/>
  <c r="S342" i="6" s="1"/>
  <c r="N343" i="6"/>
  <c r="R343" i="6" s="1"/>
  <c r="AB343" i="6"/>
  <c r="AA343" i="6"/>
  <c r="AA342" i="6"/>
  <c r="AB342" i="6"/>
  <c r="I342" i="6"/>
  <c r="J342" i="6" s="1"/>
  <c r="O342" i="6" s="1"/>
  <c r="M342" i="6"/>
  <c r="I139" i="6"/>
  <c r="J139" i="6" s="1"/>
  <c r="O139" i="6" s="1"/>
  <c r="M139" i="6"/>
  <c r="I137" i="6"/>
  <c r="J137" i="6" s="1"/>
  <c r="O137" i="6" s="1"/>
  <c r="M137" i="6"/>
  <c r="AB134" i="6"/>
  <c r="AA134" i="6"/>
  <c r="AB132" i="6"/>
  <c r="AA132" i="6"/>
  <c r="L135" i="6"/>
  <c r="P135" i="6"/>
  <c r="S135" i="6" s="1"/>
  <c r="L133" i="6"/>
  <c r="P133" i="6"/>
  <c r="S133" i="6" s="1"/>
  <c r="L131" i="6"/>
  <c r="P131" i="6"/>
  <c r="S131" i="6" s="1"/>
  <c r="AB139" i="6"/>
  <c r="AA139" i="6"/>
  <c r="AB137" i="6"/>
  <c r="AA137" i="6"/>
  <c r="L138" i="6"/>
  <c r="P138" i="6"/>
  <c r="S138" i="6" s="1"/>
  <c r="L136" i="6"/>
  <c r="P136" i="6"/>
  <c r="S136" i="6" s="1"/>
  <c r="I134" i="6"/>
  <c r="J134" i="6" s="1"/>
  <c r="O134" i="6" s="1"/>
  <c r="M134" i="6"/>
  <c r="I132" i="6"/>
  <c r="J132" i="6" s="1"/>
  <c r="O132" i="6" s="1"/>
  <c r="M132" i="6"/>
  <c r="L139" i="6"/>
  <c r="P139" i="6"/>
  <c r="S139" i="6" s="1"/>
  <c r="L137" i="6"/>
  <c r="P137" i="6"/>
  <c r="S137" i="6" s="1"/>
  <c r="AA138" i="6"/>
  <c r="AB138" i="6"/>
  <c r="AA136" i="6"/>
  <c r="AB136" i="6"/>
  <c r="I135" i="6"/>
  <c r="J135" i="6" s="1"/>
  <c r="O135" i="6" s="1"/>
  <c r="M135" i="6"/>
  <c r="I133" i="6"/>
  <c r="J133" i="6" s="1"/>
  <c r="O133" i="6" s="1"/>
  <c r="M133" i="6"/>
  <c r="I131" i="6"/>
  <c r="J131" i="6" s="1"/>
  <c r="O131" i="6" s="1"/>
  <c r="M131" i="6"/>
  <c r="I138" i="6"/>
  <c r="J138" i="6" s="1"/>
  <c r="O138" i="6" s="1"/>
  <c r="M138" i="6"/>
  <c r="I136" i="6"/>
  <c r="J136" i="6" s="1"/>
  <c r="O136" i="6" s="1"/>
  <c r="M136" i="6"/>
  <c r="L134" i="6"/>
  <c r="P134" i="6"/>
  <c r="S134" i="6" s="1"/>
  <c r="L132" i="6"/>
  <c r="P132" i="6"/>
  <c r="S132" i="6" s="1"/>
  <c r="AA135" i="6"/>
  <c r="AB135" i="6"/>
  <c r="AA133" i="6"/>
  <c r="AB133" i="6"/>
  <c r="AA131" i="6"/>
  <c r="AB131" i="6"/>
  <c r="AR184" i="6"/>
  <c r="AS184" i="6"/>
  <c r="AT184" i="6" s="1"/>
  <c r="AS89" i="6"/>
  <c r="AT89" i="6" s="1"/>
  <c r="AU89" i="6" s="1"/>
  <c r="M244" i="6"/>
  <c r="N244" i="6" s="1"/>
  <c r="R244" i="6" s="1"/>
  <c r="AS272" i="6"/>
  <c r="AT272" i="6" s="1"/>
  <c r="AU272" i="6" s="1"/>
  <c r="I320" i="6"/>
  <c r="J320" i="6" s="1"/>
  <c r="O320" i="6" s="1"/>
  <c r="M320" i="6"/>
  <c r="I318" i="6"/>
  <c r="J318" i="6" s="1"/>
  <c r="O318" i="6" s="1"/>
  <c r="M318" i="6"/>
  <c r="I316" i="6"/>
  <c r="J316" i="6" s="1"/>
  <c r="O316" i="6" s="1"/>
  <c r="M316" i="6"/>
  <c r="I313" i="6"/>
  <c r="J313" i="6" s="1"/>
  <c r="O313" i="6" s="1"/>
  <c r="M313" i="6"/>
  <c r="L312" i="6"/>
  <c r="P312" i="6"/>
  <c r="S312" i="6" s="1"/>
  <c r="AA319" i="6"/>
  <c r="AB319" i="6"/>
  <c r="AA317" i="6"/>
  <c r="AB317" i="6"/>
  <c r="AA315" i="6"/>
  <c r="AB315" i="6"/>
  <c r="I314" i="6"/>
  <c r="J314" i="6" s="1"/>
  <c r="O314" i="6" s="1"/>
  <c r="M314" i="6"/>
  <c r="I311" i="6"/>
  <c r="J311" i="6" s="1"/>
  <c r="O311" i="6" s="1"/>
  <c r="M311" i="6"/>
  <c r="L310" i="6"/>
  <c r="P310" i="6"/>
  <c r="S310" i="6" s="1"/>
  <c r="AB320" i="6"/>
  <c r="AA320" i="6"/>
  <c r="AB318" i="6"/>
  <c r="AA318" i="6"/>
  <c r="AB316" i="6"/>
  <c r="AA316" i="6"/>
  <c r="AB313" i="6"/>
  <c r="AA313" i="6"/>
  <c r="L319" i="6"/>
  <c r="P319" i="6"/>
  <c r="S319" i="6" s="1"/>
  <c r="L317" i="6"/>
  <c r="P317" i="6"/>
  <c r="S317" i="6" s="1"/>
  <c r="L315" i="6"/>
  <c r="P315" i="6"/>
  <c r="S315" i="6" s="1"/>
  <c r="AB311" i="6"/>
  <c r="AA311" i="6"/>
  <c r="L320" i="6"/>
  <c r="P320" i="6"/>
  <c r="S320" i="6" s="1"/>
  <c r="L318" i="6"/>
  <c r="P318" i="6"/>
  <c r="S318" i="6" s="1"/>
  <c r="L316" i="6"/>
  <c r="P316" i="6"/>
  <c r="S316" i="6" s="1"/>
  <c r="L313" i="6"/>
  <c r="P313" i="6"/>
  <c r="S313" i="6" s="1"/>
  <c r="I312" i="6"/>
  <c r="J312" i="6" s="1"/>
  <c r="O312" i="6" s="1"/>
  <c r="M312" i="6"/>
  <c r="L314" i="6"/>
  <c r="P314" i="6"/>
  <c r="S314" i="6" s="1"/>
  <c r="L311" i="6"/>
  <c r="P311" i="6"/>
  <c r="S311" i="6" s="1"/>
  <c r="I310" i="6"/>
  <c r="J310" i="6" s="1"/>
  <c r="O310" i="6" s="1"/>
  <c r="M310" i="6"/>
  <c r="AA312" i="6"/>
  <c r="AB312" i="6"/>
  <c r="I319" i="6"/>
  <c r="J319" i="6" s="1"/>
  <c r="O319" i="6" s="1"/>
  <c r="M319" i="6"/>
  <c r="I317" i="6"/>
  <c r="J317" i="6" s="1"/>
  <c r="O317" i="6" s="1"/>
  <c r="M317" i="6"/>
  <c r="I315" i="6"/>
  <c r="J315" i="6" s="1"/>
  <c r="O315" i="6" s="1"/>
  <c r="M315" i="6"/>
  <c r="AA314" i="6"/>
  <c r="AB314" i="6"/>
  <c r="AA310" i="6"/>
  <c r="AB310" i="6"/>
  <c r="M85" i="6"/>
  <c r="N85" i="6" s="1"/>
  <c r="R85" i="6" s="1"/>
  <c r="AR247" i="6"/>
  <c r="AS247" i="6"/>
  <c r="AT247" i="6" s="1"/>
  <c r="L273" i="6"/>
  <c r="P273" i="6"/>
  <c r="S273" i="6" s="1"/>
  <c r="L271" i="6"/>
  <c r="P271" i="6"/>
  <c r="S271" i="6" s="1"/>
  <c r="AA272" i="6"/>
  <c r="AB272" i="6"/>
  <c r="AA270" i="6"/>
  <c r="AB270" i="6"/>
  <c r="AB268" i="6"/>
  <c r="AA268" i="6"/>
  <c r="AB266" i="6"/>
  <c r="AA266" i="6"/>
  <c r="L269" i="6"/>
  <c r="P269" i="6"/>
  <c r="S269" i="6" s="1"/>
  <c r="L267" i="6"/>
  <c r="P267" i="6"/>
  <c r="S267" i="6" s="1"/>
  <c r="L265" i="6"/>
  <c r="P265" i="6"/>
  <c r="S265" i="6" s="1"/>
  <c r="AB273" i="6"/>
  <c r="AA273" i="6"/>
  <c r="AB271" i="6"/>
  <c r="AA271" i="6"/>
  <c r="L272" i="6"/>
  <c r="P272" i="6"/>
  <c r="S272" i="6" s="1"/>
  <c r="L270" i="6"/>
  <c r="P270" i="6"/>
  <c r="S270" i="6" s="1"/>
  <c r="I268" i="6"/>
  <c r="J268" i="6" s="1"/>
  <c r="O268" i="6" s="1"/>
  <c r="M268" i="6"/>
  <c r="I266" i="6"/>
  <c r="J266" i="6" s="1"/>
  <c r="O266" i="6" s="1"/>
  <c r="M266" i="6"/>
  <c r="I273" i="6"/>
  <c r="J273" i="6" s="1"/>
  <c r="O273" i="6" s="1"/>
  <c r="M273" i="6"/>
  <c r="I271" i="6"/>
  <c r="J271" i="6" s="1"/>
  <c r="O271" i="6" s="1"/>
  <c r="M271" i="6"/>
  <c r="I269" i="6"/>
  <c r="J269" i="6" s="1"/>
  <c r="O269" i="6" s="1"/>
  <c r="M269" i="6"/>
  <c r="I267" i="6"/>
  <c r="J267" i="6" s="1"/>
  <c r="O267" i="6" s="1"/>
  <c r="M267" i="6"/>
  <c r="I265" i="6"/>
  <c r="J265" i="6" s="1"/>
  <c r="O265" i="6" s="1"/>
  <c r="M265" i="6"/>
  <c r="I272" i="6"/>
  <c r="J272" i="6" s="1"/>
  <c r="O272" i="6" s="1"/>
  <c r="M272" i="6"/>
  <c r="I270" i="6"/>
  <c r="J270" i="6" s="1"/>
  <c r="O270" i="6" s="1"/>
  <c r="M270" i="6"/>
  <c r="L268" i="6"/>
  <c r="P268" i="6"/>
  <c r="S268" i="6" s="1"/>
  <c r="L266" i="6"/>
  <c r="P266" i="6"/>
  <c r="S266" i="6" s="1"/>
  <c r="AA269" i="6"/>
  <c r="AB269" i="6"/>
  <c r="AA267" i="6"/>
  <c r="AB267" i="6"/>
  <c r="AA265" i="6"/>
  <c r="AB265" i="6"/>
  <c r="AG334" i="6"/>
  <c r="AJ334" i="6" s="1"/>
  <c r="AH334" i="6"/>
  <c r="AK334" i="6" s="1"/>
  <c r="AB335" i="6"/>
  <c r="AA335" i="6"/>
  <c r="AB333" i="6"/>
  <c r="AA333" i="6"/>
  <c r="AB331" i="6"/>
  <c r="AA331" i="6"/>
  <c r="I335" i="6"/>
  <c r="J335" i="6" s="1"/>
  <c r="O335" i="6" s="1"/>
  <c r="M335" i="6"/>
  <c r="N334" i="6"/>
  <c r="R334" i="6" s="1"/>
  <c r="I333" i="6"/>
  <c r="J333" i="6" s="1"/>
  <c r="O333" i="6" s="1"/>
  <c r="M333" i="6"/>
  <c r="N332" i="6"/>
  <c r="R332" i="6" s="1"/>
  <c r="I331" i="6"/>
  <c r="J331" i="6" s="1"/>
  <c r="O331" i="6" s="1"/>
  <c r="M331" i="6"/>
  <c r="L335" i="6"/>
  <c r="P335" i="6"/>
  <c r="S335" i="6" s="1"/>
  <c r="L333" i="6"/>
  <c r="P333" i="6"/>
  <c r="S333" i="6" s="1"/>
  <c r="L331" i="6"/>
  <c r="P331" i="6"/>
  <c r="S331" i="6" s="1"/>
  <c r="AR125" i="6"/>
  <c r="AS125" i="6"/>
  <c r="AT125" i="6" s="1"/>
  <c r="L163" i="6"/>
  <c r="P163" i="6"/>
  <c r="S163" i="6" s="1"/>
  <c r="AA163" i="6"/>
  <c r="AB163" i="6"/>
  <c r="I163" i="6"/>
  <c r="J163" i="6" s="1"/>
  <c r="O163" i="6" s="1"/>
  <c r="M163" i="6"/>
  <c r="M89" i="6"/>
  <c r="N89" i="6" s="1"/>
  <c r="R89" i="6" s="1"/>
  <c r="AR94" i="6"/>
  <c r="AS94" i="6"/>
  <c r="AT94" i="6" s="1"/>
  <c r="AR127" i="6"/>
  <c r="AS127" i="6"/>
  <c r="AT127" i="6" s="1"/>
  <c r="I245" i="6"/>
  <c r="J245" i="6" s="1"/>
  <c r="O245" i="6" s="1"/>
  <c r="M245" i="6"/>
  <c r="AB243" i="6"/>
  <c r="AA243" i="6"/>
  <c r="AB241" i="6"/>
  <c r="AA241" i="6"/>
  <c r="AB239" i="6"/>
  <c r="AA239" i="6"/>
  <c r="I246" i="6"/>
  <c r="J246" i="6" s="1"/>
  <c r="O246" i="6" s="1"/>
  <c r="M246" i="6"/>
  <c r="L247" i="6"/>
  <c r="P247" i="6"/>
  <c r="S247" i="6" s="1"/>
  <c r="I243" i="6"/>
  <c r="J243" i="6" s="1"/>
  <c r="O243" i="6" s="1"/>
  <c r="M243" i="6"/>
  <c r="I241" i="6"/>
  <c r="J241" i="6" s="1"/>
  <c r="O241" i="6" s="1"/>
  <c r="M241" i="6"/>
  <c r="I239" i="6"/>
  <c r="J239" i="6" s="1"/>
  <c r="O239" i="6" s="1"/>
  <c r="M239" i="6"/>
  <c r="AB244" i="6"/>
  <c r="AA244" i="6"/>
  <c r="L242" i="6"/>
  <c r="P242" i="6"/>
  <c r="S242" i="6" s="1"/>
  <c r="L240" i="6"/>
  <c r="P240" i="6"/>
  <c r="S240" i="6" s="1"/>
  <c r="AB246" i="6"/>
  <c r="AA246" i="6"/>
  <c r="L245" i="6"/>
  <c r="P245" i="6"/>
  <c r="S245" i="6" s="1"/>
  <c r="AA247" i="6"/>
  <c r="AB247" i="6"/>
  <c r="AA245" i="6"/>
  <c r="AB245" i="6"/>
  <c r="AA242" i="6"/>
  <c r="AB242" i="6"/>
  <c r="AA240" i="6"/>
  <c r="AB240" i="6"/>
  <c r="L246" i="6"/>
  <c r="P246" i="6"/>
  <c r="S246" i="6" s="1"/>
  <c r="I247" i="6"/>
  <c r="J247" i="6" s="1"/>
  <c r="O247" i="6" s="1"/>
  <c r="M247" i="6"/>
  <c r="L243" i="6"/>
  <c r="P243" i="6"/>
  <c r="S243" i="6" s="1"/>
  <c r="L241" i="6"/>
  <c r="P241" i="6"/>
  <c r="S241" i="6" s="1"/>
  <c r="L239" i="6"/>
  <c r="P239" i="6"/>
  <c r="S239" i="6" s="1"/>
  <c r="I242" i="6"/>
  <c r="J242" i="6" s="1"/>
  <c r="O242" i="6" s="1"/>
  <c r="M242" i="6"/>
  <c r="I240" i="6"/>
  <c r="J240" i="6" s="1"/>
  <c r="O240" i="6" s="1"/>
  <c r="M240" i="6"/>
  <c r="M93" i="6"/>
  <c r="N93" i="6" s="1"/>
  <c r="R93" i="6" s="1"/>
  <c r="AR95" i="6"/>
  <c r="AS95" i="6"/>
  <c r="AT95" i="6" s="1"/>
  <c r="AS87" i="6"/>
  <c r="AT87" i="6" s="1"/>
  <c r="AU87" i="6" s="1"/>
  <c r="L190" i="6"/>
  <c r="P190" i="6"/>
  <c r="S190" i="6" s="1"/>
  <c r="L188" i="6"/>
  <c r="P188" i="6"/>
  <c r="S188" i="6" s="1"/>
  <c r="AA189" i="6"/>
  <c r="AB189" i="6"/>
  <c r="AA187" i="6"/>
  <c r="AB187" i="6"/>
  <c r="AB185" i="6"/>
  <c r="AA185" i="6"/>
  <c r="AB183" i="6"/>
  <c r="AA183" i="6"/>
  <c r="L186" i="6"/>
  <c r="P186" i="6"/>
  <c r="S186" i="6" s="1"/>
  <c r="L184" i="6"/>
  <c r="P184" i="6"/>
  <c r="S184" i="6" s="1"/>
  <c r="L182" i="6"/>
  <c r="P182" i="6"/>
  <c r="S182" i="6" s="1"/>
  <c r="AB190" i="6"/>
  <c r="AA190" i="6"/>
  <c r="AB188" i="6"/>
  <c r="AA188" i="6"/>
  <c r="L189" i="6"/>
  <c r="P189" i="6"/>
  <c r="S189" i="6" s="1"/>
  <c r="L187" i="6"/>
  <c r="P187" i="6"/>
  <c r="S187" i="6" s="1"/>
  <c r="I185" i="6"/>
  <c r="J185" i="6" s="1"/>
  <c r="O185" i="6" s="1"/>
  <c r="M185" i="6"/>
  <c r="I183" i="6"/>
  <c r="J183" i="6" s="1"/>
  <c r="O183" i="6" s="1"/>
  <c r="M183" i="6"/>
  <c r="I190" i="6"/>
  <c r="J190" i="6" s="1"/>
  <c r="O190" i="6" s="1"/>
  <c r="M190" i="6"/>
  <c r="I188" i="6"/>
  <c r="J188" i="6" s="1"/>
  <c r="O188" i="6" s="1"/>
  <c r="M188" i="6"/>
  <c r="I186" i="6"/>
  <c r="J186" i="6" s="1"/>
  <c r="O186" i="6" s="1"/>
  <c r="M186" i="6"/>
  <c r="I184" i="6"/>
  <c r="J184" i="6" s="1"/>
  <c r="O184" i="6" s="1"/>
  <c r="M184" i="6"/>
  <c r="I182" i="6"/>
  <c r="J182" i="6" s="1"/>
  <c r="O182" i="6" s="1"/>
  <c r="M182" i="6"/>
  <c r="I189" i="6"/>
  <c r="J189" i="6" s="1"/>
  <c r="O189" i="6" s="1"/>
  <c r="M189" i="6"/>
  <c r="I187" i="6"/>
  <c r="J187" i="6" s="1"/>
  <c r="O187" i="6" s="1"/>
  <c r="M187" i="6"/>
  <c r="L185" i="6"/>
  <c r="P185" i="6"/>
  <c r="S185" i="6" s="1"/>
  <c r="L183" i="6"/>
  <c r="P183" i="6"/>
  <c r="S183" i="6" s="1"/>
  <c r="AA186" i="6"/>
  <c r="AB186" i="6"/>
  <c r="AA184" i="6"/>
  <c r="AB184" i="6"/>
  <c r="AA182" i="6"/>
  <c r="AB182" i="6"/>
  <c r="AR91" i="6"/>
  <c r="AS91" i="6"/>
  <c r="AT91" i="6" s="1"/>
  <c r="I125" i="6"/>
  <c r="J125" i="6" s="1"/>
  <c r="O125" i="6" s="1"/>
  <c r="M125" i="6"/>
  <c r="AB126" i="6"/>
  <c r="AA126" i="6"/>
  <c r="L127" i="6"/>
  <c r="P127" i="6"/>
  <c r="S127" i="6" s="1"/>
  <c r="L125" i="6"/>
  <c r="P125" i="6"/>
  <c r="S125" i="6" s="1"/>
  <c r="N126" i="6"/>
  <c r="AA125" i="6"/>
  <c r="AB125" i="6"/>
  <c r="I127" i="6"/>
  <c r="J127" i="6" s="1"/>
  <c r="O127" i="6" s="1"/>
  <c r="M127" i="6"/>
  <c r="M62" i="6"/>
  <c r="N62" i="6" s="1"/>
  <c r="R62" i="6" s="1"/>
  <c r="AA130" i="6"/>
  <c r="AB130" i="6"/>
  <c r="I130" i="6"/>
  <c r="J130" i="6" s="1"/>
  <c r="O130" i="6" s="1"/>
  <c r="M130" i="6"/>
  <c r="L130" i="6"/>
  <c r="P130" i="6"/>
  <c r="S130" i="6" s="1"/>
  <c r="AS60" i="6"/>
  <c r="AT60" i="6" s="1"/>
  <c r="AU60" i="6" s="1"/>
  <c r="L204" i="6"/>
  <c r="AS206" i="6"/>
  <c r="AT206" i="6" s="1"/>
  <c r="AU206" i="6" s="1"/>
  <c r="AS85" i="6"/>
  <c r="AT85" i="6" s="1"/>
  <c r="AR85" i="6"/>
  <c r="AA95" i="6"/>
  <c r="AB95" i="6"/>
  <c r="I95" i="6"/>
  <c r="J95" i="6" s="1"/>
  <c r="O95" i="6" s="1"/>
  <c r="M95" i="6"/>
  <c r="L95" i="6"/>
  <c r="P95" i="6"/>
  <c r="S95" i="6" s="1"/>
  <c r="L303" i="6"/>
  <c r="P61" i="6"/>
  <c r="S61" i="6" s="1"/>
  <c r="AS194" i="6"/>
  <c r="AT194" i="6" s="1"/>
  <c r="AU194" i="6" s="1"/>
  <c r="AR205" i="6"/>
  <c r="AS205" i="6"/>
  <c r="AT205" i="6" s="1"/>
  <c r="L92" i="6"/>
  <c r="P92" i="6"/>
  <c r="S92" i="6" s="1"/>
  <c r="L90" i="6"/>
  <c r="P90" i="6"/>
  <c r="S90" i="6" s="1"/>
  <c r="AG89" i="6"/>
  <c r="AJ89" i="6" s="1"/>
  <c r="AH89" i="6"/>
  <c r="AK89" i="6" s="1"/>
  <c r="AG85" i="6"/>
  <c r="AJ85" i="6" s="1"/>
  <c r="AH85" i="6"/>
  <c r="AK85" i="6" s="1"/>
  <c r="I91" i="6"/>
  <c r="J91" i="6" s="1"/>
  <c r="O91" i="6" s="1"/>
  <c r="M91" i="6"/>
  <c r="AB88" i="6"/>
  <c r="AA88" i="6"/>
  <c r="AB86" i="6"/>
  <c r="AA86" i="6"/>
  <c r="L94" i="6"/>
  <c r="P94" i="6"/>
  <c r="S94" i="6" s="1"/>
  <c r="AB90" i="6"/>
  <c r="AA90" i="6"/>
  <c r="I88" i="6"/>
  <c r="J88" i="6" s="1"/>
  <c r="O88" i="6" s="1"/>
  <c r="M88" i="6"/>
  <c r="I86" i="6"/>
  <c r="J86" i="6" s="1"/>
  <c r="O86" i="6" s="1"/>
  <c r="M86" i="6"/>
  <c r="AA94" i="6"/>
  <c r="AB94" i="6"/>
  <c r="I92" i="6"/>
  <c r="J92" i="6" s="1"/>
  <c r="O92" i="6" s="1"/>
  <c r="M92" i="6"/>
  <c r="I90" i="6"/>
  <c r="J90" i="6" s="1"/>
  <c r="O90" i="6" s="1"/>
  <c r="M90" i="6"/>
  <c r="AB93" i="6"/>
  <c r="AA93" i="6"/>
  <c r="L91" i="6"/>
  <c r="P91" i="6"/>
  <c r="S91" i="6" s="1"/>
  <c r="I94" i="6"/>
  <c r="J94" i="6" s="1"/>
  <c r="O94" i="6" s="1"/>
  <c r="M94" i="6"/>
  <c r="AA92" i="6"/>
  <c r="AB92" i="6"/>
  <c r="AG87" i="6"/>
  <c r="AJ87" i="6" s="1"/>
  <c r="AH87" i="6"/>
  <c r="AK87" i="6" s="1"/>
  <c r="AA91" i="6"/>
  <c r="AB91" i="6"/>
  <c r="P88" i="6"/>
  <c r="S88" i="6" s="1"/>
  <c r="L88" i="6"/>
  <c r="P86" i="6"/>
  <c r="S86" i="6" s="1"/>
  <c r="L86" i="6"/>
  <c r="AR63" i="6"/>
  <c r="AS63" i="6"/>
  <c r="AT63" i="6" s="1"/>
  <c r="L57" i="6"/>
  <c r="M323" i="6"/>
  <c r="N323" i="6" s="1"/>
  <c r="R323" i="6" s="1"/>
  <c r="AR55" i="6"/>
  <c r="AU55" i="6" s="1"/>
  <c r="L49" i="6"/>
  <c r="P49" i="6"/>
  <c r="S49" i="6" s="1"/>
  <c r="L47" i="6"/>
  <c r="P47" i="6"/>
  <c r="S47" i="6" s="1"/>
  <c r="L44" i="6"/>
  <c r="P44" i="6"/>
  <c r="S44" i="6" s="1"/>
  <c r="I43" i="6"/>
  <c r="J43" i="6" s="1"/>
  <c r="O43" i="6" s="1"/>
  <c r="M43" i="6"/>
  <c r="L50" i="6"/>
  <c r="P50" i="6"/>
  <c r="S50" i="6" s="1"/>
  <c r="L48" i="6"/>
  <c r="P48" i="6"/>
  <c r="S48" i="6" s="1"/>
  <c r="L46" i="6"/>
  <c r="P46" i="6"/>
  <c r="S46" i="6" s="1"/>
  <c r="AB49" i="6"/>
  <c r="AA49" i="6"/>
  <c r="L45" i="6"/>
  <c r="P45" i="6"/>
  <c r="S45" i="6" s="1"/>
  <c r="I42" i="6"/>
  <c r="J42" i="6" s="1"/>
  <c r="O42" i="6" s="1"/>
  <c r="M42" i="6"/>
  <c r="L41" i="6"/>
  <c r="P41" i="6"/>
  <c r="S41" i="6" s="1"/>
  <c r="I49" i="6"/>
  <c r="J49" i="6" s="1"/>
  <c r="O49" i="6" s="1"/>
  <c r="M49" i="6"/>
  <c r="I47" i="6"/>
  <c r="J47" i="6" s="1"/>
  <c r="O47" i="6" s="1"/>
  <c r="M47" i="6"/>
  <c r="I44" i="6"/>
  <c r="J44" i="6" s="1"/>
  <c r="O44" i="6" s="1"/>
  <c r="M44" i="6"/>
  <c r="L43" i="6"/>
  <c r="P43" i="6"/>
  <c r="S43" i="6" s="1"/>
  <c r="I50" i="6"/>
  <c r="J50" i="6" s="1"/>
  <c r="O50" i="6" s="1"/>
  <c r="M50" i="6"/>
  <c r="I48" i="6"/>
  <c r="J48" i="6" s="1"/>
  <c r="O48" i="6" s="1"/>
  <c r="M48" i="6"/>
  <c r="I46" i="6"/>
  <c r="J46" i="6" s="1"/>
  <c r="O46" i="6" s="1"/>
  <c r="M46" i="6"/>
  <c r="AA50" i="6"/>
  <c r="AB50" i="6"/>
  <c r="AA48" i="6"/>
  <c r="AB48" i="6"/>
  <c r="I45" i="6"/>
  <c r="J45" i="6" s="1"/>
  <c r="O45" i="6" s="1"/>
  <c r="M45" i="6"/>
  <c r="L42" i="6"/>
  <c r="P42" i="6"/>
  <c r="S42" i="6" s="1"/>
  <c r="I41" i="6"/>
  <c r="J41" i="6" s="1"/>
  <c r="O41" i="6" s="1"/>
  <c r="M41" i="6"/>
  <c r="G106" i="6"/>
  <c r="F106" i="6" s="1"/>
  <c r="M106" i="6" s="1"/>
  <c r="AS203" i="6"/>
  <c r="AT203" i="6" s="1"/>
  <c r="AU203" i="6" s="1"/>
  <c r="AR302" i="6"/>
  <c r="AS302" i="6"/>
  <c r="AT302" i="6" s="1"/>
  <c r="AR192" i="6"/>
  <c r="AS192" i="6"/>
  <c r="AT192" i="6" s="1"/>
  <c r="AR61" i="6"/>
  <c r="AU61" i="6" s="1"/>
  <c r="AS304" i="6"/>
  <c r="AT304" i="6" s="1"/>
  <c r="AR304" i="6"/>
  <c r="N303" i="6"/>
  <c r="R303" i="6" s="1"/>
  <c r="AA302" i="6"/>
  <c r="AB302" i="6"/>
  <c r="AB300" i="6"/>
  <c r="AA300" i="6"/>
  <c r="AB298" i="6"/>
  <c r="AA298" i="6"/>
  <c r="L304" i="6"/>
  <c r="P304" i="6"/>
  <c r="S304" i="6" s="1"/>
  <c r="L302" i="6"/>
  <c r="P302" i="6"/>
  <c r="S302" i="6" s="1"/>
  <c r="I300" i="6"/>
  <c r="J300" i="6" s="1"/>
  <c r="O300" i="6" s="1"/>
  <c r="M300" i="6"/>
  <c r="I298" i="6"/>
  <c r="J298" i="6" s="1"/>
  <c r="O298" i="6" s="1"/>
  <c r="M298" i="6"/>
  <c r="AB303" i="6"/>
  <c r="AA303" i="6"/>
  <c r="L301" i="6"/>
  <c r="P301" i="6"/>
  <c r="S301" i="6" s="1"/>
  <c r="L299" i="6"/>
  <c r="P299" i="6"/>
  <c r="S299" i="6" s="1"/>
  <c r="L297" i="6"/>
  <c r="P297" i="6"/>
  <c r="S297" i="6" s="1"/>
  <c r="AA301" i="6"/>
  <c r="AB301" i="6"/>
  <c r="AA299" i="6"/>
  <c r="AB299" i="6"/>
  <c r="AA297" i="6"/>
  <c r="AB297" i="6"/>
  <c r="I304" i="6"/>
  <c r="J304" i="6" s="1"/>
  <c r="O304" i="6" s="1"/>
  <c r="M304" i="6"/>
  <c r="AA304" i="6"/>
  <c r="AB304" i="6"/>
  <c r="I302" i="6"/>
  <c r="J302" i="6" s="1"/>
  <c r="O302" i="6" s="1"/>
  <c r="M302" i="6"/>
  <c r="L300" i="6"/>
  <c r="P300" i="6"/>
  <c r="S300" i="6" s="1"/>
  <c r="L298" i="6"/>
  <c r="P298" i="6"/>
  <c r="S298" i="6" s="1"/>
  <c r="I301" i="6"/>
  <c r="J301" i="6" s="1"/>
  <c r="O301" i="6" s="1"/>
  <c r="M301" i="6"/>
  <c r="I299" i="6"/>
  <c r="J299" i="6" s="1"/>
  <c r="O299" i="6" s="1"/>
  <c r="M299" i="6"/>
  <c r="I297" i="6"/>
  <c r="J297" i="6" s="1"/>
  <c r="O297" i="6" s="1"/>
  <c r="M297" i="6"/>
  <c r="AR56" i="6"/>
  <c r="AS56" i="6"/>
  <c r="AT56" i="6" s="1"/>
  <c r="G339" i="6"/>
  <c r="F339" i="6" s="1"/>
  <c r="M339" i="6" s="1"/>
  <c r="G348" i="6"/>
  <c r="F348" i="6" s="1"/>
  <c r="M348" i="6" s="1"/>
  <c r="K21" i="6"/>
  <c r="P21" i="6" s="1"/>
  <c r="S21" i="6" s="1"/>
  <c r="M21" i="6"/>
  <c r="AR58" i="6"/>
  <c r="AU58" i="6" s="1"/>
  <c r="AC336" i="6"/>
  <c r="AD336" i="6" s="1"/>
  <c r="AL336" i="6" s="1"/>
  <c r="AC338" i="6"/>
  <c r="AD338" i="6" s="1"/>
  <c r="AL338" i="6" s="1"/>
  <c r="X97" i="6"/>
  <c r="Z97" i="6" s="1"/>
  <c r="X99" i="6"/>
  <c r="Y99" i="6" s="1"/>
  <c r="X250" i="6"/>
  <c r="Z250" i="6" s="1"/>
  <c r="X252" i="6"/>
  <c r="Z252" i="6" s="1"/>
  <c r="AC345" i="6"/>
  <c r="AD345" i="6" s="1"/>
  <c r="AL345" i="6" s="1"/>
  <c r="AC347" i="6"/>
  <c r="AD347" i="6" s="1"/>
  <c r="AL347" i="6" s="1"/>
  <c r="AC486" i="6"/>
  <c r="AD486" i="6" s="1"/>
  <c r="AL486" i="6" s="1"/>
  <c r="AC488" i="6"/>
  <c r="AD488" i="6" s="1"/>
  <c r="AL488" i="6" s="1"/>
  <c r="X494" i="6"/>
  <c r="Z494" i="6" s="1"/>
  <c r="X496" i="6"/>
  <c r="Y496" i="6" s="1"/>
  <c r="X502" i="6"/>
  <c r="Y502" i="6" s="1"/>
  <c r="AA502" i="6" s="1"/>
  <c r="X506" i="6"/>
  <c r="Y506" i="6" s="1"/>
  <c r="AA506" i="6" s="1"/>
  <c r="N204" i="6"/>
  <c r="R204" i="6" s="1"/>
  <c r="AB206" i="6"/>
  <c r="AA206" i="6"/>
  <c r="AA205" i="6"/>
  <c r="AB205" i="6"/>
  <c r="AS292" i="6"/>
  <c r="AT292" i="6" s="1"/>
  <c r="AR292" i="6"/>
  <c r="AR325" i="6"/>
  <c r="AU325" i="6" s="1"/>
  <c r="L202" i="6"/>
  <c r="P202" i="6"/>
  <c r="S202" i="6" s="1"/>
  <c r="L200" i="6"/>
  <c r="P200" i="6"/>
  <c r="S200" i="6" s="1"/>
  <c r="L198" i="6"/>
  <c r="P198" i="6"/>
  <c r="S198" i="6" s="1"/>
  <c r="L195" i="6"/>
  <c r="P195" i="6"/>
  <c r="S195" i="6" s="1"/>
  <c r="I194" i="6"/>
  <c r="J194" i="6" s="1"/>
  <c r="O194" i="6" s="1"/>
  <c r="M194" i="6"/>
  <c r="AB204" i="6"/>
  <c r="AA204" i="6"/>
  <c r="L203" i="6"/>
  <c r="P203" i="6"/>
  <c r="S203" i="6" s="1"/>
  <c r="L201" i="6"/>
  <c r="P201" i="6"/>
  <c r="S201" i="6" s="1"/>
  <c r="L199" i="6"/>
  <c r="P199" i="6"/>
  <c r="S199" i="6" s="1"/>
  <c r="L197" i="6"/>
  <c r="P197" i="6"/>
  <c r="S197" i="6" s="1"/>
  <c r="AB193" i="6"/>
  <c r="AA193" i="6"/>
  <c r="AB202" i="6"/>
  <c r="AA202" i="6"/>
  <c r="AB200" i="6"/>
  <c r="AA200" i="6"/>
  <c r="AB198" i="6"/>
  <c r="AA198" i="6"/>
  <c r="AB195" i="6"/>
  <c r="AA195" i="6"/>
  <c r="L196" i="6"/>
  <c r="P196" i="6"/>
  <c r="S196" i="6" s="1"/>
  <c r="I193" i="6"/>
  <c r="J193" i="6" s="1"/>
  <c r="O193" i="6" s="1"/>
  <c r="M193" i="6"/>
  <c r="L192" i="6"/>
  <c r="P192" i="6"/>
  <c r="S192" i="6" s="1"/>
  <c r="I202" i="6"/>
  <c r="J202" i="6" s="1"/>
  <c r="O202" i="6" s="1"/>
  <c r="M202" i="6"/>
  <c r="I200" i="6"/>
  <c r="J200" i="6" s="1"/>
  <c r="O200" i="6" s="1"/>
  <c r="M200" i="6"/>
  <c r="I198" i="6"/>
  <c r="J198" i="6" s="1"/>
  <c r="O198" i="6" s="1"/>
  <c r="M198" i="6"/>
  <c r="I195" i="6"/>
  <c r="J195" i="6" s="1"/>
  <c r="O195" i="6" s="1"/>
  <c r="M195" i="6"/>
  <c r="L194" i="6"/>
  <c r="P194" i="6"/>
  <c r="S194" i="6" s="1"/>
  <c r="I203" i="6"/>
  <c r="J203" i="6" s="1"/>
  <c r="O203" i="6" s="1"/>
  <c r="M203" i="6"/>
  <c r="I201" i="6"/>
  <c r="J201" i="6" s="1"/>
  <c r="O201" i="6" s="1"/>
  <c r="M201" i="6"/>
  <c r="I199" i="6"/>
  <c r="J199" i="6" s="1"/>
  <c r="O199" i="6" s="1"/>
  <c r="M199" i="6"/>
  <c r="I197" i="6"/>
  <c r="J197" i="6" s="1"/>
  <c r="O197" i="6" s="1"/>
  <c r="M197" i="6"/>
  <c r="AA196" i="6"/>
  <c r="AB196" i="6"/>
  <c r="AA192" i="6"/>
  <c r="AB192" i="6"/>
  <c r="AA194" i="6"/>
  <c r="AB194" i="6"/>
  <c r="AA203" i="6"/>
  <c r="AB203" i="6"/>
  <c r="AA201" i="6"/>
  <c r="AB201" i="6"/>
  <c r="AA199" i="6"/>
  <c r="AB199" i="6"/>
  <c r="AA197" i="6"/>
  <c r="AB197" i="6"/>
  <c r="I196" i="6"/>
  <c r="J196" i="6" s="1"/>
  <c r="O196" i="6" s="1"/>
  <c r="M196" i="6"/>
  <c r="L193" i="6"/>
  <c r="P193" i="6"/>
  <c r="S193" i="6" s="1"/>
  <c r="I192" i="6"/>
  <c r="J192" i="6" s="1"/>
  <c r="O192" i="6" s="1"/>
  <c r="M192" i="6"/>
  <c r="M60" i="6"/>
  <c r="N60" i="6" s="1"/>
  <c r="R60" i="6" s="1"/>
  <c r="L325" i="6"/>
  <c r="P325" i="6"/>
  <c r="S325" i="6" s="1"/>
  <c r="AA325" i="6"/>
  <c r="AB325" i="6"/>
  <c r="I325" i="6"/>
  <c r="J325" i="6" s="1"/>
  <c r="O325" i="6" s="1"/>
  <c r="M325" i="6"/>
  <c r="AB323" i="6"/>
  <c r="AA323" i="6"/>
  <c r="G413" i="6"/>
  <c r="K413" i="6" s="1"/>
  <c r="L413" i="6" s="1"/>
  <c r="G595" i="6"/>
  <c r="F595" i="6" s="1"/>
  <c r="M595" i="6" s="1"/>
  <c r="G374" i="6"/>
  <c r="K374" i="6" s="1"/>
  <c r="P374" i="6" s="1"/>
  <c r="S374" i="6" s="1"/>
  <c r="G532" i="6"/>
  <c r="F532" i="6" s="1"/>
  <c r="G534" i="6"/>
  <c r="K534" i="6" s="1"/>
  <c r="AC535" i="6"/>
  <c r="AD535" i="6" s="1"/>
  <c r="AL535" i="6" s="1"/>
  <c r="G608" i="6"/>
  <c r="F608" i="6" s="1"/>
  <c r="M608" i="6" s="1"/>
  <c r="K25" i="6"/>
  <c r="L25" i="6" s="1"/>
  <c r="I293" i="6"/>
  <c r="J293" i="6" s="1"/>
  <c r="O293" i="6" s="1"/>
  <c r="G209" i="6"/>
  <c r="K209" i="6" s="1"/>
  <c r="P209" i="6" s="1"/>
  <c r="S209" i="6" s="1"/>
  <c r="X329" i="6"/>
  <c r="Y329" i="6" s="1"/>
  <c r="AA329" i="6" s="1"/>
  <c r="X255" i="6"/>
  <c r="Z255" i="6" s="1"/>
  <c r="X257" i="6"/>
  <c r="Y257" i="6" s="1"/>
  <c r="X259" i="6"/>
  <c r="Z259" i="6" s="1"/>
  <c r="G371" i="6"/>
  <c r="F371" i="6" s="1"/>
  <c r="X386" i="6"/>
  <c r="Y386" i="6" s="1"/>
  <c r="X398" i="6"/>
  <c r="Y398" i="6" s="1"/>
  <c r="AA398" i="6" s="1"/>
  <c r="X402" i="6"/>
  <c r="G412" i="6"/>
  <c r="F412" i="6" s="1"/>
  <c r="G415" i="6"/>
  <c r="F415" i="6" s="1"/>
  <c r="AC588" i="6"/>
  <c r="AE588" i="6" s="1"/>
  <c r="AF588" i="6" s="1"/>
  <c r="AC592" i="6"/>
  <c r="AD592" i="6" s="1"/>
  <c r="AL592" i="6" s="1"/>
  <c r="AC594" i="6"/>
  <c r="AD594" i="6" s="1"/>
  <c r="AL594" i="6" s="1"/>
  <c r="AB60" i="6"/>
  <c r="AA60" i="6"/>
  <c r="AA63" i="6"/>
  <c r="AB63" i="6"/>
  <c r="I59" i="6"/>
  <c r="J59" i="6" s="1"/>
  <c r="O59" i="6" s="1"/>
  <c r="M59" i="6"/>
  <c r="AA55" i="6"/>
  <c r="AB55" i="6"/>
  <c r="L58" i="6"/>
  <c r="P58" i="6"/>
  <c r="S58" i="6" s="1"/>
  <c r="L56" i="6"/>
  <c r="P56" i="6"/>
  <c r="S56" i="6" s="1"/>
  <c r="I55" i="6"/>
  <c r="J55" i="6" s="1"/>
  <c r="O55" i="6" s="1"/>
  <c r="M55" i="6"/>
  <c r="I63" i="6"/>
  <c r="J63" i="6" s="1"/>
  <c r="O63" i="6" s="1"/>
  <c r="M63" i="6"/>
  <c r="N57" i="6"/>
  <c r="R57" i="6" s="1"/>
  <c r="L59" i="6"/>
  <c r="P59" i="6"/>
  <c r="S59" i="6" s="1"/>
  <c r="I58" i="6"/>
  <c r="J58" i="6" s="1"/>
  <c r="O58" i="6" s="1"/>
  <c r="M58" i="6"/>
  <c r="I56" i="6"/>
  <c r="J56" i="6" s="1"/>
  <c r="O56" i="6" s="1"/>
  <c r="M56" i="6"/>
  <c r="L55" i="6"/>
  <c r="P55" i="6"/>
  <c r="S55" i="6" s="1"/>
  <c r="L63" i="6"/>
  <c r="P63" i="6"/>
  <c r="S63" i="6" s="1"/>
  <c r="AA61" i="6"/>
  <c r="AB61" i="6"/>
  <c r="AB59" i="6"/>
  <c r="AA59" i="6"/>
  <c r="AB56" i="6"/>
  <c r="AA56" i="6"/>
  <c r="AB62" i="6"/>
  <c r="AA62" i="6"/>
  <c r="AB58" i="6"/>
  <c r="AA58" i="6"/>
  <c r="AA57" i="6"/>
  <c r="AB57" i="6"/>
  <c r="N293" i="6"/>
  <c r="AA292" i="6"/>
  <c r="AB292" i="6"/>
  <c r="AB290" i="6"/>
  <c r="AA290" i="6"/>
  <c r="AB288" i="6"/>
  <c r="AA288" i="6"/>
  <c r="L292" i="6"/>
  <c r="P292" i="6"/>
  <c r="S292" i="6" s="1"/>
  <c r="I290" i="6"/>
  <c r="J290" i="6" s="1"/>
  <c r="O290" i="6" s="1"/>
  <c r="M290" i="6"/>
  <c r="I288" i="6"/>
  <c r="J288" i="6" s="1"/>
  <c r="O288" i="6" s="1"/>
  <c r="M288" i="6"/>
  <c r="AB293" i="6"/>
  <c r="AA293" i="6"/>
  <c r="L291" i="6"/>
  <c r="P291" i="6"/>
  <c r="S291" i="6" s="1"/>
  <c r="L289" i="6"/>
  <c r="P289" i="6"/>
  <c r="S289" i="6" s="1"/>
  <c r="L287" i="6"/>
  <c r="P287" i="6"/>
  <c r="S287" i="6" s="1"/>
  <c r="AA291" i="6"/>
  <c r="AB291" i="6"/>
  <c r="AA289" i="6"/>
  <c r="AB289" i="6"/>
  <c r="AA287" i="6"/>
  <c r="AB287" i="6"/>
  <c r="I292" i="6"/>
  <c r="J292" i="6" s="1"/>
  <c r="O292" i="6" s="1"/>
  <c r="M292" i="6"/>
  <c r="L290" i="6"/>
  <c r="P290" i="6"/>
  <c r="S290" i="6" s="1"/>
  <c r="L288" i="6"/>
  <c r="P288" i="6"/>
  <c r="S288" i="6" s="1"/>
  <c r="I291" i="6"/>
  <c r="J291" i="6" s="1"/>
  <c r="O291" i="6" s="1"/>
  <c r="M291" i="6"/>
  <c r="I289" i="6"/>
  <c r="J289" i="6" s="1"/>
  <c r="O289" i="6" s="1"/>
  <c r="M289" i="6"/>
  <c r="I287" i="6"/>
  <c r="J287" i="6" s="1"/>
  <c r="O287" i="6" s="1"/>
  <c r="M287" i="6"/>
  <c r="G208" i="6"/>
  <c r="F208" i="6" s="1"/>
  <c r="M208" i="6" s="1"/>
  <c r="G557" i="6"/>
  <c r="F557" i="6" s="1"/>
  <c r="G587" i="6"/>
  <c r="F587" i="6" s="1"/>
  <c r="G602" i="6"/>
  <c r="K602" i="6" s="1"/>
  <c r="G285" i="6"/>
  <c r="F285" i="6" s="1"/>
  <c r="M285" i="6" s="1"/>
  <c r="AC428" i="6"/>
  <c r="AE428" i="6" s="1"/>
  <c r="AF428" i="6" s="1"/>
  <c r="X553" i="6"/>
  <c r="Y553" i="6" s="1"/>
  <c r="AC556" i="6"/>
  <c r="AD556" i="6" s="1"/>
  <c r="AL556" i="6" s="1"/>
  <c r="G530" i="6"/>
  <c r="F530" i="6" s="1"/>
  <c r="AC531" i="6"/>
  <c r="AE531" i="6" s="1"/>
  <c r="AF531" i="6" s="1"/>
  <c r="X532" i="6"/>
  <c r="AC179" i="6"/>
  <c r="AD179" i="6" s="1"/>
  <c r="AL179" i="6" s="1"/>
  <c r="AC181" i="6"/>
  <c r="AD181" i="6" s="1"/>
  <c r="AL181" i="6" s="1"/>
  <c r="AC207" i="6"/>
  <c r="AD207" i="6" s="1"/>
  <c r="AL207" i="6" s="1"/>
  <c r="X237" i="6"/>
  <c r="Z237" i="6" s="1"/>
  <c r="AC274" i="6"/>
  <c r="AD274" i="6" s="1"/>
  <c r="AL274" i="6" s="1"/>
  <c r="AC340" i="6"/>
  <c r="AD340" i="6" s="1"/>
  <c r="AL340" i="6" s="1"/>
  <c r="X13" i="6"/>
  <c r="Y13" i="6" s="1"/>
  <c r="X15" i="6"/>
  <c r="Y15" i="6" s="1"/>
  <c r="X17" i="6"/>
  <c r="Y17" i="6" s="1"/>
  <c r="X172" i="6"/>
  <c r="Y172" i="6" s="1"/>
  <c r="AC349" i="6"/>
  <c r="G419" i="6"/>
  <c r="F419" i="6" s="1"/>
  <c r="X423" i="6"/>
  <c r="Y423" i="6" s="1"/>
  <c r="X425" i="6"/>
  <c r="Y425" i="6" s="1"/>
  <c r="X437" i="6"/>
  <c r="Y437" i="6" s="1"/>
  <c r="X441" i="6"/>
  <c r="Y441" i="6" s="1"/>
  <c r="AA441" i="6" s="1"/>
  <c r="X449" i="6"/>
  <c r="Z449" i="6" s="1"/>
  <c r="X451" i="6"/>
  <c r="Z451" i="6" s="1"/>
  <c r="X453" i="6"/>
  <c r="X463" i="6"/>
  <c r="Y463" i="6" s="1"/>
  <c r="AA463" i="6" s="1"/>
  <c r="X467" i="6"/>
  <c r="Y467" i="6" s="1"/>
  <c r="AA467" i="6" s="1"/>
  <c r="X473" i="6"/>
  <c r="Y473" i="6" s="1"/>
  <c r="AA473" i="6" s="1"/>
  <c r="X475" i="6"/>
  <c r="Y475" i="6" s="1"/>
  <c r="X477" i="6"/>
  <c r="Y477" i="6" s="1"/>
  <c r="AA477" i="6" s="1"/>
  <c r="AC481" i="6"/>
  <c r="AE481" i="6" s="1"/>
  <c r="AF481" i="6" s="1"/>
  <c r="AC483" i="6"/>
  <c r="AE483" i="6" s="1"/>
  <c r="AF483" i="6" s="1"/>
  <c r="AC533" i="6"/>
  <c r="AD533" i="6" s="1"/>
  <c r="AL533" i="6" s="1"/>
  <c r="X534" i="6"/>
  <c r="Z534" i="6" s="1"/>
  <c r="X557" i="6"/>
  <c r="X577" i="6"/>
  <c r="Y577" i="6" s="1"/>
  <c r="X579" i="6"/>
  <c r="Y579" i="6" s="1"/>
  <c r="X581" i="6"/>
  <c r="Y581" i="6" s="1"/>
  <c r="X585" i="6"/>
  <c r="Y585" i="6" s="1"/>
  <c r="AC596" i="6"/>
  <c r="AD596" i="6" s="1"/>
  <c r="AL596" i="6" s="1"/>
  <c r="F23" i="6"/>
  <c r="I23" i="6" s="1"/>
  <c r="J23" i="6" s="1"/>
  <c r="O23" i="6" s="1"/>
  <c r="I27" i="6"/>
  <c r="J27" i="6" s="1"/>
  <c r="O27" i="6" s="1"/>
  <c r="M27" i="6"/>
  <c r="L27" i="6"/>
  <c r="P27" i="6"/>
  <c r="S27" i="6" s="1"/>
  <c r="AO13" i="6"/>
  <c r="AN14" i="6"/>
  <c r="AO17" i="6"/>
  <c r="AN215" i="6"/>
  <c r="AO218" i="6"/>
  <c r="AO506" i="6"/>
  <c r="AQ506" i="6" s="1"/>
  <c r="AO542" i="6"/>
  <c r="AN543" i="6"/>
  <c r="G555" i="6"/>
  <c r="K555" i="6" s="1"/>
  <c r="K24" i="6"/>
  <c r="F24" i="6"/>
  <c r="I25" i="6"/>
  <c r="J25" i="6" s="1"/>
  <c r="O25" i="6" s="1"/>
  <c r="M25" i="6"/>
  <c r="P23" i="6"/>
  <c r="S23" i="6" s="1"/>
  <c r="L23" i="6"/>
  <c r="K22" i="6"/>
  <c r="F22" i="6"/>
  <c r="K26" i="6"/>
  <c r="F26" i="6"/>
  <c r="AO233" i="6"/>
  <c r="G174" i="6"/>
  <c r="X387" i="6"/>
  <c r="Y387" i="6" s="1"/>
  <c r="AC426" i="6"/>
  <c r="AD426" i="6" s="1"/>
  <c r="AL426" i="6" s="1"/>
  <c r="AN431" i="6"/>
  <c r="AC439" i="6"/>
  <c r="AE439" i="6" s="1"/>
  <c r="AF439" i="6" s="1"/>
  <c r="AO442" i="6"/>
  <c r="AN443" i="6"/>
  <c r="AC465" i="6"/>
  <c r="AO468" i="6"/>
  <c r="AN469" i="6"/>
  <c r="AO484" i="6"/>
  <c r="AO489" i="6"/>
  <c r="AC491" i="6"/>
  <c r="AO492" i="6"/>
  <c r="AC504" i="6"/>
  <c r="AE504" i="6" s="1"/>
  <c r="AF504" i="6" s="1"/>
  <c r="AO532" i="6"/>
  <c r="AO534" i="6"/>
  <c r="AO555" i="6"/>
  <c r="AO606" i="6"/>
  <c r="AN607" i="6"/>
  <c r="AC400" i="6"/>
  <c r="AE400" i="6" s="1"/>
  <c r="AF400" i="6" s="1"/>
  <c r="G400" i="6"/>
  <c r="X400" i="6"/>
  <c r="Y400" i="6" s="1"/>
  <c r="AA400" i="6" s="1"/>
  <c r="X178" i="6"/>
  <c r="Y178" i="6" s="1"/>
  <c r="AA178" i="6" s="1"/>
  <c r="X180" i="6"/>
  <c r="Y180" i="6" s="1"/>
  <c r="AA180" i="6" s="1"/>
  <c r="X191" i="6"/>
  <c r="Y191" i="6" s="1"/>
  <c r="AA191" i="6" s="1"/>
  <c r="AC208" i="6"/>
  <c r="AE208" i="6" s="1"/>
  <c r="AF208" i="6" s="1"/>
  <c r="X208" i="6"/>
  <c r="Y208" i="6" s="1"/>
  <c r="AA208" i="6" s="1"/>
  <c r="X210" i="6"/>
  <c r="Z210" i="6" s="1"/>
  <c r="X212" i="6"/>
  <c r="Y212" i="6" s="1"/>
  <c r="X233" i="6"/>
  <c r="Z233" i="6" s="1"/>
  <c r="AC238" i="6"/>
  <c r="AE238" i="6" s="1"/>
  <c r="AF238" i="6" s="1"/>
  <c r="AC261" i="6"/>
  <c r="AE261" i="6" s="1"/>
  <c r="AF261" i="6" s="1"/>
  <c r="X262" i="6"/>
  <c r="Y262" i="6" s="1"/>
  <c r="X264" i="6"/>
  <c r="Y264" i="6" s="1"/>
  <c r="AA264" i="6" s="1"/>
  <c r="X277" i="6"/>
  <c r="Y277" i="6" s="1"/>
  <c r="AC285" i="6"/>
  <c r="AE285" i="6" s="1"/>
  <c r="AF285" i="6" s="1"/>
  <c r="X285" i="6"/>
  <c r="X337" i="6"/>
  <c r="Y337" i="6" s="1"/>
  <c r="AA337" i="6" s="1"/>
  <c r="AC339" i="6"/>
  <c r="AE339" i="6" s="1"/>
  <c r="AF339" i="6" s="1"/>
  <c r="X339" i="6"/>
  <c r="Y339" i="6" s="1"/>
  <c r="AA339" i="6" s="1"/>
  <c r="X232" i="6"/>
  <c r="Y232" i="6" s="1"/>
  <c r="AA232" i="6" s="1"/>
  <c r="AC328" i="6"/>
  <c r="AD328" i="6" s="1"/>
  <c r="AL328" i="6" s="1"/>
  <c r="AC330" i="6"/>
  <c r="AD330" i="6" s="1"/>
  <c r="AL330" i="6" s="1"/>
  <c r="AC258" i="6"/>
  <c r="AE258" i="6" s="1"/>
  <c r="AF258" i="6" s="1"/>
  <c r="AC260" i="6"/>
  <c r="AE260" i="6" s="1"/>
  <c r="AF260" i="6" s="1"/>
  <c r="X230" i="6"/>
  <c r="Z230" i="6" s="1"/>
  <c r="X2" i="6"/>
  <c r="Z2" i="6" s="1"/>
  <c r="X4" i="6"/>
  <c r="Y4" i="6" s="1"/>
  <c r="X222" i="6"/>
  <c r="Z222" i="6" s="1"/>
  <c r="X224" i="6"/>
  <c r="Y224" i="6" s="1"/>
  <c r="X226" i="6"/>
  <c r="Z226" i="6" s="1"/>
  <c r="G171" i="6"/>
  <c r="K171" i="6" s="1"/>
  <c r="L171" i="6" s="1"/>
  <c r="X174" i="6"/>
  <c r="Y174" i="6" s="1"/>
  <c r="X100" i="6"/>
  <c r="Z100" i="6" s="1"/>
  <c r="X102" i="6"/>
  <c r="Z102" i="6" s="1"/>
  <c r="X104" i="6"/>
  <c r="Y104" i="6" s="1"/>
  <c r="AC106" i="6"/>
  <c r="AE106" i="6" s="1"/>
  <c r="AF106" i="6" s="1"/>
  <c r="X106" i="6"/>
  <c r="AC107" i="6"/>
  <c r="AD107" i="6" s="1"/>
  <c r="AL107" i="6" s="1"/>
  <c r="AC249" i="6"/>
  <c r="AE249" i="6" s="1"/>
  <c r="AF249" i="6" s="1"/>
  <c r="AC251" i="6"/>
  <c r="AE251" i="6" s="1"/>
  <c r="AF251" i="6" s="1"/>
  <c r="X346" i="6"/>
  <c r="AC348" i="6"/>
  <c r="AE348" i="6" s="1"/>
  <c r="AF348" i="6" s="1"/>
  <c r="X348" i="6"/>
  <c r="X350" i="6"/>
  <c r="Y350" i="6" s="1"/>
  <c r="AA350" i="6" s="1"/>
  <c r="X358" i="6"/>
  <c r="Z358" i="6" s="1"/>
  <c r="X360" i="6"/>
  <c r="Z360" i="6" s="1"/>
  <c r="X362" i="6"/>
  <c r="Y362" i="6" s="1"/>
  <c r="G368" i="6"/>
  <c r="G372" i="6"/>
  <c r="K372" i="6" s="1"/>
  <c r="L372" i="6" s="1"/>
  <c r="AC374" i="6"/>
  <c r="AD374" i="6" s="1"/>
  <c r="AL374" i="6" s="1"/>
  <c r="X374" i="6"/>
  <c r="Z374" i="6" s="1"/>
  <c r="G380" i="6"/>
  <c r="K380" i="6" s="1"/>
  <c r="X391" i="6"/>
  <c r="Y391" i="6" s="1"/>
  <c r="X393" i="6"/>
  <c r="Z393" i="6" s="1"/>
  <c r="AC397" i="6"/>
  <c r="AD397" i="6" s="1"/>
  <c r="AL397" i="6" s="1"/>
  <c r="AC399" i="6"/>
  <c r="AD399" i="6" s="1"/>
  <c r="AL399" i="6" s="1"/>
  <c r="AC401" i="6"/>
  <c r="AD401" i="6" s="1"/>
  <c r="AL401" i="6" s="1"/>
  <c r="G411" i="6"/>
  <c r="K411" i="6" s="1"/>
  <c r="X413" i="6"/>
  <c r="G414" i="6"/>
  <c r="K414" i="6" s="1"/>
  <c r="X422" i="6"/>
  <c r="AC424" i="6"/>
  <c r="AE424" i="6" s="1"/>
  <c r="AF424" i="6" s="1"/>
  <c r="X427" i="6"/>
  <c r="Z427" i="6" s="1"/>
  <c r="AC436" i="6"/>
  <c r="AC438" i="6"/>
  <c r="G439" i="6"/>
  <c r="AC440" i="6"/>
  <c r="AD440" i="6" s="1"/>
  <c r="AL440" i="6" s="1"/>
  <c r="AC462" i="6"/>
  <c r="AD462" i="6" s="1"/>
  <c r="AL462" i="6" s="1"/>
  <c r="AC464" i="6"/>
  <c r="AD464" i="6" s="1"/>
  <c r="AL464" i="6" s="1"/>
  <c r="G465" i="6"/>
  <c r="AC466" i="6"/>
  <c r="AD466" i="6" s="1"/>
  <c r="AL466" i="6" s="1"/>
  <c r="AC472" i="6"/>
  <c r="AC474" i="6"/>
  <c r="AD474" i="6" s="1"/>
  <c r="AL474" i="6" s="1"/>
  <c r="AC476" i="6"/>
  <c r="X482" i="6"/>
  <c r="X484" i="6"/>
  <c r="Y484" i="6" s="1"/>
  <c r="X485" i="6"/>
  <c r="Y485" i="6" s="1"/>
  <c r="X487" i="6"/>
  <c r="Y487" i="6" s="1"/>
  <c r="AA487" i="6" s="1"/>
  <c r="X489" i="6"/>
  <c r="AC490" i="6"/>
  <c r="G491" i="6"/>
  <c r="X492" i="6"/>
  <c r="Y492" i="6" s="1"/>
  <c r="AC493" i="6"/>
  <c r="AD493" i="6" s="1"/>
  <c r="AL493" i="6" s="1"/>
  <c r="AC495" i="6"/>
  <c r="AC497" i="6"/>
  <c r="AD497" i="6" s="1"/>
  <c r="AL497" i="6" s="1"/>
  <c r="AC501" i="6"/>
  <c r="AC503" i="6"/>
  <c r="AD503" i="6" s="1"/>
  <c r="AL503" i="6" s="1"/>
  <c r="G504" i="6"/>
  <c r="F504" i="6" s="1"/>
  <c r="M504" i="6" s="1"/>
  <c r="AC505" i="6"/>
  <c r="AD505" i="6" s="1"/>
  <c r="AL505" i="6" s="1"/>
  <c r="X514" i="6"/>
  <c r="Y514" i="6" s="1"/>
  <c r="X516" i="6"/>
  <c r="Z516" i="6" s="1"/>
  <c r="X518" i="6"/>
  <c r="X524" i="6"/>
  <c r="Y524" i="6" s="1"/>
  <c r="X526" i="6"/>
  <c r="X528" i="6"/>
  <c r="Y528" i="6" s="1"/>
  <c r="AC530" i="6"/>
  <c r="X530" i="6"/>
  <c r="X536" i="6"/>
  <c r="Y536" i="6" s="1"/>
  <c r="X540" i="6"/>
  <c r="Y540" i="6" s="1"/>
  <c r="X542" i="6"/>
  <c r="X544" i="6"/>
  <c r="Y544" i="6" s="1"/>
  <c r="X552" i="6"/>
  <c r="Y552" i="6" s="1"/>
  <c r="AC554" i="6"/>
  <c r="AE554" i="6" s="1"/>
  <c r="AF554" i="6" s="1"/>
  <c r="X555" i="6"/>
  <c r="AC558" i="6"/>
  <c r="AD558" i="6" s="1"/>
  <c r="AL558" i="6" s="1"/>
  <c r="X566" i="6"/>
  <c r="Y566" i="6" s="1"/>
  <c r="X568" i="6"/>
  <c r="Y568" i="6" s="1"/>
  <c r="X570" i="6"/>
  <c r="G576" i="6"/>
  <c r="AC586" i="6"/>
  <c r="X587" i="6"/>
  <c r="Z587" i="6" s="1"/>
  <c r="X593" i="6"/>
  <c r="Y593" i="6" s="1"/>
  <c r="AC595" i="6"/>
  <c r="AE595" i="6" s="1"/>
  <c r="AF595" i="6" s="1"/>
  <c r="X595" i="6"/>
  <c r="Y595" i="6" s="1"/>
  <c r="AA595" i="6" s="1"/>
  <c r="X597" i="6"/>
  <c r="X602" i="6"/>
  <c r="AC608" i="6"/>
  <c r="X608" i="6"/>
  <c r="Z608" i="6" s="1"/>
  <c r="X439" i="6"/>
  <c r="Y439" i="6" s="1"/>
  <c r="AA439" i="6" s="1"/>
  <c r="X465" i="6"/>
  <c r="Y465" i="6" s="1"/>
  <c r="AA465" i="6" s="1"/>
  <c r="X491" i="6"/>
  <c r="Y491" i="6" s="1"/>
  <c r="X504" i="6"/>
  <c r="Y504" i="6" s="1"/>
  <c r="AA504" i="6" s="1"/>
  <c r="G524" i="6"/>
  <c r="G502" i="6"/>
  <c r="F502" i="6" s="1"/>
  <c r="AN295" i="6"/>
  <c r="AO99" i="6"/>
  <c r="AO250" i="6"/>
  <c r="AO358" i="6"/>
  <c r="AN359" i="6"/>
  <c r="AO362" i="6"/>
  <c r="AO402" i="6"/>
  <c r="AQ402" i="6" s="1"/>
  <c r="AO405" i="6"/>
  <c r="AN406" i="6"/>
  <c r="AO427" i="6"/>
  <c r="AO480" i="6"/>
  <c r="AO512" i="6"/>
  <c r="AO536" i="6"/>
  <c r="AN559" i="6"/>
  <c r="AO575" i="6"/>
  <c r="AN576" i="6"/>
  <c r="AO579" i="6"/>
  <c r="AN580" i="6"/>
  <c r="AN609" i="6"/>
  <c r="AO611" i="6"/>
  <c r="AN612" i="6"/>
  <c r="G487" i="6"/>
  <c r="G536" i="6"/>
  <c r="F536" i="6" s="1"/>
  <c r="G593" i="6"/>
  <c r="F593" i="6" s="1"/>
  <c r="M593" i="6" s="1"/>
  <c r="AN101" i="6"/>
  <c r="AO253" i="6"/>
  <c r="AO351" i="6"/>
  <c r="AN352" i="6"/>
  <c r="AO367" i="6"/>
  <c r="AO376" i="6"/>
  <c r="AO398" i="6"/>
  <c r="AN429" i="6"/>
  <c r="AO433" i="6"/>
  <c r="AO449" i="6"/>
  <c r="AN450" i="6"/>
  <c r="AO453" i="6"/>
  <c r="AN455" i="6"/>
  <c r="AO458" i="6"/>
  <c r="AO459" i="6"/>
  <c r="AO482" i="6"/>
  <c r="AO487" i="6"/>
  <c r="AO494" i="6"/>
  <c r="AO498" i="6"/>
  <c r="AO502" i="6"/>
  <c r="AO509" i="6"/>
  <c r="AN510" i="6"/>
  <c r="AO516" i="6"/>
  <c r="AN517" i="6"/>
  <c r="AO521" i="6"/>
  <c r="AN522" i="6"/>
  <c r="AN525" i="6"/>
  <c r="AO528" i="6"/>
  <c r="AN529" i="6"/>
  <c r="AO538" i="6"/>
  <c r="AO547" i="6"/>
  <c r="AN548" i="6"/>
  <c r="AO557" i="6"/>
  <c r="AN561" i="6"/>
  <c r="AO566" i="6"/>
  <c r="AN567" i="6"/>
  <c r="AO570" i="6"/>
  <c r="AN572" i="6"/>
  <c r="AV582" i="6"/>
  <c r="AW582" i="6" s="1"/>
  <c r="AO583" i="6"/>
  <c r="AO585" i="6"/>
  <c r="AO598" i="6"/>
  <c r="AN599" i="6"/>
  <c r="AO306" i="6"/>
  <c r="AO230" i="6"/>
  <c r="AN231" i="6"/>
  <c r="AO4" i="6"/>
  <c r="AN6" i="6"/>
  <c r="AO9" i="6"/>
  <c r="AO222" i="6"/>
  <c r="AO224" i="6"/>
  <c r="AN225" i="6"/>
  <c r="AO166" i="6"/>
  <c r="AN167" i="6"/>
  <c r="AO172" i="6"/>
  <c r="AO174" i="6"/>
  <c r="AO104" i="6"/>
  <c r="AN105" i="6"/>
  <c r="AN364" i="6"/>
  <c r="AN385" i="6"/>
  <c r="AO388" i="6"/>
  <c r="AO391" i="6"/>
  <c r="AN392" i="6"/>
  <c r="AW608" i="6"/>
  <c r="AZ608" i="6" s="1"/>
  <c r="AO178" i="6"/>
  <c r="AO180" i="6"/>
  <c r="AO191" i="6"/>
  <c r="AP208" i="6"/>
  <c r="AQ208" i="6" s="1"/>
  <c r="AV209" i="6"/>
  <c r="AW209" i="6" s="1"/>
  <c r="AO210" i="6"/>
  <c r="AN211" i="6"/>
  <c r="AV213" i="6"/>
  <c r="AW213" i="6" s="1"/>
  <c r="AN234" i="6"/>
  <c r="AN261" i="6"/>
  <c r="AO264" i="6"/>
  <c r="AO275" i="6"/>
  <c r="AV295" i="6"/>
  <c r="AX295" i="6" s="1"/>
  <c r="AY295" i="6" s="1"/>
  <c r="AO296" i="6"/>
  <c r="AN284" i="6"/>
  <c r="AW285" i="6"/>
  <c r="AZ285" i="6" s="1"/>
  <c r="AN286" i="6"/>
  <c r="AV305" i="6"/>
  <c r="AW305" i="6" s="1"/>
  <c r="AN307" i="6"/>
  <c r="AV309" i="6"/>
  <c r="AX309" i="6" s="1"/>
  <c r="AY309" i="6" s="1"/>
  <c r="AN326" i="6"/>
  <c r="AV232" i="6"/>
  <c r="AX232" i="6" s="1"/>
  <c r="AY232" i="6" s="1"/>
  <c r="AN149" i="6"/>
  <c r="AV151" i="6"/>
  <c r="AX151" i="6" s="1"/>
  <c r="AY151" i="6" s="1"/>
  <c r="AO255" i="6"/>
  <c r="AO228" i="6"/>
  <c r="AV231" i="6"/>
  <c r="AW231" i="6" s="1"/>
  <c r="AO2" i="6"/>
  <c r="AN3" i="6"/>
  <c r="AV6" i="6"/>
  <c r="AW6" i="6" s="1"/>
  <c r="AO7" i="6"/>
  <c r="AN8" i="6"/>
  <c r="AO11" i="6"/>
  <c r="AV14" i="6"/>
  <c r="AW14" i="6" s="1"/>
  <c r="AO15" i="6"/>
  <c r="AN16" i="6"/>
  <c r="AV215" i="6"/>
  <c r="AX215" i="6" s="1"/>
  <c r="AY215" i="6" s="1"/>
  <c r="AO216" i="6"/>
  <c r="AN217" i="6"/>
  <c r="AO220" i="6"/>
  <c r="AO223" i="6"/>
  <c r="AN223" i="6"/>
  <c r="AV226" i="6"/>
  <c r="AX226" i="6" s="1"/>
  <c r="AY226" i="6" s="1"/>
  <c r="AO226" i="6"/>
  <c r="AO165" i="6"/>
  <c r="AN165" i="6"/>
  <c r="AV168" i="6"/>
  <c r="AX168" i="6" s="1"/>
  <c r="AY168" i="6" s="1"/>
  <c r="AO168" i="6"/>
  <c r="AO98" i="6"/>
  <c r="AN98" i="6"/>
  <c r="AV102" i="6"/>
  <c r="AO102" i="6"/>
  <c r="AV252" i="6"/>
  <c r="AX252" i="6" s="1"/>
  <c r="AY252" i="6" s="1"/>
  <c r="AO252" i="6"/>
  <c r="AO354" i="6"/>
  <c r="AN354" i="6"/>
  <c r="AO361" i="6"/>
  <c r="AN361" i="6"/>
  <c r="AV365" i="6"/>
  <c r="AO365" i="6"/>
  <c r="AV382" i="6"/>
  <c r="AX382" i="6" s="1"/>
  <c r="AY382" i="6" s="1"/>
  <c r="AO382" i="6"/>
  <c r="AN209" i="6"/>
  <c r="AV211" i="6"/>
  <c r="AW211" i="6" s="1"/>
  <c r="AO212" i="6"/>
  <c r="AN213" i="6"/>
  <c r="AO235" i="6"/>
  <c r="AO237" i="6"/>
  <c r="AV261" i="6"/>
  <c r="AW261" i="6" s="1"/>
  <c r="AO262" i="6"/>
  <c r="AO277" i="6"/>
  <c r="AV284" i="6"/>
  <c r="AX284" i="6" s="1"/>
  <c r="AY284" i="6" s="1"/>
  <c r="AO285" i="6"/>
  <c r="AV286" i="6"/>
  <c r="AW286" i="6" s="1"/>
  <c r="AO305" i="6"/>
  <c r="AQ305" i="6" s="1"/>
  <c r="AV307" i="6"/>
  <c r="AW307" i="6" s="1"/>
  <c r="AO308" i="6"/>
  <c r="AN309" i="6"/>
  <c r="AO322" i="6"/>
  <c r="AV326" i="6"/>
  <c r="AW326" i="6" s="1"/>
  <c r="AO337" i="6"/>
  <c r="AO339" i="6"/>
  <c r="AO232" i="6"/>
  <c r="AQ232" i="6" s="1"/>
  <c r="AV149" i="6"/>
  <c r="AX149" i="6" s="1"/>
  <c r="AY149" i="6" s="1"/>
  <c r="AO150" i="6"/>
  <c r="AN151" i="6"/>
  <c r="AO257" i="6"/>
  <c r="AO259" i="6"/>
  <c r="AV3" i="6"/>
  <c r="AW3" i="6" s="1"/>
  <c r="AV8" i="6"/>
  <c r="AW8" i="6" s="1"/>
  <c r="AV16" i="6"/>
  <c r="AW16" i="6" s="1"/>
  <c r="AV217" i="6"/>
  <c r="AW217" i="6" s="1"/>
  <c r="AV341" i="6"/>
  <c r="AO341" i="6"/>
  <c r="AV97" i="6"/>
  <c r="AO97" i="6"/>
  <c r="AV98" i="6"/>
  <c r="AW98" i="6" s="1"/>
  <c r="AO103" i="6"/>
  <c r="AN103" i="6"/>
  <c r="AV248" i="6"/>
  <c r="AX248" i="6" s="1"/>
  <c r="AY248" i="6" s="1"/>
  <c r="AO248" i="6"/>
  <c r="AV346" i="6"/>
  <c r="AX346" i="6" s="1"/>
  <c r="AY346" i="6" s="1"/>
  <c r="AO346" i="6"/>
  <c r="AP350" i="6"/>
  <c r="AO350" i="6"/>
  <c r="AV353" i="6"/>
  <c r="AX353" i="6" s="1"/>
  <c r="AY353" i="6" s="1"/>
  <c r="AO353" i="6"/>
  <c r="AV354" i="6"/>
  <c r="AW354" i="6" s="1"/>
  <c r="AV356" i="6"/>
  <c r="AW356" i="6" s="1"/>
  <c r="AO356" i="6"/>
  <c r="AV360" i="6"/>
  <c r="AX360" i="6" s="1"/>
  <c r="AY360" i="6" s="1"/>
  <c r="AO360" i="6"/>
  <c r="AV361" i="6"/>
  <c r="AW361" i="6" s="1"/>
  <c r="AO366" i="6"/>
  <c r="AN366" i="6"/>
  <c r="AV390" i="6"/>
  <c r="AW390" i="6" s="1"/>
  <c r="AO400" i="6"/>
  <c r="AV404" i="6"/>
  <c r="AW404" i="6" s="1"/>
  <c r="AW430" i="6"/>
  <c r="AZ430" i="6" s="1"/>
  <c r="AW432" i="6"/>
  <c r="AZ432" i="6" s="1"/>
  <c r="AV441" i="6"/>
  <c r="AV445" i="6"/>
  <c r="AX445" i="6" s="1"/>
  <c r="AY445" i="6" s="1"/>
  <c r="AV452" i="6"/>
  <c r="AW452" i="6" s="1"/>
  <c r="AV457" i="6"/>
  <c r="AX457" i="6" s="1"/>
  <c r="AY457" i="6" s="1"/>
  <c r="AV467" i="6"/>
  <c r="AW467" i="6" s="1"/>
  <c r="AV470" i="6"/>
  <c r="AX470" i="6" s="1"/>
  <c r="AY470" i="6" s="1"/>
  <c r="AO470" i="6"/>
  <c r="AV473" i="6"/>
  <c r="AX473" i="6" s="1"/>
  <c r="AY473" i="6" s="1"/>
  <c r="AO473" i="6"/>
  <c r="AV477" i="6"/>
  <c r="AX477" i="6" s="1"/>
  <c r="AY477" i="6" s="1"/>
  <c r="AO477" i="6"/>
  <c r="AV496" i="6"/>
  <c r="AO496" i="6"/>
  <c r="AO504" i="6"/>
  <c r="AV507" i="6"/>
  <c r="AX507" i="6" s="1"/>
  <c r="AY507" i="6" s="1"/>
  <c r="AO507" i="6"/>
  <c r="AO515" i="6"/>
  <c r="AN515" i="6"/>
  <c r="AV518" i="6"/>
  <c r="AO518" i="6"/>
  <c r="AO520" i="6"/>
  <c r="AN520" i="6"/>
  <c r="AV523" i="6"/>
  <c r="AO523" i="6"/>
  <c r="AV526" i="6"/>
  <c r="AX526" i="6" s="1"/>
  <c r="AY526" i="6" s="1"/>
  <c r="AO526" i="6"/>
  <c r="AV540" i="6"/>
  <c r="AX540" i="6" s="1"/>
  <c r="AY540" i="6" s="1"/>
  <c r="AO540" i="6"/>
  <c r="AV550" i="6"/>
  <c r="AX550" i="6" s="1"/>
  <c r="AY550" i="6" s="1"/>
  <c r="AO550" i="6"/>
  <c r="AV564" i="6"/>
  <c r="AX564" i="6" s="1"/>
  <c r="AY564" i="6" s="1"/>
  <c r="AO564" i="6"/>
  <c r="AV568" i="6"/>
  <c r="AX568" i="6" s="1"/>
  <c r="AY568" i="6" s="1"/>
  <c r="AO568" i="6"/>
  <c r="AO574" i="6"/>
  <c r="AN574" i="6"/>
  <c r="AV577" i="6"/>
  <c r="AO577" i="6"/>
  <c r="AV587" i="6"/>
  <c r="AO587" i="6"/>
  <c r="AV593" i="6"/>
  <c r="AO593" i="6"/>
  <c r="AP597" i="6"/>
  <c r="AO597" i="6"/>
  <c r="AV600" i="6"/>
  <c r="AX600" i="6" s="1"/>
  <c r="AY600" i="6" s="1"/>
  <c r="AO600" i="6"/>
  <c r="AV602" i="6"/>
  <c r="AX602" i="6" s="1"/>
  <c r="AY602" i="6" s="1"/>
  <c r="AO602" i="6"/>
  <c r="AV225" i="6"/>
  <c r="AV167" i="6"/>
  <c r="AX167" i="6" s="1"/>
  <c r="AY167" i="6" s="1"/>
  <c r="AV101" i="6"/>
  <c r="AW101" i="6" s="1"/>
  <c r="AV105" i="6"/>
  <c r="AO348" i="6"/>
  <c r="AV352" i="6"/>
  <c r="AV359" i="6"/>
  <c r="AW359" i="6" s="1"/>
  <c r="AV364" i="6"/>
  <c r="AX364" i="6" s="1"/>
  <c r="AY364" i="6" s="1"/>
  <c r="AV385" i="6"/>
  <c r="AW385" i="6" s="1"/>
  <c r="AO386" i="6"/>
  <c r="AN390" i="6"/>
  <c r="AV392" i="6"/>
  <c r="AW392" i="6" s="1"/>
  <c r="AO393" i="6"/>
  <c r="AO394" i="6"/>
  <c r="AV402" i="6"/>
  <c r="AW402" i="6" s="1"/>
  <c r="AO403" i="6"/>
  <c r="AN404" i="6"/>
  <c r="AV406" i="6"/>
  <c r="AX406" i="6" s="1"/>
  <c r="AY406" i="6" s="1"/>
  <c r="AO420" i="6"/>
  <c r="AO423" i="6"/>
  <c r="AO425" i="6"/>
  <c r="AV429" i="6"/>
  <c r="AX429" i="6" s="1"/>
  <c r="AY429" i="6" s="1"/>
  <c r="AO430" i="6"/>
  <c r="AV431" i="6"/>
  <c r="AW431" i="6" s="1"/>
  <c r="AO432" i="6"/>
  <c r="AO437" i="6"/>
  <c r="AO439" i="6"/>
  <c r="AO441" i="6"/>
  <c r="AQ441" i="6" s="1"/>
  <c r="AV443" i="6"/>
  <c r="AX443" i="6" s="1"/>
  <c r="AY443" i="6" s="1"/>
  <c r="AO444" i="6"/>
  <c r="AN445" i="6"/>
  <c r="AO447" i="6"/>
  <c r="AV450" i="6"/>
  <c r="AO451" i="6"/>
  <c r="AN452" i="6"/>
  <c r="AV455" i="6"/>
  <c r="AX455" i="6" s="1"/>
  <c r="AY455" i="6" s="1"/>
  <c r="AO456" i="6"/>
  <c r="AN457" i="6"/>
  <c r="AO463" i="6"/>
  <c r="AO465" i="6"/>
  <c r="AO467" i="6"/>
  <c r="AQ467" i="6" s="1"/>
  <c r="AV469" i="6"/>
  <c r="AW469" i="6" s="1"/>
  <c r="AO471" i="6"/>
  <c r="AN471" i="6"/>
  <c r="AV475" i="6"/>
  <c r="AX475" i="6" s="1"/>
  <c r="AY475" i="6" s="1"/>
  <c r="AO475" i="6"/>
  <c r="AO479" i="6"/>
  <c r="AN479" i="6"/>
  <c r="AP491" i="6"/>
  <c r="AQ491" i="6" s="1"/>
  <c r="AO508" i="6"/>
  <c r="AN508" i="6"/>
  <c r="AV514" i="6"/>
  <c r="AO514" i="6"/>
  <c r="AV515" i="6"/>
  <c r="AO527" i="6"/>
  <c r="AN527" i="6"/>
  <c r="AO541" i="6"/>
  <c r="AN541" i="6"/>
  <c r="AV544" i="6"/>
  <c r="AX544" i="6" s="1"/>
  <c r="AY544" i="6" s="1"/>
  <c r="AO544" i="6"/>
  <c r="AO546" i="6"/>
  <c r="AN546" i="6"/>
  <c r="AV549" i="6"/>
  <c r="AX549" i="6" s="1"/>
  <c r="AY549" i="6" s="1"/>
  <c r="AO549" i="6"/>
  <c r="AV553" i="6"/>
  <c r="AX553" i="6" s="1"/>
  <c r="AY553" i="6" s="1"/>
  <c r="AO553" i="6"/>
  <c r="AV560" i="6"/>
  <c r="AO560" i="6"/>
  <c r="AV562" i="6"/>
  <c r="AO562" i="6"/>
  <c r="AO569" i="6"/>
  <c r="AN569" i="6"/>
  <c r="AV573" i="6"/>
  <c r="AX573" i="6" s="1"/>
  <c r="AY573" i="6" s="1"/>
  <c r="AO573" i="6"/>
  <c r="AO578" i="6"/>
  <c r="AN578" i="6"/>
  <c r="AV581" i="6"/>
  <c r="AX581" i="6" s="1"/>
  <c r="AY581" i="6" s="1"/>
  <c r="AO581" i="6"/>
  <c r="AV589" i="6"/>
  <c r="AX589" i="6" s="1"/>
  <c r="AY589" i="6" s="1"/>
  <c r="AO589" i="6"/>
  <c r="AO601" i="6"/>
  <c r="AN601" i="6"/>
  <c r="AO605" i="6"/>
  <c r="AN605" i="6"/>
  <c r="AP610" i="6"/>
  <c r="AO610" i="6"/>
  <c r="AV613" i="6"/>
  <c r="AX613" i="6" s="1"/>
  <c r="AY613" i="6" s="1"/>
  <c r="AO613" i="6"/>
  <c r="AV506" i="6"/>
  <c r="AX506" i="6" s="1"/>
  <c r="AY506" i="6" s="1"/>
  <c r="AV510" i="6"/>
  <c r="AX510" i="6" s="1"/>
  <c r="AY510" i="6" s="1"/>
  <c r="AV517" i="6"/>
  <c r="AW517" i="6" s="1"/>
  <c r="AV522" i="6"/>
  <c r="AW522" i="6" s="1"/>
  <c r="AV525" i="6"/>
  <c r="AW525" i="6" s="1"/>
  <c r="AV529" i="6"/>
  <c r="AV543" i="6"/>
  <c r="AV548" i="6"/>
  <c r="AV559" i="6"/>
  <c r="AX559" i="6" s="1"/>
  <c r="AY559" i="6" s="1"/>
  <c r="AV561" i="6"/>
  <c r="AV567" i="6"/>
  <c r="AV572" i="6"/>
  <c r="AV576" i="6"/>
  <c r="AV580" i="6"/>
  <c r="AW580" i="6" s="1"/>
  <c r="AO595" i="6"/>
  <c r="AV599" i="6"/>
  <c r="AV607" i="6"/>
  <c r="AX607" i="6" s="1"/>
  <c r="AY607" i="6" s="1"/>
  <c r="AO608" i="6"/>
  <c r="AV609" i="6"/>
  <c r="AW609" i="6" s="1"/>
  <c r="AV612" i="6"/>
  <c r="AO329" i="6"/>
  <c r="G277" i="6"/>
  <c r="F277" i="6" s="1"/>
  <c r="G337" i="6"/>
  <c r="G100" i="6"/>
  <c r="F100" i="6" s="1"/>
  <c r="G423" i="6"/>
  <c r="F423" i="6" s="1"/>
  <c r="G257" i="6"/>
  <c r="K257" i="6" s="1"/>
  <c r="G597" i="6"/>
  <c r="F597" i="6" s="1"/>
  <c r="M597" i="6" s="1"/>
  <c r="G585" i="6"/>
  <c r="F585" i="6" s="1"/>
  <c r="G477" i="6"/>
  <c r="F477" i="6" s="1"/>
  <c r="M477" i="6" s="1"/>
  <c r="G552" i="6"/>
  <c r="G553" i="6"/>
  <c r="K553" i="6" s="1"/>
  <c r="G485" i="6"/>
  <c r="K485" i="6" s="1"/>
  <c r="P485" i="6" s="1"/>
  <c r="S485" i="6" s="1"/>
  <c r="G237" i="6"/>
  <c r="G484" i="6"/>
  <c r="K484" i="6" s="1"/>
  <c r="AC534" i="6"/>
  <c r="AD534" i="6" s="1"/>
  <c r="AL534" i="6" s="1"/>
  <c r="X563" i="6"/>
  <c r="Y563" i="6" s="1"/>
  <c r="X565" i="6"/>
  <c r="Y565" i="6" s="1"/>
  <c r="G398" i="6"/>
  <c r="F398" i="6" s="1"/>
  <c r="M398" i="6" s="1"/>
  <c r="G259" i="6"/>
  <c r="K259" i="6" s="1"/>
  <c r="G178" i="6"/>
  <c r="F178" i="6" s="1"/>
  <c r="I178" i="6" s="1"/>
  <c r="J178" i="6" s="1"/>
  <c r="O178" i="6" s="1"/>
  <c r="X219" i="6"/>
  <c r="Y219" i="6" s="1"/>
  <c r="X221" i="6"/>
  <c r="Y221" i="6" s="1"/>
  <c r="G232" i="6"/>
  <c r="G191" i="6"/>
  <c r="F191" i="6" s="1"/>
  <c r="I191" i="6" s="1"/>
  <c r="J191" i="6" s="1"/>
  <c r="O191" i="6" s="1"/>
  <c r="X409" i="6"/>
  <c r="Z409" i="6" s="1"/>
  <c r="AC414" i="6"/>
  <c r="AD414" i="6" s="1"/>
  <c r="AL414" i="6" s="1"/>
  <c r="X416" i="6"/>
  <c r="Y416" i="6" s="1"/>
  <c r="G180" i="6"/>
  <c r="G329" i="6"/>
  <c r="F329" i="6" s="1"/>
  <c r="M329" i="6" s="1"/>
  <c r="G346" i="6"/>
  <c r="F346" i="6" s="1"/>
  <c r="M346" i="6" s="1"/>
  <c r="G473" i="6"/>
  <c r="F473" i="6" s="1"/>
  <c r="M473" i="6" s="1"/>
  <c r="AC180" i="6"/>
  <c r="AC346" i="6"/>
  <c r="AE346" i="6" s="1"/>
  <c r="AF346" i="6" s="1"/>
  <c r="AC433" i="6"/>
  <c r="AE433" i="6" s="1"/>
  <c r="AF433" i="6" s="1"/>
  <c r="X434" i="6"/>
  <c r="AC435" i="6"/>
  <c r="AD435" i="6" s="1"/>
  <c r="AL435" i="6" s="1"/>
  <c r="AC484" i="6"/>
  <c r="AD484" i="6" s="1"/>
  <c r="AL484" i="6" s="1"/>
  <c r="G264" i="6"/>
  <c r="F264" i="6" s="1"/>
  <c r="M264" i="6" s="1"/>
  <c r="G252" i="6"/>
  <c r="F252" i="6" s="1"/>
  <c r="G422" i="6"/>
  <c r="F422" i="6" s="1"/>
  <c r="M422" i="6" s="1"/>
  <c r="G467" i="6"/>
  <c r="F467" i="6" s="1"/>
  <c r="M467" i="6" s="1"/>
  <c r="G496" i="6"/>
  <c r="F496" i="6" s="1"/>
  <c r="G506" i="6"/>
  <c r="F506" i="6" s="1"/>
  <c r="M506" i="6" s="1"/>
  <c r="G250" i="6"/>
  <c r="K250" i="6" s="1"/>
  <c r="G350" i="6"/>
  <c r="F350" i="6" s="1"/>
  <c r="M350" i="6" s="1"/>
  <c r="G437" i="6"/>
  <c r="F437" i="6" s="1"/>
  <c r="M437" i="6" s="1"/>
  <c r="G489" i="6"/>
  <c r="F489" i="6" s="1"/>
  <c r="M489" i="6" s="1"/>
  <c r="G492" i="6"/>
  <c r="F492" i="6" s="1"/>
  <c r="AC250" i="6"/>
  <c r="AD250" i="6" s="1"/>
  <c r="AL250" i="6" s="1"/>
  <c r="AC350" i="6"/>
  <c r="AE350" i="6" s="1"/>
  <c r="AF350" i="6" s="1"/>
  <c r="X355" i="6"/>
  <c r="Z355" i="6" s="1"/>
  <c r="X357" i="6"/>
  <c r="Y357" i="6" s="1"/>
  <c r="X370" i="6"/>
  <c r="Y370" i="6" s="1"/>
  <c r="X381" i="6"/>
  <c r="Y381" i="6" s="1"/>
  <c r="AC382" i="6"/>
  <c r="AD382" i="6" s="1"/>
  <c r="AL382" i="6" s="1"/>
  <c r="X383" i="6"/>
  <c r="Y383" i="6" s="1"/>
  <c r="AC388" i="6"/>
  <c r="AD388" i="6" s="1"/>
  <c r="AL388" i="6" s="1"/>
  <c r="X389" i="6"/>
  <c r="Z389" i="6" s="1"/>
  <c r="AC394" i="6"/>
  <c r="AD394" i="6" s="1"/>
  <c r="AL394" i="6" s="1"/>
  <c r="X395" i="6"/>
  <c r="Y395" i="6" s="1"/>
  <c r="AC396" i="6"/>
  <c r="AE396" i="6" s="1"/>
  <c r="AF396" i="6" s="1"/>
  <c r="AC459" i="6"/>
  <c r="X460" i="6"/>
  <c r="Z460" i="6" s="1"/>
  <c r="AC461" i="6"/>
  <c r="AD461" i="6" s="1"/>
  <c r="AL461" i="6" s="1"/>
  <c r="AC496" i="6"/>
  <c r="AD496" i="6" s="1"/>
  <c r="AL496" i="6" s="1"/>
  <c r="AC587" i="6"/>
  <c r="X248" i="6"/>
  <c r="Z248" i="6" s="1"/>
  <c r="G248" i="6"/>
  <c r="K248" i="6" s="1"/>
  <c r="G402" i="6"/>
  <c r="F402" i="6" s="1"/>
  <c r="M402" i="6" s="1"/>
  <c r="G425" i="6"/>
  <c r="K425" i="6" s="1"/>
  <c r="G441" i="6"/>
  <c r="F441" i="6" s="1"/>
  <c r="M441" i="6" s="1"/>
  <c r="G482" i="6"/>
  <c r="G427" i="6"/>
  <c r="K427" i="6" s="1"/>
  <c r="G463" i="6"/>
  <c r="G475" i="6"/>
  <c r="F475" i="6" s="1"/>
  <c r="M475" i="6" s="1"/>
  <c r="G494" i="6"/>
  <c r="AC191" i="6"/>
  <c r="AC264" i="6"/>
  <c r="X278" i="6"/>
  <c r="Z278" i="6" s="1"/>
  <c r="AC329" i="6"/>
  <c r="AE329" i="6" s="1"/>
  <c r="AF329" i="6" s="1"/>
  <c r="X227" i="6"/>
  <c r="Y227" i="6" s="1"/>
  <c r="X229" i="6"/>
  <c r="Z229" i="6" s="1"/>
  <c r="X171" i="6"/>
  <c r="Y171" i="6" s="1"/>
  <c r="AC375" i="6"/>
  <c r="X377" i="6"/>
  <c r="Z377" i="6" s="1"/>
  <c r="X421" i="6"/>
  <c r="Z421" i="6" s="1"/>
  <c r="AC482" i="6"/>
  <c r="AD482" i="6" s="1"/>
  <c r="AL482" i="6" s="1"/>
  <c r="AC498" i="6"/>
  <c r="AD498" i="6" s="1"/>
  <c r="AL498" i="6" s="1"/>
  <c r="X499" i="6"/>
  <c r="Z499" i="6" s="1"/>
  <c r="AC500" i="6"/>
  <c r="X551" i="6"/>
  <c r="Y551" i="6" s="1"/>
  <c r="X576" i="6"/>
  <c r="AC585" i="6"/>
  <c r="AE585" i="6" s="1"/>
  <c r="AF585" i="6" s="1"/>
  <c r="AC593" i="6"/>
  <c r="AC597" i="6"/>
  <c r="AE597" i="6" s="1"/>
  <c r="AF597" i="6" s="1"/>
  <c r="AC178" i="6"/>
  <c r="AE178" i="6" s="1"/>
  <c r="AF178" i="6" s="1"/>
  <c r="X209" i="6"/>
  <c r="Z209" i="6" s="1"/>
  <c r="AC237" i="6"/>
  <c r="AD237" i="6" s="1"/>
  <c r="AL237" i="6" s="1"/>
  <c r="AC263" i="6"/>
  <c r="AE263" i="6" s="1"/>
  <c r="AF263" i="6" s="1"/>
  <c r="AC276" i="6"/>
  <c r="AD276" i="6" s="1"/>
  <c r="AL276" i="6" s="1"/>
  <c r="X321" i="6"/>
  <c r="Z321" i="6" s="1"/>
  <c r="X324" i="6"/>
  <c r="Z324" i="6" s="1"/>
  <c r="AC337" i="6"/>
  <c r="AE337" i="6" s="1"/>
  <c r="AF337" i="6" s="1"/>
  <c r="AC232" i="6"/>
  <c r="AE232" i="6" s="1"/>
  <c r="AF232" i="6" s="1"/>
  <c r="AC327" i="6"/>
  <c r="AE327" i="6" s="1"/>
  <c r="AF327" i="6" s="1"/>
  <c r="AC257" i="6"/>
  <c r="AD257" i="6" s="1"/>
  <c r="AL257" i="6" s="1"/>
  <c r="AC259" i="6"/>
  <c r="X10" i="6"/>
  <c r="Z10" i="6" s="1"/>
  <c r="X12" i="6"/>
  <c r="X169" i="6"/>
  <c r="Y169" i="6" s="1"/>
  <c r="AC170" i="6"/>
  <c r="AC248" i="6"/>
  <c r="AC252" i="6"/>
  <c r="AD252" i="6" s="1"/>
  <c r="AL252" i="6" s="1"/>
  <c r="X254" i="6"/>
  <c r="X368" i="6"/>
  <c r="Y368" i="6" s="1"/>
  <c r="AC369" i="6"/>
  <c r="AD369" i="6" s="1"/>
  <c r="AL369" i="6" s="1"/>
  <c r="X372" i="6"/>
  <c r="Z372" i="6" s="1"/>
  <c r="X379" i="6"/>
  <c r="Z379" i="6" s="1"/>
  <c r="AC380" i="6"/>
  <c r="AD380" i="6" s="1"/>
  <c r="AL380" i="6" s="1"/>
  <c r="AC398" i="6"/>
  <c r="AE398" i="6" s="1"/>
  <c r="AF398" i="6" s="1"/>
  <c r="AC402" i="6"/>
  <c r="AE402" i="6" s="1"/>
  <c r="AF402" i="6" s="1"/>
  <c r="X407" i="6"/>
  <c r="Y407" i="6" s="1"/>
  <c r="X411" i="6"/>
  <c r="Z411" i="6" s="1"/>
  <c r="X418" i="6"/>
  <c r="Y418" i="6" s="1"/>
  <c r="AC423" i="6"/>
  <c r="AE423" i="6" s="1"/>
  <c r="AF423" i="6" s="1"/>
  <c r="AC425" i="6"/>
  <c r="AC427" i="6"/>
  <c r="AE427" i="6" s="1"/>
  <c r="AF427" i="6" s="1"/>
  <c r="AC437" i="6"/>
  <c r="AE437" i="6" s="1"/>
  <c r="AF437" i="6" s="1"/>
  <c r="AC441" i="6"/>
  <c r="AE441" i="6" s="1"/>
  <c r="AF441" i="6" s="1"/>
  <c r="X446" i="6"/>
  <c r="Y446" i="6" s="1"/>
  <c r="X448" i="6"/>
  <c r="Y448" i="6" s="1"/>
  <c r="AC463" i="6"/>
  <c r="AE463" i="6" s="1"/>
  <c r="AF463" i="6" s="1"/>
  <c r="AC467" i="6"/>
  <c r="AE467" i="6" s="1"/>
  <c r="AF467" i="6" s="1"/>
  <c r="AC473" i="6"/>
  <c r="AE473" i="6" s="1"/>
  <c r="AF473" i="6" s="1"/>
  <c r="AC475" i="6"/>
  <c r="AE475" i="6" s="1"/>
  <c r="AF475" i="6" s="1"/>
  <c r="AC477" i="6"/>
  <c r="AE477" i="6" s="1"/>
  <c r="AF477" i="6" s="1"/>
  <c r="AC485" i="6"/>
  <c r="AC487" i="6"/>
  <c r="AE487" i="6" s="1"/>
  <c r="AF487" i="6" s="1"/>
  <c r="AC489" i="6"/>
  <c r="AE489" i="6" s="1"/>
  <c r="AF489" i="6" s="1"/>
  <c r="AC492" i="6"/>
  <c r="AE492" i="6" s="1"/>
  <c r="AF492" i="6" s="1"/>
  <c r="AC494" i="6"/>
  <c r="AD494" i="6" s="1"/>
  <c r="AL494" i="6" s="1"/>
  <c r="AC502" i="6"/>
  <c r="AE502" i="6" s="1"/>
  <c r="AF502" i="6" s="1"/>
  <c r="AC506" i="6"/>
  <c r="X511" i="6"/>
  <c r="Z511" i="6" s="1"/>
  <c r="X513" i="6"/>
  <c r="AC532" i="6"/>
  <c r="AD532" i="6" s="1"/>
  <c r="AL532" i="6" s="1"/>
  <c r="AC536" i="6"/>
  <c r="AE536" i="6" s="1"/>
  <c r="AF536" i="6" s="1"/>
  <c r="X537" i="6"/>
  <c r="X539" i="6"/>
  <c r="Z539" i="6" s="1"/>
  <c r="AC553" i="6"/>
  <c r="AC555" i="6"/>
  <c r="AD555" i="6" s="1"/>
  <c r="AL555" i="6" s="1"/>
  <c r="AC557" i="6"/>
  <c r="AE557" i="6" s="1"/>
  <c r="AF557" i="6" s="1"/>
  <c r="AC589" i="6"/>
  <c r="AE589" i="6" s="1"/>
  <c r="AF589" i="6" s="1"/>
  <c r="X590" i="6"/>
  <c r="Z590" i="6" s="1"/>
  <c r="AC591" i="6"/>
  <c r="AD591" i="6" s="1"/>
  <c r="AL591" i="6" s="1"/>
  <c r="X603" i="6"/>
  <c r="X604" i="6"/>
  <c r="G604" i="6"/>
  <c r="AC602" i="6"/>
  <c r="AC604" i="6"/>
  <c r="AC603" i="6"/>
  <c r="AN603" i="6"/>
  <c r="AP603" i="6"/>
  <c r="AQ603" i="6" s="1"/>
  <c r="AV603" i="6"/>
  <c r="X605" i="6"/>
  <c r="G605" i="6"/>
  <c r="AC605" i="6"/>
  <c r="AW605" i="6"/>
  <c r="AX605" i="6"/>
  <c r="AY605" i="6" s="1"/>
  <c r="X606" i="6"/>
  <c r="G606" i="6"/>
  <c r="AW606" i="6"/>
  <c r="AZ606" i="6" s="1"/>
  <c r="X607" i="6"/>
  <c r="G607" i="6"/>
  <c r="AC607" i="6"/>
  <c r="X609" i="6"/>
  <c r="G609" i="6"/>
  <c r="AC609" i="6"/>
  <c r="X610" i="6"/>
  <c r="G610" i="6"/>
  <c r="AN602" i="6"/>
  <c r="AP602" i="6"/>
  <c r="G603" i="6"/>
  <c r="AV604" i="6"/>
  <c r="AP604" i="6"/>
  <c r="AN604" i="6"/>
  <c r="AO604" i="6"/>
  <c r="AW610" i="6"/>
  <c r="AX610" i="6"/>
  <c r="AY610" i="6" s="1"/>
  <c r="X611" i="6"/>
  <c r="G611" i="6"/>
  <c r="AW611" i="6"/>
  <c r="AZ611" i="6" s="1"/>
  <c r="X612" i="6"/>
  <c r="G612" i="6"/>
  <c r="AC612" i="6"/>
  <c r="X613" i="6"/>
  <c r="G613" i="6"/>
  <c r="AP605" i="6"/>
  <c r="AC606" i="6"/>
  <c r="AP607" i="6"/>
  <c r="AQ607" i="6" s="1"/>
  <c r="AP609" i="6"/>
  <c r="AQ609" i="6" s="1"/>
  <c r="AC610" i="6"/>
  <c r="AN606" i="6"/>
  <c r="AP606" i="6"/>
  <c r="AN608" i="6"/>
  <c r="AP608" i="6"/>
  <c r="AN610" i="6"/>
  <c r="AC611" i="6"/>
  <c r="AP612" i="6"/>
  <c r="AQ612" i="6" s="1"/>
  <c r="AC613" i="6"/>
  <c r="AN611" i="6"/>
  <c r="AP611" i="6"/>
  <c r="AN613" i="6"/>
  <c r="AP613" i="6"/>
  <c r="X589" i="6"/>
  <c r="G589" i="6"/>
  <c r="X591" i="6"/>
  <c r="G591" i="6"/>
  <c r="AC590" i="6"/>
  <c r="AN590" i="6"/>
  <c r="AP590" i="6"/>
  <c r="AQ590" i="6" s="1"/>
  <c r="AV590" i="6"/>
  <c r="AP592" i="6"/>
  <c r="AQ592" i="6" s="1"/>
  <c r="AP594" i="6"/>
  <c r="AQ594" i="6" s="1"/>
  <c r="AP596" i="6"/>
  <c r="AQ596" i="6" s="1"/>
  <c r="AN589" i="6"/>
  <c r="AP589" i="6"/>
  <c r="G590" i="6"/>
  <c r="AV591" i="6"/>
  <c r="AP591" i="6"/>
  <c r="AN591" i="6"/>
  <c r="AO591" i="6"/>
  <c r="X592" i="6"/>
  <c r="G592" i="6"/>
  <c r="AN592" i="6"/>
  <c r="AV592" i="6"/>
  <c r="X594" i="6"/>
  <c r="G594" i="6"/>
  <c r="AN594" i="6"/>
  <c r="AV594" i="6"/>
  <c r="AW595" i="6"/>
  <c r="AZ595" i="6" s="1"/>
  <c r="X596" i="6"/>
  <c r="G596" i="6"/>
  <c r="AN596" i="6"/>
  <c r="AV596" i="6"/>
  <c r="AW597" i="6"/>
  <c r="AX597" i="6"/>
  <c r="AY597" i="6" s="1"/>
  <c r="X598" i="6"/>
  <c r="G598" i="6"/>
  <c r="AW598" i="6"/>
  <c r="AZ598" i="6" s="1"/>
  <c r="X599" i="6"/>
  <c r="G599" i="6"/>
  <c r="AC599" i="6"/>
  <c r="X600" i="6"/>
  <c r="G600" i="6"/>
  <c r="X601" i="6"/>
  <c r="G601" i="6"/>
  <c r="AC601" i="6"/>
  <c r="AW601" i="6"/>
  <c r="AX601" i="6"/>
  <c r="AY601" i="6" s="1"/>
  <c r="AN593" i="6"/>
  <c r="AP593" i="6"/>
  <c r="AN595" i="6"/>
  <c r="AP595" i="6"/>
  <c r="AN597" i="6"/>
  <c r="AC598" i="6"/>
  <c r="AP599" i="6"/>
  <c r="AQ599" i="6" s="1"/>
  <c r="AC600" i="6"/>
  <c r="AP601" i="6"/>
  <c r="AN598" i="6"/>
  <c r="AP598" i="6"/>
  <c r="AN600" i="6"/>
  <c r="AP600" i="6"/>
  <c r="X578" i="6"/>
  <c r="G578" i="6"/>
  <c r="AW579" i="6"/>
  <c r="AZ579" i="6" s="1"/>
  <c r="X580" i="6"/>
  <c r="G580" i="6"/>
  <c r="X582" i="6"/>
  <c r="G582" i="6"/>
  <c r="X583" i="6"/>
  <c r="G583" i="6"/>
  <c r="AW583" i="6"/>
  <c r="AZ583" i="6" s="1"/>
  <c r="X584" i="6"/>
  <c r="G584" i="6"/>
  <c r="AC584" i="6"/>
  <c r="AO586" i="6"/>
  <c r="AV586" i="6"/>
  <c r="AN586" i="6"/>
  <c r="AP586" i="6"/>
  <c r="AC576" i="6"/>
  <c r="AP576" i="6"/>
  <c r="AQ576" i="6" s="1"/>
  <c r="G577" i="6"/>
  <c r="AC577" i="6"/>
  <c r="AC578" i="6"/>
  <c r="AP578" i="6"/>
  <c r="AX578" i="6"/>
  <c r="AY578" i="6" s="1"/>
  <c r="AZ578" i="6" s="1"/>
  <c r="G579" i="6"/>
  <c r="AC579" i="6"/>
  <c r="AC580" i="6"/>
  <c r="AP580" i="6"/>
  <c r="AQ580" i="6" s="1"/>
  <c r="G581" i="6"/>
  <c r="AC581" i="6"/>
  <c r="AO582" i="6"/>
  <c r="AP582" i="6"/>
  <c r="AC582" i="6"/>
  <c r="AO588" i="6"/>
  <c r="AV588" i="6"/>
  <c r="AN588" i="6"/>
  <c r="AP588" i="6"/>
  <c r="AN577" i="6"/>
  <c r="AP577" i="6"/>
  <c r="AN579" i="6"/>
  <c r="AP579" i="6"/>
  <c r="AN581" i="6"/>
  <c r="AP581" i="6"/>
  <c r="AC583" i="6"/>
  <c r="AV584" i="6"/>
  <c r="AO584" i="6"/>
  <c r="AP584" i="6"/>
  <c r="AN583" i="6"/>
  <c r="AP583" i="6"/>
  <c r="AW585" i="6"/>
  <c r="AZ585" i="6" s="1"/>
  <c r="X586" i="6"/>
  <c r="G586" i="6"/>
  <c r="X588" i="6"/>
  <c r="G588" i="6"/>
  <c r="AN585" i="6"/>
  <c r="AP585" i="6"/>
  <c r="AN587" i="6"/>
  <c r="AP587" i="6"/>
  <c r="X564" i="6"/>
  <c r="G564" i="6"/>
  <c r="AC564" i="6"/>
  <c r="AC563" i="6"/>
  <c r="AN563" i="6"/>
  <c r="AP563" i="6"/>
  <c r="AQ563" i="6" s="1"/>
  <c r="AV563" i="6"/>
  <c r="AC565" i="6"/>
  <c r="AN565" i="6"/>
  <c r="AV565" i="6"/>
  <c r="AW566" i="6"/>
  <c r="AZ566" i="6" s="1"/>
  <c r="X567" i="6"/>
  <c r="G567" i="6"/>
  <c r="X569" i="6"/>
  <c r="G569" i="6"/>
  <c r="AW570" i="6"/>
  <c r="AZ570" i="6" s="1"/>
  <c r="X571" i="6"/>
  <c r="G571" i="6"/>
  <c r="G563" i="6"/>
  <c r="AN564" i="6"/>
  <c r="AP564" i="6"/>
  <c r="G565" i="6"/>
  <c r="AP565" i="6"/>
  <c r="AQ565" i="6" s="1"/>
  <c r="G566" i="6"/>
  <c r="AC566" i="6"/>
  <c r="AC567" i="6"/>
  <c r="AP567" i="6"/>
  <c r="AQ567" i="6" s="1"/>
  <c r="G568" i="6"/>
  <c r="AC568" i="6"/>
  <c r="AC569" i="6"/>
  <c r="AP569" i="6"/>
  <c r="AX569" i="6"/>
  <c r="AY569" i="6" s="1"/>
  <c r="AZ569" i="6" s="1"/>
  <c r="G570" i="6"/>
  <c r="AC570" i="6"/>
  <c r="AV571" i="6"/>
  <c r="AO571" i="6"/>
  <c r="AC571" i="6"/>
  <c r="AP571" i="6"/>
  <c r="X572" i="6"/>
  <c r="G572" i="6"/>
  <c r="AC572" i="6"/>
  <c r="X573" i="6"/>
  <c r="G573" i="6"/>
  <c r="X574" i="6"/>
  <c r="G574" i="6"/>
  <c r="AC574" i="6"/>
  <c r="AW574" i="6"/>
  <c r="AX574" i="6"/>
  <c r="AY574" i="6" s="1"/>
  <c r="X575" i="6"/>
  <c r="G575" i="6"/>
  <c r="AW575" i="6"/>
  <c r="AZ575" i="6" s="1"/>
  <c r="AN566" i="6"/>
  <c r="AP566" i="6"/>
  <c r="AN568" i="6"/>
  <c r="AP568" i="6"/>
  <c r="AN570" i="6"/>
  <c r="AP570" i="6"/>
  <c r="AP572" i="6"/>
  <c r="AQ572" i="6" s="1"/>
  <c r="AC573" i="6"/>
  <c r="AP574" i="6"/>
  <c r="AC575" i="6"/>
  <c r="AN573" i="6"/>
  <c r="AP573" i="6"/>
  <c r="AN575" i="6"/>
  <c r="AP575" i="6"/>
  <c r="X550" i="6"/>
  <c r="G550" i="6"/>
  <c r="AC550" i="6"/>
  <c r="AC551" i="6"/>
  <c r="AN551" i="6"/>
  <c r="AP551" i="6"/>
  <c r="AQ551" i="6" s="1"/>
  <c r="AV551" i="6"/>
  <c r="AO554" i="6"/>
  <c r="AV554" i="6"/>
  <c r="AN554" i="6"/>
  <c r="AO556" i="6"/>
  <c r="AV556" i="6"/>
  <c r="AN556" i="6"/>
  <c r="AV558" i="6"/>
  <c r="AO558" i="6"/>
  <c r="AN558" i="6"/>
  <c r="X559" i="6"/>
  <c r="G559" i="6"/>
  <c r="AC559" i="6"/>
  <c r="X560" i="6"/>
  <c r="G560" i="6"/>
  <c r="X561" i="6"/>
  <c r="G561" i="6"/>
  <c r="AC561" i="6"/>
  <c r="X562" i="6"/>
  <c r="G562" i="6"/>
  <c r="AN550" i="6"/>
  <c r="AP550" i="6"/>
  <c r="G551" i="6"/>
  <c r="AO552" i="6"/>
  <c r="AV552" i="6"/>
  <c r="AN552" i="6"/>
  <c r="AC552" i="6"/>
  <c r="AP552" i="6"/>
  <c r="AP554" i="6"/>
  <c r="AP556" i="6"/>
  <c r="AP558" i="6"/>
  <c r="X554" i="6"/>
  <c r="G554" i="6"/>
  <c r="AW555" i="6"/>
  <c r="AZ555" i="6" s="1"/>
  <c r="X556" i="6"/>
  <c r="G556" i="6"/>
  <c r="AW557" i="6"/>
  <c r="AZ557" i="6" s="1"/>
  <c r="X558" i="6"/>
  <c r="G558" i="6"/>
  <c r="AN553" i="6"/>
  <c r="AP553" i="6"/>
  <c r="AN555" i="6"/>
  <c r="AP555" i="6"/>
  <c r="AN557" i="6"/>
  <c r="AP557" i="6"/>
  <c r="AP559" i="6"/>
  <c r="AQ559" i="6" s="1"/>
  <c r="AC560" i="6"/>
  <c r="AP561" i="6"/>
  <c r="AQ561" i="6" s="1"/>
  <c r="AC562" i="6"/>
  <c r="AN560" i="6"/>
  <c r="AP560" i="6"/>
  <c r="AN562" i="6"/>
  <c r="AP562" i="6"/>
  <c r="X538" i="6"/>
  <c r="G538" i="6"/>
  <c r="AX538" i="6"/>
  <c r="AY538" i="6" s="1"/>
  <c r="AW538" i="6"/>
  <c r="AC538" i="6"/>
  <c r="AC537" i="6"/>
  <c r="AN537" i="6"/>
  <c r="AP537" i="6"/>
  <c r="AQ537" i="6" s="1"/>
  <c r="AV537" i="6"/>
  <c r="AC539" i="6"/>
  <c r="AN539" i="6"/>
  <c r="AV539" i="6"/>
  <c r="X541" i="6"/>
  <c r="G541" i="6"/>
  <c r="AW542" i="6"/>
  <c r="AZ542" i="6" s="1"/>
  <c r="X543" i="6"/>
  <c r="G543" i="6"/>
  <c r="X545" i="6"/>
  <c r="G545" i="6"/>
  <c r="G537" i="6"/>
  <c r="AN538" i="6"/>
  <c r="AP538" i="6"/>
  <c r="G539" i="6"/>
  <c r="AP539" i="6"/>
  <c r="AQ539" i="6" s="1"/>
  <c r="G540" i="6"/>
  <c r="AC540" i="6"/>
  <c r="AC541" i="6"/>
  <c r="AP541" i="6"/>
  <c r="AX541" i="6"/>
  <c r="AY541" i="6" s="1"/>
  <c r="AZ541" i="6" s="1"/>
  <c r="G542" i="6"/>
  <c r="AC542" i="6"/>
  <c r="AC543" i="6"/>
  <c r="AP543" i="6"/>
  <c r="AQ543" i="6" s="1"/>
  <c r="G544" i="6"/>
  <c r="AC544" i="6"/>
  <c r="AV545" i="6"/>
  <c r="AO545" i="6"/>
  <c r="AC545" i="6"/>
  <c r="AP545" i="6"/>
  <c r="X546" i="6"/>
  <c r="G546" i="6"/>
  <c r="AC546" i="6"/>
  <c r="AW546" i="6"/>
  <c r="AX546" i="6"/>
  <c r="AY546" i="6" s="1"/>
  <c r="X547" i="6"/>
  <c r="G547" i="6"/>
  <c r="AW547" i="6"/>
  <c r="AZ547" i="6" s="1"/>
  <c r="X548" i="6"/>
  <c r="G548" i="6"/>
  <c r="AC548" i="6"/>
  <c r="X549" i="6"/>
  <c r="G549" i="6"/>
  <c r="AN540" i="6"/>
  <c r="AP540" i="6"/>
  <c r="AN542" i="6"/>
  <c r="AP542" i="6"/>
  <c r="AN544" i="6"/>
  <c r="AP544" i="6"/>
  <c r="AP546" i="6"/>
  <c r="AC547" i="6"/>
  <c r="AP548" i="6"/>
  <c r="AQ548" i="6" s="1"/>
  <c r="AC549" i="6"/>
  <c r="AN547" i="6"/>
  <c r="AP547" i="6"/>
  <c r="AN549" i="6"/>
  <c r="AP549" i="6"/>
  <c r="X525" i="6"/>
  <c r="G525" i="6"/>
  <c r="X527" i="6"/>
  <c r="G527" i="6"/>
  <c r="AW528" i="6"/>
  <c r="AZ528" i="6" s="1"/>
  <c r="X529" i="6"/>
  <c r="G529" i="6"/>
  <c r="AO531" i="6"/>
  <c r="AV531" i="6"/>
  <c r="AN531" i="6"/>
  <c r="AV524" i="6"/>
  <c r="AP524" i="6"/>
  <c r="AQ524" i="6" s="1"/>
  <c r="AN524" i="6"/>
  <c r="AC524" i="6"/>
  <c r="AC525" i="6"/>
  <c r="AP525" i="6"/>
  <c r="AQ525" i="6" s="1"/>
  <c r="G526" i="6"/>
  <c r="AC526" i="6"/>
  <c r="AC527" i="6"/>
  <c r="AP527" i="6"/>
  <c r="AX527" i="6"/>
  <c r="AY527" i="6" s="1"/>
  <c r="AZ527" i="6" s="1"/>
  <c r="G528" i="6"/>
  <c r="AC528" i="6"/>
  <c r="AC529" i="6"/>
  <c r="AP529" i="6"/>
  <c r="AQ529" i="6" s="1"/>
  <c r="AP531" i="6"/>
  <c r="AN526" i="6"/>
  <c r="AP526" i="6"/>
  <c r="AN528" i="6"/>
  <c r="AP528" i="6"/>
  <c r="AV530" i="6"/>
  <c r="AP530" i="6"/>
  <c r="AN530" i="6"/>
  <c r="AO530" i="6"/>
  <c r="X531" i="6"/>
  <c r="G531" i="6"/>
  <c r="AO533" i="6"/>
  <c r="AQ533" i="6" s="1"/>
  <c r="AV533" i="6"/>
  <c r="AN533" i="6"/>
  <c r="AO535" i="6"/>
  <c r="AQ535" i="6" s="1"/>
  <c r="AV535" i="6"/>
  <c r="AN535" i="6"/>
  <c r="AN532" i="6"/>
  <c r="AP532" i="6"/>
  <c r="AW532" i="6"/>
  <c r="AZ532" i="6" s="1"/>
  <c r="X533" i="6"/>
  <c r="G533" i="6"/>
  <c r="AW534" i="6"/>
  <c r="AZ534" i="6" s="1"/>
  <c r="X535" i="6"/>
  <c r="G535" i="6"/>
  <c r="AW536" i="6"/>
  <c r="AZ536" i="6" s="1"/>
  <c r="AN534" i="6"/>
  <c r="AP534" i="6"/>
  <c r="AN536" i="6"/>
  <c r="AP536" i="6"/>
  <c r="X512" i="6"/>
  <c r="G512" i="6"/>
  <c r="AX512" i="6"/>
  <c r="AY512" i="6" s="1"/>
  <c r="AW512" i="6"/>
  <c r="AC512" i="6"/>
  <c r="AC511" i="6"/>
  <c r="AN511" i="6"/>
  <c r="AP511" i="6"/>
  <c r="AQ511" i="6" s="1"/>
  <c r="AV511" i="6"/>
  <c r="AC513" i="6"/>
  <c r="AN513" i="6"/>
  <c r="AV513" i="6"/>
  <c r="X515" i="6"/>
  <c r="G515" i="6"/>
  <c r="AW516" i="6"/>
  <c r="AZ516" i="6" s="1"/>
  <c r="X517" i="6"/>
  <c r="G517" i="6"/>
  <c r="X519" i="6"/>
  <c r="G519" i="6"/>
  <c r="G511" i="6"/>
  <c r="AN512" i="6"/>
  <c r="AP512" i="6"/>
  <c r="G513" i="6"/>
  <c r="AP513" i="6"/>
  <c r="AQ513" i="6" s="1"/>
  <c r="G514" i="6"/>
  <c r="AC514" i="6"/>
  <c r="AC515" i="6"/>
  <c r="AP515" i="6"/>
  <c r="G516" i="6"/>
  <c r="AC516" i="6"/>
  <c r="AC517" i="6"/>
  <c r="AP517" i="6"/>
  <c r="AQ517" i="6" s="1"/>
  <c r="G518" i="6"/>
  <c r="AC518" i="6"/>
  <c r="AV519" i="6"/>
  <c r="AO519" i="6"/>
  <c r="AC519" i="6"/>
  <c r="AP519" i="6"/>
  <c r="X520" i="6"/>
  <c r="G520" i="6"/>
  <c r="AC520" i="6"/>
  <c r="AW520" i="6"/>
  <c r="AX520" i="6"/>
  <c r="AY520" i="6" s="1"/>
  <c r="X521" i="6"/>
  <c r="G521" i="6"/>
  <c r="AW521" i="6"/>
  <c r="AZ521" i="6" s="1"/>
  <c r="X522" i="6"/>
  <c r="G522" i="6"/>
  <c r="AC522" i="6"/>
  <c r="X523" i="6"/>
  <c r="G523" i="6"/>
  <c r="AN514" i="6"/>
  <c r="AP514" i="6"/>
  <c r="AN516" i="6"/>
  <c r="AP516" i="6"/>
  <c r="AN518" i="6"/>
  <c r="AP518" i="6"/>
  <c r="AP520" i="6"/>
  <c r="AC521" i="6"/>
  <c r="AP522" i="6"/>
  <c r="AQ522" i="6" s="1"/>
  <c r="AC523" i="6"/>
  <c r="AN521" i="6"/>
  <c r="AP521" i="6"/>
  <c r="AN523" i="6"/>
  <c r="AP523" i="6"/>
  <c r="AX498" i="6"/>
  <c r="AY498" i="6" s="1"/>
  <c r="AW498" i="6"/>
  <c r="X498" i="6"/>
  <c r="G498" i="6"/>
  <c r="X500" i="6"/>
  <c r="G500" i="6"/>
  <c r="AC499" i="6"/>
  <c r="AN499" i="6"/>
  <c r="AP499" i="6"/>
  <c r="AQ499" i="6" s="1"/>
  <c r="AV499" i="6"/>
  <c r="AP501" i="6"/>
  <c r="AQ501" i="6" s="1"/>
  <c r="AP503" i="6"/>
  <c r="AQ503" i="6" s="1"/>
  <c r="AP505" i="6"/>
  <c r="AQ505" i="6" s="1"/>
  <c r="AN498" i="6"/>
  <c r="AP498" i="6"/>
  <c r="G499" i="6"/>
  <c r="AV500" i="6"/>
  <c r="AP500" i="6"/>
  <c r="AN500" i="6"/>
  <c r="AO500" i="6"/>
  <c r="X501" i="6"/>
  <c r="G501" i="6"/>
  <c r="AN501" i="6"/>
  <c r="AV501" i="6"/>
  <c r="AW502" i="6"/>
  <c r="AZ502" i="6" s="1"/>
  <c r="X503" i="6"/>
  <c r="G503" i="6"/>
  <c r="AN503" i="6"/>
  <c r="AV503" i="6"/>
  <c r="AW504" i="6"/>
  <c r="AZ504" i="6" s="1"/>
  <c r="X505" i="6"/>
  <c r="G505" i="6"/>
  <c r="AN505" i="6"/>
  <c r="AV505" i="6"/>
  <c r="X507" i="6"/>
  <c r="G507" i="6"/>
  <c r="X508" i="6"/>
  <c r="G508" i="6"/>
  <c r="AC508" i="6"/>
  <c r="AW508" i="6"/>
  <c r="AX508" i="6"/>
  <c r="AY508" i="6" s="1"/>
  <c r="X509" i="6"/>
  <c r="G509" i="6"/>
  <c r="AW509" i="6"/>
  <c r="AZ509" i="6" s="1"/>
  <c r="X510" i="6"/>
  <c r="G510" i="6"/>
  <c r="AC510" i="6"/>
  <c r="AN502" i="6"/>
  <c r="AP502" i="6"/>
  <c r="AN504" i="6"/>
  <c r="AP504" i="6"/>
  <c r="AN506" i="6"/>
  <c r="AC507" i="6"/>
  <c r="AP508" i="6"/>
  <c r="AC509" i="6"/>
  <c r="AP510" i="6"/>
  <c r="AQ510" i="6" s="1"/>
  <c r="AN507" i="6"/>
  <c r="AP507" i="6"/>
  <c r="AN509" i="6"/>
  <c r="AP509" i="6"/>
  <c r="AP486" i="6"/>
  <c r="AQ486" i="6" s="1"/>
  <c r="AP488" i="6"/>
  <c r="AQ488" i="6" s="1"/>
  <c r="AP490" i="6"/>
  <c r="AQ490" i="6" s="1"/>
  <c r="AV493" i="6"/>
  <c r="AO493" i="6"/>
  <c r="AN493" i="6"/>
  <c r="AV485" i="6"/>
  <c r="AP485" i="6"/>
  <c r="AN485" i="6"/>
  <c r="AO485" i="6"/>
  <c r="X486" i="6"/>
  <c r="G486" i="6"/>
  <c r="AN486" i="6"/>
  <c r="AV486" i="6"/>
  <c r="AW487" i="6"/>
  <c r="AZ487" i="6" s="1"/>
  <c r="X488" i="6"/>
  <c r="G488" i="6"/>
  <c r="AN488" i="6"/>
  <c r="AV488" i="6"/>
  <c r="AW489" i="6"/>
  <c r="AZ489" i="6" s="1"/>
  <c r="X490" i="6"/>
  <c r="G490" i="6"/>
  <c r="AN490" i="6"/>
  <c r="AV490" i="6"/>
  <c r="AP493" i="6"/>
  <c r="AN487" i="6"/>
  <c r="AP487" i="6"/>
  <c r="AN489" i="6"/>
  <c r="AP489" i="6"/>
  <c r="AN491" i="6"/>
  <c r="AV491" i="6"/>
  <c r="AW492" i="6"/>
  <c r="AZ492" i="6" s="1"/>
  <c r="X493" i="6"/>
  <c r="G493" i="6"/>
  <c r="AO495" i="6"/>
  <c r="AQ495" i="6" s="1"/>
  <c r="AV495" i="6"/>
  <c r="AN495" i="6"/>
  <c r="AO497" i="6"/>
  <c r="AQ497" i="6" s="1"/>
  <c r="AV497" i="6"/>
  <c r="AN497" i="6"/>
  <c r="AN492" i="6"/>
  <c r="AP492" i="6"/>
  <c r="AW494" i="6"/>
  <c r="AZ494" i="6" s="1"/>
  <c r="X495" i="6"/>
  <c r="G495" i="6"/>
  <c r="X497" i="6"/>
  <c r="G497" i="6"/>
  <c r="AN494" i="6"/>
  <c r="AP494" i="6"/>
  <c r="AN496" i="6"/>
  <c r="AP496" i="6"/>
  <c r="AP472" i="6"/>
  <c r="AQ472" i="6" s="1"/>
  <c r="AP474" i="6"/>
  <c r="AQ474" i="6" s="1"/>
  <c r="AP476" i="6"/>
  <c r="AQ476" i="6" s="1"/>
  <c r="AV478" i="6"/>
  <c r="AP478" i="6"/>
  <c r="AN478" i="6"/>
  <c r="AO478" i="6"/>
  <c r="X479" i="6"/>
  <c r="G479" i="6"/>
  <c r="AC479" i="6"/>
  <c r="AW479" i="6"/>
  <c r="AX479" i="6"/>
  <c r="AY479" i="6" s="1"/>
  <c r="X480" i="6"/>
  <c r="G480" i="6"/>
  <c r="AO483" i="6"/>
  <c r="AV483" i="6"/>
  <c r="AN483" i="6"/>
  <c r="AP483" i="6"/>
  <c r="X472" i="6"/>
  <c r="G472" i="6"/>
  <c r="AN472" i="6"/>
  <c r="AV472" i="6"/>
  <c r="X474" i="6"/>
  <c r="G474" i="6"/>
  <c r="AN474" i="6"/>
  <c r="AV474" i="6"/>
  <c r="X476" i="6"/>
  <c r="G476" i="6"/>
  <c r="AN476" i="6"/>
  <c r="AV476" i="6"/>
  <c r="AC478" i="6"/>
  <c r="X478" i="6"/>
  <c r="G478" i="6"/>
  <c r="AO481" i="6"/>
  <c r="AV481" i="6"/>
  <c r="AN481" i="6"/>
  <c r="AP481" i="6"/>
  <c r="AN473" i="6"/>
  <c r="AP473" i="6"/>
  <c r="AN475" i="6"/>
  <c r="AP475" i="6"/>
  <c r="AN477" i="6"/>
  <c r="AP477" i="6"/>
  <c r="AP479" i="6"/>
  <c r="AC480" i="6"/>
  <c r="AN480" i="6"/>
  <c r="AP480" i="6"/>
  <c r="AW480" i="6"/>
  <c r="AZ480" i="6" s="1"/>
  <c r="X481" i="6"/>
  <c r="G481" i="6"/>
  <c r="AW482" i="6"/>
  <c r="AZ482" i="6" s="1"/>
  <c r="X483" i="6"/>
  <c r="G483" i="6"/>
  <c r="AW484" i="6"/>
  <c r="AZ484" i="6" s="1"/>
  <c r="AN482" i="6"/>
  <c r="AP482" i="6"/>
  <c r="AN484" i="6"/>
  <c r="AP484" i="6"/>
  <c r="AX459" i="6"/>
  <c r="AY459" i="6" s="1"/>
  <c r="AW459" i="6"/>
  <c r="X459" i="6"/>
  <c r="G459" i="6"/>
  <c r="X461" i="6"/>
  <c r="G461" i="6"/>
  <c r="AC460" i="6"/>
  <c r="AN460" i="6"/>
  <c r="AP460" i="6"/>
  <c r="AQ460" i="6" s="1"/>
  <c r="AV460" i="6"/>
  <c r="AP462" i="6"/>
  <c r="AQ462" i="6" s="1"/>
  <c r="AP464" i="6"/>
  <c r="AQ464" i="6" s="1"/>
  <c r="AP466" i="6"/>
  <c r="AQ466" i="6" s="1"/>
  <c r="AN459" i="6"/>
  <c r="AP459" i="6"/>
  <c r="G460" i="6"/>
  <c r="AV461" i="6"/>
  <c r="AP461" i="6"/>
  <c r="AN461" i="6"/>
  <c r="AO461" i="6"/>
  <c r="X462" i="6"/>
  <c r="G462" i="6"/>
  <c r="AN462" i="6"/>
  <c r="AV462" i="6"/>
  <c r="AW463" i="6"/>
  <c r="AZ463" i="6" s="1"/>
  <c r="X464" i="6"/>
  <c r="G464" i="6"/>
  <c r="AN464" i="6"/>
  <c r="AV464" i="6"/>
  <c r="AW465" i="6"/>
  <c r="AZ465" i="6" s="1"/>
  <c r="X466" i="6"/>
  <c r="G466" i="6"/>
  <c r="AN466" i="6"/>
  <c r="AV466" i="6"/>
  <c r="X468" i="6"/>
  <c r="G468" i="6"/>
  <c r="AW468" i="6"/>
  <c r="AZ468" i="6" s="1"/>
  <c r="X469" i="6"/>
  <c r="G469" i="6"/>
  <c r="AC469" i="6"/>
  <c r="X470" i="6"/>
  <c r="G470" i="6"/>
  <c r="X471" i="6"/>
  <c r="G471" i="6"/>
  <c r="AC471" i="6"/>
  <c r="AW471" i="6"/>
  <c r="AX471" i="6"/>
  <c r="AY471" i="6" s="1"/>
  <c r="AN463" i="6"/>
  <c r="AP463" i="6"/>
  <c r="AN465" i="6"/>
  <c r="AP465" i="6"/>
  <c r="AN467" i="6"/>
  <c r="AC468" i="6"/>
  <c r="AP469" i="6"/>
  <c r="AQ469" i="6" s="1"/>
  <c r="AC470" i="6"/>
  <c r="AP471" i="6"/>
  <c r="AN468" i="6"/>
  <c r="AP468" i="6"/>
  <c r="AN470" i="6"/>
  <c r="AP470" i="6"/>
  <c r="X447" i="6"/>
  <c r="G447" i="6"/>
  <c r="AX447" i="6"/>
  <c r="AY447" i="6" s="1"/>
  <c r="AW447" i="6"/>
  <c r="AC447" i="6"/>
  <c r="AC446" i="6"/>
  <c r="AN446" i="6"/>
  <c r="AP446" i="6"/>
  <c r="AQ446" i="6" s="1"/>
  <c r="AV446" i="6"/>
  <c r="AC448" i="6"/>
  <c r="AN448" i="6"/>
  <c r="AV448" i="6"/>
  <c r="AW449" i="6"/>
  <c r="AZ449" i="6" s="1"/>
  <c r="X450" i="6"/>
  <c r="G450" i="6"/>
  <c r="AW451" i="6"/>
  <c r="AZ451" i="6" s="1"/>
  <c r="X452" i="6"/>
  <c r="G452" i="6"/>
  <c r="AW453" i="6"/>
  <c r="AZ453" i="6" s="1"/>
  <c r="X454" i="6"/>
  <c r="G454" i="6"/>
  <c r="G446" i="6"/>
  <c r="AN447" i="6"/>
  <c r="AP447" i="6"/>
  <c r="G448" i="6"/>
  <c r="AP448" i="6"/>
  <c r="AQ448" i="6" s="1"/>
  <c r="G449" i="6"/>
  <c r="AC449" i="6"/>
  <c r="AC450" i="6"/>
  <c r="AP450" i="6"/>
  <c r="AQ450" i="6" s="1"/>
  <c r="G451" i="6"/>
  <c r="AC451" i="6"/>
  <c r="AC452" i="6"/>
  <c r="AP452" i="6"/>
  <c r="AQ452" i="6" s="1"/>
  <c r="G453" i="6"/>
  <c r="AC453" i="6"/>
  <c r="AV454" i="6"/>
  <c r="AO454" i="6"/>
  <c r="AC454" i="6"/>
  <c r="AP454" i="6"/>
  <c r="X455" i="6"/>
  <c r="G455" i="6"/>
  <c r="AC455" i="6"/>
  <c r="X456" i="6"/>
  <c r="G456" i="6"/>
  <c r="AW456" i="6"/>
  <c r="AZ456" i="6" s="1"/>
  <c r="X457" i="6"/>
  <c r="G457" i="6"/>
  <c r="AC457" i="6"/>
  <c r="X458" i="6"/>
  <c r="G458" i="6"/>
  <c r="AW458" i="6"/>
  <c r="AZ458" i="6" s="1"/>
  <c r="AN449" i="6"/>
  <c r="AP449" i="6"/>
  <c r="AN451" i="6"/>
  <c r="AP451" i="6"/>
  <c r="AN453" i="6"/>
  <c r="AP453" i="6"/>
  <c r="AP455" i="6"/>
  <c r="AQ455" i="6" s="1"/>
  <c r="AC456" i="6"/>
  <c r="AP457" i="6"/>
  <c r="AQ457" i="6" s="1"/>
  <c r="AC458" i="6"/>
  <c r="AN456" i="6"/>
  <c r="AP456" i="6"/>
  <c r="AN458" i="6"/>
  <c r="AP458" i="6"/>
  <c r="AX433" i="6"/>
  <c r="AY433" i="6" s="1"/>
  <c r="AW433" i="6"/>
  <c r="X433" i="6"/>
  <c r="G433" i="6"/>
  <c r="X435" i="6"/>
  <c r="G435" i="6"/>
  <c r="AC434" i="6"/>
  <c r="AN434" i="6"/>
  <c r="AP434" i="6"/>
  <c r="AQ434" i="6" s="1"/>
  <c r="AV434" i="6"/>
  <c r="AP436" i="6"/>
  <c r="AQ436" i="6" s="1"/>
  <c r="AP438" i="6"/>
  <c r="AQ438" i="6" s="1"/>
  <c r="AP440" i="6"/>
  <c r="AQ440" i="6" s="1"/>
  <c r="AN433" i="6"/>
  <c r="AP433" i="6"/>
  <c r="G434" i="6"/>
  <c r="AV435" i="6"/>
  <c r="AP435" i="6"/>
  <c r="AN435" i="6"/>
  <c r="AO435" i="6"/>
  <c r="X436" i="6"/>
  <c r="G436" i="6"/>
  <c r="AN436" i="6"/>
  <c r="AV436" i="6"/>
  <c r="AW437" i="6"/>
  <c r="AZ437" i="6" s="1"/>
  <c r="X438" i="6"/>
  <c r="G438" i="6"/>
  <c r="AN438" i="6"/>
  <c r="AV438" i="6"/>
  <c r="AW439" i="6"/>
  <c r="AZ439" i="6" s="1"/>
  <c r="X440" i="6"/>
  <c r="G440" i="6"/>
  <c r="AN440" i="6"/>
  <c r="AV440" i="6"/>
  <c r="X442" i="6"/>
  <c r="G442" i="6"/>
  <c r="AW442" i="6"/>
  <c r="AZ442" i="6" s="1"/>
  <c r="X443" i="6"/>
  <c r="G443" i="6"/>
  <c r="AC443" i="6"/>
  <c r="X444" i="6"/>
  <c r="G444" i="6"/>
  <c r="AW444" i="6"/>
  <c r="AZ444" i="6" s="1"/>
  <c r="X445" i="6"/>
  <c r="G445" i="6"/>
  <c r="AC445" i="6"/>
  <c r="AN437" i="6"/>
  <c r="AP437" i="6"/>
  <c r="AN439" i="6"/>
  <c r="AP439" i="6"/>
  <c r="AN441" i="6"/>
  <c r="AC442" i="6"/>
  <c r="AP443" i="6"/>
  <c r="AQ443" i="6" s="1"/>
  <c r="AC444" i="6"/>
  <c r="AP445" i="6"/>
  <c r="AQ445" i="6" s="1"/>
  <c r="AN442" i="6"/>
  <c r="AP442" i="6"/>
  <c r="AN444" i="6"/>
  <c r="AP444" i="6"/>
  <c r="X420" i="6"/>
  <c r="G420" i="6"/>
  <c r="AX420" i="6"/>
  <c r="AY420" i="6" s="1"/>
  <c r="AW420" i="6"/>
  <c r="AC420" i="6"/>
  <c r="AC421" i="6"/>
  <c r="AN421" i="6"/>
  <c r="AP421" i="6"/>
  <c r="AQ421" i="6" s="1"/>
  <c r="AV421" i="6"/>
  <c r="AO424" i="6"/>
  <c r="AV424" i="6"/>
  <c r="AN424" i="6"/>
  <c r="AO426" i="6"/>
  <c r="AV426" i="6"/>
  <c r="AN426" i="6"/>
  <c r="AV428" i="6"/>
  <c r="AO428" i="6"/>
  <c r="AN428" i="6"/>
  <c r="X429" i="6"/>
  <c r="G429" i="6"/>
  <c r="AC429" i="6"/>
  <c r="X430" i="6"/>
  <c r="G430" i="6"/>
  <c r="X431" i="6"/>
  <c r="G431" i="6"/>
  <c r="AC431" i="6"/>
  <c r="X432" i="6"/>
  <c r="G432" i="6"/>
  <c r="AN420" i="6"/>
  <c r="AP420" i="6"/>
  <c r="G421" i="6"/>
  <c r="AO422" i="6"/>
  <c r="AV422" i="6"/>
  <c r="AN422" i="6"/>
  <c r="AC422" i="6"/>
  <c r="AP422" i="6"/>
  <c r="AP424" i="6"/>
  <c r="AP426" i="6"/>
  <c r="AP428" i="6"/>
  <c r="AW423" i="6"/>
  <c r="AZ423" i="6" s="1"/>
  <c r="X424" i="6"/>
  <c r="G424" i="6"/>
  <c r="AW425" i="6"/>
  <c r="AZ425" i="6" s="1"/>
  <c r="X426" i="6"/>
  <c r="G426" i="6"/>
  <c r="AW427" i="6"/>
  <c r="AZ427" i="6" s="1"/>
  <c r="X428" i="6"/>
  <c r="G428" i="6"/>
  <c r="AN423" i="6"/>
  <c r="AP423" i="6"/>
  <c r="AN425" i="6"/>
  <c r="AP425" i="6"/>
  <c r="AN427" i="6"/>
  <c r="AP427" i="6"/>
  <c r="AP429" i="6"/>
  <c r="AQ429" i="6" s="1"/>
  <c r="AC430" i="6"/>
  <c r="AP431" i="6"/>
  <c r="AQ431" i="6" s="1"/>
  <c r="AC432" i="6"/>
  <c r="AN430" i="6"/>
  <c r="AP430" i="6"/>
  <c r="AN432" i="6"/>
  <c r="AP432" i="6"/>
  <c r="X408" i="6"/>
  <c r="G408" i="6"/>
  <c r="AX410" i="6"/>
  <c r="AY410" i="6" s="1"/>
  <c r="AW410" i="6"/>
  <c r="AC410" i="6"/>
  <c r="AX408" i="6"/>
  <c r="AY408" i="6" s="1"/>
  <c r="AW408" i="6"/>
  <c r="AC408" i="6"/>
  <c r="X410" i="6"/>
  <c r="G410" i="6"/>
  <c r="AC407" i="6"/>
  <c r="AN407" i="6"/>
  <c r="AP407" i="6"/>
  <c r="AQ407" i="6" s="1"/>
  <c r="AV407" i="6"/>
  <c r="AO408" i="6"/>
  <c r="AC409" i="6"/>
  <c r="AN409" i="6"/>
  <c r="AP409" i="6"/>
  <c r="AQ409" i="6" s="1"/>
  <c r="AV409" i="6"/>
  <c r="AO410" i="6"/>
  <c r="AO411" i="6"/>
  <c r="AV411" i="6"/>
  <c r="AC411" i="6"/>
  <c r="AP411" i="6"/>
  <c r="AX414" i="6"/>
  <c r="AY414" i="6" s="1"/>
  <c r="AW414" i="6"/>
  <c r="G407" i="6"/>
  <c r="AN408" i="6"/>
  <c r="AP408" i="6"/>
  <c r="G409" i="6"/>
  <c r="AN410" i="6"/>
  <c r="AP410" i="6"/>
  <c r="AN411" i="6"/>
  <c r="AX412" i="6"/>
  <c r="AY412" i="6" s="1"/>
  <c r="AW412" i="6"/>
  <c r="AC412" i="6"/>
  <c r="X415" i="6"/>
  <c r="X412" i="6"/>
  <c r="AO412" i="6"/>
  <c r="AC413" i="6"/>
  <c r="AN413" i="6"/>
  <c r="AP413" i="6"/>
  <c r="AQ413" i="6" s="1"/>
  <c r="AV413" i="6"/>
  <c r="X414" i="6"/>
  <c r="AO414" i="6"/>
  <c r="AC415" i="6"/>
  <c r="AN415" i="6"/>
  <c r="AP415" i="6"/>
  <c r="AW415" i="6"/>
  <c r="AZ415" i="6" s="1"/>
  <c r="AX417" i="6"/>
  <c r="AY417" i="6" s="1"/>
  <c r="AW417" i="6"/>
  <c r="AC417" i="6"/>
  <c r="AN412" i="6"/>
  <c r="AP412" i="6"/>
  <c r="AN414" i="6"/>
  <c r="AP414" i="6"/>
  <c r="AO415" i="6"/>
  <c r="AO416" i="6"/>
  <c r="AV416" i="6"/>
  <c r="AP416" i="6"/>
  <c r="AN416" i="6"/>
  <c r="X417" i="6"/>
  <c r="G417" i="6"/>
  <c r="AX419" i="6"/>
  <c r="AY419" i="6" s="1"/>
  <c r="AW419" i="6"/>
  <c r="AC419" i="6"/>
  <c r="AC416" i="6"/>
  <c r="AO417" i="6"/>
  <c r="AC418" i="6"/>
  <c r="AN418" i="6"/>
  <c r="AP418" i="6"/>
  <c r="AQ418" i="6" s="1"/>
  <c r="AV418" i="6"/>
  <c r="X419" i="6"/>
  <c r="AO419" i="6"/>
  <c r="G416" i="6"/>
  <c r="AN417" i="6"/>
  <c r="AP417" i="6"/>
  <c r="G418" i="6"/>
  <c r="AN419" i="6"/>
  <c r="AP419" i="6"/>
  <c r="AX394" i="6"/>
  <c r="AY394" i="6" s="1"/>
  <c r="AW394" i="6"/>
  <c r="X394" i="6"/>
  <c r="G394" i="6"/>
  <c r="X396" i="6"/>
  <c r="G396" i="6"/>
  <c r="AC395" i="6"/>
  <c r="AN395" i="6"/>
  <c r="AP395" i="6"/>
  <c r="AQ395" i="6" s="1"/>
  <c r="AV395" i="6"/>
  <c r="AP397" i="6"/>
  <c r="AQ397" i="6" s="1"/>
  <c r="AP399" i="6"/>
  <c r="AQ399" i="6" s="1"/>
  <c r="AP401" i="6"/>
  <c r="AQ401" i="6" s="1"/>
  <c r="AN394" i="6"/>
  <c r="AP394" i="6"/>
  <c r="G395" i="6"/>
  <c r="AV396" i="6"/>
  <c r="AP396" i="6"/>
  <c r="AN396" i="6"/>
  <c r="AO396" i="6"/>
  <c r="X397" i="6"/>
  <c r="G397" i="6"/>
  <c r="AN397" i="6"/>
  <c r="AV397" i="6"/>
  <c r="AW398" i="6"/>
  <c r="AZ398" i="6" s="1"/>
  <c r="X399" i="6"/>
  <c r="G399" i="6"/>
  <c r="AN399" i="6"/>
  <c r="AV399" i="6"/>
  <c r="AW400" i="6"/>
  <c r="AZ400" i="6" s="1"/>
  <c r="X401" i="6"/>
  <c r="G401" i="6"/>
  <c r="AN401" i="6"/>
  <c r="AV401" i="6"/>
  <c r="X403" i="6"/>
  <c r="G403" i="6"/>
  <c r="AW403" i="6"/>
  <c r="AZ403" i="6" s="1"/>
  <c r="X404" i="6"/>
  <c r="G404" i="6"/>
  <c r="AC404" i="6"/>
  <c r="X405" i="6"/>
  <c r="G405" i="6"/>
  <c r="AW405" i="6"/>
  <c r="AZ405" i="6" s="1"/>
  <c r="X406" i="6"/>
  <c r="G406" i="6"/>
  <c r="AC406" i="6"/>
  <c r="AN398" i="6"/>
  <c r="AP398" i="6"/>
  <c r="AN400" i="6"/>
  <c r="AP400" i="6"/>
  <c r="AN402" i="6"/>
  <c r="AC403" i="6"/>
  <c r="AP404" i="6"/>
  <c r="AQ404" i="6" s="1"/>
  <c r="AC405" i="6"/>
  <c r="AP406" i="6"/>
  <c r="AQ406" i="6" s="1"/>
  <c r="AN403" i="6"/>
  <c r="AP403" i="6"/>
  <c r="AN405" i="6"/>
  <c r="AP405" i="6"/>
  <c r="AC384" i="6"/>
  <c r="X382" i="6"/>
  <c r="G382" i="6"/>
  <c r="X384" i="6"/>
  <c r="G384" i="6"/>
  <c r="AC381" i="6"/>
  <c r="AN381" i="6"/>
  <c r="AP381" i="6"/>
  <c r="AQ381" i="6" s="1"/>
  <c r="AV381" i="6"/>
  <c r="AC383" i="6"/>
  <c r="AN383" i="6"/>
  <c r="AP383" i="6"/>
  <c r="AQ383" i="6" s="1"/>
  <c r="AV383" i="6"/>
  <c r="X385" i="6"/>
  <c r="G385" i="6"/>
  <c r="AW386" i="6"/>
  <c r="AZ386" i="6" s="1"/>
  <c r="AX388" i="6"/>
  <c r="AY388" i="6" s="1"/>
  <c r="AW388" i="6"/>
  <c r="G381" i="6"/>
  <c r="AN382" i="6"/>
  <c r="AP382" i="6"/>
  <c r="G383" i="6"/>
  <c r="AV384" i="6"/>
  <c r="AP384" i="6"/>
  <c r="AQ384" i="6" s="1"/>
  <c r="AN384" i="6"/>
  <c r="AC385" i="6"/>
  <c r="AP385" i="6"/>
  <c r="AQ385" i="6" s="1"/>
  <c r="G386" i="6"/>
  <c r="AC386" i="6"/>
  <c r="AO387" i="6"/>
  <c r="AV387" i="6"/>
  <c r="AP387" i="6"/>
  <c r="AN387" i="6"/>
  <c r="X388" i="6"/>
  <c r="G388" i="6"/>
  <c r="AC387" i="6"/>
  <c r="AC389" i="6"/>
  <c r="AN389" i="6"/>
  <c r="AP389" i="6"/>
  <c r="AW389" i="6"/>
  <c r="AZ389" i="6" s="1"/>
  <c r="X390" i="6"/>
  <c r="G390" i="6"/>
  <c r="AW391" i="6"/>
  <c r="AZ391" i="6" s="1"/>
  <c r="X392" i="6"/>
  <c r="G392" i="6"/>
  <c r="AW393" i="6"/>
  <c r="AZ393" i="6" s="1"/>
  <c r="AN386" i="6"/>
  <c r="AP386" i="6"/>
  <c r="G387" i="6"/>
  <c r="AN388" i="6"/>
  <c r="AP388" i="6"/>
  <c r="G389" i="6"/>
  <c r="AO389" i="6"/>
  <c r="AC390" i="6"/>
  <c r="AP390" i="6"/>
  <c r="AQ390" i="6" s="1"/>
  <c r="G391" i="6"/>
  <c r="AC391" i="6"/>
  <c r="AC392" i="6"/>
  <c r="AP392" i="6"/>
  <c r="AQ392" i="6" s="1"/>
  <c r="G393" i="6"/>
  <c r="AC393" i="6"/>
  <c r="AN391" i="6"/>
  <c r="AP391" i="6"/>
  <c r="AN393" i="6"/>
  <c r="AP393" i="6"/>
  <c r="X369" i="6"/>
  <c r="G369" i="6"/>
  <c r="AX371" i="6"/>
  <c r="AY371" i="6" s="1"/>
  <c r="AW371" i="6"/>
  <c r="AC371" i="6"/>
  <c r="AX369" i="6"/>
  <c r="AY369" i="6" s="1"/>
  <c r="AW369" i="6"/>
  <c r="AC368" i="6"/>
  <c r="AN368" i="6"/>
  <c r="AP368" i="6"/>
  <c r="AQ368" i="6" s="1"/>
  <c r="AV368" i="6"/>
  <c r="AO369" i="6"/>
  <c r="AC370" i="6"/>
  <c r="AN370" i="6"/>
  <c r="AP370" i="6"/>
  <c r="AQ370" i="6" s="1"/>
  <c r="AV370" i="6"/>
  <c r="X371" i="6"/>
  <c r="AO371" i="6"/>
  <c r="AC372" i="6"/>
  <c r="AN372" i="6"/>
  <c r="AP372" i="6"/>
  <c r="AV373" i="6"/>
  <c r="AP373" i="6"/>
  <c r="AN373" i="6"/>
  <c r="AO373" i="6"/>
  <c r="AX375" i="6"/>
  <c r="AY375" i="6" s="1"/>
  <c r="AW375" i="6"/>
  <c r="AC376" i="6"/>
  <c r="AN369" i="6"/>
  <c r="AP369" i="6"/>
  <c r="G370" i="6"/>
  <c r="AN371" i="6"/>
  <c r="AP371" i="6"/>
  <c r="AO372" i="6"/>
  <c r="AW372" i="6"/>
  <c r="AZ372" i="6" s="1"/>
  <c r="AC373" i="6"/>
  <c r="X373" i="6"/>
  <c r="G373" i="6"/>
  <c r="X376" i="6"/>
  <c r="G376" i="6"/>
  <c r="AN374" i="6"/>
  <c r="AP374" i="6"/>
  <c r="AQ374" i="6" s="1"/>
  <c r="AV374" i="6"/>
  <c r="G375" i="6"/>
  <c r="X375" i="6"/>
  <c r="AO375" i="6"/>
  <c r="AN376" i="6"/>
  <c r="AP376" i="6"/>
  <c r="AW376" i="6"/>
  <c r="AZ376" i="6" s="1"/>
  <c r="AX378" i="6"/>
  <c r="AY378" i="6" s="1"/>
  <c r="AW378" i="6"/>
  <c r="AC378" i="6"/>
  <c r="AN375" i="6"/>
  <c r="AP375" i="6"/>
  <c r="AO377" i="6"/>
  <c r="AV377" i="6"/>
  <c r="AP377" i="6"/>
  <c r="AN377" i="6"/>
  <c r="X378" i="6"/>
  <c r="G378" i="6"/>
  <c r="AX380" i="6"/>
  <c r="AY380" i="6" s="1"/>
  <c r="AW380" i="6"/>
  <c r="AC377" i="6"/>
  <c r="AO378" i="6"/>
  <c r="AC379" i="6"/>
  <c r="AN379" i="6"/>
  <c r="AP379" i="6"/>
  <c r="AQ379" i="6" s="1"/>
  <c r="AV379" i="6"/>
  <c r="X380" i="6"/>
  <c r="AO380" i="6"/>
  <c r="G377" i="6"/>
  <c r="AN378" i="6"/>
  <c r="AP378" i="6"/>
  <c r="G379" i="6"/>
  <c r="AN380" i="6"/>
  <c r="AP380" i="6"/>
  <c r="X356" i="6"/>
  <c r="G356" i="6"/>
  <c r="AC356" i="6"/>
  <c r="AC355" i="6"/>
  <c r="AN355" i="6"/>
  <c r="AP355" i="6"/>
  <c r="AQ355" i="6" s="1"/>
  <c r="AV355" i="6"/>
  <c r="AC357" i="6"/>
  <c r="AN357" i="6"/>
  <c r="AV357" i="6"/>
  <c r="AW358" i="6"/>
  <c r="AZ358" i="6" s="1"/>
  <c r="X359" i="6"/>
  <c r="G359" i="6"/>
  <c r="X361" i="6"/>
  <c r="G361" i="6"/>
  <c r="AW362" i="6"/>
  <c r="AZ362" i="6" s="1"/>
  <c r="X363" i="6"/>
  <c r="G363" i="6"/>
  <c r="G355" i="6"/>
  <c r="AN356" i="6"/>
  <c r="AP356" i="6"/>
  <c r="G357" i="6"/>
  <c r="AP357" i="6"/>
  <c r="AQ357" i="6" s="1"/>
  <c r="G358" i="6"/>
  <c r="AC358" i="6"/>
  <c r="AC359" i="6"/>
  <c r="AP359" i="6"/>
  <c r="AQ359" i="6" s="1"/>
  <c r="G360" i="6"/>
  <c r="AC360" i="6"/>
  <c r="AC361" i="6"/>
  <c r="AP361" i="6"/>
  <c r="G362" i="6"/>
  <c r="AC362" i="6"/>
  <c r="AV363" i="6"/>
  <c r="AO363" i="6"/>
  <c r="AC363" i="6"/>
  <c r="AP363" i="6"/>
  <c r="X364" i="6"/>
  <c r="G364" i="6"/>
  <c r="AC364" i="6"/>
  <c r="X365" i="6"/>
  <c r="G365" i="6"/>
  <c r="X366" i="6"/>
  <c r="G366" i="6"/>
  <c r="AC366" i="6"/>
  <c r="AW366" i="6"/>
  <c r="AX366" i="6"/>
  <c r="AY366" i="6" s="1"/>
  <c r="X367" i="6"/>
  <c r="G367" i="6"/>
  <c r="AW367" i="6"/>
  <c r="AZ367" i="6" s="1"/>
  <c r="AN358" i="6"/>
  <c r="AP358" i="6"/>
  <c r="AN360" i="6"/>
  <c r="AP360" i="6"/>
  <c r="AN362" i="6"/>
  <c r="AP362" i="6"/>
  <c r="AP364" i="6"/>
  <c r="AQ364" i="6" s="1"/>
  <c r="AC365" i="6"/>
  <c r="AP366" i="6"/>
  <c r="AC367" i="6"/>
  <c r="AN365" i="6"/>
  <c r="AP365" i="6"/>
  <c r="AN367" i="6"/>
  <c r="AP367" i="6"/>
  <c r="X253" i="6"/>
  <c r="G253" i="6"/>
  <c r="X344" i="6"/>
  <c r="G344" i="6"/>
  <c r="AX253" i="6"/>
  <c r="AY253" i="6" s="1"/>
  <c r="AW253" i="6"/>
  <c r="AC253" i="6"/>
  <c r="AC344" i="6"/>
  <c r="AC254" i="6"/>
  <c r="AN254" i="6"/>
  <c r="AP254" i="6"/>
  <c r="AQ254" i="6" s="1"/>
  <c r="AV254" i="6"/>
  <c r="AP345" i="6"/>
  <c r="AQ345" i="6" s="1"/>
  <c r="AP347" i="6"/>
  <c r="AQ347" i="6" s="1"/>
  <c r="AP349" i="6"/>
  <c r="AQ349" i="6" s="1"/>
  <c r="AN253" i="6"/>
  <c r="AP253" i="6"/>
  <c r="G254" i="6"/>
  <c r="AV344" i="6"/>
  <c r="AP344" i="6"/>
  <c r="AN344" i="6"/>
  <c r="AO344" i="6"/>
  <c r="X345" i="6"/>
  <c r="G345" i="6"/>
  <c r="AN345" i="6"/>
  <c r="AV345" i="6"/>
  <c r="X347" i="6"/>
  <c r="G347" i="6"/>
  <c r="AN347" i="6"/>
  <c r="AV347" i="6"/>
  <c r="AW348" i="6"/>
  <c r="AZ348" i="6" s="1"/>
  <c r="X349" i="6"/>
  <c r="G349" i="6"/>
  <c r="AN349" i="6"/>
  <c r="AV349" i="6"/>
  <c r="AW350" i="6"/>
  <c r="AX350" i="6"/>
  <c r="AY350" i="6" s="1"/>
  <c r="X351" i="6"/>
  <c r="G351" i="6"/>
  <c r="AW351" i="6"/>
  <c r="AZ351" i="6" s="1"/>
  <c r="X352" i="6"/>
  <c r="G352" i="6"/>
  <c r="AC352" i="6"/>
  <c r="X353" i="6"/>
  <c r="G353" i="6"/>
  <c r="X354" i="6"/>
  <c r="G354" i="6"/>
  <c r="AC354" i="6"/>
  <c r="AN346" i="6"/>
  <c r="AP346" i="6"/>
  <c r="AN348" i="6"/>
  <c r="AP348" i="6"/>
  <c r="AN350" i="6"/>
  <c r="AC351" i="6"/>
  <c r="AP352" i="6"/>
  <c r="AQ352" i="6" s="1"/>
  <c r="AC353" i="6"/>
  <c r="AP354" i="6"/>
  <c r="AN351" i="6"/>
  <c r="AP351" i="6"/>
  <c r="AN353" i="6"/>
  <c r="AP353" i="6"/>
  <c r="X101" i="6"/>
  <c r="G101" i="6"/>
  <c r="X103" i="6"/>
  <c r="G103" i="6"/>
  <c r="AW104" i="6"/>
  <c r="AZ104" i="6" s="1"/>
  <c r="X105" i="6"/>
  <c r="G105" i="6"/>
  <c r="AO107" i="6"/>
  <c r="AV107" i="6"/>
  <c r="AN107" i="6"/>
  <c r="AV100" i="6"/>
  <c r="AP100" i="6"/>
  <c r="AQ100" i="6" s="1"/>
  <c r="AN100" i="6"/>
  <c r="AC100" i="6"/>
  <c r="AC101" i="6"/>
  <c r="AP101" i="6"/>
  <c r="AQ101" i="6" s="1"/>
  <c r="G102" i="6"/>
  <c r="AC102" i="6"/>
  <c r="AC103" i="6"/>
  <c r="AP103" i="6"/>
  <c r="AX103" i="6"/>
  <c r="AY103" i="6" s="1"/>
  <c r="AZ103" i="6" s="1"/>
  <c r="G104" i="6"/>
  <c r="AC104" i="6"/>
  <c r="AC105" i="6"/>
  <c r="AP105" i="6"/>
  <c r="AQ105" i="6" s="1"/>
  <c r="AP107" i="6"/>
  <c r="AN102" i="6"/>
  <c r="AP102" i="6"/>
  <c r="AN104" i="6"/>
  <c r="AP104" i="6"/>
  <c r="AV106" i="6"/>
  <c r="AP106" i="6"/>
  <c r="AN106" i="6"/>
  <c r="AO106" i="6"/>
  <c r="X107" i="6"/>
  <c r="G107" i="6"/>
  <c r="AO249" i="6"/>
  <c r="AQ249" i="6" s="1"/>
  <c r="AV249" i="6"/>
  <c r="AN249" i="6"/>
  <c r="AO251" i="6"/>
  <c r="AQ251" i="6" s="1"/>
  <c r="AV251" i="6"/>
  <c r="AN251" i="6"/>
  <c r="AN248" i="6"/>
  <c r="AP248" i="6"/>
  <c r="X249" i="6"/>
  <c r="G249" i="6"/>
  <c r="AW250" i="6"/>
  <c r="AZ250" i="6" s="1"/>
  <c r="X251" i="6"/>
  <c r="G251" i="6"/>
  <c r="AN250" i="6"/>
  <c r="AP250" i="6"/>
  <c r="AN252" i="6"/>
  <c r="AP252" i="6"/>
  <c r="X170" i="6"/>
  <c r="G170" i="6"/>
  <c r="AO169" i="6"/>
  <c r="AV169" i="6"/>
  <c r="AP169" i="6"/>
  <c r="AN169" i="6"/>
  <c r="AX170" i="6"/>
  <c r="AY170" i="6" s="1"/>
  <c r="AW170" i="6"/>
  <c r="AC169" i="6"/>
  <c r="AO170" i="6"/>
  <c r="AC171" i="6"/>
  <c r="AN171" i="6"/>
  <c r="AV171" i="6"/>
  <c r="AW172" i="6"/>
  <c r="AZ172" i="6" s="1"/>
  <c r="X173" i="6"/>
  <c r="G173" i="6"/>
  <c r="AN173" i="6"/>
  <c r="AV173" i="6"/>
  <c r="AW174" i="6"/>
  <c r="AZ174" i="6" s="1"/>
  <c r="X175" i="6"/>
  <c r="G175" i="6"/>
  <c r="AC175" i="6"/>
  <c r="AC341" i="6"/>
  <c r="G169" i="6"/>
  <c r="AN170" i="6"/>
  <c r="AP170" i="6"/>
  <c r="AP171" i="6"/>
  <c r="AQ171" i="6" s="1"/>
  <c r="G172" i="6"/>
  <c r="AC172" i="6"/>
  <c r="AC173" i="6"/>
  <c r="AP173" i="6"/>
  <c r="AQ173" i="6" s="1"/>
  <c r="AC174" i="6"/>
  <c r="AO175" i="6"/>
  <c r="AV175" i="6"/>
  <c r="AP175" i="6"/>
  <c r="AN175" i="6"/>
  <c r="X341" i="6"/>
  <c r="G341" i="6"/>
  <c r="X98" i="6"/>
  <c r="G98" i="6"/>
  <c r="AW99" i="6"/>
  <c r="AZ99" i="6" s="1"/>
  <c r="AN172" i="6"/>
  <c r="AP172" i="6"/>
  <c r="AN174" i="6"/>
  <c r="AP174" i="6"/>
  <c r="AN341" i="6"/>
  <c r="AP341" i="6"/>
  <c r="G97" i="6"/>
  <c r="AC97" i="6"/>
  <c r="AC98" i="6"/>
  <c r="AP98" i="6"/>
  <c r="G99" i="6"/>
  <c r="AC99" i="6"/>
  <c r="AN97" i="6"/>
  <c r="AP97" i="6"/>
  <c r="AN99" i="6"/>
  <c r="AP99" i="6"/>
  <c r="X220" i="6"/>
  <c r="G220" i="6"/>
  <c r="AX220" i="6"/>
  <c r="AY220" i="6" s="1"/>
  <c r="AW220" i="6"/>
  <c r="AC220" i="6"/>
  <c r="AC219" i="6"/>
  <c r="AN219" i="6"/>
  <c r="AP219" i="6"/>
  <c r="AQ219" i="6" s="1"/>
  <c r="AV219" i="6"/>
  <c r="AC221" i="6"/>
  <c r="AN221" i="6"/>
  <c r="AV221" i="6"/>
  <c r="AW222" i="6"/>
  <c r="AZ222" i="6" s="1"/>
  <c r="X223" i="6"/>
  <c r="G223" i="6"/>
  <c r="AW224" i="6"/>
  <c r="AZ224" i="6" s="1"/>
  <c r="X225" i="6"/>
  <c r="G225" i="6"/>
  <c r="X164" i="6"/>
  <c r="G164" i="6"/>
  <c r="G219" i="6"/>
  <c r="AN220" i="6"/>
  <c r="AP220" i="6"/>
  <c r="G221" i="6"/>
  <c r="AP221" i="6"/>
  <c r="AQ221" i="6" s="1"/>
  <c r="G222" i="6"/>
  <c r="AC222" i="6"/>
  <c r="AC223" i="6"/>
  <c r="AP223" i="6"/>
  <c r="AX223" i="6"/>
  <c r="AY223" i="6" s="1"/>
  <c r="AZ223" i="6" s="1"/>
  <c r="G224" i="6"/>
  <c r="AC224" i="6"/>
  <c r="AC225" i="6"/>
  <c r="AP225" i="6"/>
  <c r="AQ225" i="6" s="1"/>
  <c r="G226" i="6"/>
  <c r="AC226" i="6"/>
  <c r="AV164" i="6"/>
  <c r="AO164" i="6"/>
  <c r="AC164" i="6"/>
  <c r="AP164" i="6"/>
  <c r="X165" i="6"/>
  <c r="G165" i="6"/>
  <c r="AC165" i="6"/>
  <c r="AW165" i="6"/>
  <c r="AX165" i="6"/>
  <c r="AY165" i="6" s="1"/>
  <c r="X166" i="6"/>
  <c r="G166" i="6"/>
  <c r="AW166" i="6"/>
  <c r="AZ166" i="6" s="1"/>
  <c r="X167" i="6"/>
  <c r="G167" i="6"/>
  <c r="AC167" i="6"/>
  <c r="X168" i="6"/>
  <c r="G168" i="6"/>
  <c r="AN222" i="6"/>
  <c r="AP222" i="6"/>
  <c r="AN224" i="6"/>
  <c r="AP224" i="6"/>
  <c r="AN226" i="6"/>
  <c r="AP226" i="6"/>
  <c r="AP165" i="6"/>
  <c r="AC166" i="6"/>
  <c r="AP167" i="6"/>
  <c r="AQ167" i="6" s="1"/>
  <c r="AC168" i="6"/>
  <c r="AN166" i="6"/>
  <c r="AP166" i="6"/>
  <c r="AN168" i="6"/>
  <c r="AP168" i="6"/>
  <c r="X11" i="6"/>
  <c r="G11" i="6"/>
  <c r="AX11" i="6"/>
  <c r="AY11" i="6" s="1"/>
  <c r="AW11" i="6"/>
  <c r="AC11" i="6"/>
  <c r="AC10" i="6"/>
  <c r="AN10" i="6"/>
  <c r="AP10" i="6"/>
  <c r="AQ10" i="6" s="1"/>
  <c r="AV10" i="6"/>
  <c r="AC12" i="6"/>
  <c r="AN12" i="6"/>
  <c r="AV12" i="6"/>
  <c r="AW13" i="6"/>
  <c r="AZ13" i="6" s="1"/>
  <c r="X14" i="6"/>
  <c r="G14" i="6"/>
  <c r="AW15" i="6"/>
  <c r="AZ15" i="6" s="1"/>
  <c r="X16" i="6"/>
  <c r="G16" i="6"/>
  <c r="AW17" i="6"/>
  <c r="AZ17" i="6" s="1"/>
  <c r="X214" i="6"/>
  <c r="G214" i="6"/>
  <c r="G10" i="6"/>
  <c r="AN11" i="6"/>
  <c r="AP11" i="6"/>
  <c r="G12" i="6"/>
  <c r="AP12" i="6"/>
  <c r="AQ12" i="6" s="1"/>
  <c r="G13" i="6"/>
  <c r="AC13" i="6"/>
  <c r="AC14" i="6"/>
  <c r="AP14" i="6"/>
  <c r="AQ14" i="6" s="1"/>
  <c r="G15" i="6"/>
  <c r="AC15" i="6"/>
  <c r="AC16" i="6"/>
  <c r="AP16" i="6"/>
  <c r="AQ16" i="6" s="1"/>
  <c r="G17" i="6"/>
  <c r="AC17" i="6"/>
  <c r="AV214" i="6"/>
  <c r="AO214" i="6"/>
  <c r="AC214" i="6"/>
  <c r="AP214" i="6"/>
  <c r="X215" i="6"/>
  <c r="G215" i="6"/>
  <c r="AC215" i="6"/>
  <c r="X216" i="6"/>
  <c r="G216" i="6"/>
  <c r="AW216" i="6"/>
  <c r="AZ216" i="6" s="1"/>
  <c r="X217" i="6"/>
  <c r="G217" i="6"/>
  <c r="AC217" i="6"/>
  <c r="X218" i="6"/>
  <c r="G218" i="6"/>
  <c r="AW218" i="6"/>
  <c r="AZ218" i="6" s="1"/>
  <c r="AN13" i="6"/>
  <c r="AP13" i="6"/>
  <c r="AN15" i="6"/>
  <c r="AP15" i="6"/>
  <c r="AN17" i="6"/>
  <c r="AP17" i="6"/>
  <c r="AP215" i="6"/>
  <c r="AQ215" i="6" s="1"/>
  <c r="AC216" i="6"/>
  <c r="AP217" i="6"/>
  <c r="AQ217" i="6" s="1"/>
  <c r="AC218" i="6"/>
  <c r="AN216" i="6"/>
  <c r="AP216" i="6"/>
  <c r="AN218" i="6"/>
  <c r="AP218" i="6"/>
  <c r="X228" i="6"/>
  <c r="G228" i="6"/>
  <c r="AX228" i="6"/>
  <c r="AY228" i="6" s="1"/>
  <c r="AW228" i="6"/>
  <c r="AC228" i="6"/>
  <c r="AC227" i="6"/>
  <c r="AN227" i="6"/>
  <c r="AP227" i="6"/>
  <c r="AQ227" i="6" s="1"/>
  <c r="AV227" i="6"/>
  <c r="AC229" i="6"/>
  <c r="AN229" i="6"/>
  <c r="AV229" i="6"/>
  <c r="AW230" i="6"/>
  <c r="AZ230" i="6" s="1"/>
  <c r="X231" i="6"/>
  <c r="G231" i="6"/>
  <c r="AW2" i="6"/>
  <c r="AZ2" i="6" s="1"/>
  <c r="X3" i="6"/>
  <c r="G3" i="6"/>
  <c r="AW4" i="6"/>
  <c r="AZ4" i="6" s="1"/>
  <c r="X5" i="6"/>
  <c r="G5" i="6"/>
  <c r="G227" i="6"/>
  <c r="AN228" i="6"/>
  <c r="AP228" i="6"/>
  <c r="G229" i="6"/>
  <c r="AP229" i="6"/>
  <c r="AQ229" i="6" s="1"/>
  <c r="G230" i="6"/>
  <c r="AC230" i="6"/>
  <c r="AC231" i="6"/>
  <c r="AP231" i="6"/>
  <c r="AQ231" i="6" s="1"/>
  <c r="G2" i="6"/>
  <c r="AC2" i="6"/>
  <c r="AC3" i="6"/>
  <c r="AP3" i="6"/>
  <c r="AQ3" i="6" s="1"/>
  <c r="G4" i="6"/>
  <c r="AC4" i="6"/>
  <c r="AV5" i="6"/>
  <c r="AO5" i="6"/>
  <c r="AC5" i="6"/>
  <c r="AP5" i="6"/>
  <c r="X6" i="6"/>
  <c r="G6" i="6"/>
  <c r="AC6" i="6"/>
  <c r="X7" i="6"/>
  <c r="G7" i="6"/>
  <c r="AW7" i="6"/>
  <c r="AZ7" i="6" s="1"/>
  <c r="X8" i="6"/>
  <c r="G8" i="6"/>
  <c r="AC8" i="6"/>
  <c r="X9" i="6"/>
  <c r="G9" i="6"/>
  <c r="AW9" i="6"/>
  <c r="AZ9" i="6" s="1"/>
  <c r="AN230" i="6"/>
  <c r="AP230" i="6"/>
  <c r="AN2" i="6"/>
  <c r="AP2" i="6"/>
  <c r="AN4" i="6"/>
  <c r="AP4" i="6"/>
  <c r="AP6" i="6"/>
  <c r="AQ6" i="6" s="1"/>
  <c r="AC7" i="6"/>
  <c r="AP8" i="6"/>
  <c r="AQ8" i="6" s="1"/>
  <c r="AC9" i="6"/>
  <c r="AN7" i="6"/>
  <c r="AP7" i="6"/>
  <c r="AN9" i="6"/>
  <c r="AP9" i="6"/>
  <c r="AW255" i="6"/>
  <c r="AZ255" i="6" s="1"/>
  <c r="X256" i="6"/>
  <c r="G256" i="6"/>
  <c r="AO258" i="6"/>
  <c r="AV258" i="6"/>
  <c r="AN258" i="6"/>
  <c r="AO260" i="6"/>
  <c r="AV260" i="6"/>
  <c r="AN260" i="6"/>
  <c r="G255" i="6"/>
  <c r="AC255" i="6"/>
  <c r="AV256" i="6"/>
  <c r="AO256" i="6"/>
  <c r="AC256" i="6"/>
  <c r="AP256" i="6"/>
  <c r="AP258" i="6"/>
  <c r="AP260" i="6"/>
  <c r="AN255" i="6"/>
  <c r="AP255" i="6"/>
  <c r="AW257" i="6"/>
  <c r="AZ257" i="6" s="1"/>
  <c r="X258" i="6"/>
  <c r="G258" i="6"/>
  <c r="AW259" i="6"/>
  <c r="AZ259" i="6" s="1"/>
  <c r="X260" i="6"/>
  <c r="G260" i="6"/>
  <c r="AN257" i="6"/>
  <c r="AP257" i="6"/>
  <c r="AN259" i="6"/>
  <c r="AP259" i="6"/>
  <c r="X327" i="6"/>
  <c r="G327" i="6"/>
  <c r="AP328" i="6"/>
  <c r="AQ328" i="6" s="1"/>
  <c r="AP330" i="6"/>
  <c r="AQ330" i="6" s="1"/>
  <c r="AV327" i="6"/>
  <c r="AP327" i="6"/>
  <c r="AN327" i="6"/>
  <c r="AO327" i="6"/>
  <c r="X328" i="6"/>
  <c r="G328" i="6"/>
  <c r="AN328" i="6"/>
  <c r="AV328" i="6"/>
  <c r="AW329" i="6"/>
  <c r="AZ329" i="6" s="1"/>
  <c r="X330" i="6"/>
  <c r="G330" i="6"/>
  <c r="AN330" i="6"/>
  <c r="AV330" i="6"/>
  <c r="X149" i="6"/>
  <c r="G149" i="6"/>
  <c r="AC149" i="6"/>
  <c r="X150" i="6"/>
  <c r="G150" i="6"/>
  <c r="AW150" i="6"/>
  <c r="AZ150" i="6" s="1"/>
  <c r="X151" i="6"/>
  <c r="G151" i="6"/>
  <c r="AC151" i="6"/>
  <c r="AN329" i="6"/>
  <c r="AP329" i="6"/>
  <c r="AP149" i="6"/>
  <c r="AQ149" i="6" s="1"/>
  <c r="AC150" i="6"/>
  <c r="AP151" i="6"/>
  <c r="AQ151" i="6" s="1"/>
  <c r="AN150" i="6"/>
  <c r="AP150" i="6"/>
  <c r="AP336" i="6"/>
  <c r="AQ336" i="6" s="1"/>
  <c r="AP338" i="6"/>
  <c r="AQ338" i="6" s="1"/>
  <c r="AP340" i="6"/>
  <c r="AQ340" i="6" s="1"/>
  <c r="X336" i="6"/>
  <c r="G336" i="6"/>
  <c r="AN336" i="6"/>
  <c r="AV336" i="6"/>
  <c r="AW337" i="6"/>
  <c r="AZ337" i="6" s="1"/>
  <c r="X338" i="6"/>
  <c r="G338" i="6"/>
  <c r="AN338" i="6"/>
  <c r="AV338" i="6"/>
  <c r="AW339" i="6"/>
  <c r="AZ339" i="6" s="1"/>
  <c r="X340" i="6"/>
  <c r="G340" i="6"/>
  <c r="AN340" i="6"/>
  <c r="AV340" i="6"/>
  <c r="AN337" i="6"/>
  <c r="AP337" i="6"/>
  <c r="AN339" i="6"/>
  <c r="AP339" i="6"/>
  <c r="AN232" i="6"/>
  <c r="X322" i="6"/>
  <c r="G322" i="6"/>
  <c r="AX322" i="6"/>
  <c r="AY322" i="6" s="1"/>
  <c r="AW322" i="6"/>
  <c r="AC322" i="6"/>
  <c r="AC321" i="6"/>
  <c r="AN321" i="6"/>
  <c r="AP321" i="6"/>
  <c r="AQ321" i="6" s="1"/>
  <c r="AV321" i="6"/>
  <c r="AC324" i="6"/>
  <c r="AN324" i="6"/>
  <c r="AV324" i="6"/>
  <c r="X326" i="6"/>
  <c r="G326" i="6"/>
  <c r="G321" i="6"/>
  <c r="AN322" i="6"/>
  <c r="AP322" i="6"/>
  <c r="G324" i="6"/>
  <c r="AP324" i="6"/>
  <c r="AQ324" i="6" s="1"/>
  <c r="AC326" i="6"/>
  <c r="AP326" i="6"/>
  <c r="AQ326" i="6" s="1"/>
  <c r="X294" i="6"/>
  <c r="G294" i="6"/>
  <c r="AX277" i="6"/>
  <c r="AY277" i="6" s="1"/>
  <c r="AW277" i="6"/>
  <c r="AC277" i="6"/>
  <c r="AC294" i="6"/>
  <c r="AC278" i="6"/>
  <c r="AN278" i="6"/>
  <c r="AP278" i="6"/>
  <c r="AQ278" i="6" s="1"/>
  <c r="AV278" i="6"/>
  <c r="X295" i="6"/>
  <c r="G295" i="6"/>
  <c r="AC295" i="6"/>
  <c r="X296" i="6"/>
  <c r="G296" i="6"/>
  <c r="AW296" i="6"/>
  <c r="AZ296" i="6" s="1"/>
  <c r="X284" i="6"/>
  <c r="G284" i="6"/>
  <c r="AC284" i="6"/>
  <c r="X286" i="6"/>
  <c r="G286" i="6"/>
  <c r="AC286" i="6"/>
  <c r="X305" i="6"/>
  <c r="G305" i="6"/>
  <c r="AN277" i="6"/>
  <c r="AP277" i="6"/>
  <c r="G278" i="6"/>
  <c r="AV294" i="6"/>
  <c r="AP294" i="6"/>
  <c r="AN294" i="6"/>
  <c r="AO294" i="6"/>
  <c r="X306" i="6"/>
  <c r="G306" i="6"/>
  <c r="AW306" i="6"/>
  <c r="AZ306" i="6" s="1"/>
  <c r="X307" i="6"/>
  <c r="G307" i="6"/>
  <c r="AC307" i="6"/>
  <c r="X308" i="6"/>
  <c r="G308" i="6"/>
  <c r="AW308" i="6"/>
  <c r="AZ308" i="6" s="1"/>
  <c r="X309" i="6"/>
  <c r="G309" i="6"/>
  <c r="AC309" i="6"/>
  <c r="AP295" i="6"/>
  <c r="AQ295" i="6" s="1"/>
  <c r="AC296" i="6"/>
  <c r="AP284" i="6"/>
  <c r="AQ284" i="6" s="1"/>
  <c r="AP286" i="6"/>
  <c r="AQ286" i="6" s="1"/>
  <c r="AC305" i="6"/>
  <c r="AN296" i="6"/>
  <c r="AP296" i="6"/>
  <c r="AN285" i="6"/>
  <c r="AP285" i="6"/>
  <c r="AN305" i="6"/>
  <c r="AC306" i="6"/>
  <c r="AP307" i="6"/>
  <c r="AQ307" i="6" s="1"/>
  <c r="AC308" i="6"/>
  <c r="AP309" i="6"/>
  <c r="AQ309" i="6" s="1"/>
  <c r="AN306" i="6"/>
  <c r="AP306" i="6"/>
  <c r="AN308" i="6"/>
  <c r="AP308" i="6"/>
  <c r="AW262" i="6"/>
  <c r="AX262" i="6"/>
  <c r="AY262" i="6" s="1"/>
  <c r="AP261" i="6"/>
  <c r="AQ261" i="6" s="1"/>
  <c r="G262" i="6"/>
  <c r="AC262" i="6"/>
  <c r="X261" i="6"/>
  <c r="G261" i="6"/>
  <c r="AN262" i="6"/>
  <c r="AP262" i="6"/>
  <c r="G263" i="6"/>
  <c r="X263" i="6"/>
  <c r="AO263" i="6"/>
  <c r="AQ263" i="6" s="1"/>
  <c r="AV263" i="6"/>
  <c r="AW264" i="6"/>
  <c r="AZ264" i="6" s="1"/>
  <c r="X274" i="6"/>
  <c r="G274" i="6"/>
  <c r="AW275" i="6"/>
  <c r="AX275" i="6"/>
  <c r="AY275" i="6" s="1"/>
  <c r="AC275" i="6"/>
  <c r="AX276" i="6"/>
  <c r="AY276" i="6" s="1"/>
  <c r="AW276" i="6"/>
  <c r="AN263" i="6"/>
  <c r="AV274" i="6"/>
  <c r="AO274" i="6"/>
  <c r="AP274" i="6"/>
  <c r="X275" i="6"/>
  <c r="G275" i="6"/>
  <c r="AN264" i="6"/>
  <c r="AP264" i="6"/>
  <c r="AN275" i="6"/>
  <c r="AP275" i="6"/>
  <c r="G276" i="6"/>
  <c r="X276" i="6"/>
  <c r="AO276" i="6"/>
  <c r="AN276" i="6"/>
  <c r="AP276" i="6"/>
  <c r="AW210" i="6"/>
  <c r="AZ210" i="6" s="1"/>
  <c r="X211" i="6"/>
  <c r="G211" i="6"/>
  <c r="AW212" i="6"/>
  <c r="AZ212" i="6" s="1"/>
  <c r="X213" i="6"/>
  <c r="G213" i="6"/>
  <c r="AW233" i="6"/>
  <c r="AZ233" i="6" s="1"/>
  <c r="X234" i="6"/>
  <c r="G234" i="6"/>
  <c r="AW234" i="6"/>
  <c r="AX234" i="6"/>
  <c r="AY234" i="6" s="1"/>
  <c r="X235" i="6"/>
  <c r="G235" i="6"/>
  <c r="AW235" i="6"/>
  <c r="AZ235" i="6" s="1"/>
  <c r="X236" i="6"/>
  <c r="G236" i="6"/>
  <c r="AC236" i="6"/>
  <c r="AO238" i="6"/>
  <c r="AV238" i="6"/>
  <c r="AN238" i="6"/>
  <c r="AP238" i="6"/>
  <c r="AC209" i="6"/>
  <c r="AP209" i="6"/>
  <c r="AQ209" i="6" s="1"/>
  <c r="G210" i="6"/>
  <c r="AC210" i="6"/>
  <c r="AC211" i="6"/>
  <c r="AP211" i="6"/>
  <c r="AQ211" i="6" s="1"/>
  <c r="G212" i="6"/>
  <c r="AC212" i="6"/>
  <c r="AC213" i="6"/>
  <c r="AP213" i="6"/>
  <c r="AQ213" i="6" s="1"/>
  <c r="G233" i="6"/>
  <c r="AC233" i="6"/>
  <c r="AO234" i="6"/>
  <c r="AP234" i="6"/>
  <c r="AC234" i="6"/>
  <c r="AN210" i="6"/>
  <c r="AP210" i="6"/>
  <c r="AN212" i="6"/>
  <c r="AP212" i="6"/>
  <c r="AN233" i="6"/>
  <c r="AP233" i="6"/>
  <c r="AC235" i="6"/>
  <c r="AV236" i="6"/>
  <c r="AO236" i="6"/>
  <c r="AP236" i="6"/>
  <c r="AN235" i="6"/>
  <c r="AP235" i="6"/>
  <c r="AW237" i="6"/>
  <c r="AZ237" i="6" s="1"/>
  <c r="X238" i="6"/>
  <c r="G238" i="6"/>
  <c r="AN237" i="6"/>
  <c r="AP237" i="6"/>
  <c r="AP207" i="6"/>
  <c r="AQ207" i="6" s="1"/>
  <c r="AW178" i="6"/>
  <c r="AZ178" i="6" s="1"/>
  <c r="X179" i="6"/>
  <c r="G179" i="6"/>
  <c r="AN179" i="6"/>
  <c r="AV179" i="6"/>
  <c r="AW180" i="6"/>
  <c r="AZ180" i="6" s="1"/>
  <c r="X181" i="6"/>
  <c r="G181" i="6"/>
  <c r="AN181" i="6"/>
  <c r="AV181" i="6"/>
  <c r="AW191" i="6"/>
  <c r="AZ191" i="6" s="1"/>
  <c r="X207" i="6"/>
  <c r="G207" i="6"/>
  <c r="AN207" i="6"/>
  <c r="AV207" i="6"/>
  <c r="AP179" i="6"/>
  <c r="AQ179" i="6" s="1"/>
  <c r="AP181" i="6"/>
  <c r="AQ181" i="6" s="1"/>
  <c r="AN178" i="6"/>
  <c r="AP178" i="6"/>
  <c r="AN180" i="6"/>
  <c r="AP180" i="6"/>
  <c r="AN191" i="6"/>
  <c r="AP191" i="6"/>
  <c r="AN208" i="6"/>
  <c r="AV208" i="6"/>
  <c r="AI177" i="6"/>
  <c r="V177" i="6"/>
  <c r="W177" i="6" s="1"/>
  <c r="U177" i="6"/>
  <c r="Q177" i="6"/>
  <c r="H177" i="6"/>
  <c r="AV177" i="6" s="1"/>
  <c r="AX177" i="6" s="1"/>
  <c r="AY177" i="6" s="1"/>
  <c r="AI176" i="6"/>
  <c r="V176" i="6"/>
  <c r="W176" i="6" s="1"/>
  <c r="U176" i="6"/>
  <c r="Q176" i="6"/>
  <c r="H176" i="6"/>
  <c r="AI162" i="6"/>
  <c r="V162" i="6"/>
  <c r="W162" i="6" s="1"/>
  <c r="U162" i="6"/>
  <c r="Q162" i="6"/>
  <c r="H162" i="6"/>
  <c r="AO162" i="6" s="1"/>
  <c r="AI161" i="6"/>
  <c r="V161" i="6"/>
  <c r="W161" i="6" s="1"/>
  <c r="U161" i="6"/>
  <c r="Q161" i="6"/>
  <c r="H161" i="6"/>
  <c r="AI160" i="6"/>
  <c r="V160" i="6"/>
  <c r="W160" i="6" s="1"/>
  <c r="U160" i="6"/>
  <c r="Q160" i="6"/>
  <c r="H160" i="6"/>
  <c r="AO160" i="6" s="1"/>
  <c r="AI159" i="6"/>
  <c r="V159" i="6"/>
  <c r="W159" i="6" s="1"/>
  <c r="U159" i="6"/>
  <c r="Q159" i="6"/>
  <c r="H159" i="6"/>
  <c r="AV159" i="6" s="1"/>
  <c r="AX159" i="6" s="1"/>
  <c r="AY159" i="6" s="1"/>
  <c r="AI158" i="6"/>
  <c r="V158" i="6"/>
  <c r="W158" i="6" s="1"/>
  <c r="U158" i="6"/>
  <c r="Q158" i="6"/>
  <c r="H158" i="6"/>
  <c r="AI157" i="6"/>
  <c r="V157" i="6"/>
  <c r="W157" i="6" s="1"/>
  <c r="U157" i="6"/>
  <c r="Q157" i="6"/>
  <c r="H157" i="6"/>
  <c r="AI156" i="6"/>
  <c r="V156" i="6"/>
  <c r="W156" i="6" s="1"/>
  <c r="U156" i="6"/>
  <c r="Q156" i="6"/>
  <c r="H156" i="6"/>
  <c r="AO156" i="6" s="1"/>
  <c r="AI155" i="6"/>
  <c r="V155" i="6"/>
  <c r="W155" i="6" s="1"/>
  <c r="U155" i="6"/>
  <c r="Q155" i="6"/>
  <c r="H155" i="6"/>
  <c r="AN155" i="6" s="1"/>
  <c r="AI154" i="6"/>
  <c r="V154" i="6"/>
  <c r="W154" i="6" s="1"/>
  <c r="U154" i="6"/>
  <c r="Q154" i="6"/>
  <c r="H154" i="6"/>
  <c r="AV154" i="6" s="1"/>
  <c r="AX154" i="6" s="1"/>
  <c r="AY154" i="6" s="1"/>
  <c r="AI153" i="6"/>
  <c r="V153" i="6"/>
  <c r="W153" i="6" s="1"/>
  <c r="U153" i="6"/>
  <c r="Q153" i="6"/>
  <c r="H153" i="6"/>
  <c r="AO153" i="6" s="1"/>
  <c r="AI152" i="6"/>
  <c r="V152" i="6"/>
  <c r="W152" i="6" s="1"/>
  <c r="U152" i="6"/>
  <c r="Q152" i="6"/>
  <c r="H152" i="6"/>
  <c r="AV152" i="6" s="1"/>
  <c r="AX152" i="6" s="1"/>
  <c r="AY152" i="6" s="1"/>
  <c r="AI148" i="6"/>
  <c r="V148" i="6"/>
  <c r="W148" i="6" s="1"/>
  <c r="U148" i="6"/>
  <c r="Q148" i="6"/>
  <c r="H148" i="6"/>
  <c r="AO148" i="6" s="1"/>
  <c r="AI147" i="6"/>
  <c r="V147" i="6"/>
  <c r="W147" i="6" s="1"/>
  <c r="U147" i="6"/>
  <c r="Q147" i="6"/>
  <c r="H147" i="6"/>
  <c r="AV147" i="6" s="1"/>
  <c r="AX147" i="6" s="1"/>
  <c r="AY147" i="6" s="1"/>
  <c r="AI146" i="6"/>
  <c r="V146" i="6"/>
  <c r="W146" i="6" s="1"/>
  <c r="U146" i="6"/>
  <c r="Q146" i="6"/>
  <c r="H146" i="6"/>
  <c r="AO146" i="6" s="1"/>
  <c r="AI145" i="6"/>
  <c r="V145" i="6"/>
  <c r="W145" i="6" s="1"/>
  <c r="U145" i="6"/>
  <c r="Q145" i="6"/>
  <c r="H145" i="6"/>
  <c r="AI144" i="6"/>
  <c r="V144" i="6"/>
  <c r="W144" i="6" s="1"/>
  <c r="U144" i="6"/>
  <c r="Q144" i="6"/>
  <c r="H144" i="6"/>
  <c r="AO144" i="6" s="1"/>
  <c r="AI143" i="6"/>
  <c r="V143" i="6"/>
  <c r="W143" i="6" s="1"/>
  <c r="U143" i="6"/>
  <c r="Q143" i="6"/>
  <c r="H143" i="6"/>
  <c r="AV143" i="6" s="1"/>
  <c r="AX143" i="6" s="1"/>
  <c r="AY143" i="6" s="1"/>
  <c r="AI142" i="6"/>
  <c r="V142" i="6"/>
  <c r="W142" i="6" s="1"/>
  <c r="U142" i="6"/>
  <c r="Q142" i="6"/>
  <c r="H142" i="6"/>
  <c r="AI141" i="6"/>
  <c r="V141" i="6"/>
  <c r="W141" i="6" s="1"/>
  <c r="U141" i="6"/>
  <c r="Q141" i="6"/>
  <c r="H141" i="6"/>
  <c r="AI140" i="6"/>
  <c r="V140" i="6"/>
  <c r="W140" i="6" s="1"/>
  <c r="U140" i="6"/>
  <c r="Q140" i="6"/>
  <c r="H140" i="6"/>
  <c r="AO140" i="6" s="1"/>
  <c r="AI129" i="6"/>
  <c r="V129" i="6"/>
  <c r="W129" i="6" s="1"/>
  <c r="U129" i="6"/>
  <c r="Q129" i="6"/>
  <c r="H129" i="6"/>
  <c r="AN129" i="6" s="1"/>
  <c r="AI128" i="6"/>
  <c r="V128" i="6"/>
  <c r="W128" i="6" s="1"/>
  <c r="U128" i="6"/>
  <c r="Q128" i="6"/>
  <c r="H128" i="6"/>
  <c r="AV128" i="6" s="1"/>
  <c r="AX128" i="6" s="1"/>
  <c r="AY128" i="6" s="1"/>
  <c r="AI124" i="6"/>
  <c r="V124" i="6"/>
  <c r="W124" i="6" s="1"/>
  <c r="U124" i="6"/>
  <c r="Q124" i="6"/>
  <c r="H124" i="6"/>
  <c r="AO124" i="6" s="1"/>
  <c r="AI123" i="6"/>
  <c r="V123" i="6"/>
  <c r="W123" i="6" s="1"/>
  <c r="U123" i="6"/>
  <c r="Q123" i="6"/>
  <c r="H123" i="6"/>
  <c r="AV123" i="6" s="1"/>
  <c r="AX123" i="6" s="1"/>
  <c r="AY123" i="6" s="1"/>
  <c r="AI122" i="6"/>
  <c r="V122" i="6"/>
  <c r="W122" i="6" s="1"/>
  <c r="U122" i="6"/>
  <c r="Q122" i="6"/>
  <c r="H122" i="6"/>
  <c r="AO122" i="6" s="1"/>
  <c r="AI121" i="6"/>
  <c r="V121" i="6"/>
  <c r="W121" i="6" s="1"/>
  <c r="U121" i="6"/>
  <c r="Q121" i="6"/>
  <c r="H121" i="6"/>
  <c r="AV121" i="6" s="1"/>
  <c r="AX121" i="6" s="1"/>
  <c r="AY121" i="6" s="1"/>
  <c r="AI120" i="6"/>
  <c r="V120" i="6"/>
  <c r="W120" i="6" s="1"/>
  <c r="U120" i="6"/>
  <c r="Q120" i="6"/>
  <c r="H120" i="6"/>
  <c r="AI119" i="6"/>
  <c r="V119" i="6"/>
  <c r="W119" i="6" s="1"/>
  <c r="U119" i="6"/>
  <c r="Q119" i="6"/>
  <c r="H119" i="6"/>
  <c r="AV119" i="6" s="1"/>
  <c r="AX119" i="6" s="1"/>
  <c r="AY119" i="6" s="1"/>
  <c r="AI118" i="6"/>
  <c r="V118" i="6"/>
  <c r="W118" i="6" s="1"/>
  <c r="U118" i="6"/>
  <c r="Q118" i="6"/>
  <c r="H118" i="6"/>
  <c r="AN118" i="6" s="1"/>
  <c r="AI117" i="6"/>
  <c r="V117" i="6"/>
  <c r="W117" i="6" s="1"/>
  <c r="U117" i="6"/>
  <c r="Q117" i="6"/>
  <c r="H117" i="6"/>
  <c r="AV117" i="6" s="1"/>
  <c r="AX117" i="6" s="1"/>
  <c r="AY117" i="6" s="1"/>
  <c r="AI116" i="6"/>
  <c r="V116" i="6"/>
  <c r="W116" i="6" s="1"/>
  <c r="U116" i="6"/>
  <c r="Q116" i="6"/>
  <c r="H116" i="6"/>
  <c r="AV116" i="6" s="1"/>
  <c r="AI115" i="6"/>
  <c r="V115" i="6"/>
  <c r="W115" i="6" s="1"/>
  <c r="U115" i="6"/>
  <c r="Q115" i="6"/>
  <c r="H115" i="6"/>
  <c r="AV115" i="6" s="1"/>
  <c r="AX115" i="6" s="1"/>
  <c r="AY115" i="6" s="1"/>
  <c r="AI114" i="6"/>
  <c r="V114" i="6"/>
  <c r="W114" i="6" s="1"/>
  <c r="U114" i="6"/>
  <c r="Q114" i="6"/>
  <c r="H114" i="6"/>
  <c r="AO114" i="6" s="1"/>
  <c r="AI113" i="6"/>
  <c r="V113" i="6"/>
  <c r="W113" i="6" s="1"/>
  <c r="U113" i="6"/>
  <c r="Q113" i="6"/>
  <c r="H113" i="6"/>
  <c r="AV113" i="6" s="1"/>
  <c r="AX113" i="6" s="1"/>
  <c r="AY113" i="6" s="1"/>
  <c r="AI112" i="6"/>
  <c r="V112" i="6"/>
  <c r="W112" i="6" s="1"/>
  <c r="U112" i="6"/>
  <c r="Q112" i="6"/>
  <c r="H112" i="6"/>
  <c r="AO112" i="6" s="1"/>
  <c r="AI111" i="6"/>
  <c r="V111" i="6"/>
  <c r="W111" i="6" s="1"/>
  <c r="U111" i="6"/>
  <c r="Q111" i="6"/>
  <c r="H111" i="6"/>
  <c r="AV111" i="6" s="1"/>
  <c r="AX111" i="6" s="1"/>
  <c r="AY111" i="6" s="1"/>
  <c r="AI110" i="6"/>
  <c r="V110" i="6"/>
  <c r="W110" i="6" s="1"/>
  <c r="U110" i="6"/>
  <c r="Q110" i="6"/>
  <c r="H110" i="6"/>
  <c r="AO110" i="6" s="1"/>
  <c r="AI109" i="6"/>
  <c r="V109" i="6"/>
  <c r="W109" i="6" s="1"/>
  <c r="U109" i="6"/>
  <c r="Q109" i="6"/>
  <c r="H109" i="6"/>
  <c r="AV109" i="6" s="1"/>
  <c r="AX109" i="6" s="1"/>
  <c r="AY109" i="6" s="1"/>
  <c r="AI108" i="6"/>
  <c r="V108" i="6"/>
  <c r="W108" i="6" s="1"/>
  <c r="U108" i="6"/>
  <c r="Q108" i="6"/>
  <c r="H108" i="6"/>
  <c r="AO108" i="6" s="1"/>
  <c r="AI96" i="6"/>
  <c r="V96" i="6"/>
  <c r="W96" i="6" s="1"/>
  <c r="U96" i="6"/>
  <c r="Q96" i="6"/>
  <c r="H96" i="6"/>
  <c r="AV96" i="6" s="1"/>
  <c r="AX96" i="6" s="1"/>
  <c r="AY96" i="6" s="1"/>
  <c r="AI84" i="6"/>
  <c r="V84" i="6"/>
  <c r="W84" i="6" s="1"/>
  <c r="U84" i="6"/>
  <c r="Q84" i="6"/>
  <c r="H84" i="6"/>
  <c r="AO84" i="6" s="1"/>
  <c r="AI83" i="6"/>
  <c r="V83" i="6"/>
  <c r="W83" i="6" s="1"/>
  <c r="U83" i="6"/>
  <c r="Q83" i="6"/>
  <c r="H83" i="6"/>
  <c r="AV83" i="6" s="1"/>
  <c r="AX83" i="6" s="1"/>
  <c r="AY83" i="6" s="1"/>
  <c r="AI82" i="6"/>
  <c r="V82" i="6"/>
  <c r="W82" i="6" s="1"/>
  <c r="U82" i="6"/>
  <c r="Q82" i="6"/>
  <c r="H82" i="6"/>
  <c r="AO82" i="6" s="1"/>
  <c r="AI81" i="6"/>
  <c r="V81" i="6"/>
  <c r="W81" i="6" s="1"/>
  <c r="U81" i="6"/>
  <c r="Q81" i="6"/>
  <c r="H81" i="6"/>
  <c r="AV81" i="6" s="1"/>
  <c r="AI80" i="6"/>
  <c r="V80" i="6"/>
  <c r="W80" i="6" s="1"/>
  <c r="U80" i="6"/>
  <c r="Q80" i="6"/>
  <c r="H80" i="6"/>
  <c r="AO80" i="6" s="1"/>
  <c r="AI79" i="6"/>
  <c r="V79" i="6"/>
  <c r="W79" i="6" s="1"/>
  <c r="U79" i="6"/>
  <c r="Q79" i="6"/>
  <c r="H79" i="6"/>
  <c r="AV79" i="6" s="1"/>
  <c r="AX79" i="6" s="1"/>
  <c r="AY79" i="6" s="1"/>
  <c r="AI73" i="6"/>
  <c r="V73" i="6"/>
  <c r="W73" i="6" s="1"/>
  <c r="U73" i="6"/>
  <c r="Q73" i="6"/>
  <c r="H73" i="6"/>
  <c r="AO73" i="6" s="1"/>
  <c r="AI72" i="6"/>
  <c r="V72" i="6"/>
  <c r="W72" i="6" s="1"/>
  <c r="U72" i="6"/>
  <c r="Q72" i="6"/>
  <c r="H72" i="6"/>
  <c r="AV72" i="6" s="1"/>
  <c r="AX72" i="6" s="1"/>
  <c r="AY72" i="6" s="1"/>
  <c r="AI71" i="6"/>
  <c r="V71" i="6"/>
  <c r="W71" i="6" s="1"/>
  <c r="U71" i="6"/>
  <c r="Q71" i="6"/>
  <c r="H71" i="6"/>
  <c r="AO71" i="6" s="1"/>
  <c r="AI70" i="6"/>
  <c r="V70" i="6"/>
  <c r="W70" i="6" s="1"/>
  <c r="U70" i="6"/>
  <c r="Q70" i="6"/>
  <c r="H70" i="6"/>
  <c r="AN70" i="6" s="1"/>
  <c r="AI69" i="6"/>
  <c r="V69" i="6"/>
  <c r="W69" i="6" s="1"/>
  <c r="U69" i="6"/>
  <c r="Q69" i="6"/>
  <c r="H69" i="6"/>
  <c r="AV69" i="6" s="1"/>
  <c r="AX69" i="6" s="1"/>
  <c r="AY69" i="6" s="1"/>
  <c r="AI78" i="6"/>
  <c r="V78" i="6"/>
  <c r="W78" i="6" s="1"/>
  <c r="U78" i="6"/>
  <c r="Q78" i="6"/>
  <c r="H78" i="6"/>
  <c r="AO78" i="6" s="1"/>
  <c r="AI77" i="6"/>
  <c r="V77" i="6"/>
  <c r="W77" i="6" s="1"/>
  <c r="U77" i="6"/>
  <c r="Q77" i="6"/>
  <c r="H77" i="6"/>
  <c r="AV77" i="6" s="1"/>
  <c r="AX77" i="6" s="1"/>
  <c r="AY77" i="6" s="1"/>
  <c r="AI76" i="6"/>
  <c r="V76" i="6"/>
  <c r="W76" i="6" s="1"/>
  <c r="U76" i="6"/>
  <c r="Q76" i="6"/>
  <c r="H76" i="6"/>
  <c r="AO76" i="6" s="1"/>
  <c r="AI75" i="6"/>
  <c r="V75" i="6"/>
  <c r="W75" i="6" s="1"/>
  <c r="U75" i="6"/>
  <c r="Q75" i="6"/>
  <c r="H75" i="6"/>
  <c r="AV75" i="6" s="1"/>
  <c r="AX75" i="6" s="1"/>
  <c r="AY75" i="6" s="1"/>
  <c r="AI74" i="6"/>
  <c r="V74" i="6"/>
  <c r="W74" i="6" s="1"/>
  <c r="U74" i="6"/>
  <c r="Q74" i="6"/>
  <c r="H74" i="6"/>
  <c r="AO74" i="6" s="1"/>
  <c r="AI68" i="6"/>
  <c r="V68" i="6"/>
  <c r="W68" i="6" s="1"/>
  <c r="U68" i="6"/>
  <c r="Q68" i="6"/>
  <c r="H68" i="6"/>
  <c r="AV68" i="6" s="1"/>
  <c r="AI67" i="6"/>
  <c r="V67" i="6"/>
  <c r="W67" i="6" s="1"/>
  <c r="U67" i="6"/>
  <c r="Q67" i="6"/>
  <c r="H67" i="6"/>
  <c r="AO67" i="6" s="1"/>
  <c r="H18" i="6"/>
  <c r="Q18" i="6"/>
  <c r="H19" i="6"/>
  <c r="Q19" i="6"/>
  <c r="H20" i="6"/>
  <c r="Q20" i="6"/>
  <c r="H29" i="6"/>
  <c r="Q29" i="6"/>
  <c r="H30" i="6"/>
  <c r="Q30" i="6"/>
  <c r="H31" i="6"/>
  <c r="Q31" i="6"/>
  <c r="H32" i="6"/>
  <c r="Q32" i="6"/>
  <c r="H40" i="6"/>
  <c r="Q40" i="6"/>
  <c r="H51" i="6"/>
  <c r="Q51" i="6"/>
  <c r="U51" i="6"/>
  <c r="V51" i="6"/>
  <c r="W51" i="6" s="1"/>
  <c r="AI51" i="6"/>
  <c r="H52" i="6"/>
  <c r="AN52" i="6" s="1"/>
  <c r="Q52" i="6"/>
  <c r="U52" i="6"/>
  <c r="V52" i="6"/>
  <c r="W52" i="6" s="1"/>
  <c r="AI52" i="6"/>
  <c r="H54" i="6"/>
  <c r="AO54" i="6" s="1"/>
  <c r="Q54" i="6"/>
  <c r="U54" i="6"/>
  <c r="V54" i="6"/>
  <c r="W54" i="6" s="1"/>
  <c r="AI54" i="6"/>
  <c r="N195" i="6" l="1"/>
  <c r="R195" i="6" s="1"/>
  <c r="N272" i="6"/>
  <c r="N302" i="6"/>
  <c r="R302" i="6" s="1"/>
  <c r="N45" i="6"/>
  <c r="N198" i="6"/>
  <c r="R198" i="6" s="1"/>
  <c r="N190" i="6"/>
  <c r="R190" i="6" s="1"/>
  <c r="N291" i="6"/>
  <c r="R291" i="6" s="1"/>
  <c r="N189" i="6"/>
  <c r="R189" i="6" s="1"/>
  <c r="N287" i="6"/>
  <c r="R287" i="6" s="1"/>
  <c r="N41" i="6"/>
  <c r="R41" i="6" s="1"/>
  <c r="N289" i="6"/>
  <c r="R289" i="6" s="1"/>
  <c r="N270" i="6"/>
  <c r="R270" i="6" s="1"/>
  <c r="N202" i="6"/>
  <c r="R202" i="6" s="1"/>
  <c r="AD483" i="6"/>
  <c r="AL483" i="6" s="1"/>
  <c r="N271" i="6"/>
  <c r="R271" i="6" s="1"/>
  <c r="N188" i="6"/>
  <c r="R188" i="6" s="1"/>
  <c r="N273" i="6"/>
  <c r="R273" i="6" s="1"/>
  <c r="N200" i="6"/>
  <c r="R200" i="6" s="1"/>
  <c r="N187" i="6"/>
  <c r="R187" i="6" s="1"/>
  <c r="AQ222" i="6"/>
  <c r="AR222" i="6" s="1"/>
  <c r="Y360" i="6"/>
  <c r="K608" i="6"/>
  <c r="L608" i="6" s="1"/>
  <c r="AR22" i="6"/>
  <c r="AU22" i="6" s="1"/>
  <c r="Y97" i="6"/>
  <c r="AB97" i="6" s="1"/>
  <c r="N206" i="6"/>
  <c r="R206" i="6" s="1"/>
  <c r="AQ500" i="6"/>
  <c r="AR500" i="6" s="1"/>
  <c r="AQ396" i="6"/>
  <c r="AR396" i="6" s="1"/>
  <c r="N182" i="6"/>
  <c r="R182" i="6" s="1"/>
  <c r="AQ373" i="6"/>
  <c r="AR373" i="6" s="1"/>
  <c r="N199" i="6"/>
  <c r="R199" i="6" s="1"/>
  <c r="N299" i="6"/>
  <c r="R299" i="6" s="1"/>
  <c r="N304" i="6"/>
  <c r="R304" i="6" s="1"/>
  <c r="N50" i="6"/>
  <c r="R50" i="6" s="1"/>
  <c r="N47" i="6"/>
  <c r="R47" i="6" s="1"/>
  <c r="N163" i="6"/>
  <c r="R163" i="6" s="1"/>
  <c r="N269" i="6"/>
  <c r="R269" i="6" s="1"/>
  <c r="N136" i="6"/>
  <c r="R136" i="6" s="1"/>
  <c r="N283" i="6"/>
  <c r="R283" i="6" s="1"/>
  <c r="AQ591" i="6"/>
  <c r="AR591" i="6" s="1"/>
  <c r="N184" i="6"/>
  <c r="R184" i="6" s="1"/>
  <c r="AR24" i="6"/>
  <c r="AU24" i="6" s="1"/>
  <c r="AE107" i="6"/>
  <c r="AF107" i="6" s="1"/>
  <c r="AX8" i="6"/>
  <c r="AY8" i="6" s="1"/>
  <c r="AZ8" i="6" s="1"/>
  <c r="N192" i="6"/>
  <c r="R192" i="6" s="1"/>
  <c r="N201" i="6"/>
  <c r="R201" i="6" s="1"/>
  <c r="N301" i="6"/>
  <c r="R301" i="6" s="1"/>
  <c r="N46" i="6"/>
  <c r="R46" i="6" s="1"/>
  <c r="N49" i="6"/>
  <c r="R49" i="6" s="1"/>
  <c r="N265" i="6"/>
  <c r="R265" i="6" s="1"/>
  <c r="N138" i="6"/>
  <c r="R138" i="6" s="1"/>
  <c r="N135" i="6"/>
  <c r="R135" i="6" s="1"/>
  <c r="N279" i="6"/>
  <c r="R279" i="6" s="1"/>
  <c r="AQ435" i="6"/>
  <c r="AS435" i="6" s="1"/>
  <c r="AT435" i="6" s="1"/>
  <c r="AQ461" i="6"/>
  <c r="AS461" i="6" s="1"/>
  <c r="AT461" i="6" s="1"/>
  <c r="AQ294" i="6"/>
  <c r="AS294" i="6" s="1"/>
  <c r="AT294" i="6" s="1"/>
  <c r="Y226" i="6"/>
  <c r="AB226" i="6" s="1"/>
  <c r="AQ389" i="6"/>
  <c r="AR389" i="6" s="1"/>
  <c r="AQ478" i="6"/>
  <c r="AS478" i="6" s="1"/>
  <c r="AT478" i="6" s="1"/>
  <c r="AQ604" i="6"/>
  <c r="AR604" i="6" s="1"/>
  <c r="N196" i="6"/>
  <c r="R196" i="6" s="1"/>
  <c r="N133" i="6"/>
  <c r="R133" i="6" s="1"/>
  <c r="AB465" i="6"/>
  <c r="N325" i="6"/>
  <c r="R325" i="6" s="1"/>
  <c r="N186" i="6"/>
  <c r="R186" i="6" s="1"/>
  <c r="N66" i="6"/>
  <c r="R66" i="6" s="1"/>
  <c r="AQ327" i="6"/>
  <c r="AS327" i="6" s="1"/>
  <c r="AT327" i="6" s="1"/>
  <c r="L374" i="6"/>
  <c r="N292" i="6"/>
  <c r="R292" i="6" s="1"/>
  <c r="N312" i="6"/>
  <c r="R312" i="6" s="1"/>
  <c r="AQ259" i="6"/>
  <c r="AR259" i="6" s="1"/>
  <c r="AW167" i="6"/>
  <c r="AZ167" i="6" s="1"/>
  <c r="AQ344" i="6"/>
  <c r="AR344" i="6" s="1"/>
  <c r="N197" i="6"/>
  <c r="R197" i="6" s="1"/>
  <c r="N203" i="6"/>
  <c r="R203" i="6" s="1"/>
  <c r="N297" i="6"/>
  <c r="R297" i="6" s="1"/>
  <c r="N48" i="6"/>
  <c r="R48" i="6" s="1"/>
  <c r="N44" i="6"/>
  <c r="R44" i="6" s="1"/>
  <c r="N267" i="6"/>
  <c r="R267" i="6" s="1"/>
  <c r="N131" i="6"/>
  <c r="R131" i="6" s="1"/>
  <c r="N281" i="6"/>
  <c r="R281" i="6" s="1"/>
  <c r="R38" i="6"/>
  <c r="Z581" i="6"/>
  <c r="N35" i="6"/>
  <c r="R35" i="6" s="1"/>
  <c r="AZ228" i="6"/>
  <c r="AZ11" i="6"/>
  <c r="AQ168" i="6"/>
  <c r="AR168" i="6" s="1"/>
  <c r="AQ226" i="6"/>
  <c r="AR226" i="6" s="1"/>
  <c r="AE533" i="6"/>
  <c r="AF533" i="6" s="1"/>
  <c r="R293" i="6"/>
  <c r="AU292" i="6"/>
  <c r="AU56" i="6"/>
  <c r="AU304" i="6"/>
  <c r="AU192" i="6"/>
  <c r="AU302" i="6"/>
  <c r="AU125" i="6"/>
  <c r="AU184" i="6"/>
  <c r="AU33" i="6"/>
  <c r="AZ276" i="6"/>
  <c r="AZ262" i="6"/>
  <c r="AZ610" i="6"/>
  <c r="AZ605" i="6"/>
  <c r="AU95" i="6"/>
  <c r="AU247" i="6"/>
  <c r="AZ275" i="6"/>
  <c r="AZ322" i="6"/>
  <c r="AZ165" i="6"/>
  <c r="AZ220" i="6"/>
  <c r="AZ350" i="6"/>
  <c r="AZ253" i="6"/>
  <c r="AZ366" i="6"/>
  <c r="AZ378" i="6"/>
  <c r="AZ371" i="6"/>
  <c r="AZ394" i="6"/>
  <c r="AZ414" i="6"/>
  <c r="AZ410" i="6"/>
  <c r="AZ420" i="6"/>
  <c r="AZ459" i="6"/>
  <c r="AZ479" i="6"/>
  <c r="AZ508" i="6"/>
  <c r="AZ498" i="6"/>
  <c r="AZ546" i="6"/>
  <c r="AZ574" i="6"/>
  <c r="AZ601" i="6"/>
  <c r="AU41" i="6"/>
  <c r="AZ26" i="6"/>
  <c r="AH339" i="6"/>
  <c r="AH264" i="6"/>
  <c r="AH180" i="6"/>
  <c r="AH400" i="6"/>
  <c r="AH467" i="6"/>
  <c r="AH398" i="6"/>
  <c r="AH329" i="6"/>
  <c r="AH506" i="6"/>
  <c r="AR21" i="6"/>
  <c r="AS21" i="6"/>
  <c r="AT21" i="6" s="1"/>
  <c r="AR26" i="6"/>
  <c r="AS26" i="6"/>
  <c r="AT26" i="6" s="1"/>
  <c r="AS25" i="6"/>
  <c r="AT25" i="6" s="1"/>
  <c r="AR25" i="6"/>
  <c r="AO40" i="6"/>
  <c r="AV40" i="6"/>
  <c r="AN40" i="6"/>
  <c r="AP40" i="6"/>
  <c r="AO32" i="6"/>
  <c r="AV32" i="6"/>
  <c r="AN32" i="6"/>
  <c r="AP32" i="6"/>
  <c r="AO31" i="6"/>
  <c r="AV31" i="6"/>
  <c r="AN31" i="6"/>
  <c r="AP31" i="6"/>
  <c r="AN30" i="6"/>
  <c r="AP30" i="6"/>
  <c r="AV30" i="6"/>
  <c r="AO30" i="6"/>
  <c r="AO29" i="6"/>
  <c r="AV29" i="6"/>
  <c r="AN29" i="6"/>
  <c r="AP29" i="6"/>
  <c r="AN20" i="6"/>
  <c r="AP20" i="6"/>
  <c r="AV20" i="6"/>
  <c r="AO20" i="6"/>
  <c r="AO19" i="6"/>
  <c r="AV19" i="6"/>
  <c r="AN19" i="6"/>
  <c r="AP19" i="6"/>
  <c r="AO18" i="6"/>
  <c r="AV18" i="6"/>
  <c r="AN18" i="6"/>
  <c r="AP18" i="6"/>
  <c r="AZ234" i="6"/>
  <c r="AW295" i="6"/>
  <c r="AZ295" i="6" s="1"/>
  <c r="AZ277" i="6"/>
  <c r="AZ170" i="6"/>
  <c r="AZ380" i="6"/>
  <c r="AZ375" i="6"/>
  <c r="AZ369" i="6"/>
  <c r="AZ388" i="6"/>
  <c r="AZ419" i="6"/>
  <c r="AZ417" i="6"/>
  <c r="AZ412" i="6"/>
  <c r="AZ408" i="6"/>
  <c r="AZ433" i="6"/>
  <c r="AZ447" i="6"/>
  <c r="AZ471" i="6"/>
  <c r="AZ520" i="6"/>
  <c r="AZ512" i="6"/>
  <c r="AQ542" i="6"/>
  <c r="AS542" i="6" s="1"/>
  <c r="AT542" i="6" s="1"/>
  <c r="AZ538" i="6"/>
  <c r="AZ597" i="6"/>
  <c r="K595" i="6"/>
  <c r="P595" i="6" s="1"/>
  <c r="S595" i="6" s="1"/>
  <c r="AH504" i="6"/>
  <c r="AH487" i="6"/>
  <c r="AH350" i="6"/>
  <c r="AH232" i="6"/>
  <c r="AH208" i="6"/>
  <c r="AH191" i="6"/>
  <c r="AH178" i="6"/>
  <c r="AH477" i="6"/>
  <c r="AH473" i="6"/>
  <c r="AH463" i="6"/>
  <c r="AH441" i="6"/>
  <c r="AH502" i="6"/>
  <c r="R45" i="6"/>
  <c r="AU63" i="6"/>
  <c r="AU205" i="6"/>
  <c r="AU85" i="6"/>
  <c r="R126" i="6"/>
  <c r="AU91" i="6"/>
  <c r="AU127" i="6"/>
  <c r="AU94" i="6"/>
  <c r="R272" i="6"/>
  <c r="AU64" i="6"/>
  <c r="AR23" i="6"/>
  <c r="AS23" i="6"/>
  <c r="AT23" i="6" s="1"/>
  <c r="AZ24" i="6"/>
  <c r="AZ25" i="6"/>
  <c r="AU34" i="6"/>
  <c r="AU38" i="6"/>
  <c r="AU44" i="6"/>
  <c r="AU27" i="6"/>
  <c r="AZ21" i="6"/>
  <c r="AZ22" i="6"/>
  <c r="AZ23" i="6"/>
  <c r="AU36" i="6"/>
  <c r="AU42" i="6"/>
  <c r="AU46" i="6"/>
  <c r="Z180" i="6"/>
  <c r="Y210" i="6"/>
  <c r="AB210" i="6" s="1"/>
  <c r="AD261" i="6"/>
  <c r="AL261" i="6" s="1"/>
  <c r="Y321" i="6"/>
  <c r="AA321" i="6" s="1"/>
  <c r="AX101" i="6"/>
  <c r="AY101" i="6" s="1"/>
  <c r="AZ101" i="6" s="1"/>
  <c r="AX402" i="6"/>
  <c r="AY402" i="6" s="1"/>
  <c r="AZ402" i="6" s="1"/>
  <c r="AD400" i="6"/>
  <c r="AL400" i="6" s="1"/>
  <c r="AG400" i="6"/>
  <c r="AJ400" i="6" s="1"/>
  <c r="AB398" i="6"/>
  <c r="K412" i="6"/>
  <c r="L412" i="6" s="1"/>
  <c r="AQ458" i="6"/>
  <c r="AR458" i="6" s="1"/>
  <c r="AQ453" i="6"/>
  <c r="AR453" i="6" s="1"/>
  <c r="AQ449" i="6"/>
  <c r="AS449" i="6" s="1"/>
  <c r="AT449" i="6" s="1"/>
  <c r="AE556" i="6"/>
  <c r="AF556" i="6" s="1"/>
  <c r="AD588" i="6"/>
  <c r="AL588" i="6" s="1"/>
  <c r="N33" i="6"/>
  <c r="R33" i="6" s="1"/>
  <c r="Z232" i="6"/>
  <c r="AB232" i="6"/>
  <c r="AD106" i="6"/>
  <c r="AL106" i="6" s="1"/>
  <c r="AD251" i="6"/>
  <c r="AL251" i="6" s="1"/>
  <c r="AD348" i="6"/>
  <c r="AL348" i="6" s="1"/>
  <c r="AG439" i="6"/>
  <c r="AJ439" i="6" s="1"/>
  <c r="Y250" i="6"/>
  <c r="AB250" i="6" s="1"/>
  <c r="Z386" i="6"/>
  <c r="K106" i="6"/>
  <c r="P106" i="6" s="1"/>
  <c r="S106" i="6" s="1"/>
  <c r="N87" i="6"/>
  <c r="R87" i="6" s="1"/>
  <c r="N36" i="6"/>
  <c r="R36" i="6" s="1"/>
  <c r="AG66" i="6"/>
  <c r="AJ66" i="6" s="1"/>
  <c r="AH66" i="6"/>
  <c r="AK66" i="6" s="1"/>
  <c r="N64" i="6"/>
  <c r="R64" i="6" s="1"/>
  <c r="AH65" i="6"/>
  <c r="AK65" i="6" s="1"/>
  <c r="AG65" i="6"/>
  <c r="AJ65" i="6" s="1"/>
  <c r="AG64" i="6"/>
  <c r="AJ64" i="6" s="1"/>
  <c r="AH64" i="6"/>
  <c r="AK64" i="6" s="1"/>
  <c r="N53" i="6"/>
  <c r="R53" i="6" s="1"/>
  <c r="AG53" i="6"/>
  <c r="AJ53" i="6" s="1"/>
  <c r="AH53" i="6"/>
  <c r="AK53" i="6" s="1"/>
  <c r="AQ180" i="6"/>
  <c r="AR180" i="6" s="1"/>
  <c r="Y209" i="6"/>
  <c r="AA209" i="6" s="1"/>
  <c r="AQ264" i="6"/>
  <c r="AR264" i="6" s="1"/>
  <c r="N37" i="6"/>
  <c r="R37" i="6" s="1"/>
  <c r="N39" i="6"/>
  <c r="R39" i="6" s="1"/>
  <c r="N34" i="6"/>
  <c r="R34" i="6" s="1"/>
  <c r="AE374" i="6"/>
  <c r="AF374" i="6" s="1"/>
  <c r="Y393" i="6"/>
  <c r="AB393" i="6" s="1"/>
  <c r="Z387" i="6"/>
  <c r="AQ442" i="6"/>
  <c r="AR442" i="6" s="1"/>
  <c r="AX522" i="6"/>
  <c r="AY522" i="6" s="1"/>
  <c r="AZ522" i="6" s="1"/>
  <c r="AQ555" i="6"/>
  <c r="AS555" i="6" s="1"/>
  <c r="AT555" i="6" s="1"/>
  <c r="AH280" i="6"/>
  <c r="AK280" i="6" s="1"/>
  <c r="AG280" i="6"/>
  <c r="AJ280" i="6" s="1"/>
  <c r="AH282" i="6"/>
  <c r="AK282" i="6" s="1"/>
  <c r="AG282" i="6"/>
  <c r="AJ282" i="6" s="1"/>
  <c r="N280" i="6"/>
  <c r="R280" i="6" s="1"/>
  <c r="N282" i="6"/>
  <c r="R282" i="6" s="1"/>
  <c r="AG279" i="6"/>
  <c r="AJ279" i="6" s="1"/>
  <c r="AH279" i="6"/>
  <c r="AK279" i="6" s="1"/>
  <c r="AG281" i="6"/>
  <c r="AJ281" i="6" s="1"/>
  <c r="AH281" i="6"/>
  <c r="AK281" i="6" s="1"/>
  <c r="AG283" i="6"/>
  <c r="AJ283" i="6" s="1"/>
  <c r="AH283" i="6"/>
  <c r="AK283" i="6" s="1"/>
  <c r="AQ210" i="6"/>
  <c r="AS210" i="6" s="1"/>
  <c r="AT210" i="6" s="1"/>
  <c r="AQ262" i="6"/>
  <c r="AS262" i="6" s="1"/>
  <c r="AT262" i="6" s="1"/>
  <c r="AD263" i="6"/>
  <c r="AL263" i="6" s="1"/>
  <c r="K339" i="6"/>
  <c r="L339" i="6" s="1"/>
  <c r="AD337" i="6"/>
  <c r="AL337" i="6" s="1"/>
  <c r="I339" i="6"/>
  <c r="J339" i="6" s="1"/>
  <c r="O339" i="6" s="1"/>
  <c r="AW151" i="6"/>
  <c r="AZ151" i="6" s="1"/>
  <c r="AD327" i="6"/>
  <c r="AL327" i="6" s="1"/>
  <c r="Z172" i="6"/>
  <c r="AW248" i="6"/>
  <c r="AZ248" i="6" s="1"/>
  <c r="AQ102" i="6"/>
  <c r="AS102" i="6" s="1"/>
  <c r="AT102" i="6" s="1"/>
  <c r="AQ103" i="6"/>
  <c r="AS103" i="6" s="1"/>
  <c r="AT103" i="6" s="1"/>
  <c r="AQ365" i="6"/>
  <c r="AR365" i="6" s="1"/>
  <c r="AQ362" i="6"/>
  <c r="AR362" i="6" s="1"/>
  <c r="AQ360" i="6"/>
  <c r="AR360" i="6" s="1"/>
  <c r="AQ358" i="6"/>
  <c r="AS358" i="6" s="1"/>
  <c r="AT358" i="6" s="1"/>
  <c r="Z398" i="6"/>
  <c r="Z496" i="6"/>
  <c r="AB506" i="6"/>
  <c r="F534" i="6"/>
  <c r="I534" i="6" s="1"/>
  <c r="J534" i="6" s="1"/>
  <c r="O534" i="6" s="1"/>
  <c r="AG342" i="6"/>
  <c r="AJ342" i="6" s="1"/>
  <c r="AH342" i="6"/>
  <c r="AK342" i="6" s="1"/>
  <c r="N342" i="6"/>
  <c r="R342" i="6" s="1"/>
  <c r="AH343" i="6"/>
  <c r="AK343" i="6" s="1"/>
  <c r="AG343" i="6"/>
  <c r="AJ343" i="6" s="1"/>
  <c r="N132" i="6"/>
  <c r="R132" i="6" s="1"/>
  <c r="N134" i="6"/>
  <c r="R134" i="6" s="1"/>
  <c r="AH137" i="6"/>
  <c r="AK137" i="6" s="1"/>
  <c r="AG137" i="6"/>
  <c r="AJ137" i="6" s="1"/>
  <c r="AH139" i="6"/>
  <c r="AK139" i="6" s="1"/>
  <c r="AG139" i="6"/>
  <c r="AJ139" i="6" s="1"/>
  <c r="AH132" i="6"/>
  <c r="AK132" i="6" s="1"/>
  <c r="AG132" i="6"/>
  <c r="AJ132" i="6" s="1"/>
  <c r="AH134" i="6"/>
  <c r="AK134" i="6" s="1"/>
  <c r="AG134" i="6"/>
  <c r="AJ134" i="6" s="1"/>
  <c r="N137" i="6"/>
  <c r="R137" i="6" s="1"/>
  <c r="N139" i="6"/>
  <c r="R139" i="6" s="1"/>
  <c r="AG131" i="6"/>
  <c r="AJ131" i="6" s="1"/>
  <c r="AH131" i="6"/>
  <c r="AK131" i="6" s="1"/>
  <c r="AG133" i="6"/>
  <c r="AJ133" i="6" s="1"/>
  <c r="AH133" i="6"/>
  <c r="AK133" i="6" s="1"/>
  <c r="AG135" i="6"/>
  <c r="AJ135" i="6" s="1"/>
  <c r="AH135" i="6"/>
  <c r="AK135" i="6" s="1"/>
  <c r="AG136" i="6"/>
  <c r="AJ136" i="6" s="1"/>
  <c r="AH136" i="6"/>
  <c r="AK136" i="6" s="1"/>
  <c r="AG138" i="6"/>
  <c r="AJ138" i="6" s="1"/>
  <c r="AH138" i="6"/>
  <c r="AK138" i="6" s="1"/>
  <c r="Y451" i="6"/>
  <c r="AB451" i="6" s="1"/>
  <c r="AG441" i="6"/>
  <c r="AJ441" i="6" s="1"/>
  <c r="I208" i="6"/>
  <c r="J208" i="6" s="1"/>
  <c r="O208" i="6" s="1"/>
  <c r="AB180" i="6"/>
  <c r="AX211" i="6"/>
  <c r="AY211" i="6" s="1"/>
  <c r="AZ211" i="6" s="1"/>
  <c r="F209" i="6"/>
  <c r="M209" i="6" s="1"/>
  <c r="N209" i="6" s="1"/>
  <c r="Y233" i="6"/>
  <c r="AA233" i="6" s="1"/>
  <c r="Z264" i="6"/>
  <c r="AQ306" i="6"/>
  <c r="AR306" i="6" s="1"/>
  <c r="AX307" i="6"/>
  <c r="AY307" i="6" s="1"/>
  <c r="AZ307" i="6" s="1"/>
  <c r="AX286" i="6"/>
  <c r="AY286" i="6" s="1"/>
  <c r="AZ286" i="6" s="1"/>
  <c r="AW284" i="6"/>
  <c r="AZ284" i="6" s="1"/>
  <c r="AX326" i="6"/>
  <c r="AY326" i="6" s="1"/>
  <c r="AZ326" i="6" s="1"/>
  <c r="AQ337" i="6"/>
  <c r="AS337" i="6" s="1"/>
  <c r="AT337" i="6" s="1"/>
  <c r="AQ150" i="6"/>
  <c r="AS150" i="6" s="1"/>
  <c r="AT150" i="6" s="1"/>
  <c r="AE330" i="6"/>
  <c r="AF330" i="6" s="1"/>
  <c r="AD260" i="6"/>
  <c r="AL260" i="6" s="1"/>
  <c r="Z257" i="6"/>
  <c r="AX6" i="6"/>
  <c r="AY6" i="6" s="1"/>
  <c r="AZ6" i="6" s="1"/>
  <c r="Y2" i="6"/>
  <c r="AB2" i="6" s="1"/>
  <c r="AX217" i="6"/>
  <c r="AY217" i="6" s="1"/>
  <c r="AZ217" i="6" s="1"/>
  <c r="AX14" i="6"/>
  <c r="AY14" i="6" s="1"/>
  <c r="AZ14" i="6" s="1"/>
  <c r="AQ220" i="6"/>
  <c r="AR220" i="6" s="1"/>
  <c r="Y222" i="6"/>
  <c r="AB222" i="6" s="1"/>
  <c r="Z99" i="6"/>
  <c r="Z174" i="6"/>
  <c r="AQ252" i="6"/>
  <c r="AS252" i="6" s="1"/>
  <c r="AT252" i="6" s="1"/>
  <c r="Y252" i="6"/>
  <c r="AA252" i="6" s="1"/>
  <c r="Y102" i="6"/>
  <c r="AB102" i="6" s="1"/>
  <c r="AQ348" i="6"/>
  <c r="AS348" i="6" s="1"/>
  <c r="AT348" i="6" s="1"/>
  <c r="AX354" i="6"/>
  <c r="AY354" i="6" s="1"/>
  <c r="AZ354" i="6" s="1"/>
  <c r="AW346" i="6"/>
  <c r="AZ346" i="6" s="1"/>
  <c r="AQ356" i="6"/>
  <c r="AR356" i="6" s="1"/>
  <c r="F380" i="6"/>
  <c r="I380" i="6" s="1"/>
  <c r="J380" i="6" s="1"/>
  <c r="O380" i="6" s="1"/>
  <c r="K371" i="6"/>
  <c r="L371" i="6" s="1"/>
  <c r="AX390" i="6"/>
  <c r="AY390" i="6" s="1"/>
  <c r="AZ390" i="6" s="1"/>
  <c r="AQ382" i="6"/>
  <c r="AS382" i="6" s="1"/>
  <c r="AT382" i="6" s="1"/>
  <c r="AX404" i="6"/>
  <c r="AY404" i="6" s="1"/>
  <c r="AZ404" i="6" s="1"/>
  <c r="K398" i="6"/>
  <c r="P398" i="6" s="1"/>
  <c r="S398" i="6" s="1"/>
  <c r="I398" i="6"/>
  <c r="J398" i="6" s="1"/>
  <c r="O398" i="6" s="1"/>
  <c r="F414" i="6"/>
  <c r="I414" i="6" s="1"/>
  <c r="J414" i="6" s="1"/>
  <c r="O414" i="6" s="1"/>
  <c r="AD424" i="6"/>
  <c r="AL424" i="6" s="1"/>
  <c r="AW443" i="6"/>
  <c r="AZ443" i="6" s="1"/>
  <c r="AQ471" i="6"/>
  <c r="AR471" i="6" s="1"/>
  <c r="AW470" i="6"/>
  <c r="AZ470" i="6" s="1"/>
  <c r="Z465" i="6"/>
  <c r="AE462" i="6"/>
  <c r="AF462" i="6" s="1"/>
  <c r="Z492" i="6"/>
  <c r="K504" i="6"/>
  <c r="P504" i="6" s="1"/>
  <c r="S504" i="6" s="1"/>
  <c r="Z536" i="6"/>
  <c r="I595" i="6"/>
  <c r="J595" i="6" s="1"/>
  <c r="O595" i="6" s="1"/>
  <c r="I593" i="6"/>
  <c r="J593" i="6" s="1"/>
  <c r="O593" i="6" s="1"/>
  <c r="N61" i="6"/>
  <c r="R61" i="6" s="1"/>
  <c r="N311" i="6"/>
  <c r="R311" i="6" s="1"/>
  <c r="N314" i="6"/>
  <c r="R314" i="6" s="1"/>
  <c r="AG310" i="6"/>
  <c r="AJ310" i="6" s="1"/>
  <c r="AH310" i="6"/>
  <c r="AK310" i="6" s="1"/>
  <c r="AG314" i="6"/>
  <c r="AJ314" i="6" s="1"/>
  <c r="AH314" i="6"/>
  <c r="AK314" i="6" s="1"/>
  <c r="AG312" i="6"/>
  <c r="AJ312" i="6" s="1"/>
  <c r="AH312" i="6"/>
  <c r="AK312" i="6" s="1"/>
  <c r="AH311" i="6"/>
  <c r="AK311" i="6" s="1"/>
  <c r="AG311" i="6"/>
  <c r="AJ311" i="6" s="1"/>
  <c r="AH313" i="6"/>
  <c r="AK313" i="6" s="1"/>
  <c r="AG313" i="6"/>
  <c r="AJ313" i="6" s="1"/>
  <c r="AH316" i="6"/>
  <c r="AK316" i="6" s="1"/>
  <c r="AG316" i="6"/>
  <c r="AJ316" i="6" s="1"/>
  <c r="AH318" i="6"/>
  <c r="AK318" i="6" s="1"/>
  <c r="AG318" i="6"/>
  <c r="AJ318" i="6" s="1"/>
  <c r="AH320" i="6"/>
  <c r="AK320" i="6" s="1"/>
  <c r="AG320" i="6"/>
  <c r="AJ320" i="6" s="1"/>
  <c r="N313" i="6"/>
  <c r="R313" i="6" s="1"/>
  <c r="N316" i="6"/>
  <c r="R316" i="6" s="1"/>
  <c r="N318" i="6"/>
  <c r="R318" i="6" s="1"/>
  <c r="N320" i="6"/>
  <c r="R320" i="6" s="1"/>
  <c r="N315" i="6"/>
  <c r="R315" i="6" s="1"/>
  <c r="N317" i="6"/>
  <c r="R317" i="6" s="1"/>
  <c r="N319" i="6"/>
  <c r="R319" i="6" s="1"/>
  <c r="N310" i="6"/>
  <c r="R310" i="6" s="1"/>
  <c r="AG315" i="6"/>
  <c r="AJ315" i="6" s="1"/>
  <c r="AH315" i="6"/>
  <c r="AK315" i="6" s="1"/>
  <c r="AG317" i="6"/>
  <c r="AJ317" i="6" s="1"/>
  <c r="AH317" i="6"/>
  <c r="AK317" i="6" s="1"/>
  <c r="AG319" i="6"/>
  <c r="AJ319" i="6" s="1"/>
  <c r="AH319" i="6"/>
  <c r="AK319" i="6" s="1"/>
  <c r="N266" i="6"/>
  <c r="R266" i="6" s="1"/>
  <c r="N268" i="6"/>
  <c r="R268" i="6" s="1"/>
  <c r="AH271" i="6"/>
  <c r="AK271" i="6" s="1"/>
  <c r="AG271" i="6"/>
  <c r="AJ271" i="6" s="1"/>
  <c r="AH273" i="6"/>
  <c r="AK273" i="6" s="1"/>
  <c r="AG273" i="6"/>
  <c r="AJ273" i="6" s="1"/>
  <c r="AH266" i="6"/>
  <c r="AK266" i="6" s="1"/>
  <c r="AG266" i="6"/>
  <c r="AJ266" i="6" s="1"/>
  <c r="AH268" i="6"/>
  <c r="AK268" i="6" s="1"/>
  <c r="AG268" i="6"/>
  <c r="AJ268" i="6" s="1"/>
  <c r="AG265" i="6"/>
  <c r="AJ265" i="6" s="1"/>
  <c r="AH265" i="6"/>
  <c r="AK265" i="6" s="1"/>
  <c r="AG267" i="6"/>
  <c r="AJ267" i="6" s="1"/>
  <c r="AH267" i="6"/>
  <c r="AK267" i="6" s="1"/>
  <c r="AG269" i="6"/>
  <c r="AJ269" i="6" s="1"/>
  <c r="AH269" i="6"/>
  <c r="AK269" i="6" s="1"/>
  <c r="AG270" i="6"/>
  <c r="AJ270" i="6" s="1"/>
  <c r="AH270" i="6"/>
  <c r="AK270" i="6" s="1"/>
  <c r="AG272" i="6"/>
  <c r="AJ272" i="6" s="1"/>
  <c r="AH272" i="6"/>
  <c r="AK272" i="6" s="1"/>
  <c r="AQ456" i="6"/>
  <c r="AR456" i="6" s="1"/>
  <c r="AQ479" i="6"/>
  <c r="AS479" i="6" s="1"/>
  <c r="AT479" i="6" s="1"/>
  <c r="AW477" i="6"/>
  <c r="AZ477" i="6" s="1"/>
  <c r="AQ507" i="6"/>
  <c r="AS507" i="6" s="1"/>
  <c r="AT507" i="6" s="1"/>
  <c r="AQ577" i="6"/>
  <c r="AS577" i="6" s="1"/>
  <c r="AT577" i="6" s="1"/>
  <c r="N240" i="6"/>
  <c r="R240" i="6" s="1"/>
  <c r="N242" i="6"/>
  <c r="R242" i="6" s="1"/>
  <c r="N247" i="6"/>
  <c r="R247" i="6" s="1"/>
  <c r="N331" i="6"/>
  <c r="R331" i="6" s="1"/>
  <c r="N333" i="6"/>
  <c r="R333" i="6" s="1"/>
  <c r="N335" i="6"/>
  <c r="R335" i="6" s="1"/>
  <c r="AH331" i="6"/>
  <c r="AK331" i="6" s="1"/>
  <c r="AG331" i="6"/>
  <c r="AJ331" i="6" s="1"/>
  <c r="AH333" i="6"/>
  <c r="AK333" i="6" s="1"/>
  <c r="AG333" i="6"/>
  <c r="AJ333" i="6" s="1"/>
  <c r="AH335" i="6"/>
  <c r="AK335" i="6" s="1"/>
  <c r="AG335" i="6"/>
  <c r="AJ335" i="6" s="1"/>
  <c r="AG163" i="6"/>
  <c r="AJ163" i="6" s="1"/>
  <c r="AH163" i="6"/>
  <c r="AK163" i="6" s="1"/>
  <c r="AG240" i="6"/>
  <c r="AJ240" i="6" s="1"/>
  <c r="AH240" i="6"/>
  <c r="AK240" i="6" s="1"/>
  <c r="AG242" i="6"/>
  <c r="AJ242" i="6" s="1"/>
  <c r="AH242" i="6"/>
  <c r="AK242" i="6" s="1"/>
  <c r="AG245" i="6"/>
  <c r="AJ245" i="6" s="1"/>
  <c r="AH245" i="6"/>
  <c r="AK245" i="6" s="1"/>
  <c r="AG247" i="6"/>
  <c r="AJ247" i="6" s="1"/>
  <c r="AH247" i="6"/>
  <c r="AK247" i="6" s="1"/>
  <c r="AH246" i="6"/>
  <c r="AK246" i="6" s="1"/>
  <c r="AG246" i="6"/>
  <c r="AJ246" i="6" s="1"/>
  <c r="AH244" i="6"/>
  <c r="AK244" i="6" s="1"/>
  <c r="AG244" i="6"/>
  <c r="AJ244" i="6" s="1"/>
  <c r="N239" i="6"/>
  <c r="R239" i="6" s="1"/>
  <c r="N241" i="6"/>
  <c r="R241" i="6" s="1"/>
  <c r="N243" i="6"/>
  <c r="R243" i="6" s="1"/>
  <c r="N246" i="6"/>
  <c r="R246" i="6" s="1"/>
  <c r="AH239" i="6"/>
  <c r="AK239" i="6" s="1"/>
  <c r="AG239" i="6"/>
  <c r="AJ239" i="6" s="1"/>
  <c r="AH241" i="6"/>
  <c r="AK241" i="6" s="1"/>
  <c r="AG241" i="6"/>
  <c r="AJ241" i="6" s="1"/>
  <c r="AH243" i="6"/>
  <c r="AK243" i="6" s="1"/>
  <c r="AG243" i="6"/>
  <c r="AJ243" i="6" s="1"/>
  <c r="N245" i="6"/>
  <c r="R245" i="6" s="1"/>
  <c r="AG182" i="6"/>
  <c r="AJ182" i="6" s="1"/>
  <c r="AH182" i="6"/>
  <c r="AK182" i="6" s="1"/>
  <c r="AG184" i="6"/>
  <c r="AJ184" i="6" s="1"/>
  <c r="AH184" i="6"/>
  <c r="AK184" i="6" s="1"/>
  <c r="AG186" i="6"/>
  <c r="AJ186" i="6" s="1"/>
  <c r="AH186" i="6"/>
  <c r="AK186" i="6" s="1"/>
  <c r="AG187" i="6"/>
  <c r="AJ187" i="6" s="1"/>
  <c r="AH187" i="6"/>
  <c r="AK187" i="6" s="1"/>
  <c r="AG189" i="6"/>
  <c r="AJ189" i="6" s="1"/>
  <c r="AH189" i="6"/>
  <c r="AK189" i="6" s="1"/>
  <c r="N183" i="6"/>
  <c r="R183" i="6" s="1"/>
  <c r="N185" i="6"/>
  <c r="R185" i="6" s="1"/>
  <c r="AH188" i="6"/>
  <c r="AK188" i="6" s="1"/>
  <c r="AG188" i="6"/>
  <c r="AJ188" i="6" s="1"/>
  <c r="AH190" i="6"/>
  <c r="AK190" i="6" s="1"/>
  <c r="AG190" i="6"/>
  <c r="AJ190" i="6" s="1"/>
  <c r="AH183" i="6"/>
  <c r="AK183" i="6" s="1"/>
  <c r="AG183" i="6"/>
  <c r="AJ183" i="6" s="1"/>
  <c r="AH185" i="6"/>
  <c r="AK185" i="6" s="1"/>
  <c r="AG185" i="6"/>
  <c r="AJ185" i="6" s="1"/>
  <c r="AG125" i="6"/>
  <c r="AJ125" i="6" s="1"/>
  <c r="AH125" i="6"/>
  <c r="AK125" i="6" s="1"/>
  <c r="AH126" i="6"/>
  <c r="AK126" i="6" s="1"/>
  <c r="AG126" i="6"/>
  <c r="AJ126" i="6" s="1"/>
  <c r="N125" i="6"/>
  <c r="R125" i="6" s="1"/>
  <c r="N127" i="6"/>
  <c r="R127" i="6" s="1"/>
  <c r="AE336" i="6"/>
  <c r="AF336" i="6" s="1"/>
  <c r="AB337" i="6"/>
  <c r="AQ329" i="6"/>
  <c r="AR329" i="6" s="1"/>
  <c r="AQ218" i="6"/>
  <c r="AS218" i="6" s="1"/>
  <c r="AT218" i="6" s="1"/>
  <c r="AQ17" i="6"/>
  <c r="AR17" i="6" s="1"/>
  <c r="AQ13" i="6"/>
  <c r="AS13" i="6" s="1"/>
  <c r="AT13" i="6" s="1"/>
  <c r="Z15" i="6"/>
  <c r="AD428" i="6"/>
  <c r="AL428" i="6" s="1"/>
  <c r="Z425" i="6"/>
  <c r="Z473" i="6"/>
  <c r="AB477" i="6"/>
  <c r="Y494" i="6"/>
  <c r="AA494" i="6" s="1"/>
  <c r="Z502" i="6"/>
  <c r="Y534" i="6"/>
  <c r="AA534" i="6" s="1"/>
  <c r="AE596" i="6"/>
  <c r="AF596" i="6" s="1"/>
  <c r="N130" i="6"/>
  <c r="R130" i="6" s="1"/>
  <c r="AG130" i="6"/>
  <c r="AJ130" i="6" s="1"/>
  <c r="AH130" i="6"/>
  <c r="AK130" i="6" s="1"/>
  <c r="AE207" i="6"/>
  <c r="AF207" i="6" s="1"/>
  <c r="K191" i="6"/>
  <c r="P191" i="6" s="1"/>
  <c r="S191" i="6" s="1"/>
  <c r="AE179" i="6"/>
  <c r="AF179" i="6" s="1"/>
  <c r="K178" i="6"/>
  <c r="P178" i="6" s="1"/>
  <c r="S178" i="6" s="1"/>
  <c r="M191" i="6"/>
  <c r="AE237" i="6"/>
  <c r="AF237" i="6" s="1"/>
  <c r="Y278" i="6"/>
  <c r="AB278" i="6" s="1"/>
  <c r="K277" i="6"/>
  <c r="P277" i="6" s="1"/>
  <c r="S277" i="6" s="1"/>
  <c r="AQ166" i="6"/>
  <c r="AR166" i="6" s="1"/>
  <c r="AQ224" i="6"/>
  <c r="AR224" i="6" s="1"/>
  <c r="AW168" i="6"/>
  <c r="AZ168" i="6" s="1"/>
  <c r="Z104" i="6"/>
  <c r="Y100" i="6"/>
  <c r="AB100" i="6" s="1"/>
  <c r="K348" i="6"/>
  <c r="P348" i="6" s="1"/>
  <c r="S348" i="6" s="1"/>
  <c r="AE345" i="6"/>
  <c r="AF345" i="6" s="1"/>
  <c r="K419" i="6"/>
  <c r="L419" i="6" s="1"/>
  <c r="Z463" i="6"/>
  <c r="AB463" i="6"/>
  <c r="Z477" i="6"/>
  <c r="AD531" i="6"/>
  <c r="AL531" i="6" s="1"/>
  <c r="K557" i="6"/>
  <c r="P557" i="6" s="1"/>
  <c r="S557" i="6" s="1"/>
  <c r="F555" i="6"/>
  <c r="M555" i="6" s="1"/>
  <c r="Z577" i="6"/>
  <c r="F602" i="6"/>
  <c r="I602" i="6" s="1"/>
  <c r="J602" i="6" s="1"/>
  <c r="O602" i="6" s="1"/>
  <c r="N90" i="6"/>
  <c r="R90" i="6" s="1"/>
  <c r="N92" i="6"/>
  <c r="R92" i="6" s="1"/>
  <c r="Z418" i="6"/>
  <c r="AW544" i="6"/>
  <c r="AZ544" i="6" s="1"/>
  <c r="AW553" i="6"/>
  <c r="AZ553" i="6" s="1"/>
  <c r="Z552" i="6"/>
  <c r="AQ568" i="6"/>
  <c r="AR568" i="6" s="1"/>
  <c r="AW573" i="6"/>
  <c r="AZ573" i="6" s="1"/>
  <c r="Z566" i="6"/>
  <c r="AG350" i="6"/>
  <c r="AJ350" i="6" s="1"/>
  <c r="AQ191" i="6"/>
  <c r="AR191" i="6" s="1"/>
  <c r="AQ178" i="6"/>
  <c r="AS178" i="6" s="1"/>
  <c r="AT178" i="6" s="1"/>
  <c r="AE340" i="6"/>
  <c r="AF340" i="6" s="1"/>
  <c r="AE328" i="6"/>
  <c r="AF328" i="6" s="1"/>
  <c r="I106" i="6"/>
  <c r="J106" i="6" s="1"/>
  <c r="O106" i="6" s="1"/>
  <c r="I348" i="6"/>
  <c r="J348" i="6" s="1"/>
  <c r="O348" i="6" s="1"/>
  <c r="P413" i="6"/>
  <c r="S413" i="6" s="1"/>
  <c r="Z441" i="6"/>
  <c r="AB441" i="6"/>
  <c r="AB473" i="6"/>
  <c r="AE486" i="6"/>
  <c r="AF486" i="6" s="1"/>
  <c r="AB502" i="6"/>
  <c r="AE535" i="6"/>
  <c r="AF535" i="6" s="1"/>
  <c r="AG502" i="6"/>
  <c r="AJ502" i="6" s="1"/>
  <c r="AG477" i="6"/>
  <c r="AJ477" i="6" s="1"/>
  <c r="AG473" i="6"/>
  <c r="AJ473" i="6" s="1"/>
  <c r="AG463" i="6"/>
  <c r="AJ463" i="6" s="1"/>
  <c r="P25" i="6"/>
  <c r="S25" i="6" s="1"/>
  <c r="N95" i="6"/>
  <c r="R95" i="6" s="1"/>
  <c r="AG95" i="6"/>
  <c r="AJ95" i="6" s="1"/>
  <c r="AH95" i="6"/>
  <c r="AK95" i="6" s="1"/>
  <c r="AG92" i="6"/>
  <c r="AJ92" i="6" s="1"/>
  <c r="AH92" i="6"/>
  <c r="AK92" i="6" s="1"/>
  <c r="AH93" i="6"/>
  <c r="AK93" i="6" s="1"/>
  <c r="AG93" i="6"/>
  <c r="AJ93" i="6" s="1"/>
  <c r="N86" i="6"/>
  <c r="R86" i="6" s="1"/>
  <c r="N88" i="6"/>
  <c r="R88" i="6" s="1"/>
  <c r="AH90" i="6"/>
  <c r="AK90" i="6" s="1"/>
  <c r="AG90" i="6"/>
  <c r="AJ90" i="6" s="1"/>
  <c r="AH86" i="6"/>
  <c r="AK86" i="6" s="1"/>
  <c r="AG86" i="6"/>
  <c r="AJ86" i="6" s="1"/>
  <c r="AH88" i="6"/>
  <c r="AK88" i="6" s="1"/>
  <c r="AG88" i="6"/>
  <c r="AJ88" i="6" s="1"/>
  <c r="N91" i="6"/>
  <c r="R91" i="6" s="1"/>
  <c r="AG91" i="6"/>
  <c r="AJ91" i="6" s="1"/>
  <c r="AH91" i="6"/>
  <c r="AK91" i="6" s="1"/>
  <c r="N94" i="6"/>
  <c r="R94" i="6" s="1"/>
  <c r="AG94" i="6"/>
  <c r="AJ94" i="6" s="1"/>
  <c r="AH94" i="6"/>
  <c r="AK94" i="6" s="1"/>
  <c r="K208" i="6"/>
  <c r="L208" i="6" s="1"/>
  <c r="AD238" i="6"/>
  <c r="AL238" i="6" s="1"/>
  <c r="AX209" i="6"/>
  <c r="AY209" i="6" s="1"/>
  <c r="AZ209" i="6" s="1"/>
  <c r="L209" i="6"/>
  <c r="Z212" i="6"/>
  <c r="AE274" i="6"/>
  <c r="AF274" i="6" s="1"/>
  <c r="K264" i="6"/>
  <c r="L264" i="6" s="1"/>
  <c r="AQ322" i="6"/>
  <c r="AR322" i="6" s="1"/>
  <c r="AW232" i="6"/>
  <c r="AZ232" i="6" s="1"/>
  <c r="AE338" i="6"/>
  <c r="AF338" i="6" s="1"/>
  <c r="AE347" i="6"/>
  <c r="AF347" i="6" s="1"/>
  <c r="F374" i="6"/>
  <c r="I374" i="6" s="1"/>
  <c r="J374" i="6" s="1"/>
  <c r="O374" i="6" s="1"/>
  <c r="AE401" i="6"/>
  <c r="AF401" i="6" s="1"/>
  <c r="AE488" i="6"/>
  <c r="AF488" i="6" s="1"/>
  <c r="Z506" i="6"/>
  <c r="AE594" i="6"/>
  <c r="AF594" i="6" s="1"/>
  <c r="I608" i="6"/>
  <c r="J608" i="6" s="1"/>
  <c r="O608" i="6" s="1"/>
  <c r="AG398" i="6"/>
  <c r="AJ398" i="6" s="1"/>
  <c r="L21" i="6"/>
  <c r="N42" i="6"/>
  <c r="R42" i="6" s="1"/>
  <c r="AH49" i="6"/>
  <c r="AK49" i="6" s="1"/>
  <c r="AG49" i="6"/>
  <c r="AJ49" i="6" s="1"/>
  <c r="N43" i="6"/>
  <c r="R43" i="6" s="1"/>
  <c r="AG48" i="6"/>
  <c r="AJ48" i="6" s="1"/>
  <c r="AH48" i="6"/>
  <c r="AK48" i="6" s="1"/>
  <c r="AG50" i="6"/>
  <c r="AJ50" i="6" s="1"/>
  <c r="AH50" i="6"/>
  <c r="AK50" i="6" s="1"/>
  <c r="Y10" i="6"/>
  <c r="AA10" i="6" s="1"/>
  <c r="AG208" i="6"/>
  <c r="AJ208" i="6" s="1"/>
  <c r="AH303" i="6"/>
  <c r="AK303" i="6" s="1"/>
  <c r="AG303" i="6"/>
  <c r="AJ303" i="6" s="1"/>
  <c r="N298" i="6"/>
  <c r="R298" i="6" s="1"/>
  <c r="N300" i="6"/>
  <c r="R300" i="6" s="1"/>
  <c r="AH298" i="6"/>
  <c r="AK298" i="6" s="1"/>
  <c r="AG298" i="6"/>
  <c r="AJ298" i="6" s="1"/>
  <c r="AH300" i="6"/>
  <c r="AK300" i="6" s="1"/>
  <c r="AG300" i="6"/>
  <c r="AJ300" i="6" s="1"/>
  <c r="AG304" i="6"/>
  <c r="AJ304" i="6" s="1"/>
  <c r="AH304" i="6"/>
  <c r="AK304" i="6" s="1"/>
  <c r="AG297" i="6"/>
  <c r="AJ297" i="6" s="1"/>
  <c r="AH297" i="6"/>
  <c r="AK297" i="6" s="1"/>
  <c r="AG299" i="6"/>
  <c r="AJ299" i="6" s="1"/>
  <c r="AH299" i="6"/>
  <c r="AK299" i="6" s="1"/>
  <c r="AG301" i="6"/>
  <c r="AJ301" i="6" s="1"/>
  <c r="AH301" i="6"/>
  <c r="AK301" i="6" s="1"/>
  <c r="AG302" i="6"/>
  <c r="AJ302" i="6" s="1"/>
  <c r="AH302" i="6"/>
  <c r="AK302" i="6" s="1"/>
  <c r="AD350" i="6"/>
  <c r="AL350" i="6" s="1"/>
  <c r="AD346" i="6"/>
  <c r="AL346" i="6" s="1"/>
  <c r="Z383" i="6"/>
  <c r="F425" i="6"/>
  <c r="M425" i="6" s="1"/>
  <c r="K422" i="6"/>
  <c r="P422" i="6" s="1"/>
  <c r="S422" i="6" s="1"/>
  <c r="AW455" i="6"/>
  <c r="AZ455" i="6" s="1"/>
  <c r="AX452" i="6"/>
  <c r="AY452" i="6" s="1"/>
  <c r="AZ452" i="6" s="1"/>
  <c r="N21" i="6"/>
  <c r="R21" i="6" s="1"/>
  <c r="AG337" i="6"/>
  <c r="AJ337" i="6" s="1"/>
  <c r="AH206" i="6"/>
  <c r="AK206" i="6" s="1"/>
  <c r="AG206" i="6"/>
  <c r="AJ206" i="6" s="1"/>
  <c r="AG205" i="6"/>
  <c r="AJ205" i="6" s="1"/>
  <c r="AH205" i="6"/>
  <c r="AK205" i="6" s="1"/>
  <c r="Z191" i="6"/>
  <c r="AE181" i="6"/>
  <c r="AF181" i="6" s="1"/>
  <c r="AQ235" i="6"/>
  <c r="AS235" i="6" s="1"/>
  <c r="AT235" i="6" s="1"/>
  <c r="Y237" i="6"/>
  <c r="AA237" i="6" s="1"/>
  <c r="AQ233" i="6"/>
  <c r="AS233" i="6" s="1"/>
  <c r="AT233" i="6" s="1"/>
  <c r="AQ212" i="6"/>
  <c r="AS212" i="6" s="1"/>
  <c r="AT212" i="6" s="1"/>
  <c r="AQ275" i="6"/>
  <c r="AS275" i="6" s="1"/>
  <c r="AT275" i="6" s="1"/>
  <c r="Z262" i="6"/>
  <c r="AQ308" i="6"/>
  <c r="AW309" i="6"/>
  <c r="AZ309" i="6" s="1"/>
  <c r="AX305" i="6"/>
  <c r="AY305" i="6" s="1"/>
  <c r="AZ305" i="6" s="1"/>
  <c r="Z277" i="6"/>
  <c r="Z339" i="6"/>
  <c r="AH337" i="6"/>
  <c r="Z337" i="6"/>
  <c r="AW149" i="6"/>
  <c r="AZ149" i="6" s="1"/>
  <c r="Z329" i="6"/>
  <c r="AB329" i="6"/>
  <c r="Y255" i="6"/>
  <c r="AA255" i="6" s="1"/>
  <c r="AQ9" i="6"/>
  <c r="AR9" i="6" s="1"/>
  <c r="AQ7" i="6"/>
  <c r="AR7" i="6" s="1"/>
  <c r="AQ4" i="6"/>
  <c r="AS4" i="6" s="1"/>
  <c r="AT4" i="6" s="1"/>
  <c r="AQ230" i="6"/>
  <c r="AR230" i="6" s="1"/>
  <c r="AX231" i="6"/>
  <c r="AY231" i="6" s="1"/>
  <c r="AZ231" i="6" s="1"/>
  <c r="Y229" i="6"/>
  <c r="AA229" i="6" s="1"/>
  <c r="Z4" i="6"/>
  <c r="Y230" i="6"/>
  <c r="Z17" i="6"/>
  <c r="AQ250" i="6"/>
  <c r="AQ248" i="6"/>
  <c r="AR248" i="6" s="1"/>
  <c r="Y409" i="6"/>
  <c r="AE426" i="6"/>
  <c r="AF426" i="6" s="1"/>
  <c r="AD481" i="6"/>
  <c r="AL481" i="6" s="1"/>
  <c r="N193" i="6"/>
  <c r="R193" i="6" s="1"/>
  <c r="AH195" i="6"/>
  <c r="AK195" i="6" s="1"/>
  <c r="AG195" i="6"/>
  <c r="AJ195" i="6" s="1"/>
  <c r="AH198" i="6"/>
  <c r="AK198" i="6" s="1"/>
  <c r="AG198" i="6"/>
  <c r="AJ198" i="6" s="1"/>
  <c r="AH200" i="6"/>
  <c r="AK200" i="6" s="1"/>
  <c r="AG200" i="6"/>
  <c r="AJ200" i="6" s="1"/>
  <c r="AH202" i="6"/>
  <c r="AK202" i="6" s="1"/>
  <c r="AG202" i="6"/>
  <c r="AJ202" i="6" s="1"/>
  <c r="AH193" i="6"/>
  <c r="AK193" i="6" s="1"/>
  <c r="AG193" i="6"/>
  <c r="AJ193" i="6" s="1"/>
  <c r="AH204" i="6"/>
  <c r="AK204" i="6" s="1"/>
  <c r="AG204" i="6"/>
  <c r="AJ204" i="6" s="1"/>
  <c r="N194" i="6"/>
  <c r="R194" i="6" s="1"/>
  <c r="AG197" i="6"/>
  <c r="AJ197" i="6" s="1"/>
  <c r="AH197" i="6"/>
  <c r="AK197" i="6" s="1"/>
  <c r="AG199" i="6"/>
  <c r="AJ199" i="6" s="1"/>
  <c r="AH199" i="6"/>
  <c r="AK199" i="6" s="1"/>
  <c r="AG201" i="6"/>
  <c r="AJ201" i="6" s="1"/>
  <c r="AH201" i="6"/>
  <c r="AK201" i="6" s="1"/>
  <c r="AG203" i="6"/>
  <c r="AJ203" i="6" s="1"/>
  <c r="AH203" i="6"/>
  <c r="AK203" i="6" s="1"/>
  <c r="AG194" i="6"/>
  <c r="AJ194" i="6" s="1"/>
  <c r="AH194" i="6"/>
  <c r="AK194" i="6" s="1"/>
  <c r="AG192" i="6"/>
  <c r="AJ192" i="6" s="1"/>
  <c r="AH192" i="6"/>
  <c r="AK192" i="6" s="1"/>
  <c r="AG196" i="6"/>
  <c r="AJ196" i="6" s="1"/>
  <c r="AH196" i="6"/>
  <c r="AK196" i="6" s="1"/>
  <c r="AE375" i="6"/>
  <c r="AF375" i="6" s="1"/>
  <c r="AD375" i="6"/>
  <c r="AL375" i="6" s="1"/>
  <c r="F482" i="6"/>
  <c r="M482" i="6" s="1"/>
  <c r="K482" i="6"/>
  <c r="P482" i="6" s="1"/>
  <c r="S482" i="6" s="1"/>
  <c r="I100" i="6"/>
  <c r="J100" i="6" s="1"/>
  <c r="O100" i="6" s="1"/>
  <c r="M100" i="6"/>
  <c r="AW352" i="6"/>
  <c r="AX352" i="6"/>
  <c r="AY352" i="6" s="1"/>
  <c r="AW105" i="6"/>
  <c r="AX105" i="6"/>
  <c r="AY105" i="6" s="1"/>
  <c r="AW225" i="6"/>
  <c r="AX225" i="6"/>
  <c r="AY225" i="6" s="1"/>
  <c r="AW441" i="6"/>
  <c r="AX441" i="6"/>
  <c r="AY441" i="6" s="1"/>
  <c r="AX97" i="6"/>
  <c r="AY97" i="6" s="1"/>
  <c r="AW97" i="6"/>
  <c r="AX341" i="6"/>
  <c r="AY341" i="6" s="1"/>
  <c r="AW341" i="6"/>
  <c r="AX365" i="6"/>
  <c r="AY365" i="6" s="1"/>
  <c r="AW365" i="6"/>
  <c r="AX102" i="6"/>
  <c r="AY102" i="6" s="1"/>
  <c r="AW102" i="6"/>
  <c r="Z482" i="6"/>
  <c r="Y482" i="6"/>
  <c r="AA482" i="6" s="1"/>
  <c r="AD438" i="6"/>
  <c r="AL438" i="6" s="1"/>
  <c r="AE438" i="6"/>
  <c r="AF438" i="6" s="1"/>
  <c r="Z422" i="6"/>
  <c r="Y422" i="6"/>
  <c r="AB422" i="6" s="1"/>
  <c r="Y413" i="6"/>
  <c r="AA413" i="6" s="1"/>
  <c r="Z413" i="6"/>
  <c r="Y348" i="6"/>
  <c r="Z348" i="6"/>
  <c r="Y346" i="6"/>
  <c r="Z346" i="6"/>
  <c r="F400" i="6"/>
  <c r="K400" i="6"/>
  <c r="P400" i="6" s="1"/>
  <c r="S400" i="6" s="1"/>
  <c r="F174" i="6"/>
  <c r="K174" i="6"/>
  <c r="P174" i="6" s="1"/>
  <c r="S174" i="6" s="1"/>
  <c r="Z557" i="6"/>
  <c r="Y557" i="6"/>
  <c r="AA557" i="6" s="1"/>
  <c r="AA475" i="6"/>
  <c r="AB475" i="6"/>
  <c r="Z453" i="6"/>
  <c r="Y453" i="6"/>
  <c r="AB453" i="6" s="1"/>
  <c r="AA437" i="6"/>
  <c r="AB437" i="6"/>
  <c r="AD349" i="6"/>
  <c r="AL349" i="6" s="1"/>
  <c r="AE349" i="6"/>
  <c r="AF349" i="6" s="1"/>
  <c r="Y532" i="6"/>
  <c r="AB532" i="6" s="1"/>
  <c r="Z532" i="6"/>
  <c r="M530" i="6"/>
  <c r="I530" i="6"/>
  <c r="J530" i="6" s="1"/>
  <c r="O530" i="6" s="1"/>
  <c r="Y402" i="6"/>
  <c r="Z402" i="6"/>
  <c r="AB208" i="6"/>
  <c r="AB191" i="6"/>
  <c r="Z208" i="6"/>
  <c r="Z178" i="6"/>
  <c r="AB178" i="6"/>
  <c r="I264" i="6"/>
  <c r="J264" i="6" s="1"/>
  <c r="O264" i="6" s="1"/>
  <c r="AX261" i="6"/>
  <c r="AY261" i="6" s="1"/>
  <c r="AZ261" i="6" s="1"/>
  <c r="AQ285" i="6"/>
  <c r="AS285" i="6" s="1"/>
  <c r="AT285" i="6" s="1"/>
  <c r="AQ296" i="6"/>
  <c r="AR296" i="6" s="1"/>
  <c r="I285" i="6"/>
  <c r="J285" i="6" s="1"/>
  <c r="O285" i="6" s="1"/>
  <c r="AQ277" i="6"/>
  <c r="AR277" i="6" s="1"/>
  <c r="AQ339" i="6"/>
  <c r="AR339" i="6" s="1"/>
  <c r="AB339" i="6"/>
  <c r="K329" i="6"/>
  <c r="L329" i="6" s="1"/>
  <c r="I329" i="6"/>
  <c r="J329" i="6" s="1"/>
  <c r="O329" i="6" s="1"/>
  <c r="AQ257" i="6"/>
  <c r="AS257" i="6" s="1"/>
  <c r="AT257" i="6" s="1"/>
  <c r="AQ255" i="6"/>
  <c r="AR255" i="6" s="1"/>
  <c r="Y259" i="6"/>
  <c r="AB259" i="6" s="1"/>
  <c r="AD258" i="6"/>
  <c r="AL258" i="6" s="1"/>
  <c r="F257" i="6"/>
  <c r="I257" i="6" s="1"/>
  <c r="J257" i="6" s="1"/>
  <c r="O257" i="6" s="1"/>
  <c r="AW215" i="6"/>
  <c r="AZ215" i="6" s="1"/>
  <c r="AX16" i="6"/>
  <c r="AY16" i="6" s="1"/>
  <c r="AZ16" i="6" s="1"/>
  <c r="AQ11" i="6"/>
  <c r="AS11" i="6" s="1"/>
  <c r="AT11" i="6" s="1"/>
  <c r="Z13" i="6"/>
  <c r="AW226" i="6"/>
  <c r="AZ226" i="6" s="1"/>
  <c r="Z224" i="6"/>
  <c r="AQ172" i="6"/>
  <c r="AR172" i="6" s="1"/>
  <c r="P171" i="6"/>
  <c r="S171" i="6" s="1"/>
  <c r="AD249" i="6"/>
  <c r="AL249" i="6" s="1"/>
  <c r="AQ351" i="6"/>
  <c r="AS351" i="6" s="1"/>
  <c r="AT351" i="6" s="1"/>
  <c r="Z357" i="6"/>
  <c r="Z362" i="6"/>
  <c r="Y358" i="6"/>
  <c r="AA358" i="6" s="1"/>
  <c r="Y374" i="6"/>
  <c r="AB374" i="6" s="1"/>
  <c r="P372" i="6"/>
  <c r="S372" i="6" s="1"/>
  <c r="AQ386" i="6"/>
  <c r="AS386" i="6" s="1"/>
  <c r="AT386" i="6" s="1"/>
  <c r="Z391" i="6"/>
  <c r="Y389" i="6"/>
  <c r="AB389" i="6" s="1"/>
  <c r="Z381" i="6"/>
  <c r="Z395" i="6"/>
  <c r="K415" i="6"/>
  <c r="L415" i="6" s="1"/>
  <c r="Z423" i="6"/>
  <c r="I422" i="6"/>
  <c r="J422" i="6" s="1"/>
  <c r="O422" i="6" s="1"/>
  <c r="Z437" i="6"/>
  <c r="Y449" i="6"/>
  <c r="AB449" i="6" s="1"/>
  <c r="AE484" i="6"/>
  <c r="AF484" i="6" s="1"/>
  <c r="K473" i="6"/>
  <c r="P473" i="6" s="1"/>
  <c r="S473" i="6" s="1"/>
  <c r="I473" i="6"/>
  <c r="J473" i="6" s="1"/>
  <c r="O473" i="6" s="1"/>
  <c r="K496" i="6"/>
  <c r="L496" i="6" s="1"/>
  <c r="K532" i="6"/>
  <c r="P532" i="6" s="1"/>
  <c r="S532" i="6" s="1"/>
  <c r="Z553" i="6"/>
  <c r="K587" i="6"/>
  <c r="P587" i="6" s="1"/>
  <c r="S587" i="6" s="1"/>
  <c r="AE592" i="6"/>
  <c r="AF592" i="6" s="1"/>
  <c r="AD425" i="6"/>
  <c r="AL425" i="6" s="1"/>
  <c r="AE425" i="6"/>
  <c r="AF425" i="6" s="1"/>
  <c r="Z254" i="6"/>
  <c r="Y254" i="6"/>
  <c r="AB254" i="6" s="1"/>
  <c r="AD248" i="6"/>
  <c r="AL248" i="6" s="1"/>
  <c r="AE248" i="6"/>
  <c r="AF248" i="6" s="1"/>
  <c r="AD170" i="6"/>
  <c r="AL170" i="6" s="1"/>
  <c r="AE170" i="6"/>
  <c r="AF170" i="6" s="1"/>
  <c r="Y12" i="6"/>
  <c r="AA12" i="6" s="1"/>
  <c r="Z12" i="6"/>
  <c r="AE259" i="6"/>
  <c r="AF259" i="6" s="1"/>
  <c r="AD259" i="6"/>
  <c r="AL259" i="6" s="1"/>
  <c r="AQ15" i="6"/>
  <c r="AS15" i="6" s="1"/>
  <c r="AT15" i="6" s="1"/>
  <c r="AQ165" i="6"/>
  <c r="AR165" i="6" s="1"/>
  <c r="AQ223" i="6"/>
  <c r="AR223" i="6" s="1"/>
  <c r="AQ98" i="6"/>
  <c r="AR98" i="6" s="1"/>
  <c r="AQ104" i="6"/>
  <c r="AS104" i="6" s="1"/>
  <c r="AT104" i="6" s="1"/>
  <c r="AQ346" i="6"/>
  <c r="AR346" i="6" s="1"/>
  <c r="AQ367" i="6"/>
  <c r="AS367" i="6" s="1"/>
  <c r="AT367" i="6" s="1"/>
  <c r="AQ403" i="6"/>
  <c r="AS403" i="6" s="1"/>
  <c r="AT403" i="6" s="1"/>
  <c r="AG329" i="6"/>
  <c r="AJ329" i="6" s="1"/>
  <c r="M23" i="6"/>
  <c r="N23" i="6" s="1"/>
  <c r="R23" i="6" s="1"/>
  <c r="AC52" i="6"/>
  <c r="AE52" i="6" s="1"/>
  <c r="AF52" i="6" s="1"/>
  <c r="AG325" i="6"/>
  <c r="AJ325" i="6" s="1"/>
  <c r="AH325" i="6"/>
  <c r="AK325" i="6" s="1"/>
  <c r="Z407" i="6"/>
  <c r="AE532" i="6"/>
  <c r="AF532" i="6" s="1"/>
  <c r="AH323" i="6"/>
  <c r="AK323" i="6" s="1"/>
  <c r="AG323" i="6"/>
  <c r="AJ323" i="6" s="1"/>
  <c r="AV52" i="6"/>
  <c r="AW52" i="6" s="1"/>
  <c r="Y372" i="6"/>
  <c r="AB372" i="6" s="1"/>
  <c r="AQ444" i="6"/>
  <c r="AR444" i="6" s="1"/>
  <c r="K489" i="6"/>
  <c r="P489" i="6" s="1"/>
  <c r="S489" i="6" s="1"/>
  <c r="I489" i="6"/>
  <c r="J489" i="6" s="1"/>
  <c r="O489" i="6" s="1"/>
  <c r="Z585" i="6"/>
  <c r="AX582" i="6"/>
  <c r="AY582" i="6" s="1"/>
  <c r="AZ582" i="6" s="1"/>
  <c r="Z579" i="6"/>
  <c r="F413" i="6"/>
  <c r="M413" i="6" s="1"/>
  <c r="X121" i="6"/>
  <c r="Z121" i="6" s="1"/>
  <c r="X123" i="6"/>
  <c r="Y123" i="6" s="1"/>
  <c r="X128" i="6"/>
  <c r="Y128" i="6" s="1"/>
  <c r="AQ350" i="6"/>
  <c r="AS350" i="6" s="1"/>
  <c r="AT350" i="6" s="1"/>
  <c r="X75" i="6"/>
  <c r="Y75" i="6" s="1"/>
  <c r="X77" i="6"/>
  <c r="Y77" i="6" s="1"/>
  <c r="X69" i="6"/>
  <c r="Y69" i="6" s="1"/>
  <c r="F259" i="6"/>
  <c r="M259" i="6" s="1"/>
  <c r="AX3" i="6"/>
  <c r="AY3" i="6" s="1"/>
  <c r="AZ3" i="6" s="1"/>
  <c r="Z221" i="6"/>
  <c r="AX98" i="6"/>
  <c r="AY98" i="6" s="1"/>
  <c r="AZ98" i="6" s="1"/>
  <c r="AW252" i="6"/>
  <c r="AZ252" i="6" s="1"/>
  <c r="K350" i="6"/>
  <c r="P350" i="6" s="1"/>
  <c r="S350" i="6" s="1"/>
  <c r="K346" i="6"/>
  <c r="P346" i="6" s="1"/>
  <c r="S346" i="6" s="1"/>
  <c r="I350" i="6"/>
  <c r="J350" i="6" s="1"/>
  <c r="O350" i="6" s="1"/>
  <c r="AW364" i="6"/>
  <c r="AZ364" i="6" s="1"/>
  <c r="AX361" i="6"/>
  <c r="AY361" i="6" s="1"/>
  <c r="AZ361" i="6" s="1"/>
  <c r="AX356" i="6"/>
  <c r="AY356" i="6" s="1"/>
  <c r="AZ356" i="6" s="1"/>
  <c r="Y379" i="6"/>
  <c r="AE369" i="6"/>
  <c r="AF369" i="6" s="1"/>
  <c r="Z370" i="6"/>
  <c r="AW382" i="6"/>
  <c r="AZ382" i="6" s="1"/>
  <c r="AW406" i="6"/>
  <c r="AZ406" i="6" s="1"/>
  <c r="AE414" i="6"/>
  <c r="AF414" i="6" s="1"/>
  <c r="Y427" i="6"/>
  <c r="AA427" i="6" s="1"/>
  <c r="AQ433" i="6"/>
  <c r="AS433" i="6" s="1"/>
  <c r="AT433" i="6" s="1"/>
  <c r="AB439" i="6"/>
  <c r="Z446" i="6"/>
  <c r="AQ465" i="6"/>
  <c r="AS465" i="6" s="1"/>
  <c r="AT465" i="6" s="1"/>
  <c r="AX469" i="6"/>
  <c r="AY469" i="6" s="1"/>
  <c r="AZ469" i="6" s="1"/>
  <c r="AE466" i="6"/>
  <c r="AF466" i="6" s="1"/>
  <c r="Y460" i="6"/>
  <c r="AB460" i="6" s="1"/>
  <c r="AW506" i="6"/>
  <c r="AZ506" i="6" s="1"/>
  <c r="AX517" i="6"/>
  <c r="AY517" i="6" s="1"/>
  <c r="AZ517" i="6" s="1"/>
  <c r="Z540" i="6"/>
  <c r="Z563" i="6"/>
  <c r="AW600" i="6"/>
  <c r="AZ600" i="6" s="1"/>
  <c r="F171" i="6"/>
  <c r="N63" i="6"/>
  <c r="R63" i="6" s="1"/>
  <c r="N55" i="6"/>
  <c r="R55" i="6" s="1"/>
  <c r="N59" i="6"/>
  <c r="R59" i="6" s="1"/>
  <c r="AH60" i="6"/>
  <c r="AK60" i="6" s="1"/>
  <c r="AG60" i="6"/>
  <c r="AJ60" i="6" s="1"/>
  <c r="AH58" i="6"/>
  <c r="AK58" i="6" s="1"/>
  <c r="AG58" i="6"/>
  <c r="AJ58" i="6" s="1"/>
  <c r="AH62" i="6"/>
  <c r="AK62" i="6" s="1"/>
  <c r="AG62" i="6"/>
  <c r="AJ62" i="6" s="1"/>
  <c r="AH56" i="6"/>
  <c r="AK56" i="6" s="1"/>
  <c r="AG56" i="6"/>
  <c r="AJ56" i="6" s="1"/>
  <c r="AH59" i="6"/>
  <c r="AK59" i="6" s="1"/>
  <c r="AG59" i="6"/>
  <c r="AJ59" i="6" s="1"/>
  <c r="AG61" i="6"/>
  <c r="AJ61" i="6" s="1"/>
  <c r="AH61" i="6"/>
  <c r="AK61" i="6" s="1"/>
  <c r="N56" i="6"/>
  <c r="R56" i="6" s="1"/>
  <c r="N58" i="6"/>
  <c r="R58" i="6" s="1"/>
  <c r="AG55" i="6"/>
  <c r="AJ55" i="6" s="1"/>
  <c r="AH55" i="6"/>
  <c r="AK55" i="6" s="1"/>
  <c r="AG57" i="6"/>
  <c r="AJ57" i="6" s="1"/>
  <c r="AH57" i="6"/>
  <c r="AK57" i="6" s="1"/>
  <c r="AG63" i="6"/>
  <c r="AJ63" i="6" s="1"/>
  <c r="AH63" i="6"/>
  <c r="AK63" i="6" s="1"/>
  <c r="AH293" i="6"/>
  <c r="AK293" i="6" s="1"/>
  <c r="AG293" i="6"/>
  <c r="AJ293" i="6" s="1"/>
  <c r="N288" i="6"/>
  <c r="R288" i="6" s="1"/>
  <c r="N290" i="6"/>
  <c r="R290" i="6" s="1"/>
  <c r="AH288" i="6"/>
  <c r="AK288" i="6" s="1"/>
  <c r="AG288" i="6"/>
  <c r="AJ288" i="6" s="1"/>
  <c r="AH290" i="6"/>
  <c r="AK290" i="6" s="1"/>
  <c r="AG290" i="6"/>
  <c r="AJ290" i="6" s="1"/>
  <c r="AG287" i="6"/>
  <c r="AJ287" i="6" s="1"/>
  <c r="AH287" i="6"/>
  <c r="AK287" i="6" s="1"/>
  <c r="AG289" i="6"/>
  <c r="AJ289" i="6" s="1"/>
  <c r="AH289" i="6"/>
  <c r="AK289" i="6" s="1"/>
  <c r="AG291" i="6"/>
  <c r="AJ291" i="6" s="1"/>
  <c r="AH291" i="6"/>
  <c r="AK291" i="6" s="1"/>
  <c r="AG292" i="6"/>
  <c r="AJ292" i="6" s="1"/>
  <c r="AH292" i="6"/>
  <c r="AK292" i="6" s="1"/>
  <c r="AD398" i="6"/>
  <c r="AL398" i="6" s="1"/>
  <c r="AX431" i="6"/>
  <c r="AY431" i="6" s="1"/>
  <c r="AZ431" i="6" s="1"/>
  <c r="AW429" i="6"/>
  <c r="AZ429" i="6" s="1"/>
  <c r="AD439" i="6"/>
  <c r="AL439" i="6" s="1"/>
  <c r="AD437" i="6"/>
  <c r="AL437" i="6" s="1"/>
  <c r="AQ451" i="6"/>
  <c r="AR451" i="6" s="1"/>
  <c r="AX467" i="6"/>
  <c r="AY467" i="6" s="1"/>
  <c r="AZ467" i="6" s="1"/>
  <c r="Z467" i="6"/>
  <c r="AD463" i="6"/>
  <c r="AL463" i="6" s="1"/>
  <c r="AQ459" i="6"/>
  <c r="AB467" i="6"/>
  <c r="AQ480" i="6"/>
  <c r="F484" i="6"/>
  <c r="Z475" i="6"/>
  <c r="AD473" i="6"/>
  <c r="AL473" i="6" s="1"/>
  <c r="AE494" i="6"/>
  <c r="AF494" i="6" s="1"/>
  <c r="AE493" i="6"/>
  <c r="AF493" i="6" s="1"/>
  <c r="Z491" i="6"/>
  <c r="AD489" i="6"/>
  <c r="AL489" i="6" s="1"/>
  <c r="Z485" i="6"/>
  <c r="F485" i="6"/>
  <c r="L485" i="6"/>
  <c r="Z528" i="6"/>
  <c r="AW540" i="6"/>
  <c r="AZ540" i="6" s="1"/>
  <c r="AD557" i="6"/>
  <c r="AL557" i="6" s="1"/>
  <c r="AQ575" i="6"/>
  <c r="AQ573" i="6"/>
  <c r="AQ570" i="6"/>
  <c r="AR570" i="6" s="1"/>
  <c r="AQ566" i="6"/>
  <c r="AS566" i="6" s="1"/>
  <c r="AT566" i="6" s="1"/>
  <c r="Z568" i="6"/>
  <c r="AD595" i="6"/>
  <c r="AL595" i="6" s="1"/>
  <c r="Y590" i="6"/>
  <c r="AB590" i="6" s="1"/>
  <c r="AW607" i="6"/>
  <c r="AZ607" i="6" s="1"/>
  <c r="AW602" i="6"/>
  <c r="AZ602" i="6" s="1"/>
  <c r="K530" i="6"/>
  <c r="AG467" i="6"/>
  <c r="AJ467" i="6" s="1"/>
  <c r="K285" i="6"/>
  <c r="AO52" i="6"/>
  <c r="X111" i="6"/>
  <c r="Z111" i="6" s="1"/>
  <c r="X113" i="6"/>
  <c r="Y113" i="6" s="1"/>
  <c r="X115" i="6"/>
  <c r="Y115" i="6" s="1"/>
  <c r="AC120" i="6"/>
  <c r="AD120" i="6" s="1"/>
  <c r="AL120" i="6" s="1"/>
  <c r="X147" i="6"/>
  <c r="Z147" i="6" s="1"/>
  <c r="X152" i="6"/>
  <c r="X154" i="6"/>
  <c r="Y154" i="6" s="1"/>
  <c r="AQ597" i="6"/>
  <c r="AS597" i="6" s="1"/>
  <c r="AT597" i="6" s="1"/>
  <c r="N27" i="6"/>
  <c r="R27" i="6" s="1"/>
  <c r="G119" i="6"/>
  <c r="K119" i="6" s="1"/>
  <c r="AE250" i="6"/>
  <c r="AF250" i="6" s="1"/>
  <c r="K100" i="6"/>
  <c r="P100" i="6" s="1"/>
  <c r="S100" i="6" s="1"/>
  <c r="AQ353" i="6"/>
  <c r="AR353" i="6" s="1"/>
  <c r="AQ354" i="6"/>
  <c r="AS354" i="6" s="1"/>
  <c r="AT354" i="6" s="1"/>
  <c r="AQ361" i="6"/>
  <c r="AS361" i="6" s="1"/>
  <c r="AT361" i="6" s="1"/>
  <c r="AW360" i="6"/>
  <c r="AZ360" i="6" s="1"/>
  <c r="Y355" i="6"/>
  <c r="AA355" i="6" s="1"/>
  <c r="AX392" i="6"/>
  <c r="AY392" i="6" s="1"/>
  <c r="AZ392" i="6" s="1"/>
  <c r="AQ388" i="6"/>
  <c r="AQ400" i="6"/>
  <c r="AR400" i="6" s="1"/>
  <c r="AQ398" i="6"/>
  <c r="AE397" i="6"/>
  <c r="AF397" i="6" s="1"/>
  <c r="AQ394" i="6"/>
  <c r="AQ423" i="6"/>
  <c r="AQ437" i="6"/>
  <c r="AS437" i="6" s="1"/>
  <c r="AT437" i="6" s="1"/>
  <c r="AE440" i="6"/>
  <c r="AF440" i="6" s="1"/>
  <c r="AH439" i="6"/>
  <c r="Z439" i="6"/>
  <c r="AQ447" i="6"/>
  <c r="AQ470" i="6"/>
  <c r="AR470" i="6" s="1"/>
  <c r="AQ468" i="6"/>
  <c r="AR468" i="6" s="1"/>
  <c r="AE464" i="6"/>
  <c r="AF464" i="6" s="1"/>
  <c r="AQ484" i="6"/>
  <c r="AQ477" i="6"/>
  <c r="AQ475" i="6"/>
  <c r="AQ473" i="6"/>
  <c r="AE474" i="6"/>
  <c r="AF474" i="6" s="1"/>
  <c r="AQ496" i="6"/>
  <c r="AQ487" i="6"/>
  <c r="AE497" i="6"/>
  <c r="AF497" i="6" s="1"/>
  <c r="AQ509" i="6"/>
  <c r="AQ508" i="6"/>
  <c r="AW507" i="6"/>
  <c r="AZ507" i="6" s="1"/>
  <c r="AE505" i="6"/>
  <c r="AF505" i="6" s="1"/>
  <c r="AD504" i="6"/>
  <c r="AL504" i="6" s="1"/>
  <c r="AE503" i="6"/>
  <c r="AF503" i="6" s="1"/>
  <c r="AE498" i="6"/>
  <c r="AF498" i="6" s="1"/>
  <c r="AQ520" i="6"/>
  <c r="AQ515" i="6"/>
  <c r="Y516" i="6"/>
  <c r="K536" i="6"/>
  <c r="L536" i="6" s="1"/>
  <c r="AX525" i="6"/>
  <c r="AY525" i="6" s="1"/>
  <c r="AZ525" i="6" s="1"/>
  <c r="AW526" i="6"/>
  <c r="AZ526" i="6" s="1"/>
  <c r="Z524" i="6"/>
  <c r="AQ549" i="6"/>
  <c r="AQ547" i="6"/>
  <c r="AQ544" i="6"/>
  <c r="AR544" i="6" s="1"/>
  <c r="Z544" i="6"/>
  <c r="AQ562" i="6"/>
  <c r="AR562" i="6" s="1"/>
  <c r="AQ560" i="6"/>
  <c r="AQ557" i="6"/>
  <c r="AQ553" i="6"/>
  <c r="AE558" i="6"/>
  <c r="AF558" i="6" s="1"/>
  <c r="AD554" i="6"/>
  <c r="AL554" i="6" s="1"/>
  <c r="AW559" i="6"/>
  <c r="AZ559" i="6" s="1"/>
  <c r="AW550" i="6"/>
  <c r="AZ550" i="6" s="1"/>
  <c r="AW568" i="6"/>
  <c r="AZ568" i="6" s="1"/>
  <c r="AW564" i="6"/>
  <c r="AZ564" i="6" s="1"/>
  <c r="Y587" i="6"/>
  <c r="AA587" i="6" s="1"/>
  <c r="K585" i="6"/>
  <c r="P585" i="6" s="1"/>
  <c r="S585" i="6" s="1"/>
  <c r="AQ589" i="6"/>
  <c r="AQ606" i="6"/>
  <c r="AX609" i="6"/>
  <c r="AY609" i="6" s="1"/>
  <c r="AZ609" i="6" s="1"/>
  <c r="AD553" i="6"/>
  <c r="AL553" i="6" s="1"/>
  <c r="AE553" i="6"/>
  <c r="AF553" i="6" s="1"/>
  <c r="Y537" i="6"/>
  <c r="Z537" i="6"/>
  <c r="Z513" i="6"/>
  <c r="Y513" i="6"/>
  <c r="F372" i="6"/>
  <c r="F552" i="6"/>
  <c r="K552" i="6"/>
  <c r="AW576" i="6"/>
  <c r="AX576" i="6"/>
  <c r="AY576" i="6" s="1"/>
  <c r="AW567" i="6"/>
  <c r="AX567" i="6"/>
  <c r="AY567" i="6" s="1"/>
  <c r="AW543" i="6"/>
  <c r="AX543" i="6"/>
  <c r="AY543" i="6" s="1"/>
  <c r="AW515" i="6"/>
  <c r="AX515" i="6"/>
  <c r="AY515" i="6" s="1"/>
  <c r="AX514" i="6"/>
  <c r="AY514" i="6" s="1"/>
  <c r="AW514" i="6"/>
  <c r="AX593" i="6"/>
  <c r="AY593" i="6" s="1"/>
  <c r="AW593" i="6"/>
  <c r="AX587" i="6"/>
  <c r="AY587" i="6" s="1"/>
  <c r="AW587" i="6"/>
  <c r="AX577" i="6"/>
  <c r="AY577" i="6" s="1"/>
  <c r="AW577" i="6"/>
  <c r="AX523" i="6"/>
  <c r="AY523" i="6" s="1"/>
  <c r="AW523" i="6"/>
  <c r="AX518" i="6"/>
  <c r="AY518" i="6" s="1"/>
  <c r="AW518" i="6"/>
  <c r="F524" i="6"/>
  <c r="K524" i="6"/>
  <c r="AA491" i="6"/>
  <c r="AB491" i="6"/>
  <c r="AE608" i="6"/>
  <c r="AF608" i="6" s="1"/>
  <c r="AD608" i="6"/>
  <c r="AL608" i="6" s="1"/>
  <c r="Y597" i="6"/>
  <c r="Z597" i="6"/>
  <c r="K576" i="6"/>
  <c r="F576" i="6"/>
  <c r="I576" i="6" s="1"/>
  <c r="J576" i="6" s="1"/>
  <c r="O576" i="6" s="1"/>
  <c r="Y530" i="6"/>
  <c r="Z530" i="6"/>
  <c r="F491" i="6"/>
  <c r="K491" i="6"/>
  <c r="Y489" i="6"/>
  <c r="Z489" i="6"/>
  <c r="AA485" i="6"/>
  <c r="AB485" i="6"/>
  <c r="Y106" i="6"/>
  <c r="Z106" i="6"/>
  <c r="Y285" i="6"/>
  <c r="Z285" i="6"/>
  <c r="AE491" i="6"/>
  <c r="AF491" i="6" s="1"/>
  <c r="AD491" i="6"/>
  <c r="AL491" i="6" s="1"/>
  <c r="AQ498" i="6"/>
  <c r="AR498" i="6" s="1"/>
  <c r="AQ521" i="6"/>
  <c r="AS521" i="6" s="1"/>
  <c r="AT521" i="6" s="1"/>
  <c r="AQ516" i="6"/>
  <c r="AR516" i="6" s="1"/>
  <c r="AQ536" i="6"/>
  <c r="AR536" i="6" s="1"/>
  <c r="AQ534" i="6"/>
  <c r="AR534" i="6" s="1"/>
  <c r="AQ574" i="6"/>
  <c r="AR574" i="6" s="1"/>
  <c r="AQ585" i="6"/>
  <c r="AS585" i="6" s="1"/>
  <c r="AT585" i="6" s="1"/>
  <c r="AQ581" i="6"/>
  <c r="AQ579" i="6"/>
  <c r="AS579" i="6" s="1"/>
  <c r="AT579" i="6" s="1"/>
  <c r="AQ595" i="6"/>
  <c r="AQ613" i="6"/>
  <c r="AG178" i="6"/>
  <c r="AJ178" i="6" s="1"/>
  <c r="AG595" i="6"/>
  <c r="AJ595" i="6" s="1"/>
  <c r="AG339" i="6"/>
  <c r="AJ339" i="6" s="1"/>
  <c r="M26" i="6"/>
  <c r="I26" i="6"/>
  <c r="J26" i="6" s="1"/>
  <c r="O26" i="6" s="1"/>
  <c r="M22" i="6"/>
  <c r="I22" i="6"/>
  <c r="J22" i="6" s="1"/>
  <c r="O22" i="6" s="1"/>
  <c r="M24" i="6"/>
  <c r="I24" i="6"/>
  <c r="J24" i="6" s="1"/>
  <c r="O24" i="6" s="1"/>
  <c r="P26" i="6"/>
  <c r="S26" i="6" s="1"/>
  <c r="L26" i="6"/>
  <c r="P22" i="6"/>
  <c r="S22" i="6" s="1"/>
  <c r="L22" i="6"/>
  <c r="P24" i="6"/>
  <c r="S24" i="6" s="1"/>
  <c r="L24" i="6"/>
  <c r="AO142" i="6"/>
  <c r="AN142" i="6"/>
  <c r="AV157" i="6"/>
  <c r="AX157" i="6" s="1"/>
  <c r="AY157" i="6" s="1"/>
  <c r="AO157" i="6"/>
  <c r="AV161" i="6"/>
  <c r="AW161" i="6" s="1"/>
  <c r="AO161" i="6"/>
  <c r="AO176" i="6"/>
  <c r="AN176" i="6"/>
  <c r="AE593" i="6"/>
  <c r="AF593" i="6" s="1"/>
  <c r="AD593" i="6"/>
  <c r="AL593" i="6" s="1"/>
  <c r="Z576" i="6"/>
  <c r="Y576" i="6"/>
  <c r="AB576" i="6" s="1"/>
  <c r="AD500" i="6"/>
  <c r="AL500" i="6" s="1"/>
  <c r="AE500" i="6"/>
  <c r="AF500" i="6" s="1"/>
  <c r="AE264" i="6"/>
  <c r="AF264" i="6" s="1"/>
  <c r="AG264" i="6" s="1"/>
  <c r="AJ264" i="6" s="1"/>
  <c r="AD264" i="6"/>
  <c r="AL264" i="6" s="1"/>
  <c r="AE191" i="6"/>
  <c r="AF191" i="6" s="1"/>
  <c r="AG191" i="6" s="1"/>
  <c r="AJ191" i="6" s="1"/>
  <c r="AD191" i="6"/>
  <c r="AL191" i="6" s="1"/>
  <c r="K494" i="6"/>
  <c r="L494" i="6" s="1"/>
  <c r="F494" i="6"/>
  <c r="I494" i="6" s="1"/>
  <c r="J494" i="6" s="1"/>
  <c r="O494" i="6" s="1"/>
  <c r="F463" i="6"/>
  <c r="K463" i="6"/>
  <c r="P463" i="6" s="1"/>
  <c r="S463" i="6" s="1"/>
  <c r="AD587" i="6"/>
  <c r="AL587" i="6" s="1"/>
  <c r="AE587" i="6"/>
  <c r="AF587" i="6" s="1"/>
  <c r="AE459" i="6"/>
  <c r="AF459" i="6" s="1"/>
  <c r="AD459" i="6"/>
  <c r="AL459" i="6" s="1"/>
  <c r="Z434" i="6"/>
  <c r="Y434" i="6"/>
  <c r="AB434" i="6" s="1"/>
  <c r="AE180" i="6"/>
  <c r="AF180" i="6" s="1"/>
  <c r="AG180" i="6" s="1"/>
  <c r="AJ180" i="6" s="1"/>
  <c r="AD180" i="6"/>
  <c r="AL180" i="6" s="1"/>
  <c r="F180" i="6"/>
  <c r="I180" i="6" s="1"/>
  <c r="J180" i="6" s="1"/>
  <c r="O180" i="6" s="1"/>
  <c r="K180" i="6"/>
  <c r="P180" i="6" s="1"/>
  <c r="S180" i="6" s="1"/>
  <c r="F232" i="6"/>
  <c r="M232" i="6" s="1"/>
  <c r="K232" i="6"/>
  <c r="P232" i="6" s="1"/>
  <c r="S232" i="6" s="1"/>
  <c r="F237" i="6"/>
  <c r="K237" i="6"/>
  <c r="L237" i="6" s="1"/>
  <c r="F337" i="6"/>
  <c r="M337" i="6" s="1"/>
  <c r="K337" i="6"/>
  <c r="P337" i="6" s="1"/>
  <c r="S337" i="6" s="1"/>
  <c r="AW612" i="6"/>
  <c r="AX612" i="6"/>
  <c r="AY612" i="6" s="1"/>
  <c r="AW599" i="6"/>
  <c r="AX599" i="6"/>
  <c r="AY599" i="6" s="1"/>
  <c r="AV141" i="6"/>
  <c r="AX141" i="6" s="1"/>
  <c r="AY141" i="6" s="1"/>
  <c r="AO141" i="6"/>
  <c r="AV145" i="6"/>
  <c r="AO145" i="6"/>
  <c r="AO158" i="6"/>
  <c r="AN158" i="6"/>
  <c r="M178" i="6"/>
  <c r="Z219" i="6"/>
  <c r="F248" i="6"/>
  <c r="I346" i="6"/>
  <c r="J346" i="6" s="1"/>
  <c r="O346" i="6" s="1"/>
  <c r="AX572" i="6"/>
  <c r="AY572" i="6" s="1"/>
  <c r="AW572" i="6"/>
  <c r="AW561" i="6"/>
  <c r="AX561" i="6"/>
  <c r="AY561" i="6" s="1"/>
  <c r="AW548" i="6"/>
  <c r="AX548" i="6"/>
  <c r="AY548" i="6" s="1"/>
  <c r="AW529" i="6"/>
  <c r="AX529" i="6"/>
  <c r="AY529" i="6" s="1"/>
  <c r="AW450" i="6"/>
  <c r="AX450" i="6"/>
  <c r="AY450" i="6" s="1"/>
  <c r="AX496" i="6"/>
  <c r="AY496" i="6" s="1"/>
  <c r="AW496" i="6"/>
  <c r="F487" i="6"/>
  <c r="K487" i="6"/>
  <c r="P487" i="6" s="1"/>
  <c r="S487" i="6" s="1"/>
  <c r="M502" i="6"/>
  <c r="I502" i="6"/>
  <c r="J502" i="6" s="1"/>
  <c r="O502" i="6" s="1"/>
  <c r="Z602" i="6"/>
  <c r="Y602" i="6"/>
  <c r="AA602" i="6" s="1"/>
  <c r="AA593" i="6"/>
  <c r="AB593" i="6"/>
  <c r="AD586" i="6"/>
  <c r="AL586" i="6" s="1"/>
  <c r="AE586" i="6"/>
  <c r="AF586" i="6" s="1"/>
  <c r="Y570" i="6"/>
  <c r="AA570" i="6" s="1"/>
  <c r="Z570" i="6"/>
  <c r="Y555" i="6"/>
  <c r="AA555" i="6" s="1"/>
  <c r="Z555" i="6"/>
  <c r="Z542" i="6"/>
  <c r="Y542" i="6"/>
  <c r="AA542" i="6" s="1"/>
  <c r="AE530" i="6"/>
  <c r="AF530" i="6" s="1"/>
  <c r="AD530" i="6"/>
  <c r="AL530" i="6" s="1"/>
  <c r="Y526" i="6"/>
  <c r="Z526" i="6"/>
  <c r="Y518" i="6"/>
  <c r="AB518" i="6" s="1"/>
  <c r="Z518" i="6"/>
  <c r="AD501" i="6"/>
  <c r="AL501" i="6" s="1"/>
  <c r="AE501" i="6"/>
  <c r="AF501" i="6" s="1"/>
  <c r="AE495" i="6"/>
  <c r="AF495" i="6" s="1"/>
  <c r="AD495" i="6"/>
  <c r="AL495" i="6" s="1"/>
  <c r="AD490" i="6"/>
  <c r="AL490" i="6" s="1"/>
  <c r="AE490" i="6"/>
  <c r="AF490" i="6" s="1"/>
  <c r="AD476" i="6"/>
  <c r="AL476" i="6" s="1"/>
  <c r="AE476" i="6"/>
  <c r="AF476" i="6" s="1"/>
  <c r="AD472" i="6"/>
  <c r="AL472" i="6" s="1"/>
  <c r="AE472" i="6"/>
  <c r="AF472" i="6" s="1"/>
  <c r="F465" i="6"/>
  <c r="K465" i="6"/>
  <c r="P465" i="6" s="1"/>
  <c r="S465" i="6" s="1"/>
  <c r="F439" i="6"/>
  <c r="K439" i="6"/>
  <c r="P439" i="6" s="1"/>
  <c r="S439" i="6" s="1"/>
  <c r="AD436" i="6"/>
  <c r="AL436" i="6" s="1"/>
  <c r="AE436" i="6"/>
  <c r="AF436" i="6" s="1"/>
  <c r="K368" i="6"/>
  <c r="P368" i="6" s="1"/>
  <c r="S368" i="6" s="1"/>
  <c r="F368" i="6"/>
  <c r="AE465" i="6"/>
  <c r="AF465" i="6" s="1"/>
  <c r="AG465" i="6" s="1"/>
  <c r="AJ465" i="6" s="1"/>
  <c r="AD465" i="6"/>
  <c r="AL465" i="6" s="1"/>
  <c r="AD208" i="6"/>
  <c r="AL208" i="6" s="1"/>
  <c r="AQ237" i="6"/>
  <c r="AS237" i="6" s="1"/>
  <c r="AT237" i="6" s="1"/>
  <c r="AX213" i="6"/>
  <c r="AY213" i="6" s="1"/>
  <c r="AZ213" i="6" s="1"/>
  <c r="AB264" i="6"/>
  <c r="AD339" i="6"/>
  <c r="AL339" i="6" s="1"/>
  <c r="AQ2" i="6"/>
  <c r="AR2" i="6" s="1"/>
  <c r="AQ228" i="6"/>
  <c r="AQ216" i="6"/>
  <c r="AS216" i="6" s="1"/>
  <c r="AT216" i="6" s="1"/>
  <c r="AQ99" i="6"/>
  <c r="AR99" i="6" s="1"/>
  <c r="AQ97" i="6"/>
  <c r="AR97" i="6" s="1"/>
  <c r="AQ341" i="6"/>
  <c r="AR341" i="6" s="1"/>
  <c r="AQ174" i="6"/>
  <c r="AR174" i="6" s="1"/>
  <c r="AW353" i="6"/>
  <c r="AZ353" i="6" s="1"/>
  <c r="Z350" i="6"/>
  <c r="AQ253" i="6"/>
  <c r="AR253" i="6" s="1"/>
  <c r="AB350" i="6"/>
  <c r="AQ366" i="6"/>
  <c r="AX359" i="6"/>
  <c r="AY359" i="6" s="1"/>
  <c r="AZ359" i="6" s="1"/>
  <c r="AQ376" i="6"/>
  <c r="AS376" i="6" s="1"/>
  <c r="AT376" i="6" s="1"/>
  <c r="AQ393" i="6"/>
  <c r="AR393" i="6" s="1"/>
  <c r="AQ391" i="6"/>
  <c r="AX385" i="6"/>
  <c r="AY385" i="6" s="1"/>
  <c r="AZ385" i="6" s="1"/>
  <c r="AQ405" i="6"/>
  <c r="AS405" i="6" s="1"/>
  <c r="AT405" i="6" s="1"/>
  <c r="Z400" i="6"/>
  <c r="AE399" i="6"/>
  <c r="AF399" i="6" s="1"/>
  <c r="AB400" i="6"/>
  <c r="AQ432" i="6"/>
  <c r="AS432" i="6" s="1"/>
  <c r="AT432" i="6" s="1"/>
  <c r="AQ430" i="6"/>
  <c r="AR430" i="6" s="1"/>
  <c r="AQ427" i="6"/>
  <c r="AQ425" i="6"/>
  <c r="AR425" i="6" s="1"/>
  <c r="AQ420" i="6"/>
  <c r="AS420" i="6" s="1"/>
  <c r="AT420" i="6" s="1"/>
  <c r="AW445" i="6"/>
  <c r="AZ445" i="6" s="1"/>
  <c r="AW457" i="6"/>
  <c r="AZ457" i="6" s="1"/>
  <c r="AH465" i="6"/>
  <c r="Z484" i="6"/>
  <c r="AW475" i="6"/>
  <c r="AZ475" i="6" s="1"/>
  <c r="AW473" i="6"/>
  <c r="AZ473" i="6" s="1"/>
  <c r="Z487" i="6"/>
  <c r="AW510" i="6"/>
  <c r="AZ510" i="6" s="1"/>
  <c r="AG504" i="6"/>
  <c r="AJ504" i="6" s="1"/>
  <c r="Z514" i="6"/>
  <c r="AQ532" i="6"/>
  <c r="AS532" i="6" s="1"/>
  <c r="AT532" i="6" s="1"/>
  <c r="AQ540" i="6"/>
  <c r="AW549" i="6"/>
  <c r="AZ549" i="6" s="1"/>
  <c r="AQ569" i="6"/>
  <c r="AQ600" i="6"/>
  <c r="AR600" i="6" s="1"/>
  <c r="AQ598" i="6"/>
  <c r="AQ601" i="6"/>
  <c r="AS601" i="6" s="1"/>
  <c r="AT601" i="6" s="1"/>
  <c r="AB595" i="6"/>
  <c r="AW589" i="6"/>
  <c r="AZ589" i="6" s="1"/>
  <c r="AQ608" i="6"/>
  <c r="AS608" i="6" s="1"/>
  <c r="AT608" i="6" s="1"/>
  <c r="AQ602" i="6"/>
  <c r="AS602" i="6" s="1"/>
  <c r="AT602" i="6" s="1"/>
  <c r="Y603" i="6"/>
  <c r="AA603" i="6" s="1"/>
  <c r="Z603" i="6"/>
  <c r="AE506" i="6"/>
  <c r="AF506" i="6" s="1"/>
  <c r="AG506" i="6" s="1"/>
  <c r="AJ506" i="6" s="1"/>
  <c r="AD506" i="6"/>
  <c r="AL506" i="6" s="1"/>
  <c r="AE485" i="6"/>
  <c r="AF485" i="6" s="1"/>
  <c r="AD485" i="6"/>
  <c r="AL485" i="6" s="1"/>
  <c r="Y608" i="6"/>
  <c r="AA608" i="6" s="1"/>
  <c r="AG232" i="6"/>
  <c r="AJ232" i="6" s="1"/>
  <c r="AD285" i="6"/>
  <c r="AL285" i="6" s="1"/>
  <c r="F411" i="6"/>
  <c r="M411" i="6" s="1"/>
  <c r="AQ439" i="6"/>
  <c r="AR439" i="6" s="1"/>
  <c r="AQ463" i="6"/>
  <c r="AQ482" i="6"/>
  <c r="AR482" i="6" s="1"/>
  <c r="AQ494" i="6"/>
  <c r="AQ492" i="6"/>
  <c r="AS492" i="6" s="1"/>
  <c r="AT492" i="6" s="1"/>
  <c r="AQ489" i="6"/>
  <c r="AQ504" i="6"/>
  <c r="AS504" i="6" s="1"/>
  <c r="AT504" i="6" s="1"/>
  <c r="AQ502" i="6"/>
  <c r="AS502" i="6" s="1"/>
  <c r="AT502" i="6" s="1"/>
  <c r="AQ523" i="6"/>
  <c r="AS523" i="6" s="1"/>
  <c r="AT523" i="6" s="1"/>
  <c r="AQ518" i="6"/>
  <c r="AR518" i="6" s="1"/>
  <c r="AQ514" i="6"/>
  <c r="AS514" i="6" s="1"/>
  <c r="AT514" i="6" s="1"/>
  <c r="AQ512" i="6"/>
  <c r="AR512" i="6" s="1"/>
  <c r="AQ528" i="6"/>
  <c r="AS528" i="6" s="1"/>
  <c r="AT528" i="6" s="1"/>
  <c r="AQ526" i="6"/>
  <c r="AR526" i="6" s="1"/>
  <c r="AQ527" i="6"/>
  <c r="AS527" i="6" s="1"/>
  <c r="AT527" i="6" s="1"/>
  <c r="AQ546" i="6"/>
  <c r="AS546" i="6" s="1"/>
  <c r="AT546" i="6" s="1"/>
  <c r="AQ541" i="6"/>
  <c r="AR541" i="6" s="1"/>
  <c r="AQ538" i="6"/>
  <c r="AQ550" i="6"/>
  <c r="AR550" i="6" s="1"/>
  <c r="AQ564" i="6"/>
  <c r="AQ587" i="6"/>
  <c r="AR587" i="6" s="1"/>
  <c r="AQ583" i="6"/>
  <c r="AQ593" i="6"/>
  <c r="AR593" i="6" s="1"/>
  <c r="AQ611" i="6"/>
  <c r="AG487" i="6"/>
  <c r="AJ487" i="6" s="1"/>
  <c r="P411" i="6"/>
  <c r="S411" i="6" s="1"/>
  <c r="L411" i="6"/>
  <c r="AC54" i="6"/>
  <c r="AD54" i="6" s="1"/>
  <c r="AL54" i="6" s="1"/>
  <c r="X83" i="6"/>
  <c r="Y83" i="6" s="1"/>
  <c r="X96" i="6"/>
  <c r="Y96" i="6" s="1"/>
  <c r="G110" i="6"/>
  <c r="K110" i="6" s="1"/>
  <c r="P110" i="6" s="1"/>
  <c r="S110" i="6" s="1"/>
  <c r="X119" i="6"/>
  <c r="Y119" i="6" s="1"/>
  <c r="AB487" i="6"/>
  <c r="Z504" i="6"/>
  <c r="K502" i="6"/>
  <c r="AB504" i="6"/>
  <c r="I504" i="6"/>
  <c r="J504" i="6" s="1"/>
  <c r="O504" i="6" s="1"/>
  <c r="AH595" i="6"/>
  <c r="Z595" i="6"/>
  <c r="Z593" i="6"/>
  <c r="AQ610" i="6"/>
  <c r="AS610" i="6" s="1"/>
  <c r="AT610" i="6" s="1"/>
  <c r="AP52" i="6"/>
  <c r="AO72" i="6"/>
  <c r="AN108" i="6"/>
  <c r="AO111" i="6"/>
  <c r="AN112" i="6"/>
  <c r="AO115" i="6"/>
  <c r="AN116" i="6"/>
  <c r="AQ424" i="6"/>
  <c r="AS424" i="6" s="1"/>
  <c r="AT424" i="6" s="1"/>
  <c r="Z227" i="6"/>
  <c r="Z169" i="6"/>
  <c r="K252" i="6"/>
  <c r="L252" i="6" s="1"/>
  <c r="F250" i="6"/>
  <c r="M250" i="6" s="1"/>
  <c r="Y248" i="6"/>
  <c r="AA248" i="6" s="1"/>
  <c r="AE382" i="6"/>
  <c r="AF382" i="6" s="1"/>
  <c r="K423" i="6"/>
  <c r="I437" i="6"/>
  <c r="J437" i="6" s="1"/>
  <c r="O437" i="6" s="1"/>
  <c r="AE461" i="6"/>
  <c r="AF461" i="6" s="1"/>
  <c r="K477" i="6"/>
  <c r="L477" i="6" s="1"/>
  <c r="K492" i="6"/>
  <c r="K506" i="6"/>
  <c r="P506" i="6" s="1"/>
  <c r="S506" i="6" s="1"/>
  <c r="I506" i="6"/>
  <c r="J506" i="6" s="1"/>
  <c r="O506" i="6" s="1"/>
  <c r="K593" i="6"/>
  <c r="AO96" i="6"/>
  <c r="AO119" i="6"/>
  <c r="AO123" i="6"/>
  <c r="AN124" i="6"/>
  <c r="AO152" i="6"/>
  <c r="AN153" i="6"/>
  <c r="AQ372" i="6"/>
  <c r="AR372" i="6" s="1"/>
  <c r="AQ415" i="6"/>
  <c r="AS415" i="6" s="1"/>
  <c r="AT415" i="6" s="1"/>
  <c r="AQ411" i="6"/>
  <c r="AS411" i="6" s="1"/>
  <c r="AT411" i="6" s="1"/>
  <c r="AQ485" i="6"/>
  <c r="AE496" i="6"/>
  <c r="AF496" i="6" s="1"/>
  <c r="Y499" i="6"/>
  <c r="F553" i="6"/>
  <c r="Z565" i="6"/>
  <c r="AD585" i="6"/>
  <c r="AL585" i="6" s="1"/>
  <c r="AX580" i="6"/>
  <c r="AY580" i="6" s="1"/>
  <c r="AZ580" i="6" s="1"/>
  <c r="AQ578" i="6"/>
  <c r="AW581" i="6"/>
  <c r="AZ581" i="6" s="1"/>
  <c r="K597" i="6"/>
  <c r="I597" i="6"/>
  <c r="J597" i="6" s="1"/>
  <c r="O597" i="6" s="1"/>
  <c r="AQ605" i="6"/>
  <c r="AW613" i="6"/>
  <c r="AZ613" i="6" s="1"/>
  <c r="AE591" i="6"/>
  <c r="AF591" i="6" s="1"/>
  <c r="AD589" i="6"/>
  <c r="AL589" i="6" s="1"/>
  <c r="AO68" i="6"/>
  <c r="AV76" i="6"/>
  <c r="AW76" i="6" s="1"/>
  <c r="AO77" i="6"/>
  <c r="AN78" i="6"/>
  <c r="AV71" i="6"/>
  <c r="AX71" i="6" s="1"/>
  <c r="AY71" i="6" s="1"/>
  <c r="AN73" i="6"/>
  <c r="AO81" i="6"/>
  <c r="AV84" i="6"/>
  <c r="AW84" i="6" s="1"/>
  <c r="AV110" i="6"/>
  <c r="AW110" i="6" s="1"/>
  <c r="AV114" i="6"/>
  <c r="AW114" i="6" s="1"/>
  <c r="AV122" i="6"/>
  <c r="AW122" i="6" s="1"/>
  <c r="AV140" i="6"/>
  <c r="AW140" i="6" s="1"/>
  <c r="AV148" i="6"/>
  <c r="AV156" i="6"/>
  <c r="AW156" i="6" s="1"/>
  <c r="AX562" i="6"/>
  <c r="AY562" i="6" s="1"/>
  <c r="AW562" i="6"/>
  <c r="AX560" i="6"/>
  <c r="AY560" i="6" s="1"/>
  <c r="AW560" i="6"/>
  <c r="AO75" i="6"/>
  <c r="AN76" i="6"/>
  <c r="AV78" i="6"/>
  <c r="AW78" i="6" s="1"/>
  <c r="AO69" i="6"/>
  <c r="AN71" i="6"/>
  <c r="AV73" i="6"/>
  <c r="AX73" i="6" s="1"/>
  <c r="AY73" i="6" s="1"/>
  <c r="AO79" i="6"/>
  <c r="AO83" i="6"/>
  <c r="AN84" i="6"/>
  <c r="AV108" i="6"/>
  <c r="AX108" i="6" s="1"/>
  <c r="AY108" i="6" s="1"/>
  <c r="AO109" i="6"/>
  <c r="AN110" i="6"/>
  <c r="AV112" i="6"/>
  <c r="AW112" i="6" s="1"/>
  <c r="AO113" i="6"/>
  <c r="AN114" i="6"/>
  <c r="AO117" i="6"/>
  <c r="AO121" i="6"/>
  <c r="AN122" i="6"/>
  <c r="AV124" i="6"/>
  <c r="AW124" i="6" s="1"/>
  <c r="AO128" i="6"/>
  <c r="AN140" i="6"/>
  <c r="AV142" i="6"/>
  <c r="AW142" i="6" s="1"/>
  <c r="AO143" i="6"/>
  <c r="AO147" i="6"/>
  <c r="AN148" i="6"/>
  <c r="AV153" i="6"/>
  <c r="AW153" i="6" s="1"/>
  <c r="AO154" i="6"/>
  <c r="AN156" i="6"/>
  <c r="AV158" i="6"/>
  <c r="AW158" i="6" s="1"/>
  <c r="AO159" i="6"/>
  <c r="AV176" i="6"/>
  <c r="AW176" i="6" s="1"/>
  <c r="AO177" i="6"/>
  <c r="AQ234" i="6"/>
  <c r="AR234" i="6" s="1"/>
  <c r="AQ260" i="6"/>
  <c r="AS260" i="6" s="1"/>
  <c r="AT260" i="6" s="1"/>
  <c r="AQ417" i="6"/>
  <c r="AQ481" i="6"/>
  <c r="AQ483" i="6"/>
  <c r="AS483" i="6" s="1"/>
  <c r="AT483" i="6" s="1"/>
  <c r="AQ554" i="6"/>
  <c r="AR554" i="6" s="1"/>
  <c r="AQ582" i="6"/>
  <c r="AS582" i="6" s="1"/>
  <c r="AT582" i="6" s="1"/>
  <c r="AE388" i="6"/>
  <c r="AF388" i="6" s="1"/>
  <c r="I402" i="6"/>
  <c r="J402" i="6" s="1"/>
  <c r="O402" i="6" s="1"/>
  <c r="AD396" i="6"/>
  <c r="AL396" i="6" s="1"/>
  <c r="AE394" i="6"/>
  <c r="AF394" i="6" s="1"/>
  <c r="Z416" i="6"/>
  <c r="F427" i="6"/>
  <c r="AE435" i="6"/>
  <c r="AF435" i="6" s="1"/>
  <c r="AD433" i="6"/>
  <c r="AL433" i="6" s="1"/>
  <c r="K475" i="6"/>
  <c r="L475" i="6" s="1"/>
  <c r="I477" i="6"/>
  <c r="J477" i="6" s="1"/>
  <c r="O477" i="6" s="1"/>
  <c r="AE534" i="6"/>
  <c r="AF534" i="6" s="1"/>
  <c r="AE276" i="6"/>
  <c r="AF276" i="6" s="1"/>
  <c r="AD232" i="6"/>
  <c r="AL232" i="6" s="1"/>
  <c r="AE257" i="6"/>
  <c r="AF257" i="6" s="1"/>
  <c r="Z171" i="6"/>
  <c r="AE380" i="6"/>
  <c r="AF380" i="6" s="1"/>
  <c r="Y377" i="6"/>
  <c r="AA377" i="6" s="1"/>
  <c r="Y411" i="6"/>
  <c r="AD427" i="6"/>
  <c r="AL427" i="6" s="1"/>
  <c r="Y421" i="6"/>
  <c r="AB421" i="6" s="1"/>
  <c r="Z448" i="6"/>
  <c r="AE482" i="6"/>
  <c r="AF482" i="6" s="1"/>
  <c r="Y511" i="6"/>
  <c r="Z551" i="6"/>
  <c r="Y324" i="6"/>
  <c r="AB324" i="6" s="1"/>
  <c r="AD329" i="6"/>
  <c r="AL329" i="6" s="1"/>
  <c r="AE252" i="6"/>
  <c r="AF252" i="6" s="1"/>
  <c r="Z368" i="6"/>
  <c r="AD402" i="6"/>
  <c r="AL402" i="6" s="1"/>
  <c r="K402" i="6"/>
  <c r="L402" i="6" s="1"/>
  <c r="AD423" i="6"/>
  <c r="AL423" i="6" s="1"/>
  <c r="K441" i="6"/>
  <c r="K437" i="6"/>
  <c r="P437" i="6" s="1"/>
  <c r="S437" i="6" s="1"/>
  <c r="I441" i="6"/>
  <c r="J441" i="6" s="1"/>
  <c r="O441" i="6" s="1"/>
  <c r="K467" i="6"/>
  <c r="P467" i="6" s="1"/>
  <c r="S467" i="6" s="1"/>
  <c r="I467" i="6"/>
  <c r="J467" i="6" s="1"/>
  <c r="O467" i="6" s="1"/>
  <c r="AD477" i="6"/>
  <c r="AL477" i="6" s="1"/>
  <c r="I475" i="6"/>
  <c r="J475" i="6" s="1"/>
  <c r="O475" i="6" s="1"/>
  <c r="AD492" i="6"/>
  <c r="AL492" i="6" s="1"/>
  <c r="AD536" i="6"/>
  <c r="AL536" i="6" s="1"/>
  <c r="AD597" i="6"/>
  <c r="AL597" i="6" s="1"/>
  <c r="Y539" i="6"/>
  <c r="AA539" i="6" s="1"/>
  <c r="AE555" i="6"/>
  <c r="AF555" i="6" s="1"/>
  <c r="AC119" i="6"/>
  <c r="AE119" i="6" s="1"/>
  <c r="AF119" i="6" s="1"/>
  <c r="X144" i="6"/>
  <c r="Z144" i="6" s="1"/>
  <c r="X146" i="6"/>
  <c r="X110" i="6"/>
  <c r="Z110" i="6" s="1"/>
  <c r="X80" i="6"/>
  <c r="Z80" i="6" s="1"/>
  <c r="X82" i="6"/>
  <c r="Y82" i="6" s="1"/>
  <c r="AC51" i="6"/>
  <c r="AE51" i="6" s="1"/>
  <c r="AF51" i="6" s="1"/>
  <c r="X67" i="6"/>
  <c r="Z67" i="6" s="1"/>
  <c r="X74" i="6"/>
  <c r="Z74" i="6" s="1"/>
  <c r="X160" i="6"/>
  <c r="Z160" i="6" s="1"/>
  <c r="X162" i="6"/>
  <c r="Y162" i="6" s="1"/>
  <c r="AD178" i="6"/>
  <c r="AL178" i="6" s="1"/>
  <c r="AD441" i="6"/>
  <c r="AL441" i="6" s="1"/>
  <c r="AD467" i="6"/>
  <c r="AL467" i="6" s="1"/>
  <c r="AD475" i="6"/>
  <c r="AL475" i="6" s="1"/>
  <c r="AD487" i="6"/>
  <c r="AL487" i="6" s="1"/>
  <c r="AD502" i="6"/>
  <c r="AL502" i="6" s="1"/>
  <c r="AS612" i="6"/>
  <c r="AT612" i="6" s="1"/>
  <c r="AR612" i="6"/>
  <c r="AS607" i="6"/>
  <c r="AT607" i="6" s="1"/>
  <c r="AR607" i="6"/>
  <c r="AS603" i="6"/>
  <c r="AT603" i="6" s="1"/>
  <c r="AR603" i="6"/>
  <c r="AE611" i="6"/>
  <c r="AF611" i="6" s="1"/>
  <c r="AD611" i="6"/>
  <c r="AL611" i="6" s="1"/>
  <c r="AE610" i="6"/>
  <c r="AF610" i="6" s="1"/>
  <c r="AD610" i="6"/>
  <c r="AL610" i="6" s="1"/>
  <c r="AS609" i="6"/>
  <c r="AT609" i="6" s="1"/>
  <c r="AR609" i="6"/>
  <c r="AE606" i="6"/>
  <c r="AF606" i="6" s="1"/>
  <c r="AD606" i="6"/>
  <c r="AL606" i="6" s="1"/>
  <c r="Y613" i="6"/>
  <c r="Z613" i="6"/>
  <c r="K612" i="6"/>
  <c r="F612" i="6"/>
  <c r="Y611" i="6"/>
  <c r="Z611" i="6"/>
  <c r="AX604" i="6"/>
  <c r="AY604" i="6" s="1"/>
  <c r="AW604" i="6"/>
  <c r="Y610" i="6"/>
  <c r="Z610" i="6"/>
  <c r="K609" i="6"/>
  <c r="F609" i="6"/>
  <c r="AD607" i="6"/>
  <c r="AL607" i="6" s="1"/>
  <c r="AE607" i="6"/>
  <c r="AF607" i="6" s="1"/>
  <c r="Z607" i="6"/>
  <c r="Y607" i="6"/>
  <c r="Y606" i="6"/>
  <c r="Z606" i="6"/>
  <c r="K605" i="6"/>
  <c r="F605" i="6"/>
  <c r="AW603" i="6"/>
  <c r="AX603" i="6"/>
  <c r="AY603" i="6" s="1"/>
  <c r="AE604" i="6"/>
  <c r="AF604" i="6" s="1"/>
  <c r="AD604" i="6"/>
  <c r="AL604" i="6" s="1"/>
  <c r="AE602" i="6"/>
  <c r="AF602" i="6" s="1"/>
  <c r="AD602" i="6"/>
  <c r="AL602" i="6" s="1"/>
  <c r="Y604" i="6"/>
  <c r="Z604" i="6"/>
  <c r="P602" i="6"/>
  <c r="S602" i="6" s="1"/>
  <c r="L602" i="6"/>
  <c r="AE613" i="6"/>
  <c r="AF613" i="6" s="1"/>
  <c r="AD613" i="6"/>
  <c r="AL613" i="6" s="1"/>
  <c r="F613" i="6"/>
  <c r="K613" i="6"/>
  <c r="AD612" i="6"/>
  <c r="AL612" i="6" s="1"/>
  <c r="AE612" i="6"/>
  <c r="AF612" i="6" s="1"/>
  <c r="Z612" i="6"/>
  <c r="Y612" i="6"/>
  <c r="F611" i="6"/>
  <c r="K611" i="6"/>
  <c r="K603" i="6"/>
  <c r="F603" i="6"/>
  <c r="F610" i="6"/>
  <c r="K610" i="6"/>
  <c r="AD609" i="6"/>
  <c r="AL609" i="6" s="1"/>
  <c r="AE609" i="6"/>
  <c r="AF609" i="6" s="1"/>
  <c r="Z609" i="6"/>
  <c r="Y609" i="6"/>
  <c r="K607" i="6"/>
  <c r="F607" i="6"/>
  <c r="F606" i="6"/>
  <c r="K606" i="6"/>
  <c r="AD605" i="6"/>
  <c r="AL605" i="6" s="1"/>
  <c r="AE605" i="6"/>
  <c r="AF605" i="6" s="1"/>
  <c r="Z605" i="6"/>
  <c r="Y605" i="6"/>
  <c r="AD603" i="6"/>
  <c r="AL603" i="6" s="1"/>
  <c r="AE603" i="6"/>
  <c r="AF603" i="6" s="1"/>
  <c r="F604" i="6"/>
  <c r="K604" i="6"/>
  <c r="AS592" i="6"/>
  <c r="AT592" i="6" s="1"/>
  <c r="AR592" i="6"/>
  <c r="AS596" i="6"/>
  <c r="AT596" i="6" s="1"/>
  <c r="AR596" i="6"/>
  <c r="AE600" i="6"/>
  <c r="AF600" i="6" s="1"/>
  <c r="AD600" i="6"/>
  <c r="AL600" i="6" s="1"/>
  <c r="AS599" i="6"/>
  <c r="AT599" i="6" s="1"/>
  <c r="AR599" i="6"/>
  <c r="K601" i="6"/>
  <c r="F601" i="6"/>
  <c r="F600" i="6"/>
  <c r="K600" i="6"/>
  <c r="AD599" i="6"/>
  <c r="AL599" i="6" s="1"/>
  <c r="AE599" i="6"/>
  <c r="AF599" i="6" s="1"/>
  <c r="Z599" i="6"/>
  <c r="Y599" i="6"/>
  <c r="Y598" i="6"/>
  <c r="Z598" i="6"/>
  <c r="K596" i="6"/>
  <c r="F596" i="6"/>
  <c r="AW594" i="6"/>
  <c r="AX594" i="6"/>
  <c r="AY594" i="6" s="1"/>
  <c r="Z594" i="6"/>
  <c r="Y594" i="6"/>
  <c r="K592" i="6"/>
  <c r="F592" i="6"/>
  <c r="K590" i="6"/>
  <c r="F590" i="6"/>
  <c r="AS594" i="6"/>
  <c r="AT594" i="6" s="1"/>
  <c r="AR594" i="6"/>
  <c r="AW590" i="6"/>
  <c r="AX590" i="6"/>
  <c r="AY590" i="6" s="1"/>
  <c r="F591" i="6"/>
  <c r="K591" i="6"/>
  <c r="Y589" i="6"/>
  <c r="Z589" i="6"/>
  <c r="AS590" i="6"/>
  <c r="AT590" i="6" s="1"/>
  <c r="AR590" i="6"/>
  <c r="AE598" i="6"/>
  <c r="AF598" i="6" s="1"/>
  <c r="AD598" i="6"/>
  <c r="AL598" i="6" s="1"/>
  <c r="AD601" i="6"/>
  <c r="AL601" i="6" s="1"/>
  <c r="AE601" i="6"/>
  <c r="AF601" i="6" s="1"/>
  <c r="Z601" i="6"/>
  <c r="Y601" i="6"/>
  <c r="Y600" i="6"/>
  <c r="Z600" i="6"/>
  <c r="K599" i="6"/>
  <c r="F599" i="6"/>
  <c r="F598" i="6"/>
  <c r="K598" i="6"/>
  <c r="AW596" i="6"/>
  <c r="AX596" i="6"/>
  <c r="AY596" i="6" s="1"/>
  <c r="Z596" i="6"/>
  <c r="Y596" i="6"/>
  <c r="K594" i="6"/>
  <c r="F594" i="6"/>
  <c r="AW592" i="6"/>
  <c r="AX592" i="6"/>
  <c r="AY592" i="6" s="1"/>
  <c r="Z592" i="6"/>
  <c r="Y592" i="6"/>
  <c r="AX591" i="6"/>
  <c r="AY591" i="6" s="1"/>
  <c r="AW591" i="6"/>
  <c r="AD590" i="6"/>
  <c r="AL590" i="6" s="1"/>
  <c r="AE590" i="6"/>
  <c r="AF590" i="6" s="1"/>
  <c r="Y591" i="6"/>
  <c r="Z591" i="6"/>
  <c r="F589" i="6"/>
  <c r="K589" i="6"/>
  <c r="AS580" i="6"/>
  <c r="AT580" i="6" s="1"/>
  <c r="AR580" i="6"/>
  <c r="AS576" i="6"/>
  <c r="AT576" i="6" s="1"/>
  <c r="AR576" i="6"/>
  <c r="K588" i="6"/>
  <c r="F588" i="6"/>
  <c r="Z586" i="6"/>
  <c r="Y586" i="6"/>
  <c r="AW584" i="6"/>
  <c r="AX584" i="6"/>
  <c r="AY584" i="6" s="1"/>
  <c r="AW588" i="6"/>
  <c r="AX588" i="6"/>
  <c r="AY588" i="6" s="1"/>
  <c r="AD582" i="6"/>
  <c r="AL582" i="6" s="1"/>
  <c r="AE582" i="6"/>
  <c r="AF582" i="6" s="1"/>
  <c r="F581" i="6"/>
  <c r="K581" i="6"/>
  <c r="F579" i="6"/>
  <c r="K579" i="6"/>
  <c r="F577" i="6"/>
  <c r="K577" i="6"/>
  <c r="AW586" i="6"/>
  <c r="AX586" i="6"/>
  <c r="AY586" i="6" s="1"/>
  <c r="AD584" i="6"/>
  <c r="AL584" i="6" s="1"/>
  <c r="AE584" i="6"/>
  <c r="AF584" i="6" s="1"/>
  <c r="Z584" i="6"/>
  <c r="Y584" i="6"/>
  <c r="Y583" i="6"/>
  <c r="Z583" i="6"/>
  <c r="Z582" i="6"/>
  <c r="Y582" i="6"/>
  <c r="K580" i="6"/>
  <c r="F580" i="6"/>
  <c r="Z578" i="6"/>
  <c r="Y578" i="6"/>
  <c r="AA581" i="6"/>
  <c r="AB581" i="6"/>
  <c r="AA579" i="6"/>
  <c r="AB579" i="6"/>
  <c r="AA577" i="6"/>
  <c r="AB577" i="6"/>
  <c r="Z588" i="6"/>
  <c r="Y588" i="6"/>
  <c r="K586" i="6"/>
  <c r="F586" i="6"/>
  <c r="AA585" i="6"/>
  <c r="AB585" i="6"/>
  <c r="AQ584" i="6"/>
  <c r="AE583" i="6"/>
  <c r="AF583" i="6" s="1"/>
  <c r="AD583" i="6"/>
  <c r="AL583" i="6" s="1"/>
  <c r="AQ588" i="6"/>
  <c r="M587" i="6"/>
  <c r="I587" i="6"/>
  <c r="J587" i="6" s="1"/>
  <c r="O587" i="6" s="1"/>
  <c r="AE581" i="6"/>
  <c r="AF581" i="6" s="1"/>
  <c r="AD581" i="6"/>
  <c r="AL581" i="6" s="1"/>
  <c r="AD580" i="6"/>
  <c r="AL580" i="6" s="1"/>
  <c r="AE580" i="6"/>
  <c r="AF580" i="6" s="1"/>
  <c r="AE579" i="6"/>
  <c r="AF579" i="6" s="1"/>
  <c r="AD579" i="6"/>
  <c r="AL579" i="6" s="1"/>
  <c r="AD578" i="6"/>
  <c r="AL578" i="6" s="1"/>
  <c r="AE578" i="6"/>
  <c r="AF578" i="6" s="1"/>
  <c r="AE577" i="6"/>
  <c r="AF577" i="6" s="1"/>
  <c r="AD577" i="6"/>
  <c r="AL577" i="6" s="1"/>
  <c r="AD576" i="6"/>
  <c r="AL576" i="6" s="1"/>
  <c r="AE576" i="6"/>
  <c r="AF576" i="6" s="1"/>
  <c r="AQ586" i="6"/>
  <c r="M585" i="6"/>
  <c r="I585" i="6"/>
  <c r="J585" i="6" s="1"/>
  <c r="O585" i="6" s="1"/>
  <c r="K584" i="6"/>
  <c r="F584" i="6"/>
  <c r="F583" i="6"/>
  <c r="K583" i="6"/>
  <c r="K582" i="6"/>
  <c r="F582" i="6"/>
  <c r="Z580" i="6"/>
  <c r="Y580" i="6"/>
  <c r="K578" i="6"/>
  <c r="F578" i="6"/>
  <c r="AS567" i="6"/>
  <c r="AT567" i="6" s="1"/>
  <c r="AR567" i="6"/>
  <c r="AS565" i="6"/>
  <c r="AT565" i="6" s="1"/>
  <c r="AR565" i="6"/>
  <c r="AS563" i="6"/>
  <c r="AT563" i="6" s="1"/>
  <c r="AR563" i="6"/>
  <c r="AS572" i="6"/>
  <c r="AT572" i="6" s="1"/>
  <c r="AR572" i="6"/>
  <c r="AE575" i="6"/>
  <c r="AF575" i="6" s="1"/>
  <c r="AD575" i="6"/>
  <c r="AL575" i="6" s="1"/>
  <c r="F575" i="6"/>
  <c r="K575" i="6"/>
  <c r="AD574" i="6"/>
  <c r="AL574" i="6" s="1"/>
  <c r="AE574" i="6"/>
  <c r="AF574" i="6" s="1"/>
  <c r="Z574" i="6"/>
  <c r="Y574" i="6"/>
  <c r="Y573" i="6"/>
  <c r="Z573" i="6"/>
  <c r="K572" i="6"/>
  <c r="F572" i="6"/>
  <c r="AQ571" i="6"/>
  <c r="AE570" i="6"/>
  <c r="AF570" i="6" s="1"/>
  <c r="AD570" i="6"/>
  <c r="AL570" i="6" s="1"/>
  <c r="AD569" i="6"/>
  <c r="AL569" i="6" s="1"/>
  <c r="AE569" i="6"/>
  <c r="AF569" i="6" s="1"/>
  <c r="AE568" i="6"/>
  <c r="AF568" i="6" s="1"/>
  <c r="AD568" i="6"/>
  <c r="AL568" i="6" s="1"/>
  <c r="AD567" i="6"/>
  <c r="AL567" i="6" s="1"/>
  <c r="AE567" i="6"/>
  <c r="AF567" i="6" s="1"/>
  <c r="AE566" i="6"/>
  <c r="AF566" i="6" s="1"/>
  <c r="AD566" i="6"/>
  <c r="AL566" i="6" s="1"/>
  <c r="K563" i="6"/>
  <c r="F563" i="6"/>
  <c r="Z571" i="6"/>
  <c r="Y571" i="6"/>
  <c r="K569" i="6"/>
  <c r="F569" i="6"/>
  <c r="Z567" i="6"/>
  <c r="Y567" i="6"/>
  <c r="AW565" i="6"/>
  <c r="AX565" i="6"/>
  <c r="AY565" i="6" s="1"/>
  <c r="AD565" i="6"/>
  <c r="AL565" i="6" s="1"/>
  <c r="AE565" i="6"/>
  <c r="AF565" i="6" s="1"/>
  <c r="AW563" i="6"/>
  <c r="AX563" i="6"/>
  <c r="AY563" i="6" s="1"/>
  <c r="AB565" i="6"/>
  <c r="AA565" i="6"/>
  <c r="AE564" i="6"/>
  <c r="AF564" i="6" s="1"/>
  <c r="AD564" i="6"/>
  <c r="AL564" i="6" s="1"/>
  <c r="AA568" i="6"/>
  <c r="AB568" i="6"/>
  <c r="AA566" i="6"/>
  <c r="AB566" i="6"/>
  <c r="F564" i="6"/>
  <c r="K564" i="6"/>
  <c r="AE573" i="6"/>
  <c r="AF573" i="6" s="1"/>
  <c r="AD573" i="6"/>
  <c r="AL573" i="6" s="1"/>
  <c r="Y575" i="6"/>
  <c r="Z575" i="6"/>
  <c r="K574" i="6"/>
  <c r="F574" i="6"/>
  <c r="F573" i="6"/>
  <c r="K573" i="6"/>
  <c r="AD572" i="6"/>
  <c r="AL572" i="6" s="1"/>
  <c r="AE572" i="6"/>
  <c r="AF572" i="6" s="1"/>
  <c r="Z572" i="6"/>
  <c r="Y572" i="6"/>
  <c r="AD571" i="6"/>
  <c r="AL571" i="6" s="1"/>
  <c r="AE571" i="6"/>
  <c r="AF571" i="6" s="1"/>
  <c r="AX571" i="6"/>
  <c r="AY571" i="6" s="1"/>
  <c r="AW571" i="6"/>
  <c r="F570" i="6"/>
  <c r="K570" i="6"/>
  <c r="F568" i="6"/>
  <c r="K568" i="6"/>
  <c r="F566" i="6"/>
  <c r="K566" i="6"/>
  <c r="K565" i="6"/>
  <c r="F565" i="6"/>
  <c r="K571" i="6"/>
  <c r="F571" i="6"/>
  <c r="Z569" i="6"/>
  <c r="Y569" i="6"/>
  <c r="K567" i="6"/>
  <c r="F567" i="6"/>
  <c r="AD563" i="6"/>
  <c r="AL563" i="6" s="1"/>
  <c r="AE563" i="6"/>
  <c r="AF563" i="6" s="1"/>
  <c r="AB563" i="6"/>
  <c r="AA563" i="6"/>
  <c r="Y564" i="6"/>
  <c r="Z564" i="6"/>
  <c r="AS559" i="6"/>
  <c r="AT559" i="6" s="1"/>
  <c r="AR559" i="6"/>
  <c r="AE562" i="6"/>
  <c r="AF562" i="6" s="1"/>
  <c r="AD562" i="6"/>
  <c r="AL562" i="6" s="1"/>
  <c r="AS561" i="6"/>
  <c r="AT561" i="6" s="1"/>
  <c r="AR561" i="6"/>
  <c r="K558" i="6"/>
  <c r="F558" i="6"/>
  <c r="Z556" i="6"/>
  <c r="Y556" i="6"/>
  <c r="K554" i="6"/>
  <c r="F554" i="6"/>
  <c r="AQ552" i="6"/>
  <c r="F562" i="6"/>
  <c r="K562" i="6"/>
  <c r="AD561" i="6"/>
  <c r="AL561" i="6" s="1"/>
  <c r="AE561" i="6"/>
  <c r="AF561" i="6" s="1"/>
  <c r="Z561" i="6"/>
  <c r="Y561" i="6"/>
  <c r="Y560" i="6"/>
  <c r="Z560" i="6"/>
  <c r="K559" i="6"/>
  <c r="F559" i="6"/>
  <c r="AX558" i="6"/>
  <c r="AY558" i="6" s="1"/>
  <c r="AW558" i="6"/>
  <c r="M557" i="6"/>
  <c r="I557" i="6"/>
  <c r="J557" i="6" s="1"/>
  <c r="O557" i="6" s="1"/>
  <c r="AW556" i="6"/>
  <c r="AX556" i="6"/>
  <c r="AY556" i="6" s="1"/>
  <c r="P555" i="6"/>
  <c r="S555" i="6" s="1"/>
  <c r="L555" i="6"/>
  <c r="AW551" i="6"/>
  <c r="AX551" i="6"/>
  <c r="AY551" i="6" s="1"/>
  <c r="AB551" i="6"/>
  <c r="AA551" i="6"/>
  <c r="AS551" i="6"/>
  <c r="AT551" i="6" s="1"/>
  <c r="AR551" i="6"/>
  <c r="Y550" i="6"/>
  <c r="Z550" i="6"/>
  <c r="AE560" i="6"/>
  <c r="AF560" i="6" s="1"/>
  <c r="AD560" i="6"/>
  <c r="AL560" i="6" s="1"/>
  <c r="Z558" i="6"/>
  <c r="Y558" i="6"/>
  <c r="K556" i="6"/>
  <c r="F556" i="6"/>
  <c r="Z554" i="6"/>
  <c r="Y554" i="6"/>
  <c r="AA553" i="6"/>
  <c r="AB553" i="6"/>
  <c r="AE552" i="6"/>
  <c r="AF552" i="6" s="1"/>
  <c r="AD552" i="6"/>
  <c r="AL552" i="6" s="1"/>
  <c r="AW552" i="6"/>
  <c r="AX552" i="6"/>
  <c r="AY552" i="6" s="1"/>
  <c r="K551" i="6"/>
  <c r="F551" i="6"/>
  <c r="Y562" i="6"/>
  <c r="Z562" i="6"/>
  <c r="K561" i="6"/>
  <c r="F561" i="6"/>
  <c r="F560" i="6"/>
  <c r="K560" i="6"/>
  <c r="AD559" i="6"/>
  <c r="AL559" i="6" s="1"/>
  <c r="AE559" i="6"/>
  <c r="AF559" i="6" s="1"/>
  <c r="Z559" i="6"/>
  <c r="Y559" i="6"/>
  <c r="AQ558" i="6"/>
  <c r="AQ556" i="6"/>
  <c r="AW554" i="6"/>
  <c r="AX554" i="6"/>
  <c r="AY554" i="6" s="1"/>
  <c r="P553" i="6"/>
  <c r="S553" i="6" s="1"/>
  <c r="L553" i="6"/>
  <c r="AD551" i="6"/>
  <c r="AL551" i="6" s="1"/>
  <c r="AE551" i="6"/>
  <c r="AF551" i="6" s="1"/>
  <c r="AA552" i="6"/>
  <c r="AB552" i="6"/>
  <c r="AE550" i="6"/>
  <c r="AF550" i="6" s="1"/>
  <c r="AD550" i="6"/>
  <c r="AL550" i="6" s="1"/>
  <c r="F550" i="6"/>
  <c r="K550" i="6"/>
  <c r="AS539" i="6"/>
  <c r="AT539" i="6" s="1"/>
  <c r="AR539" i="6"/>
  <c r="AS537" i="6"/>
  <c r="AT537" i="6" s="1"/>
  <c r="AR537" i="6"/>
  <c r="AS543" i="6"/>
  <c r="AT543" i="6" s="1"/>
  <c r="AR543" i="6"/>
  <c r="AE549" i="6"/>
  <c r="AF549" i="6" s="1"/>
  <c r="AD549" i="6"/>
  <c r="AL549" i="6" s="1"/>
  <c r="AS548" i="6"/>
  <c r="AT548" i="6" s="1"/>
  <c r="AR548" i="6"/>
  <c r="F549" i="6"/>
  <c r="K549" i="6"/>
  <c r="AD548" i="6"/>
  <c r="AL548" i="6" s="1"/>
  <c r="AE548" i="6"/>
  <c r="AF548" i="6" s="1"/>
  <c r="Z548" i="6"/>
  <c r="Y548" i="6"/>
  <c r="Y547" i="6"/>
  <c r="Z547" i="6"/>
  <c r="K546" i="6"/>
  <c r="F546" i="6"/>
  <c r="AQ545" i="6"/>
  <c r="AE544" i="6"/>
  <c r="AF544" i="6" s="1"/>
  <c r="AD544" i="6"/>
  <c r="AL544" i="6" s="1"/>
  <c r="AD543" i="6"/>
  <c r="AL543" i="6" s="1"/>
  <c r="AE543" i="6"/>
  <c r="AF543" i="6" s="1"/>
  <c r="AE542" i="6"/>
  <c r="AF542" i="6" s="1"/>
  <c r="AD542" i="6"/>
  <c r="AL542" i="6" s="1"/>
  <c r="AD541" i="6"/>
  <c r="AL541" i="6" s="1"/>
  <c r="AE541" i="6"/>
  <c r="AF541" i="6" s="1"/>
  <c r="AE540" i="6"/>
  <c r="AF540" i="6" s="1"/>
  <c r="AD540" i="6"/>
  <c r="AL540" i="6" s="1"/>
  <c r="K537" i="6"/>
  <c r="F537" i="6"/>
  <c r="Z545" i="6"/>
  <c r="Y545" i="6"/>
  <c r="K543" i="6"/>
  <c r="F543" i="6"/>
  <c r="Z541" i="6"/>
  <c r="Y541" i="6"/>
  <c r="AW539" i="6"/>
  <c r="AX539" i="6"/>
  <c r="AY539" i="6" s="1"/>
  <c r="AD539" i="6"/>
  <c r="AL539" i="6" s="1"/>
  <c r="AE539" i="6"/>
  <c r="AF539" i="6" s="1"/>
  <c r="AW537" i="6"/>
  <c r="AX537" i="6"/>
  <c r="AY537" i="6" s="1"/>
  <c r="AE538" i="6"/>
  <c r="AF538" i="6" s="1"/>
  <c r="AD538" i="6"/>
  <c r="AL538" i="6" s="1"/>
  <c r="AA544" i="6"/>
  <c r="AB544" i="6"/>
  <c r="AA540" i="6"/>
  <c r="AB540" i="6"/>
  <c r="F538" i="6"/>
  <c r="K538" i="6"/>
  <c r="AE547" i="6"/>
  <c r="AF547" i="6" s="1"/>
  <c r="AD547" i="6"/>
  <c r="AL547" i="6" s="1"/>
  <c r="Y549" i="6"/>
  <c r="Z549" i="6"/>
  <c r="K548" i="6"/>
  <c r="F548" i="6"/>
  <c r="F547" i="6"/>
  <c r="K547" i="6"/>
  <c r="AD546" i="6"/>
  <c r="AL546" i="6" s="1"/>
  <c r="AE546" i="6"/>
  <c r="AF546" i="6" s="1"/>
  <c r="Z546" i="6"/>
  <c r="Y546" i="6"/>
  <c r="AD545" i="6"/>
  <c r="AL545" i="6" s="1"/>
  <c r="AE545" i="6"/>
  <c r="AF545" i="6" s="1"/>
  <c r="AX545" i="6"/>
  <c r="AY545" i="6" s="1"/>
  <c r="AW545" i="6"/>
  <c r="F544" i="6"/>
  <c r="K544" i="6"/>
  <c r="F542" i="6"/>
  <c r="K542" i="6"/>
  <c r="F540" i="6"/>
  <c r="K540" i="6"/>
  <c r="K539" i="6"/>
  <c r="F539" i="6"/>
  <c r="K545" i="6"/>
  <c r="F545" i="6"/>
  <c r="Z543" i="6"/>
  <c r="Y543" i="6"/>
  <c r="K541" i="6"/>
  <c r="F541" i="6"/>
  <c r="AD537" i="6"/>
  <c r="AL537" i="6" s="1"/>
  <c r="AE537" i="6"/>
  <c r="AF537" i="6" s="1"/>
  <c r="Y538" i="6"/>
  <c r="Z538" i="6"/>
  <c r="AS529" i="6"/>
  <c r="AT529" i="6" s="1"/>
  <c r="AR529" i="6"/>
  <c r="AS525" i="6"/>
  <c r="AT525" i="6" s="1"/>
  <c r="AR525" i="6"/>
  <c r="AR524" i="6"/>
  <c r="AS524" i="6"/>
  <c r="AT524" i="6" s="1"/>
  <c r="Z535" i="6"/>
  <c r="Y535" i="6"/>
  <c r="K533" i="6"/>
  <c r="F533" i="6"/>
  <c r="I536" i="6"/>
  <c r="J536" i="6" s="1"/>
  <c r="O536" i="6" s="1"/>
  <c r="M536" i="6"/>
  <c r="AW535" i="6"/>
  <c r="AX535" i="6"/>
  <c r="AY535" i="6" s="1"/>
  <c r="P534" i="6"/>
  <c r="S534" i="6" s="1"/>
  <c r="L534" i="6"/>
  <c r="AS533" i="6"/>
  <c r="AT533" i="6" s="1"/>
  <c r="AR533" i="6"/>
  <c r="Z531" i="6"/>
  <c r="Y531" i="6"/>
  <c r="AD529" i="6"/>
  <c r="AL529" i="6" s="1"/>
  <c r="AE529" i="6"/>
  <c r="AF529" i="6" s="1"/>
  <c r="AE528" i="6"/>
  <c r="AF528" i="6" s="1"/>
  <c r="AD528" i="6"/>
  <c r="AL528" i="6" s="1"/>
  <c r="AD527" i="6"/>
  <c r="AL527" i="6" s="1"/>
  <c r="AE527" i="6"/>
  <c r="AF527" i="6" s="1"/>
  <c r="AE526" i="6"/>
  <c r="AF526" i="6" s="1"/>
  <c r="AD526" i="6"/>
  <c r="AL526" i="6" s="1"/>
  <c r="AD525" i="6"/>
  <c r="AL525" i="6" s="1"/>
  <c r="AE525" i="6"/>
  <c r="AF525" i="6" s="1"/>
  <c r="AE524" i="6"/>
  <c r="AF524" i="6" s="1"/>
  <c r="AD524" i="6"/>
  <c r="AL524" i="6" s="1"/>
  <c r="AQ531" i="6"/>
  <c r="Z529" i="6"/>
  <c r="Y529" i="6"/>
  <c r="K527" i="6"/>
  <c r="F527" i="6"/>
  <c r="Z525" i="6"/>
  <c r="Y525" i="6"/>
  <c r="AA528" i="6"/>
  <c r="AB528" i="6"/>
  <c r="AA524" i="6"/>
  <c r="AB524" i="6"/>
  <c r="K535" i="6"/>
  <c r="F535" i="6"/>
  <c r="Z533" i="6"/>
  <c r="Y533" i="6"/>
  <c r="AS535" i="6"/>
  <c r="AT535" i="6" s="1"/>
  <c r="AR535" i="6"/>
  <c r="AW533" i="6"/>
  <c r="AX533" i="6"/>
  <c r="AY533" i="6" s="1"/>
  <c r="K531" i="6"/>
  <c r="F531" i="6"/>
  <c r="AQ530" i="6"/>
  <c r="AX530" i="6"/>
  <c r="AY530" i="6" s="1"/>
  <c r="AW530" i="6"/>
  <c r="F528" i="6"/>
  <c r="K528" i="6"/>
  <c r="F526" i="6"/>
  <c r="K526" i="6"/>
  <c r="AX524" i="6"/>
  <c r="AY524" i="6" s="1"/>
  <c r="AW524" i="6"/>
  <c r="AA536" i="6"/>
  <c r="AB536" i="6"/>
  <c r="M532" i="6"/>
  <c r="I532" i="6"/>
  <c r="J532" i="6" s="1"/>
  <c r="O532" i="6" s="1"/>
  <c r="AW531" i="6"/>
  <c r="AX531" i="6"/>
  <c r="AY531" i="6" s="1"/>
  <c r="K529" i="6"/>
  <c r="F529" i="6"/>
  <c r="Z527" i="6"/>
  <c r="Y527" i="6"/>
  <c r="K525" i="6"/>
  <c r="F525" i="6"/>
  <c r="AS513" i="6"/>
  <c r="AT513" i="6" s="1"/>
  <c r="AR513" i="6"/>
  <c r="AS511" i="6"/>
  <c r="AT511" i="6" s="1"/>
  <c r="AR511" i="6"/>
  <c r="AS517" i="6"/>
  <c r="AT517" i="6" s="1"/>
  <c r="AR517" i="6"/>
  <c r="AE523" i="6"/>
  <c r="AF523" i="6" s="1"/>
  <c r="AD523" i="6"/>
  <c r="AL523" i="6" s="1"/>
  <c r="AS522" i="6"/>
  <c r="AT522" i="6" s="1"/>
  <c r="AR522" i="6"/>
  <c r="F523" i="6"/>
  <c r="K523" i="6"/>
  <c r="AD522" i="6"/>
  <c r="AL522" i="6" s="1"/>
  <c r="AE522" i="6"/>
  <c r="AF522" i="6" s="1"/>
  <c r="Z522" i="6"/>
  <c r="Y522" i="6"/>
  <c r="Y521" i="6"/>
  <c r="Z521" i="6"/>
  <c r="K520" i="6"/>
  <c r="F520" i="6"/>
  <c r="AQ519" i="6"/>
  <c r="AE518" i="6"/>
  <c r="AF518" i="6" s="1"/>
  <c r="AD518" i="6"/>
  <c r="AL518" i="6" s="1"/>
  <c r="AD517" i="6"/>
  <c r="AL517" i="6" s="1"/>
  <c r="AE517" i="6"/>
  <c r="AF517" i="6" s="1"/>
  <c r="AE516" i="6"/>
  <c r="AF516" i="6" s="1"/>
  <c r="AD516" i="6"/>
  <c r="AL516" i="6" s="1"/>
  <c r="AD515" i="6"/>
  <c r="AL515" i="6" s="1"/>
  <c r="AE515" i="6"/>
  <c r="AF515" i="6" s="1"/>
  <c r="AE514" i="6"/>
  <c r="AF514" i="6" s="1"/>
  <c r="AD514" i="6"/>
  <c r="AL514" i="6" s="1"/>
  <c r="K511" i="6"/>
  <c r="F511" i="6"/>
  <c r="Z519" i="6"/>
  <c r="Y519" i="6"/>
  <c r="K517" i="6"/>
  <c r="F517" i="6"/>
  <c r="Z515" i="6"/>
  <c r="Y515" i="6"/>
  <c r="AW513" i="6"/>
  <c r="AX513" i="6"/>
  <c r="AY513" i="6" s="1"/>
  <c r="AD513" i="6"/>
  <c r="AL513" i="6" s="1"/>
  <c r="AE513" i="6"/>
  <c r="AF513" i="6" s="1"/>
  <c r="AW511" i="6"/>
  <c r="AX511" i="6"/>
  <c r="AY511" i="6" s="1"/>
  <c r="AE512" i="6"/>
  <c r="AF512" i="6" s="1"/>
  <c r="AD512" i="6"/>
  <c r="AL512" i="6" s="1"/>
  <c r="AA514" i="6"/>
  <c r="AB514" i="6"/>
  <c r="F512" i="6"/>
  <c r="K512" i="6"/>
  <c r="AE521" i="6"/>
  <c r="AF521" i="6" s="1"/>
  <c r="AD521" i="6"/>
  <c r="AL521" i="6" s="1"/>
  <c r="Y523" i="6"/>
  <c r="Z523" i="6"/>
  <c r="K522" i="6"/>
  <c r="F522" i="6"/>
  <c r="F521" i="6"/>
  <c r="K521" i="6"/>
  <c r="AD520" i="6"/>
  <c r="AL520" i="6" s="1"/>
  <c r="AE520" i="6"/>
  <c r="AF520" i="6" s="1"/>
  <c r="Z520" i="6"/>
  <c r="Y520" i="6"/>
  <c r="AD519" i="6"/>
  <c r="AL519" i="6" s="1"/>
  <c r="AE519" i="6"/>
  <c r="AF519" i="6" s="1"/>
  <c r="AX519" i="6"/>
  <c r="AY519" i="6" s="1"/>
  <c r="AW519" i="6"/>
  <c r="F518" i="6"/>
  <c r="K518" i="6"/>
  <c r="F516" i="6"/>
  <c r="K516" i="6"/>
  <c r="F514" i="6"/>
  <c r="K514" i="6"/>
  <c r="K513" i="6"/>
  <c r="F513" i="6"/>
  <c r="K519" i="6"/>
  <c r="F519" i="6"/>
  <c r="Z517" i="6"/>
  <c r="Y517" i="6"/>
  <c r="K515" i="6"/>
  <c r="F515" i="6"/>
  <c r="AD511" i="6"/>
  <c r="AL511" i="6" s="1"/>
  <c r="AE511" i="6"/>
  <c r="AF511" i="6" s="1"/>
  <c r="Y512" i="6"/>
  <c r="Z512" i="6"/>
  <c r="AS510" i="6"/>
  <c r="AT510" i="6" s="1"/>
  <c r="AR510" i="6"/>
  <c r="AS501" i="6"/>
  <c r="AT501" i="6" s="1"/>
  <c r="AR501" i="6"/>
  <c r="AS505" i="6"/>
  <c r="AT505" i="6" s="1"/>
  <c r="AR505" i="6"/>
  <c r="AE509" i="6"/>
  <c r="AF509" i="6" s="1"/>
  <c r="AD509" i="6"/>
  <c r="AL509" i="6" s="1"/>
  <c r="K510" i="6"/>
  <c r="F510" i="6"/>
  <c r="F509" i="6"/>
  <c r="K509" i="6"/>
  <c r="AD508" i="6"/>
  <c r="AL508" i="6" s="1"/>
  <c r="AE508" i="6"/>
  <c r="AF508" i="6" s="1"/>
  <c r="Z508" i="6"/>
  <c r="Y508" i="6"/>
  <c r="Y507" i="6"/>
  <c r="Z507" i="6"/>
  <c r="K505" i="6"/>
  <c r="F505" i="6"/>
  <c r="AW503" i="6"/>
  <c r="AX503" i="6"/>
  <c r="AY503" i="6" s="1"/>
  <c r="Z503" i="6"/>
  <c r="Y503" i="6"/>
  <c r="K501" i="6"/>
  <c r="F501" i="6"/>
  <c r="K499" i="6"/>
  <c r="F499" i="6"/>
  <c r="AS503" i="6"/>
  <c r="AT503" i="6" s="1"/>
  <c r="AR503" i="6"/>
  <c r="AW499" i="6"/>
  <c r="AX499" i="6"/>
  <c r="AY499" i="6" s="1"/>
  <c r="F500" i="6"/>
  <c r="K500" i="6"/>
  <c r="Y498" i="6"/>
  <c r="Z498" i="6"/>
  <c r="AS499" i="6"/>
  <c r="AT499" i="6" s="1"/>
  <c r="AR499" i="6"/>
  <c r="AE507" i="6"/>
  <c r="AF507" i="6" s="1"/>
  <c r="AD507" i="6"/>
  <c r="AL507" i="6" s="1"/>
  <c r="AD510" i="6"/>
  <c r="AL510" i="6" s="1"/>
  <c r="AE510" i="6"/>
  <c r="AF510" i="6" s="1"/>
  <c r="Z510" i="6"/>
  <c r="Y510" i="6"/>
  <c r="Y509" i="6"/>
  <c r="Z509" i="6"/>
  <c r="K508" i="6"/>
  <c r="F508" i="6"/>
  <c r="F507" i="6"/>
  <c r="K507" i="6"/>
  <c r="AS506" i="6"/>
  <c r="AT506" i="6" s="1"/>
  <c r="AR506" i="6"/>
  <c r="AW505" i="6"/>
  <c r="AX505" i="6"/>
  <c r="AY505" i="6" s="1"/>
  <c r="Z505" i="6"/>
  <c r="Y505" i="6"/>
  <c r="K503" i="6"/>
  <c r="F503" i="6"/>
  <c r="AW501" i="6"/>
  <c r="AX501" i="6"/>
  <c r="AY501" i="6" s="1"/>
  <c r="Z501" i="6"/>
  <c r="Y501" i="6"/>
  <c r="AX500" i="6"/>
  <c r="AY500" i="6" s="1"/>
  <c r="AW500" i="6"/>
  <c r="AD499" i="6"/>
  <c r="AL499" i="6" s="1"/>
  <c r="AE499" i="6"/>
  <c r="AF499" i="6" s="1"/>
  <c r="Y500" i="6"/>
  <c r="Z500" i="6"/>
  <c r="F498" i="6"/>
  <c r="K498" i="6"/>
  <c r="AS486" i="6"/>
  <c r="AT486" i="6" s="1"/>
  <c r="AR486" i="6"/>
  <c r="AS490" i="6"/>
  <c r="AT490" i="6" s="1"/>
  <c r="AR490" i="6"/>
  <c r="K497" i="6"/>
  <c r="F497" i="6"/>
  <c r="Z495" i="6"/>
  <c r="Y495" i="6"/>
  <c r="AS497" i="6"/>
  <c r="AT497" i="6" s="1"/>
  <c r="AR497" i="6"/>
  <c r="I496" i="6"/>
  <c r="J496" i="6" s="1"/>
  <c r="O496" i="6" s="1"/>
  <c r="M496" i="6"/>
  <c r="AW495" i="6"/>
  <c r="AX495" i="6"/>
  <c r="AY495" i="6" s="1"/>
  <c r="K493" i="6"/>
  <c r="F493" i="6"/>
  <c r="AA492" i="6"/>
  <c r="AB492" i="6"/>
  <c r="AW490" i="6"/>
  <c r="AX490" i="6"/>
  <c r="AY490" i="6" s="1"/>
  <c r="Z490" i="6"/>
  <c r="Y490" i="6"/>
  <c r="K488" i="6"/>
  <c r="F488" i="6"/>
  <c r="AW486" i="6"/>
  <c r="AX486" i="6"/>
  <c r="AY486" i="6" s="1"/>
  <c r="Z486" i="6"/>
  <c r="Y486" i="6"/>
  <c r="AX485" i="6"/>
  <c r="AY485" i="6" s="1"/>
  <c r="AW485" i="6"/>
  <c r="AW493" i="6"/>
  <c r="AX493" i="6"/>
  <c r="AY493" i="6" s="1"/>
  <c r="M492" i="6"/>
  <c r="I492" i="6"/>
  <c r="J492" i="6" s="1"/>
  <c r="O492" i="6" s="1"/>
  <c r="AS488" i="6"/>
  <c r="AT488" i="6" s="1"/>
  <c r="AR488" i="6"/>
  <c r="Z497" i="6"/>
  <c r="Y497" i="6"/>
  <c r="K495" i="6"/>
  <c r="F495" i="6"/>
  <c r="AW497" i="6"/>
  <c r="AX497" i="6"/>
  <c r="AY497" i="6" s="1"/>
  <c r="AS495" i="6"/>
  <c r="AT495" i="6" s="1"/>
  <c r="AR495" i="6"/>
  <c r="Z493" i="6"/>
  <c r="Y493" i="6"/>
  <c r="AW491" i="6"/>
  <c r="AX491" i="6"/>
  <c r="AY491" i="6" s="1"/>
  <c r="AS491" i="6"/>
  <c r="AT491" i="6" s="1"/>
  <c r="AR491" i="6"/>
  <c r="K490" i="6"/>
  <c r="F490" i="6"/>
  <c r="AW488" i="6"/>
  <c r="AX488" i="6"/>
  <c r="AY488" i="6" s="1"/>
  <c r="Z488" i="6"/>
  <c r="Y488" i="6"/>
  <c r="K486" i="6"/>
  <c r="F486" i="6"/>
  <c r="AA496" i="6"/>
  <c r="AB496" i="6"/>
  <c r="AQ493" i="6"/>
  <c r="AS476" i="6"/>
  <c r="AT476" i="6" s="1"/>
  <c r="AR476" i="6"/>
  <c r="AS472" i="6"/>
  <c r="AT472" i="6" s="1"/>
  <c r="AR472" i="6"/>
  <c r="K483" i="6"/>
  <c r="F483" i="6"/>
  <c r="Z481" i="6"/>
  <c r="Y481" i="6"/>
  <c r="AE480" i="6"/>
  <c r="AF480" i="6" s="1"/>
  <c r="AD480" i="6"/>
  <c r="AL480" i="6" s="1"/>
  <c r="Z478" i="6"/>
  <c r="Y478" i="6"/>
  <c r="AW476" i="6"/>
  <c r="AX476" i="6"/>
  <c r="AY476" i="6" s="1"/>
  <c r="Z476" i="6"/>
  <c r="Y476" i="6"/>
  <c r="K474" i="6"/>
  <c r="F474" i="6"/>
  <c r="AW472" i="6"/>
  <c r="AX472" i="6"/>
  <c r="AY472" i="6" s="1"/>
  <c r="Z472" i="6"/>
  <c r="Y472" i="6"/>
  <c r="F480" i="6"/>
  <c r="K480" i="6"/>
  <c r="AD479" i="6"/>
  <c r="AL479" i="6" s="1"/>
  <c r="AE479" i="6"/>
  <c r="AF479" i="6" s="1"/>
  <c r="Z479" i="6"/>
  <c r="Y479" i="6"/>
  <c r="AX478" i="6"/>
  <c r="AY478" i="6" s="1"/>
  <c r="AW478" i="6"/>
  <c r="AS474" i="6"/>
  <c r="AT474" i="6" s="1"/>
  <c r="AR474" i="6"/>
  <c r="Z483" i="6"/>
  <c r="Y483" i="6"/>
  <c r="K481" i="6"/>
  <c r="F481" i="6"/>
  <c r="AA484" i="6"/>
  <c r="AB484" i="6"/>
  <c r="P484" i="6"/>
  <c r="S484" i="6" s="1"/>
  <c r="L484" i="6"/>
  <c r="AW481" i="6"/>
  <c r="AX481" i="6"/>
  <c r="AY481" i="6" s="1"/>
  <c r="K478" i="6"/>
  <c r="F478" i="6"/>
  <c r="AE478" i="6"/>
  <c r="AF478" i="6" s="1"/>
  <c r="AD478" i="6"/>
  <c r="AL478" i="6" s="1"/>
  <c r="K476" i="6"/>
  <c r="F476" i="6"/>
  <c r="AW474" i="6"/>
  <c r="AX474" i="6"/>
  <c r="AY474" i="6" s="1"/>
  <c r="Z474" i="6"/>
  <c r="Y474" i="6"/>
  <c r="K472" i="6"/>
  <c r="F472" i="6"/>
  <c r="AW483" i="6"/>
  <c r="AX483" i="6"/>
  <c r="AY483" i="6" s="1"/>
  <c r="Y480" i="6"/>
  <c r="Z480" i="6"/>
  <c r="K479" i="6"/>
  <c r="F479" i="6"/>
  <c r="AS462" i="6"/>
  <c r="AT462" i="6" s="1"/>
  <c r="AR462" i="6"/>
  <c r="AS466" i="6"/>
  <c r="AT466" i="6" s="1"/>
  <c r="AR466" i="6"/>
  <c r="AE470" i="6"/>
  <c r="AF470" i="6" s="1"/>
  <c r="AD470" i="6"/>
  <c r="AL470" i="6" s="1"/>
  <c r="AS469" i="6"/>
  <c r="AT469" i="6" s="1"/>
  <c r="AR469" i="6"/>
  <c r="K471" i="6"/>
  <c r="F471" i="6"/>
  <c r="F470" i="6"/>
  <c r="K470" i="6"/>
  <c r="AD469" i="6"/>
  <c r="AL469" i="6" s="1"/>
  <c r="AE469" i="6"/>
  <c r="AF469" i="6" s="1"/>
  <c r="Z469" i="6"/>
  <c r="Y469" i="6"/>
  <c r="Y468" i="6"/>
  <c r="Z468" i="6"/>
  <c r="K466" i="6"/>
  <c r="F466" i="6"/>
  <c r="AW464" i="6"/>
  <c r="AX464" i="6"/>
  <c r="AY464" i="6" s="1"/>
  <c r="Z464" i="6"/>
  <c r="Y464" i="6"/>
  <c r="K462" i="6"/>
  <c r="F462" i="6"/>
  <c r="K460" i="6"/>
  <c r="F460" i="6"/>
  <c r="AS464" i="6"/>
  <c r="AT464" i="6" s="1"/>
  <c r="AR464" i="6"/>
  <c r="AW460" i="6"/>
  <c r="AX460" i="6"/>
  <c r="AY460" i="6" s="1"/>
  <c r="F461" i="6"/>
  <c r="K461" i="6"/>
  <c r="Y459" i="6"/>
  <c r="Z459" i="6"/>
  <c r="AS460" i="6"/>
  <c r="AT460" i="6" s="1"/>
  <c r="AR460" i="6"/>
  <c r="AE468" i="6"/>
  <c r="AF468" i="6" s="1"/>
  <c r="AD468" i="6"/>
  <c r="AL468" i="6" s="1"/>
  <c r="AD471" i="6"/>
  <c r="AL471" i="6" s="1"/>
  <c r="AE471" i="6"/>
  <c r="AF471" i="6" s="1"/>
  <c r="Z471" i="6"/>
  <c r="Y471" i="6"/>
  <c r="Y470" i="6"/>
  <c r="Z470" i="6"/>
  <c r="K469" i="6"/>
  <c r="F469" i="6"/>
  <c r="F468" i="6"/>
  <c r="K468" i="6"/>
  <c r="AS467" i="6"/>
  <c r="AT467" i="6" s="1"/>
  <c r="AR467" i="6"/>
  <c r="AW466" i="6"/>
  <c r="AX466" i="6"/>
  <c r="AY466" i="6" s="1"/>
  <c r="Z466" i="6"/>
  <c r="Y466" i="6"/>
  <c r="K464" i="6"/>
  <c r="F464" i="6"/>
  <c r="AW462" i="6"/>
  <c r="AX462" i="6"/>
  <c r="AY462" i="6" s="1"/>
  <c r="Z462" i="6"/>
  <c r="Y462" i="6"/>
  <c r="AX461" i="6"/>
  <c r="AY461" i="6" s="1"/>
  <c r="AW461" i="6"/>
  <c r="AD460" i="6"/>
  <c r="AL460" i="6" s="1"/>
  <c r="AE460" i="6"/>
  <c r="AF460" i="6" s="1"/>
  <c r="Y461" i="6"/>
  <c r="Z461" i="6"/>
  <c r="F459" i="6"/>
  <c r="K459" i="6"/>
  <c r="AS450" i="6"/>
  <c r="AT450" i="6" s="1"/>
  <c r="AR450" i="6"/>
  <c r="AS448" i="6"/>
  <c r="AT448" i="6" s="1"/>
  <c r="AR448" i="6"/>
  <c r="AS446" i="6"/>
  <c r="AT446" i="6" s="1"/>
  <c r="AR446" i="6"/>
  <c r="AS455" i="6"/>
  <c r="AT455" i="6" s="1"/>
  <c r="AR455" i="6"/>
  <c r="AS452" i="6"/>
  <c r="AT452" i="6" s="1"/>
  <c r="AR452" i="6"/>
  <c r="AE458" i="6"/>
  <c r="AF458" i="6" s="1"/>
  <c r="AD458" i="6"/>
  <c r="AL458" i="6" s="1"/>
  <c r="AS457" i="6"/>
  <c r="AT457" i="6" s="1"/>
  <c r="AR457" i="6"/>
  <c r="F458" i="6"/>
  <c r="K458" i="6"/>
  <c r="AD457" i="6"/>
  <c r="AL457" i="6" s="1"/>
  <c r="AE457" i="6"/>
  <c r="AF457" i="6" s="1"/>
  <c r="Z457" i="6"/>
  <c r="Y457" i="6"/>
  <c r="Y456" i="6"/>
  <c r="Z456" i="6"/>
  <c r="K455" i="6"/>
  <c r="F455" i="6"/>
  <c r="AQ454" i="6"/>
  <c r="AE453" i="6"/>
  <c r="AF453" i="6" s="1"/>
  <c r="AD453" i="6"/>
  <c r="AL453" i="6" s="1"/>
  <c r="AD452" i="6"/>
  <c r="AL452" i="6" s="1"/>
  <c r="AE452" i="6"/>
  <c r="AF452" i="6" s="1"/>
  <c r="AE451" i="6"/>
  <c r="AF451" i="6" s="1"/>
  <c r="AD451" i="6"/>
  <c r="AL451" i="6" s="1"/>
  <c r="AD450" i="6"/>
  <c r="AL450" i="6" s="1"/>
  <c r="AE450" i="6"/>
  <c r="AF450" i="6" s="1"/>
  <c r="AE449" i="6"/>
  <c r="AF449" i="6" s="1"/>
  <c r="AD449" i="6"/>
  <c r="AL449" i="6" s="1"/>
  <c r="K446" i="6"/>
  <c r="F446" i="6"/>
  <c r="Z454" i="6"/>
  <c r="Y454" i="6"/>
  <c r="K452" i="6"/>
  <c r="F452" i="6"/>
  <c r="Z450" i="6"/>
  <c r="Y450" i="6"/>
  <c r="AW448" i="6"/>
  <c r="AX448" i="6"/>
  <c r="AY448" i="6" s="1"/>
  <c r="AD448" i="6"/>
  <c r="AL448" i="6" s="1"/>
  <c r="AE448" i="6"/>
  <c r="AF448" i="6" s="1"/>
  <c r="AW446" i="6"/>
  <c r="AX446" i="6"/>
  <c r="AY446" i="6" s="1"/>
  <c r="AB448" i="6"/>
  <c r="AA448" i="6"/>
  <c r="AE447" i="6"/>
  <c r="AF447" i="6" s="1"/>
  <c r="AD447" i="6"/>
  <c r="AL447" i="6" s="1"/>
  <c r="F447" i="6"/>
  <c r="K447" i="6"/>
  <c r="AE456" i="6"/>
  <c r="AF456" i="6" s="1"/>
  <c r="AD456" i="6"/>
  <c r="AL456" i="6" s="1"/>
  <c r="Y458" i="6"/>
  <c r="Z458" i="6"/>
  <c r="K457" i="6"/>
  <c r="F457" i="6"/>
  <c r="F456" i="6"/>
  <c r="K456" i="6"/>
  <c r="AD455" i="6"/>
  <c r="AL455" i="6" s="1"/>
  <c r="AE455" i="6"/>
  <c r="AF455" i="6" s="1"/>
  <c r="Z455" i="6"/>
  <c r="Y455" i="6"/>
  <c r="AD454" i="6"/>
  <c r="AL454" i="6" s="1"/>
  <c r="AE454" i="6"/>
  <c r="AF454" i="6" s="1"/>
  <c r="AX454" i="6"/>
  <c r="AY454" i="6" s="1"/>
  <c r="AW454" i="6"/>
  <c r="F453" i="6"/>
  <c r="K453" i="6"/>
  <c r="F451" i="6"/>
  <c r="K451" i="6"/>
  <c r="F449" i="6"/>
  <c r="K449" i="6"/>
  <c r="K448" i="6"/>
  <c r="F448" i="6"/>
  <c r="K454" i="6"/>
  <c r="F454" i="6"/>
  <c r="Z452" i="6"/>
  <c r="Y452" i="6"/>
  <c r="K450" i="6"/>
  <c r="F450" i="6"/>
  <c r="AD446" i="6"/>
  <c r="AL446" i="6" s="1"/>
  <c r="AE446" i="6"/>
  <c r="AF446" i="6" s="1"/>
  <c r="AB446" i="6"/>
  <c r="AA446" i="6"/>
  <c r="Y447" i="6"/>
  <c r="Z447" i="6"/>
  <c r="AS445" i="6"/>
  <c r="AT445" i="6" s="1"/>
  <c r="AR445" i="6"/>
  <c r="AS436" i="6"/>
  <c r="AT436" i="6" s="1"/>
  <c r="AR436" i="6"/>
  <c r="AS440" i="6"/>
  <c r="AT440" i="6" s="1"/>
  <c r="AR440" i="6"/>
  <c r="AE444" i="6"/>
  <c r="AF444" i="6" s="1"/>
  <c r="AD444" i="6"/>
  <c r="AL444" i="6" s="1"/>
  <c r="AS443" i="6"/>
  <c r="AT443" i="6" s="1"/>
  <c r="AR443" i="6"/>
  <c r="K445" i="6"/>
  <c r="F445" i="6"/>
  <c r="F444" i="6"/>
  <c r="K444" i="6"/>
  <c r="AD443" i="6"/>
  <c r="AL443" i="6" s="1"/>
  <c r="AE443" i="6"/>
  <c r="AF443" i="6" s="1"/>
  <c r="Z443" i="6"/>
  <c r="Y443" i="6"/>
  <c r="Y442" i="6"/>
  <c r="Z442" i="6"/>
  <c r="K440" i="6"/>
  <c r="F440" i="6"/>
  <c r="AW438" i="6"/>
  <c r="AX438" i="6"/>
  <c r="AY438" i="6" s="1"/>
  <c r="Z438" i="6"/>
  <c r="Y438" i="6"/>
  <c r="K436" i="6"/>
  <c r="F436" i="6"/>
  <c r="K434" i="6"/>
  <c r="F434" i="6"/>
  <c r="AS438" i="6"/>
  <c r="AT438" i="6" s="1"/>
  <c r="AR438" i="6"/>
  <c r="AW434" i="6"/>
  <c r="AX434" i="6"/>
  <c r="AY434" i="6" s="1"/>
  <c r="F435" i="6"/>
  <c r="K435" i="6"/>
  <c r="Y433" i="6"/>
  <c r="Z433" i="6"/>
  <c r="AS434" i="6"/>
  <c r="AT434" i="6" s="1"/>
  <c r="AR434" i="6"/>
  <c r="AE442" i="6"/>
  <c r="AF442" i="6" s="1"/>
  <c r="AD442" i="6"/>
  <c r="AL442" i="6" s="1"/>
  <c r="AD445" i="6"/>
  <c r="AL445" i="6" s="1"/>
  <c r="AE445" i="6"/>
  <c r="AF445" i="6" s="1"/>
  <c r="Z445" i="6"/>
  <c r="Y445" i="6"/>
  <c r="Y444" i="6"/>
  <c r="Z444" i="6"/>
  <c r="K443" i="6"/>
  <c r="F443" i="6"/>
  <c r="F442" i="6"/>
  <c r="K442" i="6"/>
  <c r="AS441" i="6"/>
  <c r="AT441" i="6" s="1"/>
  <c r="AR441" i="6"/>
  <c r="AW440" i="6"/>
  <c r="AX440" i="6"/>
  <c r="AY440" i="6" s="1"/>
  <c r="Z440" i="6"/>
  <c r="Y440" i="6"/>
  <c r="K438" i="6"/>
  <c r="F438" i="6"/>
  <c r="AW436" i="6"/>
  <c r="AX436" i="6"/>
  <c r="AY436" i="6" s="1"/>
  <c r="Z436" i="6"/>
  <c r="Y436" i="6"/>
  <c r="AX435" i="6"/>
  <c r="AY435" i="6" s="1"/>
  <c r="AW435" i="6"/>
  <c r="AD434" i="6"/>
  <c r="AL434" i="6" s="1"/>
  <c r="AE434" i="6"/>
  <c r="AF434" i="6" s="1"/>
  <c r="Y435" i="6"/>
  <c r="Z435" i="6"/>
  <c r="F433" i="6"/>
  <c r="K433" i="6"/>
  <c r="AS429" i="6"/>
  <c r="AT429" i="6" s="1"/>
  <c r="AR429" i="6"/>
  <c r="AE432" i="6"/>
  <c r="AF432" i="6" s="1"/>
  <c r="AD432" i="6"/>
  <c r="AL432" i="6" s="1"/>
  <c r="AS431" i="6"/>
  <c r="AT431" i="6" s="1"/>
  <c r="AR431" i="6"/>
  <c r="K428" i="6"/>
  <c r="F428" i="6"/>
  <c r="Z426" i="6"/>
  <c r="Y426" i="6"/>
  <c r="K424" i="6"/>
  <c r="F424" i="6"/>
  <c r="AA425" i="6"/>
  <c r="AB425" i="6"/>
  <c r="AQ422" i="6"/>
  <c r="F432" i="6"/>
  <c r="K432" i="6"/>
  <c r="AD431" i="6"/>
  <c r="AL431" i="6" s="1"/>
  <c r="AE431" i="6"/>
  <c r="AF431" i="6" s="1"/>
  <c r="Z431" i="6"/>
  <c r="Y431" i="6"/>
  <c r="Y430" i="6"/>
  <c r="Z430" i="6"/>
  <c r="K429" i="6"/>
  <c r="F429" i="6"/>
  <c r="AX428" i="6"/>
  <c r="AY428" i="6" s="1"/>
  <c r="AW428" i="6"/>
  <c r="AW426" i="6"/>
  <c r="AX426" i="6"/>
  <c r="AY426" i="6" s="1"/>
  <c r="P425" i="6"/>
  <c r="S425" i="6" s="1"/>
  <c r="L425" i="6"/>
  <c r="M423" i="6"/>
  <c r="I423" i="6"/>
  <c r="J423" i="6" s="1"/>
  <c r="O423" i="6" s="1"/>
  <c r="AW421" i="6"/>
  <c r="AX421" i="6"/>
  <c r="AY421" i="6" s="1"/>
  <c r="AS421" i="6"/>
  <c r="AT421" i="6" s="1"/>
  <c r="AR421" i="6"/>
  <c r="Y420" i="6"/>
  <c r="Z420" i="6"/>
  <c r="AE430" i="6"/>
  <c r="AF430" i="6" s="1"/>
  <c r="AD430" i="6"/>
  <c r="AL430" i="6" s="1"/>
  <c r="Z428" i="6"/>
  <c r="Y428" i="6"/>
  <c r="K426" i="6"/>
  <c r="F426" i="6"/>
  <c r="Z424" i="6"/>
  <c r="Y424" i="6"/>
  <c r="AA423" i="6"/>
  <c r="AB423" i="6"/>
  <c r="AE422" i="6"/>
  <c r="AF422" i="6" s="1"/>
  <c r="AD422" i="6"/>
  <c r="AL422" i="6" s="1"/>
  <c r="AW422" i="6"/>
  <c r="AX422" i="6"/>
  <c r="AY422" i="6" s="1"/>
  <c r="K421" i="6"/>
  <c r="F421" i="6"/>
  <c r="Y432" i="6"/>
  <c r="Z432" i="6"/>
  <c r="K431" i="6"/>
  <c r="F431" i="6"/>
  <c r="F430" i="6"/>
  <c r="K430" i="6"/>
  <c r="AD429" i="6"/>
  <c r="AL429" i="6" s="1"/>
  <c r="AE429" i="6"/>
  <c r="AF429" i="6" s="1"/>
  <c r="Z429" i="6"/>
  <c r="Y429" i="6"/>
  <c r="AQ428" i="6"/>
  <c r="P427" i="6"/>
  <c r="S427" i="6" s="1"/>
  <c r="L427" i="6"/>
  <c r="AQ426" i="6"/>
  <c r="AW424" i="6"/>
  <c r="AX424" i="6"/>
  <c r="AY424" i="6" s="1"/>
  <c r="AD421" i="6"/>
  <c r="AL421" i="6" s="1"/>
  <c r="AE421" i="6"/>
  <c r="AF421" i="6" s="1"/>
  <c r="AE420" i="6"/>
  <c r="AF420" i="6" s="1"/>
  <c r="AD420" i="6"/>
  <c r="AL420" i="6" s="1"/>
  <c r="F420" i="6"/>
  <c r="K420" i="6"/>
  <c r="AS418" i="6"/>
  <c r="AT418" i="6" s="1"/>
  <c r="AR418" i="6"/>
  <c r="AS413" i="6"/>
  <c r="AT413" i="6" s="1"/>
  <c r="AR413" i="6"/>
  <c r="AS407" i="6"/>
  <c r="AT407" i="6" s="1"/>
  <c r="AR407" i="6"/>
  <c r="AS409" i="6"/>
  <c r="AT409" i="6" s="1"/>
  <c r="AR409" i="6"/>
  <c r="K418" i="6"/>
  <c r="F418" i="6"/>
  <c r="AQ419" i="6"/>
  <c r="AW418" i="6"/>
  <c r="AX418" i="6"/>
  <c r="AY418" i="6" s="1"/>
  <c r="AE419" i="6"/>
  <c r="AF419" i="6" s="1"/>
  <c r="AD419" i="6"/>
  <c r="AL419" i="6" s="1"/>
  <c r="F417" i="6"/>
  <c r="K417" i="6"/>
  <c r="AW416" i="6"/>
  <c r="AX416" i="6"/>
  <c r="AY416" i="6" s="1"/>
  <c r="AE417" i="6"/>
  <c r="AF417" i="6" s="1"/>
  <c r="AD417" i="6"/>
  <c r="AL417" i="6" s="1"/>
  <c r="AD415" i="6"/>
  <c r="AL415" i="6" s="1"/>
  <c r="AE415" i="6"/>
  <c r="AF415" i="6" s="1"/>
  <c r="Y414" i="6"/>
  <c r="Z414" i="6"/>
  <c r="AD413" i="6"/>
  <c r="AL413" i="6" s="1"/>
  <c r="AE413" i="6"/>
  <c r="AF413" i="6" s="1"/>
  <c r="Y412" i="6"/>
  <c r="Z412" i="6"/>
  <c r="P414" i="6"/>
  <c r="S414" i="6" s="1"/>
  <c r="L414" i="6"/>
  <c r="AE412" i="6"/>
  <c r="AF412" i="6" s="1"/>
  <c r="AD412" i="6"/>
  <c r="AL412" i="6" s="1"/>
  <c r="K407" i="6"/>
  <c r="F407" i="6"/>
  <c r="M412" i="6"/>
  <c r="I412" i="6"/>
  <c r="J412" i="6" s="1"/>
  <c r="O412" i="6" s="1"/>
  <c r="AD411" i="6"/>
  <c r="AL411" i="6" s="1"/>
  <c r="AE411" i="6"/>
  <c r="AF411" i="6" s="1"/>
  <c r="AW409" i="6"/>
  <c r="AX409" i="6"/>
  <c r="AY409" i="6" s="1"/>
  <c r="AQ408" i="6"/>
  <c r="AD407" i="6"/>
  <c r="AL407" i="6" s="1"/>
  <c r="AE407" i="6"/>
  <c r="AF407" i="6" s="1"/>
  <c r="F410" i="6"/>
  <c r="K410" i="6"/>
  <c r="AE408" i="6"/>
  <c r="AF408" i="6" s="1"/>
  <c r="AD408" i="6"/>
  <c r="AL408" i="6" s="1"/>
  <c r="AE410" i="6"/>
  <c r="AF410" i="6" s="1"/>
  <c r="AD410" i="6"/>
  <c r="AL410" i="6" s="1"/>
  <c r="F408" i="6"/>
  <c r="K408" i="6"/>
  <c r="K416" i="6"/>
  <c r="F416" i="6"/>
  <c r="Y419" i="6"/>
  <c r="Z419" i="6"/>
  <c r="AD418" i="6"/>
  <c r="AL418" i="6" s="1"/>
  <c r="AE418" i="6"/>
  <c r="AF418" i="6" s="1"/>
  <c r="AD416" i="6"/>
  <c r="AL416" i="6" s="1"/>
  <c r="AE416" i="6"/>
  <c r="AF416" i="6" s="1"/>
  <c r="AB418" i="6"/>
  <c r="AA418" i="6"/>
  <c r="Y417" i="6"/>
  <c r="Z417" i="6"/>
  <c r="AQ416" i="6"/>
  <c r="M419" i="6"/>
  <c r="I419" i="6"/>
  <c r="J419" i="6" s="1"/>
  <c r="O419" i="6" s="1"/>
  <c r="AB416" i="6"/>
  <c r="AA416" i="6"/>
  <c r="AQ414" i="6"/>
  <c r="AW413" i="6"/>
  <c r="AX413" i="6"/>
  <c r="AY413" i="6" s="1"/>
  <c r="AQ412" i="6"/>
  <c r="Z415" i="6"/>
  <c r="Y415" i="6"/>
  <c r="K409" i="6"/>
  <c r="F409" i="6"/>
  <c r="M415" i="6"/>
  <c r="I415" i="6"/>
  <c r="J415" i="6" s="1"/>
  <c r="O415" i="6" s="1"/>
  <c r="AW411" i="6"/>
  <c r="AX411" i="6"/>
  <c r="AY411" i="6" s="1"/>
  <c r="AQ410" i="6"/>
  <c r="AD409" i="6"/>
  <c r="AL409" i="6" s="1"/>
  <c r="AE409" i="6"/>
  <c r="AF409" i="6" s="1"/>
  <c r="AW407" i="6"/>
  <c r="AX407" i="6"/>
  <c r="AY407" i="6" s="1"/>
  <c r="Y410" i="6"/>
  <c r="Z410" i="6"/>
  <c r="AB407" i="6"/>
  <c r="AA407" i="6"/>
  <c r="Y408" i="6"/>
  <c r="Z408" i="6"/>
  <c r="AS406" i="6"/>
  <c r="AT406" i="6" s="1"/>
  <c r="AR406" i="6"/>
  <c r="AS397" i="6"/>
  <c r="AT397" i="6" s="1"/>
  <c r="AR397" i="6"/>
  <c r="AS401" i="6"/>
  <c r="AT401" i="6" s="1"/>
  <c r="AR401" i="6"/>
  <c r="AE405" i="6"/>
  <c r="AF405" i="6" s="1"/>
  <c r="AD405" i="6"/>
  <c r="AL405" i="6" s="1"/>
  <c r="AS404" i="6"/>
  <c r="AT404" i="6" s="1"/>
  <c r="AR404" i="6"/>
  <c r="K406" i="6"/>
  <c r="F406" i="6"/>
  <c r="F405" i="6"/>
  <c r="K405" i="6"/>
  <c r="AD404" i="6"/>
  <c r="AL404" i="6" s="1"/>
  <c r="AE404" i="6"/>
  <c r="AF404" i="6" s="1"/>
  <c r="Z404" i="6"/>
  <c r="Y404" i="6"/>
  <c r="Y403" i="6"/>
  <c r="Z403" i="6"/>
  <c r="K401" i="6"/>
  <c r="F401" i="6"/>
  <c r="AW399" i="6"/>
  <c r="AX399" i="6"/>
  <c r="AY399" i="6" s="1"/>
  <c r="Z399" i="6"/>
  <c r="Y399" i="6"/>
  <c r="K397" i="6"/>
  <c r="F397" i="6"/>
  <c r="K395" i="6"/>
  <c r="F395" i="6"/>
  <c r="AS399" i="6"/>
  <c r="AT399" i="6" s="1"/>
  <c r="AR399" i="6"/>
  <c r="AW395" i="6"/>
  <c r="AX395" i="6"/>
  <c r="AY395" i="6" s="1"/>
  <c r="F396" i="6"/>
  <c r="K396" i="6"/>
  <c r="Y394" i="6"/>
  <c r="Z394" i="6"/>
  <c r="AB395" i="6"/>
  <c r="AA395" i="6"/>
  <c r="AS395" i="6"/>
  <c r="AT395" i="6" s="1"/>
  <c r="AR395" i="6"/>
  <c r="AE403" i="6"/>
  <c r="AF403" i="6" s="1"/>
  <c r="AD403" i="6"/>
  <c r="AL403" i="6" s="1"/>
  <c r="AD406" i="6"/>
  <c r="AL406" i="6" s="1"/>
  <c r="AE406" i="6"/>
  <c r="AF406" i="6" s="1"/>
  <c r="Z406" i="6"/>
  <c r="Y406" i="6"/>
  <c r="Y405" i="6"/>
  <c r="Z405" i="6"/>
  <c r="K404" i="6"/>
  <c r="F404" i="6"/>
  <c r="F403" i="6"/>
  <c r="K403" i="6"/>
  <c r="AS402" i="6"/>
  <c r="AT402" i="6" s="1"/>
  <c r="AR402" i="6"/>
  <c r="AW401" i="6"/>
  <c r="AX401" i="6"/>
  <c r="AY401" i="6" s="1"/>
  <c r="Z401" i="6"/>
  <c r="Y401" i="6"/>
  <c r="K399" i="6"/>
  <c r="F399" i="6"/>
  <c r="AW397" i="6"/>
  <c r="AX397" i="6"/>
  <c r="AY397" i="6" s="1"/>
  <c r="Z397" i="6"/>
  <c r="Y397" i="6"/>
  <c r="AX396" i="6"/>
  <c r="AY396" i="6" s="1"/>
  <c r="AW396" i="6"/>
  <c r="AD395" i="6"/>
  <c r="AL395" i="6" s="1"/>
  <c r="AE395" i="6"/>
  <c r="AF395" i="6" s="1"/>
  <c r="Y396" i="6"/>
  <c r="Z396" i="6"/>
  <c r="F394" i="6"/>
  <c r="K394" i="6"/>
  <c r="AS390" i="6"/>
  <c r="AT390" i="6" s="1"/>
  <c r="AR390" i="6"/>
  <c r="AR384" i="6"/>
  <c r="AS384" i="6"/>
  <c r="AT384" i="6" s="1"/>
  <c r="AS383" i="6"/>
  <c r="AT383" i="6" s="1"/>
  <c r="AR383" i="6"/>
  <c r="AS381" i="6"/>
  <c r="AT381" i="6" s="1"/>
  <c r="AR381" i="6"/>
  <c r="AS392" i="6"/>
  <c r="AT392" i="6" s="1"/>
  <c r="AR392" i="6"/>
  <c r="AS385" i="6"/>
  <c r="AT385" i="6" s="1"/>
  <c r="AR385" i="6"/>
  <c r="AE393" i="6"/>
  <c r="AF393" i="6" s="1"/>
  <c r="AD393" i="6"/>
  <c r="AL393" i="6" s="1"/>
  <c r="AD392" i="6"/>
  <c r="AL392" i="6" s="1"/>
  <c r="AE392" i="6"/>
  <c r="AF392" i="6" s="1"/>
  <c r="AE391" i="6"/>
  <c r="AF391" i="6" s="1"/>
  <c r="AD391" i="6"/>
  <c r="AL391" i="6" s="1"/>
  <c r="AD390" i="6"/>
  <c r="AL390" i="6" s="1"/>
  <c r="AE390" i="6"/>
  <c r="AF390" i="6" s="1"/>
  <c r="K387" i="6"/>
  <c r="F387" i="6"/>
  <c r="K392" i="6"/>
  <c r="F392" i="6"/>
  <c r="Z390" i="6"/>
  <c r="Y390" i="6"/>
  <c r="AD389" i="6"/>
  <c r="AL389" i="6" s="1"/>
  <c r="AE389" i="6"/>
  <c r="AF389" i="6" s="1"/>
  <c r="AA391" i="6"/>
  <c r="AB391" i="6"/>
  <c r="Y388" i="6"/>
  <c r="Z388" i="6"/>
  <c r="AQ387" i="6"/>
  <c r="F386" i="6"/>
  <c r="K386" i="6"/>
  <c r="K383" i="6"/>
  <c r="F383" i="6"/>
  <c r="AB387" i="6"/>
  <c r="AA387" i="6"/>
  <c r="Z385" i="6"/>
  <c r="Y385" i="6"/>
  <c r="AD383" i="6"/>
  <c r="AL383" i="6" s="1"/>
  <c r="AE383" i="6"/>
  <c r="AF383" i="6" s="1"/>
  <c r="AD381" i="6"/>
  <c r="AL381" i="6" s="1"/>
  <c r="AE381" i="6"/>
  <c r="AF381" i="6" s="1"/>
  <c r="F384" i="6"/>
  <c r="K384" i="6"/>
  <c r="Y382" i="6"/>
  <c r="Z382" i="6"/>
  <c r="AB383" i="6"/>
  <c r="AA383" i="6"/>
  <c r="F393" i="6"/>
  <c r="K393" i="6"/>
  <c r="F391" i="6"/>
  <c r="K391" i="6"/>
  <c r="K389" i="6"/>
  <c r="F389" i="6"/>
  <c r="Z392" i="6"/>
  <c r="Y392" i="6"/>
  <c r="K390" i="6"/>
  <c r="F390" i="6"/>
  <c r="AD387" i="6"/>
  <c r="AL387" i="6" s="1"/>
  <c r="AE387" i="6"/>
  <c r="AF387" i="6" s="1"/>
  <c r="F388" i="6"/>
  <c r="K388" i="6"/>
  <c r="AW387" i="6"/>
  <c r="AX387" i="6"/>
  <c r="AY387" i="6" s="1"/>
  <c r="AE386" i="6"/>
  <c r="AF386" i="6" s="1"/>
  <c r="AD386" i="6"/>
  <c r="AL386" i="6" s="1"/>
  <c r="AD385" i="6"/>
  <c r="AL385" i="6" s="1"/>
  <c r="AE385" i="6"/>
  <c r="AF385" i="6" s="1"/>
  <c r="AX384" i="6"/>
  <c r="AY384" i="6" s="1"/>
  <c r="AW384" i="6"/>
  <c r="K381" i="6"/>
  <c r="F381" i="6"/>
  <c r="K385" i="6"/>
  <c r="F385" i="6"/>
  <c r="AW383" i="6"/>
  <c r="AX383" i="6"/>
  <c r="AY383" i="6" s="1"/>
  <c r="AW381" i="6"/>
  <c r="AX381" i="6"/>
  <c r="AY381" i="6" s="1"/>
  <c r="AA386" i="6"/>
  <c r="AB386" i="6"/>
  <c r="Y384" i="6"/>
  <c r="Z384" i="6"/>
  <c r="F382" i="6"/>
  <c r="K382" i="6"/>
  <c r="AE384" i="6"/>
  <c r="AF384" i="6" s="1"/>
  <c r="AD384" i="6"/>
  <c r="AL384" i="6" s="1"/>
  <c r="AB381" i="6"/>
  <c r="AA381" i="6"/>
  <c r="AS374" i="6"/>
  <c r="AT374" i="6" s="1"/>
  <c r="AR374" i="6"/>
  <c r="AS368" i="6"/>
  <c r="AT368" i="6" s="1"/>
  <c r="AR368" i="6"/>
  <c r="AS379" i="6"/>
  <c r="AT379" i="6" s="1"/>
  <c r="AR379" i="6"/>
  <c r="AS370" i="6"/>
  <c r="AT370" i="6" s="1"/>
  <c r="AR370" i="6"/>
  <c r="K377" i="6"/>
  <c r="F377" i="6"/>
  <c r="Y380" i="6"/>
  <c r="Z380" i="6"/>
  <c r="AD379" i="6"/>
  <c r="AL379" i="6" s="1"/>
  <c r="AE379" i="6"/>
  <c r="AF379" i="6" s="1"/>
  <c r="AD377" i="6"/>
  <c r="AL377" i="6" s="1"/>
  <c r="AE377" i="6"/>
  <c r="AF377" i="6" s="1"/>
  <c r="F378" i="6"/>
  <c r="K378" i="6"/>
  <c r="AW377" i="6"/>
  <c r="AX377" i="6"/>
  <c r="AY377" i="6" s="1"/>
  <c r="P380" i="6"/>
  <c r="S380" i="6" s="1"/>
  <c r="L380" i="6"/>
  <c r="AE378" i="6"/>
  <c r="AF378" i="6" s="1"/>
  <c r="AD378" i="6"/>
  <c r="AL378" i="6" s="1"/>
  <c r="AQ375" i="6"/>
  <c r="F375" i="6"/>
  <c r="K375" i="6"/>
  <c r="Z376" i="6"/>
  <c r="Y376" i="6"/>
  <c r="Y373" i="6"/>
  <c r="Z373" i="6"/>
  <c r="AX373" i="6"/>
  <c r="AY373" i="6" s="1"/>
  <c r="AW373" i="6"/>
  <c r="AQ371" i="6"/>
  <c r="AW370" i="6"/>
  <c r="AX370" i="6"/>
  <c r="AY370" i="6" s="1"/>
  <c r="AQ369" i="6"/>
  <c r="AD368" i="6"/>
  <c r="AL368" i="6" s="1"/>
  <c r="AE368" i="6"/>
  <c r="AF368" i="6" s="1"/>
  <c r="AB368" i="6"/>
  <c r="AA368" i="6"/>
  <c r="AE371" i="6"/>
  <c r="AF371" i="6" s="1"/>
  <c r="AD371" i="6"/>
  <c r="AL371" i="6" s="1"/>
  <c r="F369" i="6"/>
  <c r="K369" i="6"/>
  <c r="K379" i="6"/>
  <c r="F379" i="6"/>
  <c r="AQ380" i="6"/>
  <c r="AW379" i="6"/>
  <c r="AX379" i="6"/>
  <c r="AY379" i="6" s="1"/>
  <c r="AQ378" i="6"/>
  <c r="Y378" i="6"/>
  <c r="Z378" i="6"/>
  <c r="AQ377" i="6"/>
  <c r="Y375" i="6"/>
  <c r="Z375" i="6"/>
  <c r="AW374" i="6"/>
  <c r="AX374" i="6"/>
  <c r="AY374" i="6" s="1"/>
  <c r="K376" i="6"/>
  <c r="F376" i="6"/>
  <c r="K373" i="6"/>
  <c r="F373" i="6"/>
  <c r="AE373" i="6"/>
  <c r="AF373" i="6" s="1"/>
  <c r="AD373" i="6"/>
  <c r="AL373" i="6" s="1"/>
  <c r="K370" i="6"/>
  <c r="F370" i="6"/>
  <c r="AD376" i="6"/>
  <c r="AL376" i="6" s="1"/>
  <c r="AE376" i="6"/>
  <c r="AF376" i="6" s="1"/>
  <c r="AD372" i="6"/>
  <c r="AL372" i="6" s="1"/>
  <c r="AE372" i="6"/>
  <c r="AF372" i="6" s="1"/>
  <c r="Y371" i="6"/>
  <c r="Z371" i="6"/>
  <c r="AD370" i="6"/>
  <c r="AL370" i="6" s="1"/>
  <c r="AE370" i="6"/>
  <c r="AF370" i="6" s="1"/>
  <c r="AW368" i="6"/>
  <c r="AX368" i="6"/>
  <c r="AY368" i="6" s="1"/>
  <c r="M371" i="6"/>
  <c r="I371" i="6"/>
  <c r="J371" i="6" s="1"/>
  <c r="O371" i="6" s="1"/>
  <c r="AB370" i="6"/>
  <c r="AA370" i="6"/>
  <c r="Y369" i="6"/>
  <c r="Z369" i="6"/>
  <c r="AS359" i="6"/>
  <c r="AT359" i="6" s="1"/>
  <c r="AR359" i="6"/>
  <c r="AS357" i="6"/>
  <c r="AT357" i="6" s="1"/>
  <c r="AR357" i="6"/>
  <c r="AS355" i="6"/>
  <c r="AT355" i="6" s="1"/>
  <c r="AR355" i="6"/>
  <c r="AS364" i="6"/>
  <c r="AT364" i="6" s="1"/>
  <c r="AR364" i="6"/>
  <c r="AE367" i="6"/>
  <c r="AF367" i="6" s="1"/>
  <c r="AD367" i="6"/>
  <c r="AL367" i="6" s="1"/>
  <c r="F367" i="6"/>
  <c r="K367" i="6"/>
  <c r="AD366" i="6"/>
  <c r="AL366" i="6" s="1"/>
  <c r="AE366" i="6"/>
  <c r="AF366" i="6" s="1"/>
  <c r="Z366" i="6"/>
  <c r="Y366" i="6"/>
  <c r="Y365" i="6"/>
  <c r="Z365" i="6"/>
  <c r="K364" i="6"/>
  <c r="F364" i="6"/>
  <c r="AQ363" i="6"/>
  <c r="AE362" i="6"/>
  <c r="AF362" i="6" s="1"/>
  <c r="AD362" i="6"/>
  <c r="AL362" i="6" s="1"/>
  <c r="AD361" i="6"/>
  <c r="AL361" i="6" s="1"/>
  <c r="AE361" i="6"/>
  <c r="AF361" i="6" s="1"/>
  <c r="AE360" i="6"/>
  <c r="AF360" i="6" s="1"/>
  <c r="AD360" i="6"/>
  <c r="AL360" i="6" s="1"/>
  <c r="AD359" i="6"/>
  <c r="AL359" i="6" s="1"/>
  <c r="AE359" i="6"/>
  <c r="AF359" i="6" s="1"/>
  <c r="AE358" i="6"/>
  <c r="AF358" i="6" s="1"/>
  <c r="AD358" i="6"/>
  <c r="AL358" i="6" s="1"/>
  <c r="K355" i="6"/>
  <c r="F355" i="6"/>
  <c r="Z363" i="6"/>
  <c r="Y363" i="6"/>
  <c r="K361" i="6"/>
  <c r="F361" i="6"/>
  <c r="Z359" i="6"/>
  <c r="Y359" i="6"/>
  <c r="AW357" i="6"/>
  <c r="AX357" i="6"/>
  <c r="AY357" i="6" s="1"/>
  <c r="AD357" i="6"/>
  <c r="AL357" i="6" s="1"/>
  <c r="AE357" i="6"/>
  <c r="AF357" i="6" s="1"/>
  <c r="AW355" i="6"/>
  <c r="AX355" i="6"/>
  <c r="AY355" i="6" s="1"/>
  <c r="AB357" i="6"/>
  <c r="AA357" i="6"/>
  <c r="AE356" i="6"/>
  <c r="AF356" i="6" s="1"/>
  <c r="AD356" i="6"/>
  <c r="AL356" i="6" s="1"/>
  <c r="AA362" i="6"/>
  <c r="AB362" i="6"/>
  <c r="AA360" i="6"/>
  <c r="AB360" i="6"/>
  <c r="F356" i="6"/>
  <c r="K356" i="6"/>
  <c r="AE365" i="6"/>
  <c r="AF365" i="6" s="1"/>
  <c r="AD365" i="6"/>
  <c r="AL365" i="6" s="1"/>
  <c r="Y367" i="6"/>
  <c r="Z367" i="6"/>
  <c r="K366" i="6"/>
  <c r="F366" i="6"/>
  <c r="F365" i="6"/>
  <c r="K365" i="6"/>
  <c r="AD364" i="6"/>
  <c r="AL364" i="6" s="1"/>
  <c r="AE364" i="6"/>
  <c r="AF364" i="6" s="1"/>
  <c r="Z364" i="6"/>
  <c r="Y364" i="6"/>
  <c r="AD363" i="6"/>
  <c r="AL363" i="6" s="1"/>
  <c r="AE363" i="6"/>
  <c r="AF363" i="6" s="1"/>
  <c r="AX363" i="6"/>
  <c r="AY363" i="6" s="1"/>
  <c r="AW363" i="6"/>
  <c r="F362" i="6"/>
  <c r="K362" i="6"/>
  <c r="F360" i="6"/>
  <c r="K360" i="6"/>
  <c r="F358" i="6"/>
  <c r="K358" i="6"/>
  <c r="K357" i="6"/>
  <c r="F357" i="6"/>
  <c r="K363" i="6"/>
  <c r="F363" i="6"/>
  <c r="Z361" i="6"/>
  <c r="Y361" i="6"/>
  <c r="K359" i="6"/>
  <c r="F359" i="6"/>
  <c r="AD355" i="6"/>
  <c r="AL355" i="6" s="1"/>
  <c r="AE355" i="6"/>
  <c r="AF355" i="6" s="1"/>
  <c r="Y356" i="6"/>
  <c r="Z356" i="6"/>
  <c r="AS352" i="6"/>
  <c r="AT352" i="6" s="1"/>
  <c r="AR352" i="6"/>
  <c r="AS347" i="6"/>
  <c r="AT347" i="6" s="1"/>
  <c r="AR347" i="6"/>
  <c r="AS254" i="6"/>
  <c r="AT254" i="6" s="1"/>
  <c r="AR254" i="6"/>
  <c r="AE351" i="6"/>
  <c r="AF351" i="6" s="1"/>
  <c r="AD351" i="6"/>
  <c r="AL351" i="6" s="1"/>
  <c r="AD354" i="6"/>
  <c r="AL354" i="6" s="1"/>
  <c r="AE354" i="6"/>
  <c r="AF354" i="6" s="1"/>
  <c r="Z354" i="6"/>
  <c r="Y354" i="6"/>
  <c r="Y353" i="6"/>
  <c r="Z353" i="6"/>
  <c r="K352" i="6"/>
  <c r="F352" i="6"/>
  <c r="F351" i="6"/>
  <c r="K351" i="6"/>
  <c r="AW349" i="6"/>
  <c r="AX349" i="6"/>
  <c r="AY349" i="6" s="1"/>
  <c r="Z349" i="6"/>
  <c r="Y349" i="6"/>
  <c r="K347" i="6"/>
  <c r="F347" i="6"/>
  <c r="AW345" i="6"/>
  <c r="AX345" i="6"/>
  <c r="AY345" i="6" s="1"/>
  <c r="Z345" i="6"/>
  <c r="Y345" i="6"/>
  <c r="AX344" i="6"/>
  <c r="AY344" i="6" s="1"/>
  <c r="AW344" i="6"/>
  <c r="AS349" i="6"/>
  <c r="AT349" i="6" s="1"/>
  <c r="AR349" i="6"/>
  <c r="AS345" i="6"/>
  <c r="AT345" i="6" s="1"/>
  <c r="AR345" i="6"/>
  <c r="AD254" i="6"/>
  <c r="AL254" i="6" s="1"/>
  <c r="AE254" i="6"/>
  <c r="AF254" i="6" s="1"/>
  <c r="AE344" i="6"/>
  <c r="AF344" i="6" s="1"/>
  <c r="AD344" i="6"/>
  <c r="AL344" i="6" s="1"/>
  <c r="AE253" i="6"/>
  <c r="AF253" i="6" s="1"/>
  <c r="AD253" i="6"/>
  <c r="AL253" i="6" s="1"/>
  <c r="Y344" i="6"/>
  <c r="Z344" i="6"/>
  <c r="F253" i="6"/>
  <c r="K253" i="6"/>
  <c r="AE353" i="6"/>
  <c r="AF353" i="6" s="1"/>
  <c r="AD353" i="6"/>
  <c r="AL353" i="6" s="1"/>
  <c r="K354" i="6"/>
  <c r="F354" i="6"/>
  <c r="F353" i="6"/>
  <c r="K353" i="6"/>
  <c r="AD352" i="6"/>
  <c r="AL352" i="6" s="1"/>
  <c r="AE352" i="6"/>
  <c r="AF352" i="6" s="1"/>
  <c r="Z352" i="6"/>
  <c r="Y352" i="6"/>
  <c r="Y351" i="6"/>
  <c r="Z351" i="6"/>
  <c r="K349" i="6"/>
  <c r="F349" i="6"/>
  <c r="AW347" i="6"/>
  <c r="AX347" i="6"/>
  <c r="AY347" i="6" s="1"/>
  <c r="Z347" i="6"/>
  <c r="Y347" i="6"/>
  <c r="K345" i="6"/>
  <c r="F345" i="6"/>
  <c r="K254" i="6"/>
  <c r="F254" i="6"/>
  <c r="AW254" i="6"/>
  <c r="AX254" i="6"/>
  <c r="AY254" i="6" s="1"/>
  <c r="F344" i="6"/>
  <c r="K344" i="6"/>
  <c r="Y253" i="6"/>
  <c r="Z253" i="6"/>
  <c r="AS105" i="6"/>
  <c r="AT105" i="6" s="1"/>
  <c r="AR105" i="6"/>
  <c r="AS101" i="6"/>
  <c r="AT101" i="6" s="1"/>
  <c r="AR101" i="6"/>
  <c r="AR100" i="6"/>
  <c r="AS100" i="6"/>
  <c r="AT100" i="6" s="1"/>
  <c r="Z251" i="6"/>
  <c r="Y251" i="6"/>
  <c r="K249" i="6"/>
  <c r="F249" i="6"/>
  <c r="I252" i="6"/>
  <c r="J252" i="6" s="1"/>
  <c r="O252" i="6" s="1"/>
  <c r="M252" i="6"/>
  <c r="AW251" i="6"/>
  <c r="AX251" i="6"/>
  <c r="AY251" i="6" s="1"/>
  <c r="P250" i="6"/>
  <c r="S250" i="6" s="1"/>
  <c r="L250" i="6"/>
  <c r="AS249" i="6"/>
  <c r="AT249" i="6" s="1"/>
  <c r="AR249" i="6"/>
  <c r="Z107" i="6"/>
  <c r="Y107" i="6"/>
  <c r="AD105" i="6"/>
  <c r="AL105" i="6" s="1"/>
  <c r="AE105" i="6"/>
  <c r="AF105" i="6" s="1"/>
  <c r="AE104" i="6"/>
  <c r="AF104" i="6" s="1"/>
  <c r="AD104" i="6"/>
  <c r="AL104" i="6" s="1"/>
  <c r="AD103" i="6"/>
  <c r="AL103" i="6" s="1"/>
  <c r="AE103" i="6"/>
  <c r="AF103" i="6" s="1"/>
  <c r="AE102" i="6"/>
  <c r="AF102" i="6" s="1"/>
  <c r="AD102" i="6"/>
  <c r="AL102" i="6" s="1"/>
  <c r="AD101" i="6"/>
  <c r="AL101" i="6" s="1"/>
  <c r="AE101" i="6"/>
  <c r="AF101" i="6" s="1"/>
  <c r="AE100" i="6"/>
  <c r="AF100" i="6" s="1"/>
  <c r="AD100" i="6"/>
  <c r="AL100" i="6" s="1"/>
  <c r="P248" i="6"/>
  <c r="S248" i="6" s="1"/>
  <c r="L248" i="6"/>
  <c r="AQ107" i="6"/>
  <c r="Z105" i="6"/>
  <c r="Y105" i="6"/>
  <c r="K103" i="6"/>
  <c r="F103" i="6"/>
  <c r="Z101" i="6"/>
  <c r="Y101" i="6"/>
  <c r="AA104" i="6"/>
  <c r="AB104" i="6"/>
  <c r="K251" i="6"/>
  <c r="F251" i="6"/>
  <c r="Z249" i="6"/>
  <c r="Y249" i="6"/>
  <c r="AS251" i="6"/>
  <c r="AT251" i="6" s="1"/>
  <c r="AR251" i="6"/>
  <c r="AW249" i="6"/>
  <c r="AX249" i="6"/>
  <c r="AY249" i="6" s="1"/>
  <c r="K107" i="6"/>
  <c r="F107" i="6"/>
  <c r="AQ106" i="6"/>
  <c r="AX106" i="6"/>
  <c r="AY106" i="6" s="1"/>
  <c r="AW106" i="6"/>
  <c r="F104" i="6"/>
  <c r="K104" i="6"/>
  <c r="F102" i="6"/>
  <c r="K102" i="6"/>
  <c r="AX100" i="6"/>
  <c r="AY100" i="6" s="1"/>
  <c r="AW100" i="6"/>
  <c r="AW107" i="6"/>
  <c r="AX107" i="6"/>
  <c r="AY107" i="6" s="1"/>
  <c r="K105" i="6"/>
  <c r="F105" i="6"/>
  <c r="Z103" i="6"/>
  <c r="Y103" i="6"/>
  <c r="K101" i="6"/>
  <c r="F101" i="6"/>
  <c r="AS173" i="6"/>
  <c r="AT173" i="6" s="1"/>
  <c r="AR173" i="6"/>
  <c r="AS171" i="6"/>
  <c r="AT171" i="6" s="1"/>
  <c r="AR171" i="6"/>
  <c r="AE99" i="6"/>
  <c r="AF99" i="6" s="1"/>
  <c r="AD99" i="6"/>
  <c r="AL99" i="6" s="1"/>
  <c r="AD98" i="6"/>
  <c r="AL98" i="6" s="1"/>
  <c r="AE98" i="6"/>
  <c r="AF98" i="6" s="1"/>
  <c r="AE97" i="6"/>
  <c r="AF97" i="6" s="1"/>
  <c r="AD97" i="6"/>
  <c r="AL97" i="6" s="1"/>
  <c r="Z98" i="6"/>
  <c r="Y98" i="6"/>
  <c r="AA99" i="6"/>
  <c r="AB99" i="6"/>
  <c r="Y341" i="6"/>
  <c r="Z341" i="6"/>
  <c r="AQ175" i="6"/>
  <c r="AD173" i="6"/>
  <c r="AL173" i="6" s="1"/>
  <c r="AE173" i="6"/>
  <c r="AF173" i="6" s="1"/>
  <c r="AE172" i="6"/>
  <c r="AF172" i="6" s="1"/>
  <c r="AD172" i="6"/>
  <c r="AL172" i="6" s="1"/>
  <c r="K169" i="6"/>
  <c r="F169" i="6"/>
  <c r="AD175" i="6"/>
  <c r="AL175" i="6" s="1"/>
  <c r="AE175" i="6"/>
  <c r="AF175" i="6" s="1"/>
  <c r="Z175" i="6"/>
  <c r="Y175" i="6"/>
  <c r="AW173" i="6"/>
  <c r="AX173" i="6"/>
  <c r="AY173" i="6" s="1"/>
  <c r="K173" i="6"/>
  <c r="F173" i="6"/>
  <c r="AD169" i="6"/>
  <c r="AL169" i="6" s="1"/>
  <c r="AE169" i="6"/>
  <c r="AF169" i="6" s="1"/>
  <c r="AA174" i="6"/>
  <c r="AB174" i="6"/>
  <c r="AB169" i="6"/>
  <c r="AA169" i="6"/>
  <c r="AW169" i="6"/>
  <c r="AX169" i="6"/>
  <c r="AY169" i="6" s="1"/>
  <c r="F170" i="6"/>
  <c r="K170" i="6"/>
  <c r="F99" i="6"/>
  <c r="K99" i="6"/>
  <c r="F97" i="6"/>
  <c r="K97" i="6"/>
  <c r="K98" i="6"/>
  <c r="F98" i="6"/>
  <c r="F341" i="6"/>
  <c r="K341" i="6"/>
  <c r="AW175" i="6"/>
  <c r="AX175" i="6"/>
  <c r="AY175" i="6" s="1"/>
  <c r="AE174" i="6"/>
  <c r="AF174" i="6" s="1"/>
  <c r="AD174" i="6"/>
  <c r="AL174" i="6" s="1"/>
  <c r="F172" i="6"/>
  <c r="K172" i="6"/>
  <c r="AE341" i="6"/>
  <c r="AF341" i="6" s="1"/>
  <c r="AD341" i="6"/>
  <c r="AL341" i="6" s="1"/>
  <c r="K175" i="6"/>
  <c r="F175" i="6"/>
  <c r="Z173" i="6"/>
  <c r="Y173" i="6"/>
  <c r="AW171" i="6"/>
  <c r="AX171" i="6"/>
  <c r="AY171" i="6" s="1"/>
  <c r="AD171" i="6"/>
  <c r="AL171" i="6" s="1"/>
  <c r="AE171" i="6"/>
  <c r="AF171" i="6" s="1"/>
  <c r="AQ170" i="6"/>
  <c r="AA172" i="6"/>
  <c r="AB172" i="6"/>
  <c r="AQ169" i="6"/>
  <c r="AB171" i="6"/>
  <c r="AA171" i="6"/>
  <c r="Y170" i="6"/>
  <c r="Z170" i="6"/>
  <c r="AS221" i="6"/>
  <c r="AT221" i="6" s="1"/>
  <c r="AR221" i="6"/>
  <c r="AS219" i="6"/>
  <c r="AT219" i="6" s="1"/>
  <c r="AR219" i="6"/>
  <c r="AS225" i="6"/>
  <c r="AT225" i="6" s="1"/>
  <c r="AR225" i="6"/>
  <c r="AE168" i="6"/>
  <c r="AF168" i="6" s="1"/>
  <c r="AD168" i="6"/>
  <c r="AL168" i="6" s="1"/>
  <c r="AS167" i="6"/>
  <c r="AT167" i="6" s="1"/>
  <c r="AR167" i="6"/>
  <c r="F168" i="6"/>
  <c r="K168" i="6"/>
  <c r="AD167" i="6"/>
  <c r="AL167" i="6" s="1"/>
  <c r="AE167" i="6"/>
  <c r="AF167" i="6" s="1"/>
  <c r="Z167" i="6"/>
  <c r="Y167" i="6"/>
  <c r="Y166" i="6"/>
  <c r="Z166" i="6"/>
  <c r="K165" i="6"/>
  <c r="F165" i="6"/>
  <c r="AQ164" i="6"/>
  <c r="AE226" i="6"/>
  <c r="AF226" i="6" s="1"/>
  <c r="AD226" i="6"/>
  <c r="AL226" i="6" s="1"/>
  <c r="AD225" i="6"/>
  <c r="AL225" i="6" s="1"/>
  <c r="AE225" i="6"/>
  <c r="AF225" i="6" s="1"/>
  <c r="AE224" i="6"/>
  <c r="AF224" i="6" s="1"/>
  <c r="AD224" i="6"/>
  <c r="AL224" i="6" s="1"/>
  <c r="AD223" i="6"/>
  <c r="AL223" i="6" s="1"/>
  <c r="AE223" i="6"/>
  <c r="AF223" i="6" s="1"/>
  <c r="AE222" i="6"/>
  <c r="AF222" i="6" s="1"/>
  <c r="AD222" i="6"/>
  <c r="AL222" i="6" s="1"/>
  <c r="K219" i="6"/>
  <c r="F219" i="6"/>
  <c r="Z164" i="6"/>
  <c r="Y164" i="6"/>
  <c r="K225" i="6"/>
  <c r="F225" i="6"/>
  <c r="Z223" i="6"/>
  <c r="Y223" i="6"/>
  <c r="AW221" i="6"/>
  <c r="AX221" i="6"/>
  <c r="AY221" i="6" s="1"/>
  <c r="AD221" i="6"/>
  <c r="AL221" i="6" s="1"/>
  <c r="AE221" i="6"/>
  <c r="AF221" i="6" s="1"/>
  <c r="AW219" i="6"/>
  <c r="AX219" i="6"/>
  <c r="AY219" i="6" s="1"/>
  <c r="AB221" i="6"/>
  <c r="AA221" i="6"/>
  <c r="AE220" i="6"/>
  <c r="AF220" i="6" s="1"/>
  <c r="AD220" i="6"/>
  <c r="AL220" i="6" s="1"/>
  <c r="AA224" i="6"/>
  <c r="AB224" i="6"/>
  <c r="F220" i="6"/>
  <c r="K220" i="6"/>
  <c r="AE166" i="6"/>
  <c r="AF166" i="6" s="1"/>
  <c r="AD166" i="6"/>
  <c r="AL166" i="6" s="1"/>
  <c r="Y168" i="6"/>
  <c r="Z168" i="6"/>
  <c r="K167" i="6"/>
  <c r="F167" i="6"/>
  <c r="F166" i="6"/>
  <c r="K166" i="6"/>
  <c r="AD165" i="6"/>
  <c r="AL165" i="6" s="1"/>
  <c r="AE165" i="6"/>
  <c r="AF165" i="6" s="1"/>
  <c r="Z165" i="6"/>
  <c r="Y165" i="6"/>
  <c r="AD164" i="6"/>
  <c r="AL164" i="6" s="1"/>
  <c r="AE164" i="6"/>
  <c r="AF164" i="6" s="1"/>
  <c r="AX164" i="6"/>
  <c r="AY164" i="6" s="1"/>
  <c r="AW164" i="6"/>
  <c r="F226" i="6"/>
  <c r="K226" i="6"/>
  <c r="F224" i="6"/>
  <c r="K224" i="6"/>
  <c r="F222" i="6"/>
  <c r="K222" i="6"/>
  <c r="K221" i="6"/>
  <c r="F221" i="6"/>
  <c r="K164" i="6"/>
  <c r="F164" i="6"/>
  <c r="Z225" i="6"/>
  <c r="Y225" i="6"/>
  <c r="K223" i="6"/>
  <c r="F223" i="6"/>
  <c r="AD219" i="6"/>
  <c r="AL219" i="6" s="1"/>
  <c r="AE219" i="6"/>
  <c r="AF219" i="6" s="1"/>
  <c r="AB219" i="6"/>
  <c r="AA219" i="6"/>
  <c r="Y220" i="6"/>
  <c r="Z220" i="6"/>
  <c r="AS14" i="6"/>
  <c r="AT14" i="6" s="1"/>
  <c r="AR14" i="6"/>
  <c r="AS12" i="6"/>
  <c r="AT12" i="6" s="1"/>
  <c r="AR12" i="6"/>
  <c r="AS10" i="6"/>
  <c r="AT10" i="6" s="1"/>
  <c r="AR10" i="6"/>
  <c r="AS215" i="6"/>
  <c r="AT215" i="6" s="1"/>
  <c r="AR215" i="6"/>
  <c r="AS16" i="6"/>
  <c r="AT16" i="6" s="1"/>
  <c r="AR16" i="6"/>
  <c r="AE218" i="6"/>
  <c r="AF218" i="6" s="1"/>
  <c r="AD218" i="6"/>
  <c r="AL218" i="6" s="1"/>
  <c r="AS217" i="6"/>
  <c r="AT217" i="6" s="1"/>
  <c r="AR217" i="6"/>
  <c r="F218" i="6"/>
  <c r="K218" i="6"/>
  <c r="AD217" i="6"/>
  <c r="AL217" i="6" s="1"/>
  <c r="AE217" i="6"/>
  <c r="AF217" i="6" s="1"/>
  <c r="Z217" i="6"/>
  <c r="Y217" i="6"/>
  <c r="Y216" i="6"/>
  <c r="Z216" i="6"/>
  <c r="K215" i="6"/>
  <c r="F215" i="6"/>
  <c r="AQ214" i="6"/>
  <c r="AE17" i="6"/>
  <c r="AF17" i="6" s="1"/>
  <c r="AD17" i="6"/>
  <c r="AL17" i="6" s="1"/>
  <c r="AD16" i="6"/>
  <c r="AL16" i="6" s="1"/>
  <c r="AE16" i="6"/>
  <c r="AF16" i="6" s="1"/>
  <c r="AE15" i="6"/>
  <c r="AF15" i="6" s="1"/>
  <c r="AD15" i="6"/>
  <c r="AL15" i="6" s="1"/>
  <c r="AD14" i="6"/>
  <c r="AL14" i="6" s="1"/>
  <c r="AE14" i="6"/>
  <c r="AF14" i="6" s="1"/>
  <c r="AE13" i="6"/>
  <c r="AF13" i="6" s="1"/>
  <c r="AD13" i="6"/>
  <c r="AL13" i="6" s="1"/>
  <c r="K10" i="6"/>
  <c r="F10" i="6"/>
  <c r="Z214" i="6"/>
  <c r="Y214" i="6"/>
  <c r="K16" i="6"/>
  <c r="F16" i="6"/>
  <c r="Z14" i="6"/>
  <c r="Y14" i="6"/>
  <c r="AW12" i="6"/>
  <c r="AX12" i="6"/>
  <c r="AY12" i="6" s="1"/>
  <c r="AD12" i="6"/>
  <c r="AL12" i="6" s="1"/>
  <c r="AE12" i="6"/>
  <c r="AF12" i="6" s="1"/>
  <c r="AW10" i="6"/>
  <c r="AX10" i="6"/>
  <c r="AY10" i="6" s="1"/>
  <c r="AE11" i="6"/>
  <c r="AF11" i="6" s="1"/>
  <c r="AD11" i="6"/>
  <c r="AL11" i="6" s="1"/>
  <c r="AA17" i="6"/>
  <c r="AB17" i="6"/>
  <c r="AA15" i="6"/>
  <c r="AB15" i="6"/>
  <c r="AA13" i="6"/>
  <c r="AB13" i="6"/>
  <c r="F11" i="6"/>
  <c r="K11" i="6"/>
  <c r="AE216" i="6"/>
  <c r="AF216" i="6" s="1"/>
  <c r="AD216" i="6"/>
  <c r="AL216" i="6" s="1"/>
  <c r="Y218" i="6"/>
  <c r="Z218" i="6"/>
  <c r="K217" i="6"/>
  <c r="F217" i="6"/>
  <c r="F216" i="6"/>
  <c r="K216" i="6"/>
  <c r="AD215" i="6"/>
  <c r="AL215" i="6" s="1"/>
  <c r="AE215" i="6"/>
  <c r="AF215" i="6" s="1"/>
  <c r="Z215" i="6"/>
  <c r="Y215" i="6"/>
  <c r="AD214" i="6"/>
  <c r="AL214" i="6" s="1"/>
  <c r="AE214" i="6"/>
  <c r="AF214" i="6" s="1"/>
  <c r="AX214" i="6"/>
  <c r="AY214" i="6" s="1"/>
  <c r="AW214" i="6"/>
  <c r="F17" i="6"/>
  <c r="K17" i="6"/>
  <c r="F15" i="6"/>
  <c r="K15" i="6"/>
  <c r="F13" i="6"/>
  <c r="K13" i="6"/>
  <c r="K12" i="6"/>
  <c r="F12" i="6"/>
  <c r="K214" i="6"/>
  <c r="F214" i="6"/>
  <c r="Z16" i="6"/>
  <c r="Y16" i="6"/>
  <c r="K14" i="6"/>
  <c r="F14" i="6"/>
  <c r="AD10" i="6"/>
  <c r="AL10" i="6" s="1"/>
  <c r="AE10" i="6"/>
  <c r="AF10" i="6" s="1"/>
  <c r="Y11" i="6"/>
  <c r="Z11" i="6"/>
  <c r="AS231" i="6"/>
  <c r="AT231" i="6" s="1"/>
  <c r="AR231" i="6"/>
  <c r="AS229" i="6"/>
  <c r="AT229" i="6" s="1"/>
  <c r="AR229" i="6"/>
  <c r="AS227" i="6"/>
  <c r="AT227" i="6" s="1"/>
  <c r="AR227" i="6"/>
  <c r="AS6" i="6"/>
  <c r="AT6" i="6" s="1"/>
  <c r="AR6" i="6"/>
  <c r="AS3" i="6"/>
  <c r="AT3" i="6" s="1"/>
  <c r="AR3" i="6"/>
  <c r="AE9" i="6"/>
  <c r="AF9" i="6" s="1"/>
  <c r="AD9" i="6"/>
  <c r="AL9" i="6" s="1"/>
  <c r="AS8" i="6"/>
  <c r="AT8" i="6" s="1"/>
  <c r="AR8" i="6"/>
  <c r="F9" i="6"/>
  <c r="K9" i="6"/>
  <c r="AD8" i="6"/>
  <c r="AL8" i="6" s="1"/>
  <c r="AE8" i="6"/>
  <c r="AF8" i="6" s="1"/>
  <c r="Z8" i="6"/>
  <c r="Y8" i="6"/>
  <c r="Y7" i="6"/>
  <c r="Z7" i="6"/>
  <c r="K6" i="6"/>
  <c r="F6" i="6"/>
  <c r="AQ5" i="6"/>
  <c r="AE4" i="6"/>
  <c r="AF4" i="6" s="1"/>
  <c r="AD4" i="6"/>
  <c r="AL4" i="6" s="1"/>
  <c r="AD3" i="6"/>
  <c r="AL3" i="6" s="1"/>
  <c r="AE3" i="6"/>
  <c r="AF3" i="6" s="1"/>
  <c r="AE2" i="6"/>
  <c r="AF2" i="6" s="1"/>
  <c r="AD2" i="6"/>
  <c r="AL2" i="6" s="1"/>
  <c r="AD231" i="6"/>
  <c r="AL231" i="6" s="1"/>
  <c r="AE231" i="6"/>
  <c r="AF231" i="6" s="1"/>
  <c r="AE230" i="6"/>
  <c r="AF230" i="6" s="1"/>
  <c r="AD230" i="6"/>
  <c r="AL230" i="6" s="1"/>
  <c r="K227" i="6"/>
  <c r="F227" i="6"/>
  <c r="Z5" i="6"/>
  <c r="Y5" i="6"/>
  <c r="K3" i="6"/>
  <c r="F3" i="6"/>
  <c r="Z231" i="6"/>
  <c r="Y231" i="6"/>
  <c r="AW229" i="6"/>
  <c r="AX229" i="6"/>
  <c r="AY229" i="6" s="1"/>
  <c r="AD229" i="6"/>
  <c r="AL229" i="6" s="1"/>
  <c r="AE229" i="6"/>
  <c r="AF229" i="6" s="1"/>
  <c r="AW227" i="6"/>
  <c r="AX227" i="6"/>
  <c r="AY227" i="6" s="1"/>
  <c r="AE228" i="6"/>
  <c r="AF228" i="6" s="1"/>
  <c r="AD228" i="6"/>
  <c r="AL228" i="6" s="1"/>
  <c r="AA4" i="6"/>
  <c r="AB4" i="6"/>
  <c r="F228" i="6"/>
  <c r="K228" i="6"/>
  <c r="AE7" i="6"/>
  <c r="AF7" i="6" s="1"/>
  <c r="AD7" i="6"/>
  <c r="AL7" i="6" s="1"/>
  <c r="Y9" i="6"/>
  <c r="Z9" i="6"/>
  <c r="K8" i="6"/>
  <c r="F8" i="6"/>
  <c r="F7" i="6"/>
  <c r="K7" i="6"/>
  <c r="AD6" i="6"/>
  <c r="AL6" i="6" s="1"/>
  <c r="AE6" i="6"/>
  <c r="AF6" i="6" s="1"/>
  <c r="Z6" i="6"/>
  <c r="Y6" i="6"/>
  <c r="AD5" i="6"/>
  <c r="AL5" i="6" s="1"/>
  <c r="AE5" i="6"/>
  <c r="AF5" i="6" s="1"/>
  <c r="AX5" i="6"/>
  <c r="AY5" i="6" s="1"/>
  <c r="AW5" i="6"/>
  <c r="F4" i="6"/>
  <c r="K4" i="6"/>
  <c r="F2" i="6"/>
  <c r="K2" i="6"/>
  <c r="F230" i="6"/>
  <c r="K230" i="6"/>
  <c r="K229" i="6"/>
  <c r="F229" i="6"/>
  <c r="K5" i="6"/>
  <c r="F5" i="6"/>
  <c r="Z3" i="6"/>
  <c r="Y3" i="6"/>
  <c r="K231" i="6"/>
  <c r="F231" i="6"/>
  <c r="AD227" i="6"/>
  <c r="AL227" i="6" s="1"/>
  <c r="AE227" i="6"/>
  <c r="AF227" i="6" s="1"/>
  <c r="AB227" i="6"/>
  <c r="AA227" i="6"/>
  <c r="Y228" i="6"/>
  <c r="Z228" i="6"/>
  <c r="Z260" i="6"/>
  <c r="Y260" i="6"/>
  <c r="K258" i="6"/>
  <c r="F258" i="6"/>
  <c r="AA257" i="6"/>
  <c r="AB257" i="6"/>
  <c r="AD256" i="6"/>
  <c r="AL256" i="6" s="1"/>
  <c r="AE256" i="6"/>
  <c r="AF256" i="6" s="1"/>
  <c r="AW256" i="6"/>
  <c r="AX256" i="6"/>
  <c r="AY256" i="6" s="1"/>
  <c r="F255" i="6"/>
  <c r="K255" i="6"/>
  <c r="AW258" i="6"/>
  <c r="AX258" i="6"/>
  <c r="AY258" i="6" s="1"/>
  <c r="P257" i="6"/>
  <c r="S257" i="6" s="1"/>
  <c r="L257" i="6"/>
  <c r="K256" i="6"/>
  <c r="F256" i="6"/>
  <c r="K260" i="6"/>
  <c r="F260" i="6"/>
  <c r="Z258" i="6"/>
  <c r="Y258" i="6"/>
  <c r="AQ256" i="6"/>
  <c r="AE255" i="6"/>
  <c r="AF255" i="6" s="1"/>
  <c r="AD255" i="6"/>
  <c r="AL255" i="6" s="1"/>
  <c r="AW260" i="6"/>
  <c r="AX260" i="6"/>
  <c r="AY260" i="6" s="1"/>
  <c r="P259" i="6"/>
  <c r="S259" i="6" s="1"/>
  <c r="L259" i="6"/>
  <c r="AQ258" i="6"/>
  <c r="Z256" i="6"/>
  <c r="Y256" i="6"/>
  <c r="AS151" i="6"/>
  <c r="AT151" i="6" s="1"/>
  <c r="AR151" i="6"/>
  <c r="AS328" i="6"/>
  <c r="AT328" i="6" s="1"/>
  <c r="AR328" i="6"/>
  <c r="AE150" i="6"/>
  <c r="AF150" i="6" s="1"/>
  <c r="AD150" i="6"/>
  <c r="AL150" i="6" s="1"/>
  <c r="AS149" i="6"/>
  <c r="AT149" i="6" s="1"/>
  <c r="AR149" i="6"/>
  <c r="K151" i="6"/>
  <c r="F151" i="6"/>
  <c r="F150" i="6"/>
  <c r="K150" i="6"/>
  <c r="AD149" i="6"/>
  <c r="AL149" i="6" s="1"/>
  <c r="AE149" i="6"/>
  <c r="AF149" i="6" s="1"/>
  <c r="Z149" i="6"/>
  <c r="Y149" i="6"/>
  <c r="AW330" i="6"/>
  <c r="AX330" i="6"/>
  <c r="AY330" i="6" s="1"/>
  <c r="Z330" i="6"/>
  <c r="Y330" i="6"/>
  <c r="K328" i="6"/>
  <c r="F328" i="6"/>
  <c r="AS330" i="6"/>
  <c r="AT330" i="6" s="1"/>
  <c r="AR330" i="6"/>
  <c r="F327" i="6"/>
  <c r="K327" i="6"/>
  <c r="AD151" i="6"/>
  <c r="AL151" i="6" s="1"/>
  <c r="AE151" i="6"/>
  <c r="AF151" i="6" s="1"/>
  <c r="Z151" i="6"/>
  <c r="Y151" i="6"/>
  <c r="Y150" i="6"/>
  <c r="Z150" i="6"/>
  <c r="K149" i="6"/>
  <c r="F149" i="6"/>
  <c r="K330" i="6"/>
  <c r="F330" i="6"/>
  <c r="AW328" i="6"/>
  <c r="AX328" i="6"/>
  <c r="AY328" i="6" s="1"/>
  <c r="Z328" i="6"/>
  <c r="Y328" i="6"/>
  <c r="AX327" i="6"/>
  <c r="AY327" i="6" s="1"/>
  <c r="AW327" i="6"/>
  <c r="Y327" i="6"/>
  <c r="Z327" i="6"/>
  <c r="AS336" i="6"/>
  <c r="AT336" i="6" s="1"/>
  <c r="AR336" i="6"/>
  <c r="AS340" i="6"/>
  <c r="AT340" i="6" s="1"/>
  <c r="AR340" i="6"/>
  <c r="K340" i="6"/>
  <c r="F340" i="6"/>
  <c r="AW338" i="6"/>
  <c r="AX338" i="6"/>
  <c r="AY338" i="6" s="1"/>
  <c r="Z338" i="6"/>
  <c r="Y338" i="6"/>
  <c r="K336" i="6"/>
  <c r="F336" i="6"/>
  <c r="AS338" i="6"/>
  <c r="AT338" i="6" s="1"/>
  <c r="AR338" i="6"/>
  <c r="AS232" i="6"/>
  <c r="AT232" i="6" s="1"/>
  <c r="AR232" i="6"/>
  <c r="AW340" i="6"/>
  <c r="AX340" i="6"/>
  <c r="AY340" i="6" s="1"/>
  <c r="Z340" i="6"/>
  <c r="Y340" i="6"/>
  <c r="K338" i="6"/>
  <c r="F338" i="6"/>
  <c r="AW336" i="6"/>
  <c r="AX336" i="6"/>
  <c r="AY336" i="6" s="1"/>
  <c r="Z336" i="6"/>
  <c r="Y336" i="6"/>
  <c r="AS326" i="6"/>
  <c r="AT326" i="6" s="1"/>
  <c r="AR326" i="6"/>
  <c r="AS324" i="6"/>
  <c r="AT324" i="6" s="1"/>
  <c r="AR324" i="6"/>
  <c r="AS321" i="6"/>
  <c r="AT321" i="6" s="1"/>
  <c r="AR321" i="6"/>
  <c r="AD326" i="6"/>
  <c r="AL326" i="6" s="1"/>
  <c r="AE326" i="6"/>
  <c r="AF326" i="6" s="1"/>
  <c r="K321" i="6"/>
  <c r="F321" i="6"/>
  <c r="Z326" i="6"/>
  <c r="Y326" i="6"/>
  <c r="AW324" i="6"/>
  <c r="AX324" i="6"/>
  <c r="AY324" i="6" s="1"/>
  <c r="AD324" i="6"/>
  <c r="AL324" i="6" s="1"/>
  <c r="AE324" i="6"/>
  <c r="AF324" i="6" s="1"/>
  <c r="AW321" i="6"/>
  <c r="AX321" i="6"/>
  <c r="AY321" i="6" s="1"/>
  <c r="AE322" i="6"/>
  <c r="AF322" i="6" s="1"/>
  <c r="AD322" i="6"/>
  <c r="AL322" i="6" s="1"/>
  <c r="F322" i="6"/>
  <c r="K322" i="6"/>
  <c r="K324" i="6"/>
  <c r="F324" i="6"/>
  <c r="K326" i="6"/>
  <c r="F326" i="6"/>
  <c r="AD321" i="6"/>
  <c r="AL321" i="6" s="1"/>
  <c r="AE321" i="6"/>
  <c r="AF321" i="6" s="1"/>
  <c r="Y322" i="6"/>
  <c r="Z322" i="6"/>
  <c r="AS307" i="6"/>
  <c r="AT307" i="6" s="1"/>
  <c r="AR307" i="6"/>
  <c r="AS284" i="6"/>
  <c r="AT284" i="6" s="1"/>
  <c r="AR284" i="6"/>
  <c r="AS278" i="6"/>
  <c r="AT278" i="6" s="1"/>
  <c r="AR278" i="6"/>
  <c r="AS309" i="6"/>
  <c r="AT309" i="6" s="1"/>
  <c r="AR309" i="6"/>
  <c r="AE306" i="6"/>
  <c r="AF306" i="6" s="1"/>
  <c r="AD306" i="6"/>
  <c r="AL306" i="6" s="1"/>
  <c r="AE305" i="6"/>
  <c r="AF305" i="6" s="1"/>
  <c r="AD305" i="6"/>
  <c r="AL305" i="6" s="1"/>
  <c r="AS286" i="6"/>
  <c r="AT286" i="6" s="1"/>
  <c r="AR286" i="6"/>
  <c r="AE296" i="6"/>
  <c r="AF296" i="6" s="1"/>
  <c r="AD296" i="6"/>
  <c r="AL296" i="6" s="1"/>
  <c r="AS295" i="6"/>
  <c r="AT295" i="6" s="1"/>
  <c r="AR295" i="6"/>
  <c r="K309" i="6"/>
  <c r="F309" i="6"/>
  <c r="Y308" i="6"/>
  <c r="Z308" i="6"/>
  <c r="K307" i="6"/>
  <c r="F307" i="6"/>
  <c r="Y306" i="6"/>
  <c r="Z306" i="6"/>
  <c r="AX294" i="6"/>
  <c r="AY294" i="6" s="1"/>
  <c r="AW294" i="6"/>
  <c r="AS305" i="6"/>
  <c r="AT305" i="6" s="1"/>
  <c r="AR305" i="6"/>
  <c r="Y305" i="6"/>
  <c r="Z305" i="6"/>
  <c r="K286" i="6"/>
  <c r="F286" i="6"/>
  <c r="AD284" i="6"/>
  <c r="AL284" i="6" s="1"/>
  <c r="AE284" i="6"/>
  <c r="AF284" i="6" s="1"/>
  <c r="Z284" i="6"/>
  <c r="Y284" i="6"/>
  <c r="Y296" i="6"/>
  <c r="Z296" i="6"/>
  <c r="K295" i="6"/>
  <c r="F295" i="6"/>
  <c r="AW278" i="6"/>
  <c r="AX278" i="6"/>
  <c r="AY278" i="6" s="1"/>
  <c r="AE294" i="6"/>
  <c r="AF294" i="6" s="1"/>
  <c r="AD294" i="6"/>
  <c r="AL294" i="6" s="1"/>
  <c r="AE277" i="6"/>
  <c r="AF277" i="6" s="1"/>
  <c r="AD277" i="6"/>
  <c r="AL277" i="6" s="1"/>
  <c r="Y294" i="6"/>
  <c r="Z294" i="6"/>
  <c r="AE308" i="6"/>
  <c r="AF308" i="6" s="1"/>
  <c r="AD308" i="6"/>
  <c r="AL308" i="6" s="1"/>
  <c r="AD309" i="6"/>
  <c r="AL309" i="6" s="1"/>
  <c r="AE309" i="6"/>
  <c r="AF309" i="6" s="1"/>
  <c r="Z309" i="6"/>
  <c r="Y309" i="6"/>
  <c r="F308" i="6"/>
  <c r="K308" i="6"/>
  <c r="AD307" i="6"/>
  <c r="AL307" i="6" s="1"/>
  <c r="AE307" i="6"/>
  <c r="AF307" i="6" s="1"/>
  <c r="Z307" i="6"/>
  <c r="Y307" i="6"/>
  <c r="F306" i="6"/>
  <c r="K306" i="6"/>
  <c r="K278" i="6"/>
  <c r="F278" i="6"/>
  <c r="F305" i="6"/>
  <c r="K305" i="6"/>
  <c r="AD286" i="6"/>
  <c r="AL286" i="6" s="1"/>
  <c r="AE286" i="6"/>
  <c r="AF286" i="6" s="1"/>
  <c r="Z286" i="6"/>
  <c r="Y286" i="6"/>
  <c r="K284" i="6"/>
  <c r="F284" i="6"/>
  <c r="F296" i="6"/>
  <c r="K296" i="6"/>
  <c r="AD295" i="6"/>
  <c r="AL295" i="6" s="1"/>
  <c r="AE295" i="6"/>
  <c r="AF295" i="6" s="1"/>
  <c r="Z295" i="6"/>
  <c r="Y295" i="6"/>
  <c r="AD278" i="6"/>
  <c r="AL278" i="6" s="1"/>
  <c r="AE278" i="6"/>
  <c r="AF278" i="6" s="1"/>
  <c r="F294" i="6"/>
  <c r="K294" i="6"/>
  <c r="AA277" i="6"/>
  <c r="AB277" i="6"/>
  <c r="M277" i="6"/>
  <c r="I277" i="6"/>
  <c r="J277" i="6" s="1"/>
  <c r="O277" i="6" s="1"/>
  <c r="AS261" i="6"/>
  <c r="AT261" i="6" s="1"/>
  <c r="AR261" i="6"/>
  <c r="Y276" i="6"/>
  <c r="Z276" i="6"/>
  <c r="Z275" i="6"/>
  <c r="Y275" i="6"/>
  <c r="AQ274" i="6"/>
  <c r="AD275" i="6"/>
  <c r="AL275" i="6" s="1"/>
  <c r="AE275" i="6"/>
  <c r="AF275" i="6" s="1"/>
  <c r="K274" i="6"/>
  <c r="F274" i="6"/>
  <c r="AS263" i="6"/>
  <c r="AT263" i="6" s="1"/>
  <c r="AR263" i="6"/>
  <c r="F263" i="6"/>
  <c r="K263" i="6"/>
  <c r="Z261" i="6"/>
  <c r="Y261" i="6"/>
  <c r="AD262" i="6"/>
  <c r="AL262" i="6" s="1"/>
  <c r="AE262" i="6"/>
  <c r="AF262" i="6" s="1"/>
  <c r="AQ276" i="6"/>
  <c r="F276" i="6"/>
  <c r="K276" i="6"/>
  <c r="K275" i="6"/>
  <c r="F275" i="6"/>
  <c r="AX274" i="6"/>
  <c r="AY274" i="6" s="1"/>
  <c r="AW274" i="6"/>
  <c r="Z274" i="6"/>
  <c r="Y274" i="6"/>
  <c r="AW263" i="6"/>
  <c r="AX263" i="6"/>
  <c r="AY263" i="6" s="1"/>
  <c r="Y263" i="6"/>
  <c r="Z263" i="6"/>
  <c r="AB262" i="6"/>
  <c r="AA262" i="6"/>
  <c r="K261" i="6"/>
  <c r="F261" i="6"/>
  <c r="F262" i="6"/>
  <c r="K262" i="6"/>
  <c r="AS211" i="6"/>
  <c r="AT211" i="6" s="1"/>
  <c r="AR211" i="6"/>
  <c r="AS213" i="6"/>
  <c r="AT213" i="6" s="1"/>
  <c r="AR213" i="6"/>
  <c r="AS209" i="6"/>
  <c r="AT209" i="6" s="1"/>
  <c r="AR209" i="6"/>
  <c r="Z238" i="6"/>
  <c r="Y238" i="6"/>
  <c r="AW236" i="6"/>
  <c r="AX236" i="6"/>
  <c r="AY236" i="6" s="1"/>
  <c r="AD234" i="6"/>
  <c r="AL234" i="6" s="1"/>
  <c r="AE234" i="6"/>
  <c r="AF234" i="6" s="1"/>
  <c r="F233" i="6"/>
  <c r="K233" i="6"/>
  <c r="F212" i="6"/>
  <c r="K212" i="6"/>
  <c r="F210" i="6"/>
  <c r="K210" i="6"/>
  <c r="AW238" i="6"/>
  <c r="AX238" i="6"/>
  <c r="AY238" i="6" s="1"/>
  <c r="AD236" i="6"/>
  <c r="AL236" i="6" s="1"/>
  <c r="AE236" i="6"/>
  <c r="AF236" i="6" s="1"/>
  <c r="Z236" i="6"/>
  <c r="Y236" i="6"/>
  <c r="Y235" i="6"/>
  <c r="Z235" i="6"/>
  <c r="Z234" i="6"/>
  <c r="Y234" i="6"/>
  <c r="K213" i="6"/>
  <c r="F213" i="6"/>
  <c r="Z211" i="6"/>
  <c r="Y211" i="6"/>
  <c r="AA212" i="6"/>
  <c r="AB212" i="6"/>
  <c r="K238" i="6"/>
  <c r="F238" i="6"/>
  <c r="AQ236" i="6"/>
  <c r="AE235" i="6"/>
  <c r="AF235" i="6" s="1"/>
  <c r="AD235" i="6"/>
  <c r="AL235" i="6" s="1"/>
  <c r="AE233" i="6"/>
  <c r="AF233" i="6" s="1"/>
  <c r="AD233" i="6"/>
  <c r="AL233" i="6" s="1"/>
  <c r="AD213" i="6"/>
  <c r="AL213" i="6" s="1"/>
  <c r="AE213" i="6"/>
  <c r="AF213" i="6" s="1"/>
  <c r="AE212" i="6"/>
  <c r="AF212" i="6" s="1"/>
  <c r="AD212" i="6"/>
  <c r="AL212" i="6" s="1"/>
  <c r="AD211" i="6"/>
  <c r="AL211" i="6" s="1"/>
  <c r="AE211" i="6"/>
  <c r="AF211" i="6" s="1"/>
  <c r="AE210" i="6"/>
  <c r="AF210" i="6" s="1"/>
  <c r="AD210" i="6"/>
  <c r="AL210" i="6" s="1"/>
  <c r="AD209" i="6"/>
  <c r="AL209" i="6" s="1"/>
  <c r="AE209" i="6"/>
  <c r="AF209" i="6" s="1"/>
  <c r="AQ238" i="6"/>
  <c r="K236" i="6"/>
  <c r="F236" i="6"/>
  <c r="F235" i="6"/>
  <c r="K235" i="6"/>
  <c r="K234" i="6"/>
  <c r="F234" i="6"/>
  <c r="Z213" i="6"/>
  <c r="Y213" i="6"/>
  <c r="K211" i="6"/>
  <c r="F211" i="6"/>
  <c r="AS179" i="6"/>
  <c r="AT179" i="6" s="1"/>
  <c r="AR179" i="6"/>
  <c r="AW207" i="6"/>
  <c r="AX207" i="6"/>
  <c r="AY207" i="6" s="1"/>
  <c r="Z207" i="6"/>
  <c r="Y207" i="6"/>
  <c r="AW181" i="6"/>
  <c r="AX181" i="6"/>
  <c r="AY181" i="6" s="1"/>
  <c r="Z181" i="6"/>
  <c r="Y181" i="6"/>
  <c r="K179" i="6"/>
  <c r="F179" i="6"/>
  <c r="AW208" i="6"/>
  <c r="AX208" i="6"/>
  <c r="AY208" i="6" s="1"/>
  <c r="AS208" i="6"/>
  <c r="AT208" i="6" s="1"/>
  <c r="AR208" i="6"/>
  <c r="AS207" i="6"/>
  <c r="AT207" i="6" s="1"/>
  <c r="AR207" i="6"/>
  <c r="AS181" i="6"/>
  <c r="AT181" i="6" s="1"/>
  <c r="AR181" i="6"/>
  <c r="K207" i="6"/>
  <c r="F207" i="6"/>
  <c r="K181" i="6"/>
  <c r="F181" i="6"/>
  <c r="AW179" i="6"/>
  <c r="AX179" i="6"/>
  <c r="AY179" i="6" s="1"/>
  <c r="Z179" i="6"/>
  <c r="Y179" i="6"/>
  <c r="X161" i="6"/>
  <c r="G161" i="6"/>
  <c r="AC161" i="6"/>
  <c r="AC160" i="6"/>
  <c r="AN160" i="6"/>
  <c r="AP160" i="6"/>
  <c r="AQ160" i="6" s="1"/>
  <c r="AV160" i="6"/>
  <c r="AC162" i="6"/>
  <c r="AN162" i="6"/>
  <c r="AV162" i="6"/>
  <c r="G160" i="6"/>
  <c r="AN161" i="6"/>
  <c r="AP161" i="6"/>
  <c r="G162" i="6"/>
  <c r="AP162" i="6"/>
  <c r="AQ162" i="6" s="1"/>
  <c r="X176" i="6"/>
  <c r="G176" i="6"/>
  <c r="AC176" i="6"/>
  <c r="X177" i="6"/>
  <c r="G177" i="6"/>
  <c r="AW177" i="6"/>
  <c r="AZ177" i="6" s="1"/>
  <c r="AP176" i="6"/>
  <c r="AC177" i="6"/>
  <c r="AN177" i="6"/>
  <c r="AP177" i="6"/>
  <c r="X145" i="6"/>
  <c r="G145" i="6"/>
  <c r="AC145" i="6"/>
  <c r="AC144" i="6"/>
  <c r="AN144" i="6"/>
  <c r="AP144" i="6"/>
  <c r="AQ144" i="6" s="1"/>
  <c r="AV144" i="6"/>
  <c r="AC146" i="6"/>
  <c r="AN146" i="6"/>
  <c r="AV146" i="6"/>
  <c r="AW147" i="6"/>
  <c r="AZ147" i="6" s="1"/>
  <c r="X148" i="6"/>
  <c r="G148" i="6"/>
  <c r="AW152" i="6"/>
  <c r="AZ152" i="6" s="1"/>
  <c r="X153" i="6"/>
  <c r="G153" i="6"/>
  <c r="AW154" i="6"/>
  <c r="AZ154" i="6" s="1"/>
  <c r="X155" i="6"/>
  <c r="G155" i="6"/>
  <c r="G144" i="6"/>
  <c r="AN145" i="6"/>
  <c r="AP145" i="6"/>
  <c r="G146" i="6"/>
  <c r="AP146" i="6"/>
  <c r="AQ146" i="6" s="1"/>
  <c r="G147" i="6"/>
  <c r="AC147" i="6"/>
  <c r="AC148" i="6"/>
  <c r="AP148" i="6"/>
  <c r="AQ148" i="6" s="1"/>
  <c r="G152" i="6"/>
  <c r="AC152" i="6"/>
  <c r="AC153" i="6"/>
  <c r="AP153" i="6"/>
  <c r="AQ153" i="6" s="1"/>
  <c r="G154" i="6"/>
  <c r="AC154" i="6"/>
  <c r="AV155" i="6"/>
  <c r="AO155" i="6"/>
  <c r="AC155" i="6"/>
  <c r="AP155" i="6"/>
  <c r="X156" i="6"/>
  <c r="G156" i="6"/>
  <c r="AC156" i="6"/>
  <c r="X157" i="6"/>
  <c r="G157" i="6"/>
  <c r="X158" i="6"/>
  <c r="G158" i="6"/>
  <c r="AC158" i="6"/>
  <c r="X159" i="6"/>
  <c r="G159" i="6"/>
  <c r="AW159" i="6"/>
  <c r="AZ159" i="6" s="1"/>
  <c r="AN147" i="6"/>
  <c r="AP147" i="6"/>
  <c r="AN152" i="6"/>
  <c r="AP152" i="6"/>
  <c r="AN154" i="6"/>
  <c r="AP154" i="6"/>
  <c r="AP156" i="6"/>
  <c r="AQ156" i="6" s="1"/>
  <c r="AC157" i="6"/>
  <c r="AP158" i="6"/>
  <c r="AC159" i="6"/>
  <c r="AN157" i="6"/>
  <c r="AP157" i="6"/>
  <c r="AN159" i="6"/>
  <c r="AP159" i="6"/>
  <c r="AW121" i="6"/>
  <c r="AZ121" i="6" s="1"/>
  <c r="X122" i="6"/>
  <c r="G122" i="6"/>
  <c r="AW123" i="6"/>
  <c r="AZ123" i="6" s="1"/>
  <c r="X124" i="6"/>
  <c r="G124" i="6"/>
  <c r="AW128" i="6"/>
  <c r="AZ128" i="6" s="1"/>
  <c r="X129" i="6"/>
  <c r="G129" i="6"/>
  <c r="G121" i="6"/>
  <c r="AC121" i="6"/>
  <c r="AC122" i="6"/>
  <c r="AP122" i="6"/>
  <c r="AQ122" i="6" s="1"/>
  <c r="G123" i="6"/>
  <c r="AC123" i="6"/>
  <c r="AC124" i="6"/>
  <c r="AP124" i="6"/>
  <c r="AQ124" i="6" s="1"/>
  <c r="G128" i="6"/>
  <c r="AC128" i="6"/>
  <c r="AV129" i="6"/>
  <c r="AO129" i="6"/>
  <c r="AC129" i="6"/>
  <c r="AP129" i="6"/>
  <c r="X140" i="6"/>
  <c r="G140" i="6"/>
  <c r="AC140" i="6"/>
  <c r="X141" i="6"/>
  <c r="G141" i="6"/>
  <c r="X142" i="6"/>
  <c r="G142" i="6"/>
  <c r="AC142" i="6"/>
  <c r="X143" i="6"/>
  <c r="G143" i="6"/>
  <c r="AW143" i="6"/>
  <c r="AZ143" i="6" s="1"/>
  <c r="AN121" i="6"/>
  <c r="AP121" i="6"/>
  <c r="AN123" i="6"/>
  <c r="AP123" i="6"/>
  <c r="AN128" i="6"/>
  <c r="AP128" i="6"/>
  <c r="AP140" i="6"/>
  <c r="AQ140" i="6" s="1"/>
  <c r="AC141" i="6"/>
  <c r="AP142" i="6"/>
  <c r="AC143" i="6"/>
  <c r="AN141" i="6"/>
  <c r="AP141" i="6"/>
  <c r="AN143" i="6"/>
  <c r="AP143" i="6"/>
  <c r="AW111" i="6"/>
  <c r="AZ111" i="6" s="1"/>
  <c r="X112" i="6"/>
  <c r="G112" i="6"/>
  <c r="AW113" i="6"/>
  <c r="AZ113" i="6" s="1"/>
  <c r="X114" i="6"/>
  <c r="G114" i="6"/>
  <c r="AW115" i="6"/>
  <c r="AZ115" i="6" s="1"/>
  <c r="X116" i="6"/>
  <c r="G116" i="6"/>
  <c r="AW116" i="6"/>
  <c r="AX116" i="6"/>
  <c r="AY116" i="6" s="1"/>
  <c r="X117" i="6"/>
  <c r="G117" i="6"/>
  <c r="AW117" i="6"/>
  <c r="AZ117" i="6" s="1"/>
  <c r="X118" i="6"/>
  <c r="G118" i="6"/>
  <c r="AC118" i="6"/>
  <c r="AO120" i="6"/>
  <c r="AV120" i="6"/>
  <c r="AN120" i="6"/>
  <c r="AP120" i="6"/>
  <c r="AC110" i="6"/>
  <c r="AP110" i="6"/>
  <c r="AQ110" i="6" s="1"/>
  <c r="G111" i="6"/>
  <c r="AC111" i="6"/>
  <c r="AC112" i="6"/>
  <c r="AP112" i="6"/>
  <c r="AQ112" i="6" s="1"/>
  <c r="G113" i="6"/>
  <c r="AC113" i="6"/>
  <c r="AC114" i="6"/>
  <c r="AP114" i="6"/>
  <c r="AQ114" i="6" s="1"/>
  <c r="G115" i="6"/>
  <c r="AC115" i="6"/>
  <c r="AO116" i="6"/>
  <c r="AP116" i="6"/>
  <c r="AC116" i="6"/>
  <c r="AN111" i="6"/>
  <c r="AP111" i="6"/>
  <c r="AN113" i="6"/>
  <c r="AP113" i="6"/>
  <c r="AN115" i="6"/>
  <c r="AP115" i="6"/>
  <c r="AC117" i="6"/>
  <c r="AV118" i="6"/>
  <c r="AO118" i="6"/>
  <c r="AP118" i="6"/>
  <c r="AN117" i="6"/>
  <c r="AP117" i="6"/>
  <c r="AW119" i="6"/>
  <c r="AZ119" i="6" s="1"/>
  <c r="X120" i="6"/>
  <c r="G120" i="6"/>
  <c r="AN119" i="6"/>
  <c r="AP119" i="6"/>
  <c r="X81" i="6"/>
  <c r="G81" i="6"/>
  <c r="AX81" i="6"/>
  <c r="AY81" i="6" s="1"/>
  <c r="AW81" i="6"/>
  <c r="AC81" i="6"/>
  <c r="AC80" i="6"/>
  <c r="AN80" i="6"/>
  <c r="AP80" i="6"/>
  <c r="AQ80" i="6" s="1"/>
  <c r="AV80" i="6"/>
  <c r="AC82" i="6"/>
  <c r="AN82" i="6"/>
  <c r="AV82" i="6"/>
  <c r="AW83" i="6"/>
  <c r="AZ83" i="6" s="1"/>
  <c r="X84" i="6"/>
  <c r="G84" i="6"/>
  <c r="AW96" i="6"/>
  <c r="AZ96" i="6" s="1"/>
  <c r="G80" i="6"/>
  <c r="AN81" i="6"/>
  <c r="AP81" i="6"/>
  <c r="G82" i="6"/>
  <c r="AP82" i="6"/>
  <c r="AQ82" i="6" s="1"/>
  <c r="G83" i="6"/>
  <c r="AC83" i="6"/>
  <c r="AC84" i="6"/>
  <c r="AP84" i="6"/>
  <c r="AQ84" i="6" s="1"/>
  <c r="G96" i="6"/>
  <c r="AC96" i="6"/>
  <c r="X108" i="6"/>
  <c r="G108" i="6"/>
  <c r="AC108" i="6"/>
  <c r="X109" i="6"/>
  <c r="G109" i="6"/>
  <c r="AW109" i="6"/>
  <c r="AZ109" i="6" s="1"/>
  <c r="AN83" i="6"/>
  <c r="AP83" i="6"/>
  <c r="AN96" i="6"/>
  <c r="AP96" i="6"/>
  <c r="AP108" i="6"/>
  <c r="AQ108" i="6" s="1"/>
  <c r="AC109" i="6"/>
  <c r="AN109" i="6"/>
  <c r="AP109" i="6"/>
  <c r="X68" i="6"/>
  <c r="G68" i="6"/>
  <c r="AX68" i="6"/>
  <c r="AY68" i="6" s="1"/>
  <c r="AW68" i="6"/>
  <c r="AC68" i="6"/>
  <c r="AC67" i="6"/>
  <c r="AN67" i="6"/>
  <c r="AP67" i="6"/>
  <c r="AQ67" i="6" s="1"/>
  <c r="AV67" i="6"/>
  <c r="AC74" i="6"/>
  <c r="AN74" i="6"/>
  <c r="AV74" i="6"/>
  <c r="AW75" i="6"/>
  <c r="AZ75" i="6" s="1"/>
  <c r="X76" i="6"/>
  <c r="G76" i="6"/>
  <c r="AW77" i="6"/>
  <c r="AZ77" i="6" s="1"/>
  <c r="X78" i="6"/>
  <c r="G78" i="6"/>
  <c r="AW69" i="6"/>
  <c r="AZ69" i="6" s="1"/>
  <c r="X70" i="6"/>
  <c r="G70" i="6"/>
  <c r="G67" i="6"/>
  <c r="AN68" i="6"/>
  <c r="AP68" i="6"/>
  <c r="G74" i="6"/>
  <c r="AP74" i="6"/>
  <c r="AQ74" i="6" s="1"/>
  <c r="G75" i="6"/>
  <c r="AC75" i="6"/>
  <c r="AC76" i="6"/>
  <c r="AP76" i="6"/>
  <c r="AQ76" i="6" s="1"/>
  <c r="G77" i="6"/>
  <c r="AC77" i="6"/>
  <c r="AC78" i="6"/>
  <c r="AP78" i="6"/>
  <c r="AQ78" i="6" s="1"/>
  <c r="G69" i="6"/>
  <c r="AC69" i="6"/>
  <c r="AV70" i="6"/>
  <c r="AO70" i="6"/>
  <c r="AC70" i="6"/>
  <c r="AP70" i="6"/>
  <c r="X71" i="6"/>
  <c r="G71" i="6"/>
  <c r="AC71" i="6"/>
  <c r="X72" i="6"/>
  <c r="G72" i="6"/>
  <c r="AW72" i="6"/>
  <c r="AZ72" i="6" s="1"/>
  <c r="X73" i="6"/>
  <c r="G73" i="6"/>
  <c r="AC73" i="6"/>
  <c r="X79" i="6"/>
  <c r="G79" i="6"/>
  <c r="AW79" i="6"/>
  <c r="AZ79" i="6" s="1"/>
  <c r="AN75" i="6"/>
  <c r="AP75" i="6"/>
  <c r="AN77" i="6"/>
  <c r="AP77" i="6"/>
  <c r="AN69" i="6"/>
  <c r="AP69" i="6"/>
  <c r="AP71" i="6"/>
  <c r="AQ71" i="6" s="1"/>
  <c r="AC72" i="6"/>
  <c r="AP73" i="6"/>
  <c r="AQ73" i="6" s="1"/>
  <c r="AC79" i="6"/>
  <c r="AN72" i="6"/>
  <c r="AP72" i="6"/>
  <c r="AN79" i="6"/>
  <c r="AP79" i="6"/>
  <c r="AP54" i="6"/>
  <c r="AQ54" i="6" s="1"/>
  <c r="G52" i="6"/>
  <c r="K52" i="6" s="1"/>
  <c r="X52" i="6"/>
  <c r="Z52" i="6" s="1"/>
  <c r="G40" i="6"/>
  <c r="F40" i="6" s="1"/>
  <c r="G32" i="6"/>
  <c r="F32" i="6" s="1"/>
  <c r="AO51" i="6"/>
  <c r="AN51" i="6"/>
  <c r="AV51" i="6"/>
  <c r="G20" i="6"/>
  <c r="AV54" i="6"/>
  <c r="AN54" i="6"/>
  <c r="G54" i="6"/>
  <c r="X54" i="6"/>
  <c r="AP51" i="6"/>
  <c r="G30" i="6"/>
  <c r="G51" i="6"/>
  <c r="X51" i="6"/>
  <c r="G31" i="6"/>
  <c r="G29" i="6"/>
  <c r="G19" i="6"/>
  <c r="G18" i="6"/>
  <c r="P608" i="6" l="1"/>
  <c r="S608" i="6" s="1"/>
  <c r="AS222" i="6"/>
  <c r="AT222" i="6" s="1"/>
  <c r="AR294" i="6"/>
  <c r="AA97" i="6"/>
  <c r="AR461" i="6"/>
  <c r="AU461" i="6" s="1"/>
  <c r="AB321" i="6"/>
  <c r="AR327" i="6"/>
  <c r="AU327" i="6" s="1"/>
  <c r="AS344" i="6"/>
  <c r="AT344" i="6" s="1"/>
  <c r="AU344" i="6" s="1"/>
  <c r="AR435" i="6"/>
  <c r="AU435" i="6" s="1"/>
  <c r="AB237" i="6"/>
  <c r="AS373" i="6"/>
  <c r="AT373" i="6" s="1"/>
  <c r="AU373" i="6" s="1"/>
  <c r="AS226" i="6"/>
  <c r="AT226" i="6" s="1"/>
  <c r="AU226" i="6" s="1"/>
  <c r="AR424" i="6"/>
  <c r="AU424" i="6" s="1"/>
  <c r="AB209" i="6"/>
  <c r="AA226" i="6"/>
  <c r="AG226" i="6" s="1"/>
  <c r="AJ226" i="6" s="1"/>
  <c r="AS396" i="6"/>
  <c r="AT396" i="6" s="1"/>
  <c r="AU396" i="6" s="1"/>
  <c r="AK506" i="6"/>
  <c r="AR507" i="6"/>
  <c r="AU507" i="6" s="1"/>
  <c r="AR337" i="6"/>
  <c r="AU337" i="6" s="1"/>
  <c r="AA393" i="6"/>
  <c r="AG393" i="6" s="1"/>
  <c r="AJ393" i="6" s="1"/>
  <c r="AS591" i="6"/>
  <c r="AT591" i="6" s="1"/>
  <c r="AU591" i="6" s="1"/>
  <c r="L504" i="6"/>
  <c r="AK178" i="6"/>
  <c r="AR262" i="6"/>
  <c r="AU262" i="6" s="1"/>
  <c r="P208" i="6"/>
  <c r="S208" i="6" s="1"/>
  <c r="AS458" i="6"/>
  <c r="AT458" i="6" s="1"/>
  <c r="AU458" i="6" s="1"/>
  <c r="AK502" i="6"/>
  <c r="AS389" i="6"/>
  <c r="AT389" i="6" s="1"/>
  <c r="AU389" i="6" s="1"/>
  <c r="P412" i="6"/>
  <c r="S412" i="6" s="1"/>
  <c r="AK465" i="6"/>
  <c r="AK264" i="6"/>
  <c r="AS500" i="6"/>
  <c r="AT500" i="6" s="1"/>
  <c r="AU500" i="6" s="1"/>
  <c r="AX78" i="6"/>
  <c r="AY78" i="6" s="1"/>
  <c r="AZ78" i="6" s="1"/>
  <c r="Z82" i="6"/>
  <c r="AK467" i="6"/>
  <c r="AX52" i="6"/>
  <c r="AY52" i="6" s="1"/>
  <c r="AZ52" i="6" s="1"/>
  <c r="AK400" i="6"/>
  <c r="AR478" i="6"/>
  <c r="AU478" i="6" s="1"/>
  <c r="AS168" i="6"/>
  <c r="AT168" i="6" s="1"/>
  <c r="AU168" i="6" s="1"/>
  <c r="AR542" i="6"/>
  <c r="AU542" i="6" s="1"/>
  <c r="AE120" i="6"/>
  <c r="AF120" i="6" s="1"/>
  <c r="I555" i="6"/>
  <c r="J555" i="6" s="1"/>
  <c r="O555" i="6" s="1"/>
  <c r="AW108" i="6"/>
  <c r="AZ108" i="6" s="1"/>
  <c r="AS259" i="6"/>
  <c r="AT259" i="6" s="1"/>
  <c r="AU259" i="6" s="1"/>
  <c r="AR555" i="6"/>
  <c r="AU555" i="6" s="1"/>
  <c r="AQ111" i="6"/>
  <c r="AR111" i="6" s="1"/>
  <c r="AK487" i="6"/>
  <c r="AR449" i="6"/>
  <c r="AU449" i="6" s="1"/>
  <c r="AK339" i="6"/>
  <c r="AK398" i="6"/>
  <c r="L348" i="6"/>
  <c r="AS604" i="6"/>
  <c r="AT604" i="6" s="1"/>
  <c r="AU604" i="6" s="1"/>
  <c r="AK329" i="6"/>
  <c r="AQ115" i="6"/>
  <c r="AR115" i="6" s="1"/>
  <c r="AK180" i="6"/>
  <c r="L595" i="6"/>
  <c r="AK208" i="6"/>
  <c r="AK441" i="6"/>
  <c r="AS372" i="6"/>
  <c r="AT372" i="6" s="1"/>
  <c r="AU372" i="6" s="1"/>
  <c r="I209" i="6"/>
  <c r="J209" i="6" s="1"/>
  <c r="O209" i="6" s="1"/>
  <c r="R209" i="6" s="1"/>
  <c r="M534" i="6"/>
  <c r="N534" i="6" s="1"/>
  <c r="R534" i="6" s="1"/>
  <c r="AA210" i="6"/>
  <c r="AG210" i="6" s="1"/>
  <c r="AJ210" i="6" s="1"/>
  <c r="AU232" i="6"/>
  <c r="AB252" i="6"/>
  <c r="AB534" i="6"/>
  <c r="AZ208" i="6"/>
  <c r="AU551" i="6"/>
  <c r="AU592" i="6"/>
  <c r="AU609" i="6"/>
  <c r="AU603" i="6"/>
  <c r="AU607" i="6"/>
  <c r="AU612" i="6"/>
  <c r="AZ560" i="6"/>
  <c r="AZ562" i="6"/>
  <c r="AZ496" i="6"/>
  <c r="AZ572" i="6"/>
  <c r="AZ102" i="6"/>
  <c r="AZ365" i="6"/>
  <c r="AZ97" i="6"/>
  <c r="AU209" i="6"/>
  <c r="AU213" i="6"/>
  <c r="AU211" i="6"/>
  <c r="AZ338" i="6"/>
  <c r="AU14" i="6"/>
  <c r="AU171" i="6"/>
  <c r="AU173" i="6"/>
  <c r="AZ251" i="6"/>
  <c r="AU100" i="6"/>
  <c r="AZ347" i="6"/>
  <c r="AZ461" i="6"/>
  <c r="AU467" i="6"/>
  <c r="AU464" i="6"/>
  <c r="AU469" i="6"/>
  <c r="AU466" i="6"/>
  <c r="AU462" i="6"/>
  <c r="AZ478" i="6"/>
  <c r="AU476" i="6"/>
  <c r="AZ490" i="6"/>
  <c r="AZ495" i="6"/>
  <c r="AU522" i="6"/>
  <c r="AU517" i="6"/>
  <c r="AU511" i="6"/>
  <c r="AU513" i="6"/>
  <c r="AZ524" i="6"/>
  <c r="AZ68" i="6"/>
  <c r="AZ116" i="6"/>
  <c r="AZ558" i="6"/>
  <c r="AU561" i="6"/>
  <c r="AU559" i="6"/>
  <c r="AZ571" i="6"/>
  <c r="AU576" i="6"/>
  <c r="AU580" i="6"/>
  <c r="AZ591" i="6"/>
  <c r="AU590" i="6"/>
  <c r="AU594" i="6"/>
  <c r="AU599" i="6"/>
  <c r="AU596" i="6"/>
  <c r="AZ604" i="6"/>
  <c r="AZ515" i="6"/>
  <c r="AZ543" i="6"/>
  <c r="AZ567" i="6"/>
  <c r="AZ576" i="6"/>
  <c r="AZ341" i="6"/>
  <c r="AU294" i="6"/>
  <c r="AZ278" i="6"/>
  <c r="AZ328" i="6"/>
  <c r="AU330" i="6"/>
  <c r="AU328" i="6"/>
  <c r="AU151" i="6"/>
  <c r="AZ5" i="6"/>
  <c r="AZ10" i="6"/>
  <c r="AZ12" i="6"/>
  <c r="AU217" i="6"/>
  <c r="AU16" i="6"/>
  <c r="AU215" i="6"/>
  <c r="AU10" i="6"/>
  <c r="AU12" i="6"/>
  <c r="AZ164" i="6"/>
  <c r="AU222" i="6"/>
  <c r="AZ171" i="6"/>
  <c r="AZ175" i="6"/>
  <c r="AZ169" i="6"/>
  <c r="AZ173" i="6"/>
  <c r="AU251" i="6"/>
  <c r="AZ254" i="6"/>
  <c r="AZ345" i="6"/>
  <c r="AU254" i="6"/>
  <c r="AU347" i="6"/>
  <c r="AU352" i="6"/>
  <c r="AZ363" i="6"/>
  <c r="AU460" i="6"/>
  <c r="AU474" i="6"/>
  <c r="AU472" i="6"/>
  <c r="AZ488" i="6"/>
  <c r="AZ491" i="6"/>
  <c r="AZ497" i="6"/>
  <c r="AZ493" i="6"/>
  <c r="AZ486" i="6"/>
  <c r="AZ501" i="6"/>
  <c r="AU506" i="6"/>
  <c r="AU499" i="6"/>
  <c r="AU503" i="6"/>
  <c r="AU505" i="6"/>
  <c r="AU501" i="6"/>
  <c r="AU510" i="6"/>
  <c r="AZ511" i="6"/>
  <c r="AZ513" i="6"/>
  <c r="AU525" i="6"/>
  <c r="AU529" i="6"/>
  <c r="AZ545" i="6"/>
  <c r="AZ81" i="6"/>
  <c r="AZ179" i="6"/>
  <c r="AZ238" i="6"/>
  <c r="AZ274" i="6"/>
  <c r="AU149" i="6"/>
  <c r="AZ260" i="6"/>
  <c r="AU533" i="6"/>
  <c r="AU355" i="6"/>
  <c r="AU357" i="6"/>
  <c r="AU359" i="6"/>
  <c r="AZ374" i="6"/>
  <c r="AZ379" i="6"/>
  <c r="AZ370" i="6"/>
  <c r="AZ373" i="6"/>
  <c r="AZ377" i="6"/>
  <c r="AZ381" i="6"/>
  <c r="AZ383" i="6"/>
  <c r="AZ387" i="6"/>
  <c r="AU384" i="6"/>
  <c r="AZ397" i="6"/>
  <c r="AZ401" i="6"/>
  <c r="AZ395" i="6"/>
  <c r="AZ399" i="6"/>
  <c r="AZ407" i="6"/>
  <c r="AZ409" i="6"/>
  <c r="AZ416" i="6"/>
  <c r="AZ418" i="6"/>
  <c r="AU409" i="6"/>
  <c r="AU407" i="6"/>
  <c r="AU413" i="6"/>
  <c r="AU418" i="6"/>
  <c r="AU421" i="6"/>
  <c r="AZ426" i="6"/>
  <c r="AU431" i="6"/>
  <c r="AU429" i="6"/>
  <c r="AZ435" i="6"/>
  <c r="AU441" i="6"/>
  <c r="AU434" i="6"/>
  <c r="AU438" i="6"/>
  <c r="AU443" i="6"/>
  <c r="AU440" i="6"/>
  <c r="AU436" i="6"/>
  <c r="AU445" i="6"/>
  <c r="AZ454" i="6"/>
  <c r="AZ554" i="6"/>
  <c r="AK595" i="6"/>
  <c r="AU23" i="6"/>
  <c r="AQ19" i="6"/>
  <c r="AS19" i="6" s="1"/>
  <c r="AT19" i="6" s="1"/>
  <c r="AQ29" i="6"/>
  <c r="AR29" i="6" s="1"/>
  <c r="AQ32" i="6"/>
  <c r="AR32" i="6" s="1"/>
  <c r="AQ40" i="6"/>
  <c r="AS40" i="6" s="1"/>
  <c r="AT40" i="6" s="1"/>
  <c r="AU26" i="6"/>
  <c r="AU21" i="6"/>
  <c r="AH485" i="6"/>
  <c r="AK485" i="6" s="1"/>
  <c r="AK439" i="6"/>
  <c r="AK337" i="6"/>
  <c r="AW20" i="6"/>
  <c r="AX20" i="6"/>
  <c r="AY20" i="6" s="1"/>
  <c r="AW30" i="6"/>
  <c r="AX30" i="6"/>
  <c r="AY30" i="6" s="1"/>
  <c r="AX124" i="6"/>
  <c r="AY124" i="6" s="1"/>
  <c r="AZ124" i="6" s="1"/>
  <c r="L191" i="6"/>
  <c r="AU181" i="6"/>
  <c r="AU207" i="6"/>
  <c r="AU208" i="6"/>
  <c r="L180" i="6"/>
  <c r="AZ181" i="6"/>
  <c r="AZ207" i="6"/>
  <c r="AU179" i="6"/>
  <c r="AZ236" i="6"/>
  <c r="AZ263" i="6"/>
  <c r="AU263" i="6"/>
  <c r="AU261" i="6"/>
  <c r="AU305" i="6"/>
  <c r="AZ294" i="6"/>
  <c r="AU295" i="6"/>
  <c r="AU286" i="6"/>
  <c r="AU309" i="6"/>
  <c r="AU278" i="6"/>
  <c r="AU284" i="6"/>
  <c r="AU307" i="6"/>
  <c r="AZ321" i="6"/>
  <c r="AZ324" i="6"/>
  <c r="AU321" i="6"/>
  <c r="AU324" i="6"/>
  <c r="AU326" i="6"/>
  <c r="AZ336" i="6"/>
  <c r="AZ340" i="6"/>
  <c r="AU338" i="6"/>
  <c r="AU340" i="6"/>
  <c r="AU336" i="6"/>
  <c r="AZ327" i="6"/>
  <c r="AZ330" i="6"/>
  <c r="AZ258" i="6"/>
  <c r="AZ256" i="6"/>
  <c r="AZ227" i="6"/>
  <c r="AZ229" i="6"/>
  <c r="AU8" i="6"/>
  <c r="AU3" i="6"/>
  <c r="AU6" i="6"/>
  <c r="AU227" i="6"/>
  <c r="AU229" i="6"/>
  <c r="AU231" i="6"/>
  <c r="AZ214" i="6"/>
  <c r="AZ219" i="6"/>
  <c r="AZ221" i="6"/>
  <c r="AU167" i="6"/>
  <c r="AU225" i="6"/>
  <c r="AU219" i="6"/>
  <c r="AU221" i="6"/>
  <c r="AZ107" i="6"/>
  <c r="AZ100" i="6"/>
  <c r="AZ106" i="6"/>
  <c r="AZ249" i="6"/>
  <c r="AU249" i="6"/>
  <c r="AU101" i="6"/>
  <c r="AU105" i="6"/>
  <c r="AU345" i="6"/>
  <c r="AU349" i="6"/>
  <c r="AZ344" i="6"/>
  <c r="AZ349" i="6"/>
  <c r="AZ355" i="6"/>
  <c r="AZ357" i="6"/>
  <c r="AU364" i="6"/>
  <c r="AS365" i="6"/>
  <c r="AT365" i="6" s="1"/>
  <c r="AU365" i="6" s="1"/>
  <c r="AZ368" i="6"/>
  <c r="AU370" i="6"/>
  <c r="AU379" i="6"/>
  <c r="AU368" i="6"/>
  <c r="AU374" i="6"/>
  <c r="AZ384" i="6"/>
  <c r="AU385" i="6"/>
  <c r="AU392" i="6"/>
  <c r="AU381" i="6"/>
  <c r="AU383" i="6"/>
  <c r="AU390" i="6"/>
  <c r="AZ396" i="6"/>
  <c r="AU402" i="6"/>
  <c r="AU395" i="6"/>
  <c r="AU399" i="6"/>
  <c r="AU404" i="6"/>
  <c r="AU401" i="6"/>
  <c r="AU397" i="6"/>
  <c r="AU406" i="6"/>
  <c r="AZ411" i="6"/>
  <c r="AZ413" i="6"/>
  <c r="AZ424" i="6"/>
  <c r="AZ422" i="6"/>
  <c r="AZ421" i="6"/>
  <c r="AZ428" i="6"/>
  <c r="AZ436" i="6"/>
  <c r="AZ440" i="6"/>
  <c r="AZ434" i="6"/>
  <c r="AZ438" i="6"/>
  <c r="AZ446" i="6"/>
  <c r="AZ448" i="6"/>
  <c r="AU457" i="6"/>
  <c r="AU452" i="6"/>
  <c r="AU455" i="6"/>
  <c r="AU446" i="6"/>
  <c r="AU448" i="6"/>
  <c r="AU450" i="6"/>
  <c r="AS453" i="6"/>
  <c r="AT453" i="6" s="1"/>
  <c r="AU453" i="6" s="1"/>
  <c r="AZ462" i="6"/>
  <c r="AZ466" i="6"/>
  <c r="AZ460" i="6"/>
  <c r="AZ464" i="6"/>
  <c r="AZ483" i="6"/>
  <c r="AZ474" i="6"/>
  <c r="AZ481" i="6"/>
  <c r="AZ472" i="6"/>
  <c r="AZ476" i="6"/>
  <c r="AU491" i="6"/>
  <c r="AU495" i="6"/>
  <c r="AU488" i="6"/>
  <c r="AZ485" i="6"/>
  <c r="AU497" i="6"/>
  <c r="AU490" i="6"/>
  <c r="AU486" i="6"/>
  <c r="AZ500" i="6"/>
  <c r="AZ505" i="6"/>
  <c r="AZ499" i="6"/>
  <c r="AZ503" i="6"/>
  <c r="AZ519" i="6"/>
  <c r="AZ531" i="6"/>
  <c r="AZ530" i="6"/>
  <c r="AZ533" i="6"/>
  <c r="AU535" i="6"/>
  <c r="AZ535" i="6"/>
  <c r="AU524" i="6"/>
  <c r="AZ537" i="6"/>
  <c r="AZ539" i="6"/>
  <c r="AU548" i="6"/>
  <c r="AU543" i="6"/>
  <c r="AU537" i="6"/>
  <c r="AU539" i="6"/>
  <c r="AZ552" i="6"/>
  <c r="AZ551" i="6"/>
  <c r="AZ556" i="6"/>
  <c r="AZ563" i="6"/>
  <c r="AZ565" i="6"/>
  <c r="AU572" i="6"/>
  <c r="AU563" i="6"/>
  <c r="AU565" i="6"/>
  <c r="AU567" i="6"/>
  <c r="AZ586" i="6"/>
  <c r="AZ588" i="6"/>
  <c r="AZ584" i="6"/>
  <c r="AZ592" i="6"/>
  <c r="AZ596" i="6"/>
  <c r="AZ590" i="6"/>
  <c r="AZ594" i="6"/>
  <c r="AZ603" i="6"/>
  <c r="AK504" i="6"/>
  <c r="AH608" i="6"/>
  <c r="AK350" i="6"/>
  <c r="AG593" i="6"/>
  <c r="AJ593" i="6" s="1"/>
  <c r="AZ450" i="6"/>
  <c r="AZ529" i="6"/>
  <c r="AZ548" i="6"/>
  <c r="AZ561" i="6"/>
  <c r="AZ599" i="6"/>
  <c r="AZ612" i="6"/>
  <c r="AZ518" i="6"/>
  <c r="AZ523" i="6"/>
  <c r="AZ577" i="6"/>
  <c r="AZ587" i="6"/>
  <c r="AZ593" i="6"/>
  <c r="AZ514" i="6"/>
  <c r="AK191" i="6"/>
  <c r="AH437" i="6"/>
  <c r="AK437" i="6" s="1"/>
  <c r="AH475" i="6"/>
  <c r="AK475" i="6" s="1"/>
  <c r="AZ441" i="6"/>
  <c r="AZ225" i="6"/>
  <c r="AZ105" i="6"/>
  <c r="AZ352" i="6"/>
  <c r="AK473" i="6"/>
  <c r="AK463" i="6"/>
  <c r="AK477" i="6"/>
  <c r="AK232" i="6"/>
  <c r="AQ18" i="6"/>
  <c r="AW18" i="6"/>
  <c r="AX18" i="6"/>
  <c r="AY18" i="6" s="1"/>
  <c r="AX19" i="6"/>
  <c r="AY19" i="6" s="1"/>
  <c r="AW19" i="6"/>
  <c r="AQ20" i="6"/>
  <c r="AX29" i="6"/>
  <c r="AY29" i="6" s="1"/>
  <c r="AW29" i="6"/>
  <c r="AQ30" i="6"/>
  <c r="AQ31" i="6"/>
  <c r="AW31" i="6"/>
  <c r="AX31" i="6"/>
  <c r="AY31" i="6" s="1"/>
  <c r="AX32" i="6"/>
  <c r="AY32" i="6" s="1"/>
  <c r="AW32" i="6"/>
  <c r="AX40" i="6"/>
  <c r="AY40" i="6" s="1"/>
  <c r="AW40" i="6"/>
  <c r="AU25" i="6"/>
  <c r="Z83" i="6"/>
  <c r="AQ117" i="6"/>
  <c r="AR117" i="6" s="1"/>
  <c r="AX110" i="6"/>
  <c r="AY110" i="6" s="1"/>
  <c r="AZ110" i="6" s="1"/>
  <c r="AQ161" i="6"/>
  <c r="AR161" i="6" s="1"/>
  <c r="AS180" i="6"/>
  <c r="AT180" i="6" s="1"/>
  <c r="AU180" i="6" s="1"/>
  <c r="P237" i="6"/>
  <c r="S237" i="6" s="1"/>
  <c r="AR210" i="6"/>
  <c r="AU210" i="6" s="1"/>
  <c r="L337" i="6"/>
  <c r="AA2" i="6"/>
  <c r="AG2" i="6" s="1"/>
  <c r="AJ2" i="6" s="1"/>
  <c r="AS9" i="6"/>
  <c r="AT9" i="6" s="1"/>
  <c r="AU9" i="6" s="1"/>
  <c r="AS166" i="6"/>
  <c r="AT166" i="6" s="1"/>
  <c r="AU166" i="6" s="1"/>
  <c r="AA250" i="6"/>
  <c r="AH250" i="6" s="1"/>
  <c r="AK250" i="6" s="1"/>
  <c r="AA100" i="6"/>
  <c r="AH100" i="6" s="1"/>
  <c r="AK100" i="6" s="1"/>
  <c r="AS360" i="6"/>
  <c r="AT360" i="6" s="1"/>
  <c r="AU360" i="6" s="1"/>
  <c r="AA434" i="6"/>
  <c r="AH434" i="6" s="1"/>
  <c r="AK434" i="6" s="1"/>
  <c r="AD51" i="6"/>
  <c r="AL51" i="6" s="1"/>
  <c r="AE54" i="6"/>
  <c r="AF54" i="6" s="1"/>
  <c r="Z119" i="6"/>
  <c r="Z162" i="6"/>
  <c r="P264" i="6"/>
  <c r="S264" i="6" s="1"/>
  <c r="AS264" i="6"/>
  <c r="AT264" i="6" s="1"/>
  <c r="AU264" i="6" s="1"/>
  <c r="AR275" i="6"/>
  <c r="AU275" i="6" s="1"/>
  <c r="AA222" i="6"/>
  <c r="AH222" i="6" s="1"/>
  <c r="AK222" i="6" s="1"/>
  <c r="N106" i="6"/>
  <c r="R106" i="6" s="1"/>
  <c r="AR103" i="6"/>
  <c r="AU103" i="6" s="1"/>
  <c r="AR348" i="6"/>
  <c r="AU348" i="6" s="1"/>
  <c r="AR358" i="6"/>
  <c r="AU358" i="6" s="1"/>
  <c r="AS362" i="6"/>
  <c r="AT362" i="6" s="1"/>
  <c r="AU362" i="6" s="1"/>
  <c r="M380" i="6"/>
  <c r="N380" i="6" s="1"/>
  <c r="R380" i="6" s="1"/>
  <c r="L422" i="6"/>
  <c r="AS471" i="6"/>
  <c r="AT471" i="6" s="1"/>
  <c r="AU471" i="6" s="1"/>
  <c r="AR479" i="6"/>
  <c r="AU479" i="6" s="1"/>
  <c r="L106" i="6"/>
  <c r="AQ141" i="6"/>
  <c r="AR141" i="6" s="1"/>
  <c r="AQ145" i="6"/>
  <c r="AR145" i="6" s="1"/>
  <c r="Z154" i="6"/>
  <c r="AS191" i="6"/>
  <c r="AT191" i="6" s="1"/>
  <c r="AU191" i="6" s="1"/>
  <c r="AB233" i="6"/>
  <c r="AS322" i="6"/>
  <c r="AT322" i="6" s="1"/>
  <c r="AU322" i="6" s="1"/>
  <c r="P339" i="6"/>
  <c r="S339" i="6" s="1"/>
  <c r="L232" i="6"/>
  <c r="AA259" i="6"/>
  <c r="AH259" i="6" s="1"/>
  <c r="AK259" i="6" s="1"/>
  <c r="AR13" i="6"/>
  <c r="AU13" i="6" s="1"/>
  <c r="AS220" i="6"/>
  <c r="AT220" i="6" s="1"/>
  <c r="AU220" i="6" s="1"/>
  <c r="AR252" i="6"/>
  <c r="AU252" i="6" s="1"/>
  <c r="P371" i="6"/>
  <c r="S371" i="6" s="1"/>
  <c r="L398" i="6"/>
  <c r="M414" i="6"/>
  <c r="N414" i="6" s="1"/>
  <c r="R414" i="6" s="1"/>
  <c r="AS442" i="6"/>
  <c r="AT442" i="6" s="1"/>
  <c r="AU442" i="6" s="1"/>
  <c r="L463" i="6"/>
  <c r="AS470" i="6"/>
  <c r="AT470" i="6" s="1"/>
  <c r="AU470" i="6" s="1"/>
  <c r="L178" i="6"/>
  <c r="AR212" i="6"/>
  <c r="AU212" i="6" s="1"/>
  <c r="L277" i="6"/>
  <c r="P329" i="6"/>
  <c r="AB255" i="6"/>
  <c r="AR4" i="6"/>
  <c r="AU4" i="6" s="1"/>
  <c r="AB12" i="6"/>
  <c r="AR218" i="6"/>
  <c r="AU218" i="6" s="1"/>
  <c r="AS248" i="6"/>
  <c r="AT248" i="6" s="1"/>
  <c r="AU248" i="6" s="1"/>
  <c r="AR351" i="6"/>
  <c r="AU351" i="6" s="1"/>
  <c r="P475" i="6"/>
  <c r="S475" i="6" s="1"/>
  <c r="AB494" i="6"/>
  <c r="L557" i="6"/>
  <c r="AS568" i="6"/>
  <c r="AT568" i="6" s="1"/>
  <c r="AU568" i="6" s="1"/>
  <c r="F110" i="6"/>
  <c r="I110" i="6" s="1"/>
  <c r="J110" i="6" s="1"/>
  <c r="O110" i="6" s="1"/>
  <c r="Z113" i="6"/>
  <c r="Y144" i="6"/>
  <c r="AB144" i="6" s="1"/>
  <c r="AS306" i="6"/>
  <c r="AT306" i="6" s="1"/>
  <c r="AU306" i="6" s="1"/>
  <c r="AS329" i="6"/>
  <c r="AT329" i="6" s="1"/>
  <c r="AU329" i="6" s="1"/>
  <c r="AR150" i="6"/>
  <c r="AU150" i="6" s="1"/>
  <c r="AR216" i="6"/>
  <c r="AU216" i="6" s="1"/>
  <c r="AS174" i="6"/>
  <c r="AT174" i="6" s="1"/>
  <c r="AU174" i="6" s="1"/>
  <c r="AA102" i="6"/>
  <c r="AR102" i="6"/>
  <c r="AU102" i="6" s="1"/>
  <c r="AS356" i="6"/>
  <c r="AT356" i="6" s="1"/>
  <c r="AU356" i="6" s="1"/>
  <c r="AR382" i="6"/>
  <c r="AU382" i="6" s="1"/>
  <c r="AS400" i="6"/>
  <c r="AT400" i="6" s="1"/>
  <c r="AU400" i="6" s="1"/>
  <c r="AA451" i="6"/>
  <c r="AS456" i="6"/>
  <c r="AT456" i="6" s="1"/>
  <c r="AU456" i="6" s="1"/>
  <c r="AR577" i="6"/>
  <c r="AU577" i="6" s="1"/>
  <c r="AW73" i="6"/>
  <c r="AZ73" i="6" s="1"/>
  <c r="AR237" i="6"/>
  <c r="AU237" i="6" s="1"/>
  <c r="AR260" i="6"/>
  <c r="AU260" i="6" s="1"/>
  <c r="AS2" i="6"/>
  <c r="AT2" i="6" s="1"/>
  <c r="AU2" i="6" s="1"/>
  <c r="AB10" i="6"/>
  <c r="P415" i="6"/>
  <c r="S415" i="6" s="1"/>
  <c r="N413" i="6"/>
  <c r="K32" i="6"/>
  <c r="L32" i="6" s="1"/>
  <c r="K40" i="6"/>
  <c r="P40" i="6" s="1"/>
  <c r="S40" i="6" s="1"/>
  <c r="F52" i="6"/>
  <c r="M52" i="6" s="1"/>
  <c r="N422" i="6"/>
  <c r="R422" i="6" s="1"/>
  <c r="AQ79" i="6"/>
  <c r="AR79" i="6" s="1"/>
  <c r="AQ75" i="6"/>
  <c r="AR75" i="6" s="1"/>
  <c r="AX76" i="6"/>
  <c r="AY76" i="6" s="1"/>
  <c r="AZ76" i="6" s="1"/>
  <c r="Y74" i="6"/>
  <c r="AB74" i="6" s="1"/>
  <c r="Z77" i="6"/>
  <c r="AX84" i="6"/>
  <c r="AY84" i="6" s="1"/>
  <c r="AZ84" i="6" s="1"/>
  <c r="AQ113" i="6"/>
  <c r="AS113" i="6" s="1"/>
  <c r="AT113" i="6" s="1"/>
  <c r="Y110" i="6"/>
  <c r="AB110" i="6" s="1"/>
  <c r="AQ143" i="6"/>
  <c r="AS143" i="6" s="1"/>
  <c r="AT143" i="6" s="1"/>
  <c r="AQ121" i="6"/>
  <c r="AR121" i="6" s="1"/>
  <c r="AX122" i="6"/>
  <c r="AY122" i="6" s="1"/>
  <c r="AZ122" i="6" s="1"/>
  <c r="Y121" i="6"/>
  <c r="AA121" i="6" s="1"/>
  <c r="AX158" i="6"/>
  <c r="AY158" i="6" s="1"/>
  <c r="AZ158" i="6" s="1"/>
  <c r="AR178" i="6"/>
  <c r="AU178" i="6" s="1"/>
  <c r="AS234" i="6"/>
  <c r="AT234" i="6" s="1"/>
  <c r="AU234" i="6" s="1"/>
  <c r="AA278" i="6"/>
  <c r="AA324" i="6"/>
  <c r="AH324" i="6" s="1"/>
  <c r="AK324" i="6" s="1"/>
  <c r="AS17" i="6"/>
  <c r="AT17" i="6" s="1"/>
  <c r="AU17" i="6" s="1"/>
  <c r="AS224" i="6"/>
  <c r="AT224" i="6" s="1"/>
  <c r="AU224" i="6" s="1"/>
  <c r="AS97" i="6"/>
  <c r="AT97" i="6" s="1"/>
  <c r="AU97" i="6" s="1"/>
  <c r="I250" i="6"/>
  <c r="J250" i="6" s="1"/>
  <c r="O250" i="6" s="1"/>
  <c r="L346" i="6"/>
  <c r="AS346" i="6"/>
  <c r="AT346" i="6" s="1"/>
  <c r="AU346" i="6" s="1"/>
  <c r="AR361" i="6"/>
  <c r="AU361" i="6" s="1"/>
  <c r="AB377" i="6"/>
  <c r="AA374" i="6"/>
  <c r="AS393" i="6"/>
  <c r="AT393" i="6" s="1"/>
  <c r="AU393" i="6" s="1"/>
  <c r="P419" i="6"/>
  <c r="S419" i="6" s="1"/>
  <c r="L467" i="6"/>
  <c r="P477" i="6"/>
  <c r="S477" i="6" s="1"/>
  <c r="AA518" i="6"/>
  <c r="AS516" i="6"/>
  <c r="AT516" i="6" s="1"/>
  <c r="AU516" i="6" s="1"/>
  <c r="M602" i="6"/>
  <c r="N602" i="6" s="1"/>
  <c r="R602" i="6" s="1"/>
  <c r="I413" i="6"/>
  <c r="J413" i="6" s="1"/>
  <c r="O413" i="6" s="1"/>
  <c r="AG475" i="6"/>
  <c r="AJ475" i="6" s="1"/>
  <c r="AG437" i="6"/>
  <c r="AJ437" i="6" s="1"/>
  <c r="Y67" i="6"/>
  <c r="AB67" i="6" s="1"/>
  <c r="AQ96" i="6"/>
  <c r="AS96" i="6" s="1"/>
  <c r="AT96" i="6" s="1"/>
  <c r="AQ119" i="6"/>
  <c r="AS119" i="6" s="1"/>
  <c r="AT119" i="6" s="1"/>
  <c r="AQ158" i="6"/>
  <c r="AR158" i="6" s="1"/>
  <c r="AX156" i="6"/>
  <c r="AY156" i="6" s="1"/>
  <c r="AZ156" i="6" s="1"/>
  <c r="AX161" i="6"/>
  <c r="AY161" i="6" s="1"/>
  <c r="AZ161" i="6" s="1"/>
  <c r="AR235" i="6"/>
  <c r="AU235" i="6" s="1"/>
  <c r="AS277" i="6"/>
  <c r="AT277" i="6" s="1"/>
  <c r="AU277" i="6" s="1"/>
  <c r="AS255" i="6"/>
  <c r="AT255" i="6" s="1"/>
  <c r="AU255" i="6" s="1"/>
  <c r="AB229" i="6"/>
  <c r="AS7" i="6"/>
  <c r="AT7" i="6" s="1"/>
  <c r="AU7" i="6" s="1"/>
  <c r="AR15" i="6"/>
  <c r="AU15" i="6" s="1"/>
  <c r="AS223" i="6"/>
  <c r="AT223" i="6" s="1"/>
  <c r="AU223" i="6" s="1"/>
  <c r="AS430" i="6"/>
  <c r="AT430" i="6" s="1"/>
  <c r="AU430" i="6" s="1"/>
  <c r="AS439" i="6"/>
  <c r="AT439" i="6" s="1"/>
  <c r="AU439" i="6" s="1"/>
  <c r="L482" i="6"/>
  <c r="AB482" i="6"/>
  <c r="AR528" i="6"/>
  <c r="AU528" i="6" s="1"/>
  <c r="AS562" i="6"/>
  <c r="AT562" i="6" s="1"/>
  <c r="AU562" i="6" s="1"/>
  <c r="N25" i="6"/>
  <c r="R25" i="6" s="1"/>
  <c r="L174" i="6"/>
  <c r="M180" i="6"/>
  <c r="N180" i="6" s="1"/>
  <c r="R180" i="6" s="1"/>
  <c r="L368" i="6"/>
  <c r="AQ72" i="6"/>
  <c r="AS72" i="6" s="1"/>
  <c r="AT72" i="6" s="1"/>
  <c r="AQ69" i="6"/>
  <c r="AR69" i="6" s="1"/>
  <c r="AQ77" i="6"/>
  <c r="AS77" i="6" s="1"/>
  <c r="AT77" i="6" s="1"/>
  <c r="AW71" i="6"/>
  <c r="AZ71" i="6" s="1"/>
  <c r="AQ68" i="6"/>
  <c r="AS68" i="6" s="1"/>
  <c r="AT68" i="6" s="1"/>
  <c r="Y80" i="6"/>
  <c r="AB80" i="6" s="1"/>
  <c r="AD119" i="6"/>
  <c r="AL119" i="6" s="1"/>
  <c r="AX112" i="6"/>
  <c r="AY112" i="6" s="1"/>
  <c r="AZ112" i="6" s="1"/>
  <c r="F119" i="6"/>
  <c r="I119" i="6" s="1"/>
  <c r="J119" i="6" s="1"/>
  <c r="O119" i="6" s="1"/>
  <c r="Z115" i="6"/>
  <c r="Y111" i="6"/>
  <c r="AA111" i="6" s="1"/>
  <c r="AX142" i="6"/>
  <c r="AY142" i="6" s="1"/>
  <c r="AZ142" i="6" s="1"/>
  <c r="AX140" i="6"/>
  <c r="AY140" i="6" s="1"/>
  <c r="AZ140" i="6" s="1"/>
  <c r="Z128" i="6"/>
  <c r="AQ157" i="6"/>
  <c r="AS157" i="6" s="1"/>
  <c r="AT157" i="6" s="1"/>
  <c r="Y147" i="6"/>
  <c r="AB147" i="6" s="1"/>
  <c r="AX176" i="6"/>
  <c r="AY176" i="6" s="1"/>
  <c r="AZ176" i="6" s="1"/>
  <c r="AR233" i="6"/>
  <c r="AU233" i="6" s="1"/>
  <c r="AS296" i="6"/>
  <c r="AT296" i="6" s="1"/>
  <c r="AU296" i="6" s="1"/>
  <c r="I259" i="6"/>
  <c r="J259" i="6" s="1"/>
  <c r="O259" i="6" s="1"/>
  <c r="AS230" i="6"/>
  <c r="AT230" i="6" s="1"/>
  <c r="AU230" i="6" s="1"/>
  <c r="AR11" i="6"/>
  <c r="AU11" i="6" s="1"/>
  <c r="AS172" i="6"/>
  <c r="AT172" i="6" s="1"/>
  <c r="AU172" i="6" s="1"/>
  <c r="AR354" i="6"/>
  <c r="AU354" i="6" s="1"/>
  <c r="AB358" i="6"/>
  <c r="AR411" i="6"/>
  <c r="AU411" i="6" s="1"/>
  <c r="I425" i="6"/>
  <c r="J425" i="6" s="1"/>
  <c r="O425" i="6" s="1"/>
  <c r="L439" i="6"/>
  <c r="AR433" i="6"/>
  <c r="AU433" i="6" s="1"/>
  <c r="AA453" i="6"/>
  <c r="L487" i="6"/>
  <c r="AB542" i="6"/>
  <c r="AB557" i="6"/>
  <c r="AA576" i="6"/>
  <c r="AD52" i="6"/>
  <c r="AL52" i="6" s="1"/>
  <c r="P494" i="6"/>
  <c r="S494" i="6" s="1"/>
  <c r="AS534" i="6"/>
  <c r="AT534" i="6" s="1"/>
  <c r="AU534" i="6" s="1"/>
  <c r="AR579" i="6"/>
  <c r="AU579" i="6" s="1"/>
  <c r="AS494" i="6"/>
  <c r="AT494" i="6" s="1"/>
  <c r="AR494" i="6"/>
  <c r="AR366" i="6"/>
  <c r="AS366" i="6"/>
  <c r="AT366" i="6" s="1"/>
  <c r="AR228" i="6"/>
  <c r="AS228" i="6"/>
  <c r="AT228" i="6" s="1"/>
  <c r="M248" i="6"/>
  <c r="N248" i="6" s="1"/>
  <c r="I248" i="6"/>
  <c r="J248" i="6" s="1"/>
  <c r="O248" i="6" s="1"/>
  <c r="AX145" i="6"/>
  <c r="AY145" i="6" s="1"/>
  <c r="AW145" i="6"/>
  <c r="M237" i="6"/>
  <c r="I237" i="6"/>
  <c r="J237" i="6" s="1"/>
  <c r="O237" i="6" s="1"/>
  <c r="AA513" i="6"/>
  <c r="AB513" i="6"/>
  <c r="AR589" i="6"/>
  <c r="AS589" i="6"/>
  <c r="AT589" i="6" s="1"/>
  <c r="AR557" i="6"/>
  <c r="AS557" i="6"/>
  <c r="AT557" i="6" s="1"/>
  <c r="AR549" i="6"/>
  <c r="AS549" i="6"/>
  <c r="AT549" i="6" s="1"/>
  <c r="AS515" i="6"/>
  <c r="AT515" i="6" s="1"/>
  <c r="AR515" i="6"/>
  <c r="AR509" i="6"/>
  <c r="AS509" i="6"/>
  <c r="AT509" i="6" s="1"/>
  <c r="AS487" i="6"/>
  <c r="AT487" i="6" s="1"/>
  <c r="AR487" i="6"/>
  <c r="AS475" i="6"/>
  <c r="AT475" i="6" s="1"/>
  <c r="AR475" i="6"/>
  <c r="AS484" i="6"/>
  <c r="AT484" i="6" s="1"/>
  <c r="AR484" i="6"/>
  <c r="AS447" i="6"/>
  <c r="AT447" i="6" s="1"/>
  <c r="AR447" i="6"/>
  <c r="AR394" i="6"/>
  <c r="AS394" i="6"/>
  <c r="AT394" i="6" s="1"/>
  <c r="AR398" i="6"/>
  <c r="AS398" i="6"/>
  <c r="AT398" i="6" s="1"/>
  <c r="AR388" i="6"/>
  <c r="AS388" i="6"/>
  <c r="AT388" i="6" s="1"/>
  <c r="Y152" i="6"/>
  <c r="AA152" i="6" s="1"/>
  <c r="Z152" i="6"/>
  <c r="AR575" i="6"/>
  <c r="AS575" i="6"/>
  <c r="AT575" i="6" s="1"/>
  <c r="AS480" i="6"/>
  <c r="AT480" i="6" s="1"/>
  <c r="AR480" i="6"/>
  <c r="AS459" i="6"/>
  <c r="AT459" i="6" s="1"/>
  <c r="AR459" i="6"/>
  <c r="AB379" i="6"/>
  <c r="AA379" i="6"/>
  <c r="Z69" i="6"/>
  <c r="Z75" i="6"/>
  <c r="Z96" i="6"/>
  <c r="AQ142" i="6"/>
  <c r="AR142" i="6" s="1"/>
  <c r="Z123" i="6"/>
  <c r="AQ176" i="6"/>
  <c r="AS176" i="6" s="1"/>
  <c r="AT176" i="6" s="1"/>
  <c r="AR285" i="6"/>
  <c r="AU285" i="6" s="1"/>
  <c r="AS339" i="6"/>
  <c r="AT339" i="6" s="1"/>
  <c r="AU339" i="6" s="1"/>
  <c r="M257" i="6"/>
  <c r="N257" i="6" s="1"/>
  <c r="R257" i="6" s="1"/>
  <c r="AR257" i="6"/>
  <c r="AU257" i="6" s="1"/>
  <c r="AS165" i="6"/>
  <c r="AT165" i="6" s="1"/>
  <c r="AU165" i="6" s="1"/>
  <c r="AS98" i="6"/>
  <c r="AT98" i="6" s="1"/>
  <c r="AU98" i="6" s="1"/>
  <c r="AS99" i="6"/>
  <c r="AT99" i="6" s="1"/>
  <c r="AU99" i="6" s="1"/>
  <c r="L350" i="6"/>
  <c r="AS353" i="6"/>
  <c r="AT353" i="6" s="1"/>
  <c r="AU353" i="6" s="1"/>
  <c r="AB355" i="6"/>
  <c r="AA372" i="6"/>
  <c r="M374" i="6"/>
  <c r="N374" i="6" s="1"/>
  <c r="R374" i="6" s="1"/>
  <c r="AA389" i="6"/>
  <c r="AR386" i="6"/>
  <c r="AU386" i="6" s="1"/>
  <c r="AR403" i="6"/>
  <c r="AU403" i="6" s="1"/>
  <c r="AB413" i="6"/>
  <c r="AR437" i="6"/>
  <c r="AU437" i="6" s="1"/>
  <c r="AS468" i="6"/>
  <c r="AT468" i="6" s="1"/>
  <c r="AU468" i="6" s="1"/>
  <c r="I482" i="6"/>
  <c r="J482" i="6" s="1"/>
  <c r="O482" i="6" s="1"/>
  <c r="L489" i="6"/>
  <c r="AS498" i="6"/>
  <c r="AT498" i="6" s="1"/>
  <c r="AU498" i="6" s="1"/>
  <c r="AA532" i="6"/>
  <c r="P536" i="6"/>
  <c r="S536" i="6" s="1"/>
  <c r="L532" i="6"/>
  <c r="AS544" i="6"/>
  <c r="AT544" i="6" s="1"/>
  <c r="AU544" i="6" s="1"/>
  <c r="L587" i="6"/>
  <c r="Y146" i="6"/>
  <c r="AB146" i="6" s="1"/>
  <c r="Z146" i="6"/>
  <c r="AS417" i="6"/>
  <c r="AT417" i="6" s="1"/>
  <c r="AR417" i="6"/>
  <c r="AW148" i="6"/>
  <c r="AX148" i="6"/>
  <c r="AY148" i="6" s="1"/>
  <c r="AA409" i="6"/>
  <c r="AB409" i="6"/>
  <c r="AS250" i="6"/>
  <c r="AT250" i="6" s="1"/>
  <c r="AR250" i="6"/>
  <c r="AB230" i="6"/>
  <c r="AA230" i="6"/>
  <c r="AR308" i="6"/>
  <c r="AS308" i="6"/>
  <c r="AT308" i="6" s="1"/>
  <c r="AQ154" i="6"/>
  <c r="AS154" i="6" s="1"/>
  <c r="AT154" i="6" s="1"/>
  <c r="AQ177" i="6"/>
  <c r="AS177" i="6" s="1"/>
  <c r="AT177" i="6" s="1"/>
  <c r="AR523" i="6"/>
  <c r="AU523" i="6" s="1"/>
  <c r="AR514" i="6"/>
  <c r="AU514" i="6" s="1"/>
  <c r="AR532" i="6"/>
  <c r="AU532" i="6" s="1"/>
  <c r="AS600" i="6"/>
  <c r="AT600" i="6" s="1"/>
  <c r="AU600" i="6" s="1"/>
  <c r="AR610" i="6"/>
  <c r="AU610" i="6" s="1"/>
  <c r="AS425" i="6"/>
  <c r="AT425" i="6" s="1"/>
  <c r="AU425" i="6" s="1"/>
  <c r="L465" i="6"/>
  <c r="AS482" i="6"/>
  <c r="AT482" i="6" s="1"/>
  <c r="AU482" i="6" s="1"/>
  <c r="M494" i="6"/>
  <c r="AR492" i="6"/>
  <c r="AU492" i="6" s="1"/>
  <c r="AR504" i="6"/>
  <c r="AU504" i="6" s="1"/>
  <c r="L506" i="6"/>
  <c r="AR527" i="6"/>
  <c r="AU527" i="6" s="1"/>
  <c r="AS541" i="6"/>
  <c r="AT541" i="6" s="1"/>
  <c r="AU541" i="6" s="1"/>
  <c r="AB587" i="6"/>
  <c r="AR585" i="6"/>
  <c r="AU585" i="6" s="1"/>
  <c r="AR597" i="6"/>
  <c r="AU597" i="6" s="1"/>
  <c r="AR601" i="6"/>
  <c r="AU601" i="6" s="1"/>
  <c r="AB602" i="6"/>
  <c r="AB603" i="6"/>
  <c r="AR602" i="6"/>
  <c r="AU602" i="6" s="1"/>
  <c r="N178" i="6"/>
  <c r="R178" i="6" s="1"/>
  <c r="P441" i="6"/>
  <c r="L441" i="6"/>
  <c r="AA411" i="6"/>
  <c r="AB411" i="6"/>
  <c r="M427" i="6"/>
  <c r="N427" i="6" s="1"/>
  <c r="I427" i="6"/>
  <c r="J427" i="6" s="1"/>
  <c r="O427" i="6" s="1"/>
  <c r="AR605" i="6"/>
  <c r="AS605" i="6"/>
  <c r="AT605" i="6" s="1"/>
  <c r="P597" i="6"/>
  <c r="L597" i="6"/>
  <c r="AR578" i="6"/>
  <c r="AS578" i="6"/>
  <c r="AT578" i="6" s="1"/>
  <c r="P492" i="6"/>
  <c r="S492" i="6" s="1"/>
  <c r="L492" i="6"/>
  <c r="L423" i="6"/>
  <c r="P423" i="6"/>
  <c r="S423" i="6" s="1"/>
  <c r="AS564" i="6"/>
  <c r="AT564" i="6" s="1"/>
  <c r="AR564" i="6"/>
  <c r="AR538" i="6"/>
  <c r="AS538" i="6"/>
  <c r="AT538" i="6" s="1"/>
  <c r="AS489" i="6"/>
  <c r="AT489" i="6" s="1"/>
  <c r="AR489" i="6"/>
  <c r="AS463" i="6"/>
  <c r="AT463" i="6" s="1"/>
  <c r="AR463" i="6"/>
  <c r="AR540" i="6"/>
  <c r="AS540" i="6"/>
  <c r="AT540" i="6" s="1"/>
  <c r="AS427" i="6"/>
  <c r="AT427" i="6" s="1"/>
  <c r="AR427" i="6"/>
  <c r="AR391" i="6"/>
  <c r="AS391" i="6"/>
  <c r="AT391" i="6" s="1"/>
  <c r="AB526" i="6"/>
  <c r="AA526" i="6"/>
  <c r="AR595" i="6"/>
  <c r="AS595" i="6"/>
  <c r="AT595" i="6" s="1"/>
  <c r="AS581" i="6"/>
  <c r="AT581" i="6" s="1"/>
  <c r="AR581" i="6"/>
  <c r="P491" i="6"/>
  <c r="S491" i="6" s="1"/>
  <c r="L491" i="6"/>
  <c r="L524" i="6"/>
  <c r="P524" i="6"/>
  <c r="S524" i="6" s="1"/>
  <c r="L552" i="6"/>
  <c r="P552" i="6"/>
  <c r="S552" i="6" s="1"/>
  <c r="AA537" i="6"/>
  <c r="AB537" i="6"/>
  <c r="AR606" i="6"/>
  <c r="AS606" i="6"/>
  <c r="AT606" i="6" s="1"/>
  <c r="AS553" i="6"/>
  <c r="AT553" i="6" s="1"/>
  <c r="AR553" i="6"/>
  <c r="AR560" i="6"/>
  <c r="AS560" i="6"/>
  <c r="AT560" i="6" s="1"/>
  <c r="AS547" i="6"/>
  <c r="AT547" i="6" s="1"/>
  <c r="AR547" i="6"/>
  <c r="AA516" i="6"/>
  <c r="AB516" i="6"/>
  <c r="AR520" i="6"/>
  <c r="AS520" i="6"/>
  <c r="AT520" i="6" s="1"/>
  <c r="AS508" i="6"/>
  <c r="AT508" i="6" s="1"/>
  <c r="AR508" i="6"/>
  <c r="AR496" i="6"/>
  <c r="AS496" i="6"/>
  <c r="AT496" i="6" s="1"/>
  <c r="AS473" i="6"/>
  <c r="AT473" i="6" s="1"/>
  <c r="AR473" i="6"/>
  <c r="AR477" i="6"/>
  <c r="AS477" i="6"/>
  <c r="AT477" i="6" s="1"/>
  <c r="AR423" i="6"/>
  <c r="AS423" i="6"/>
  <c r="AT423" i="6" s="1"/>
  <c r="L530" i="6"/>
  <c r="P530" i="6"/>
  <c r="S530" i="6" s="1"/>
  <c r="AR573" i="6"/>
  <c r="AS573" i="6"/>
  <c r="AT573" i="6" s="1"/>
  <c r="I485" i="6"/>
  <c r="J485" i="6" s="1"/>
  <c r="O485" i="6" s="1"/>
  <c r="M485" i="6"/>
  <c r="N485" i="6" s="1"/>
  <c r="I484" i="6"/>
  <c r="J484" i="6" s="1"/>
  <c r="O484" i="6" s="1"/>
  <c r="M484" i="6"/>
  <c r="N484" i="6" s="1"/>
  <c r="N608" i="6"/>
  <c r="R608" i="6" s="1"/>
  <c r="AQ109" i="6"/>
  <c r="AS109" i="6" s="1"/>
  <c r="AT109" i="6" s="1"/>
  <c r="AQ83" i="6"/>
  <c r="AR83" i="6" s="1"/>
  <c r="AQ81" i="6"/>
  <c r="AR81" i="6" s="1"/>
  <c r="AX114" i="6"/>
  <c r="AY114" i="6" s="1"/>
  <c r="AZ114" i="6" s="1"/>
  <c r="L110" i="6"/>
  <c r="AQ128" i="6"/>
  <c r="AR128" i="6" s="1"/>
  <c r="AQ123" i="6"/>
  <c r="AS123" i="6" s="1"/>
  <c r="AT123" i="6" s="1"/>
  <c r="AW141" i="6"/>
  <c r="AZ141" i="6" s="1"/>
  <c r="AQ159" i="6"/>
  <c r="AS159" i="6" s="1"/>
  <c r="AT159" i="6" s="1"/>
  <c r="AQ152" i="6"/>
  <c r="AS152" i="6" s="1"/>
  <c r="AT152" i="6" s="1"/>
  <c r="AQ147" i="6"/>
  <c r="AS147" i="6" s="1"/>
  <c r="AT147" i="6" s="1"/>
  <c r="AW157" i="6"/>
  <c r="AZ157" i="6" s="1"/>
  <c r="AX153" i="6"/>
  <c r="AY153" i="6" s="1"/>
  <c r="AZ153" i="6" s="1"/>
  <c r="Y160" i="6"/>
  <c r="AA160" i="6" s="1"/>
  <c r="AS341" i="6"/>
  <c r="AT341" i="6" s="1"/>
  <c r="AU341" i="6" s="1"/>
  <c r="L100" i="6"/>
  <c r="AB248" i="6"/>
  <c r="P252" i="6"/>
  <c r="S252" i="6" s="1"/>
  <c r="AR104" i="6"/>
  <c r="AU104" i="6" s="1"/>
  <c r="AA254" i="6"/>
  <c r="AR350" i="6"/>
  <c r="AU350" i="6" s="1"/>
  <c r="AS253" i="6"/>
  <c r="AT253" i="6" s="1"/>
  <c r="AU253" i="6" s="1"/>
  <c r="AR367" i="6"/>
  <c r="AU367" i="6" s="1"/>
  <c r="AR376" i="6"/>
  <c r="AU376" i="6" s="1"/>
  <c r="L400" i="6"/>
  <c r="AR405" i="6"/>
  <c r="AU405" i="6" s="1"/>
  <c r="AR415" i="6"/>
  <c r="AU415" i="6" s="1"/>
  <c r="AA422" i="6"/>
  <c r="AR420" i="6"/>
  <c r="AU420" i="6" s="1"/>
  <c r="AR432" i="6"/>
  <c r="AU432" i="6" s="1"/>
  <c r="AS444" i="6"/>
  <c r="AT444" i="6" s="1"/>
  <c r="AU444" i="6" s="1"/>
  <c r="AA449" i="6"/>
  <c r="AA460" i="6"/>
  <c r="L473" i="6"/>
  <c r="AR483" i="6"/>
  <c r="AU483" i="6" s="1"/>
  <c r="P496" i="6"/>
  <c r="S496" i="6" s="1"/>
  <c r="AR502" i="6"/>
  <c r="AU502" i="6" s="1"/>
  <c r="AR521" i="6"/>
  <c r="AU521" i="6" s="1"/>
  <c r="AS536" i="6"/>
  <c r="AT536" i="6" s="1"/>
  <c r="AU536" i="6" s="1"/>
  <c r="AS554" i="6"/>
  <c r="AT554" i="6" s="1"/>
  <c r="AU554" i="6" s="1"/>
  <c r="AB555" i="6"/>
  <c r="AB570" i="6"/>
  <c r="AS574" i="6"/>
  <c r="AT574" i="6" s="1"/>
  <c r="AU574" i="6" s="1"/>
  <c r="AR566" i="6"/>
  <c r="AU566" i="6" s="1"/>
  <c r="M576" i="6"/>
  <c r="L585" i="6"/>
  <c r="AS512" i="6"/>
  <c r="AT512" i="6" s="1"/>
  <c r="AU512" i="6" s="1"/>
  <c r="AS518" i="6"/>
  <c r="AT518" i="6" s="1"/>
  <c r="AU518" i="6" s="1"/>
  <c r="AS526" i="6"/>
  <c r="AT526" i="6" s="1"/>
  <c r="AU526" i="6" s="1"/>
  <c r="AR546" i="6"/>
  <c r="AU546" i="6" s="1"/>
  <c r="AR582" i="6"/>
  <c r="AU582" i="6" s="1"/>
  <c r="AR608" i="6"/>
  <c r="AU608" i="6" s="1"/>
  <c r="AA402" i="6"/>
  <c r="AB402" i="6"/>
  <c r="M174" i="6"/>
  <c r="N174" i="6" s="1"/>
  <c r="I174" i="6"/>
  <c r="J174" i="6" s="1"/>
  <c r="O174" i="6" s="1"/>
  <c r="M400" i="6"/>
  <c r="N400" i="6" s="1"/>
  <c r="I400" i="6"/>
  <c r="J400" i="6" s="1"/>
  <c r="O400" i="6" s="1"/>
  <c r="AA346" i="6"/>
  <c r="AB346" i="6"/>
  <c r="AA348" i="6"/>
  <c r="AB348" i="6"/>
  <c r="AA421" i="6"/>
  <c r="AS550" i="6"/>
  <c r="AT550" i="6" s="1"/>
  <c r="AU550" i="6" s="1"/>
  <c r="AS587" i="6"/>
  <c r="AT587" i="6" s="1"/>
  <c r="AU587" i="6" s="1"/>
  <c r="AS593" i="6"/>
  <c r="AT593" i="6" s="1"/>
  <c r="AU593" i="6" s="1"/>
  <c r="AB608" i="6"/>
  <c r="AB511" i="6"/>
  <c r="AA511" i="6"/>
  <c r="AS485" i="6"/>
  <c r="AT485" i="6" s="1"/>
  <c r="AR485" i="6"/>
  <c r="P402" i="6"/>
  <c r="S402" i="6" s="1"/>
  <c r="AB427" i="6"/>
  <c r="L437" i="6"/>
  <c r="AS451" i="6"/>
  <c r="AT451" i="6" s="1"/>
  <c r="AU451" i="6" s="1"/>
  <c r="AR465" i="6"/>
  <c r="AU465" i="6" s="1"/>
  <c r="AB539" i="6"/>
  <c r="AS570" i="6"/>
  <c r="AT570" i="6" s="1"/>
  <c r="AU570" i="6" s="1"/>
  <c r="AA590" i="6"/>
  <c r="AR481" i="6"/>
  <c r="AS481" i="6"/>
  <c r="AT481" i="6" s="1"/>
  <c r="P593" i="6"/>
  <c r="S593" i="6" s="1"/>
  <c r="L593" i="6"/>
  <c r="P502" i="6"/>
  <c r="S502" i="6" s="1"/>
  <c r="L502" i="6"/>
  <c r="AG608" i="6"/>
  <c r="AJ608" i="6" s="1"/>
  <c r="AS611" i="6"/>
  <c r="AT611" i="6" s="1"/>
  <c r="AR611" i="6"/>
  <c r="AR583" i="6"/>
  <c r="AS583" i="6"/>
  <c r="AT583" i="6" s="1"/>
  <c r="AR598" i="6"/>
  <c r="AS598" i="6"/>
  <c r="AT598" i="6" s="1"/>
  <c r="AR569" i="6"/>
  <c r="AS569" i="6"/>
  <c r="AT569" i="6" s="1"/>
  <c r="AS613" i="6"/>
  <c r="AT613" i="6" s="1"/>
  <c r="AR613" i="6"/>
  <c r="M553" i="6"/>
  <c r="N553" i="6" s="1"/>
  <c r="I553" i="6"/>
  <c r="J553" i="6" s="1"/>
  <c r="O553" i="6" s="1"/>
  <c r="AA499" i="6"/>
  <c r="AB499" i="6"/>
  <c r="M171" i="6"/>
  <c r="N171" i="6" s="1"/>
  <c r="I171" i="6"/>
  <c r="J171" i="6" s="1"/>
  <c r="O171" i="6" s="1"/>
  <c r="N411" i="6"/>
  <c r="N587" i="6"/>
  <c r="R587" i="6" s="1"/>
  <c r="I411" i="6"/>
  <c r="J411" i="6" s="1"/>
  <c r="O411" i="6" s="1"/>
  <c r="I232" i="6"/>
  <c r="J232" i="6" s="1"/>
  <c r="O232" i="6" s="1"/>
  <c r="I337" i="6"/>
  <c r="J337" i="6" s="1"/>
  <c r="O337" i="6" s="1"/>
  <c r="AQ52" i="6"/>
  <c r="AH593" i="6"/>
  <c r="AK593" i="6" s="1"/>
  <c r="AG485" i="6"/>
  <c r="AJ485" i="6" s="1"/>
  <c r="P285" i="6"/>
  <c r="S285" i="6" s="1"/>
  <c r="L285" i="6"/>
  <c r="N532" i="6"/>
  <c r="R532" i="6" s="1"/>
  <c r="AA285" i="6"/>
  <c r="AB285" i="6"/>
  <c r="AA106" i="6"/>
  <c r="AB106" i="6"/>
  <c r="AA489" i="6"/>
  <c r="AB489" i="6"/>
  <c r="M491" i="6"/>
  <c r="I491" i="6"/>
  <c r="J491" i="6" s="1"/>
  <c r="O491" i="6" s="1"/>
  <c r="AA530" i="6"/>
  <c r="AB530" i="6"/>
  <c r="P576" i="6"/>
  <c r="S576" i="6" s="1"/>
  <c r="L576" i="6"/>
  <c r="AA597" i="6"/>
  <c r="AB597" i="6"/>
  <c r="AG491" i="6"/>
  <c r="AJ491" i="6" s="1"/>
  <c r="AH491" i="6"/>
  <c r="AK491" i="6" s="1"/>
  <c r="M524" i="6"/>
  <c r="I524" i="6"/>
  <c r="J524" i="6" s="1"/>
  <c r="O524" i="6" s="1"/>
  <c r="I552" i="6"/>
  <c r="J552" i="6" s="1"/>
  <c r="O552" i="6" s="1"/>
  <c r="M552" i="6"/>
  <c r="M372" i="6"/>
  <c r="N372" i="6" s="1"/>
  <c r="I372" i="6"/>
  <c r="J372" i="6" s="1"/>
  <c r="O372" i="6" s="1"/>
  <c r="N24" i="6"/>
  <c r="R24" i="6" s="1"/>
  <c r="N22" i="6"/>
  <c r="R22" i="6" s="1"/>
  <c r="N26" i="6"/>
  <c r="R26" i="6" s="1"/>
  <c r="M439" i="6"/>
  <c r="N439" i="6" s="1"/>
  <c r="I439" i="6"/>
  <c r="J439" i="6" s="1"/>
  <c r="O439" i="6" s="1"/>
  <c r="M465" i="6"/>
  <c r="N465" i="6" s="1"/>
  <c r="I465" i="6"/>
  <c r="J465" i="6" s="1"/>
  <c r="O465" i="6" s="1"/>
  <c r="M368" i="6"/>
  <c r="N368" i="6" s="1"/>
  <c r="I368" i="6"/>
  <c r="J368" i="6" s="1"/>
  <c r="O368" i="6" s="1"/>
  <c r="M487" i="6"/>
  <c r="N487" i="6" s="1"/>
  <c r="I487" i="6"/>
  <c r="J487" i="6" s="1"/>
  <c r="O487" i="6" s="1"/>
  <c r="M463" i="6"/>
  <c r="N463" i="6" s="1"/>
  <c r="I463" i="6"/>
  <c r="J463" i="6" s="1"/>
  <c r="O463" i="6" s="1"/>
  <c r="AQ116" i="6"/>
  <c r="AR116" i="6" s="1"/>
  <c r="N585" i="6"/>
  <c r="R585" i="6" s="1"/>
  <c r="Y52" i="6"/>
  <c r="AB52" i="6" s="1"/>
  <c r="N425" i="6"/>
  <c r="N277" i="6"/>
  <c r="R277" i="6" s="1"/>
  <c r="N250" i="6"/>
  <c r="N555" i="6"/>
  <c r="AG602" i="6"/>
  <c r="AJ602" i="6" s="1"/>
  <c r="AH602" i="6"/>
  <c r="M604" i="6"/>
  <c r="I604" i="6"/>
  <c r="J604" i="6" s="1"/>
  <c r="O604" i="6" s="1"/>
  <c r="AH603" i="6"/>
  <c r="AG603" i="6"/>
  <c r="AJ603" i="6" s="1"/>
  <c r="AB605" i="6"/>
  <c r="AA605" i="6"/>
  <c r="P606" i="6"/>
  <c r="S606" i="6" s="1"/>
  <c r="L606" i="6"/>
  <c r="M607" i="6"/>
  <c r="I607" i="6"/>
  <c r="J607" i="6" s="1"/>
  <c r="O607" i="6" s="1"/>
  <c r="AB609" i="6"/>
  <c r="AA609" i="6"/>
  <c r="P610" i="6"/>
  <c r="S610" i="6" s="1"/>
  <c r="L610" i="6"/>
  <c r="M603" i="6"/>
  <c r="I603" i="6"/>
  <c r="J603" i="6" s="1"/>
  <c r="O603" i="6" s="1"/>
  <c r="P611" i="6"/>
  <c r="S611" i="6" s="1"/>
  <c r="L611" i="6"/>
  <c r="AB612" i="6"/>
  <c r="AA612" i="6"/>
  <c r="P613" i="6"/>
  <c r="S613" i="6" s="1"/>
  <c r="L613" i="6"/>
  <c r="M605" i="6"/>
  <c r="I605" i="6"/>
  <c r="J605" i="6" s="1"/>
  <c r="O605" i="6" s="1"/>
  <c r="AB607" i="6"/>
  <c r="AA607" i="6"/>
  <c r="M609" i="6"/>
  <c r="I609" i="6"/>
  <c r="J609" i="6" s="1"/>
  <c r="O609" i="6" s="1"/>
  <c r="M612" i="6"/>
  <c r="I612" i="6"/>
  <c r="J612" i="6" s="1"/>
  <c r="O612" i="6" s="1"/>
  <c r="P604" i="6"/>
  <c r="S604" i="6" s="1"/>
  <c r="L604" i="6"/>
  <c r="M606" i="6"/>
  <c r="I606" i="6"/>
  <c r="J606" i="6" s="1"/>
  <c r="O606" i="6" s="1"/>
  <c r="P607" i="6"/>
  <c r="S607" i="6" s="1"/>
  <c r="L607" i="6"/>
  <c r="M610" i="6"/>
  <c r="I610" i="6"/>
  <c r="J610" i="6" s="1"/>
  <c r="O610" i="6" s="1"/>
  <c r="P603" i="6"/>
  <c r="S603" i="6" s="1"/>
  <c r="L603" i="6"/>
  <c r="M611" i="6"/>
  <c r="I611" i="6"/>
  <c r="J611" i="6" s="1"/>
  <c r="O611" i="6" s="1"/>
  <c r="M613" i="6"/>
  <c r="I613" i="6"/>
  <c r="J613" i="6" s="1"/>
  <c r="O613" i="6" s="1"/>
  <c r="AA604" i="6"/>
  <c r="AB604" i="6"/>
  <c r="P605" i="6"/>
  <c r="S605" i="6" s="1"/>
  <c r="L605" i="6"/>
  <c r="AA606" i="6"/>
  <c r="AB606" i="6"/>
  <c r="P609" i="6"/>
  <c r="S609" i="6" s="1"/>
  <c r="L609" i="6"/>
  <c r="AA610" i="6"/>
  <c r="AB610" i="6"/>
  <c r="AA611" i="6"/>
  <c r="AB611" i="6"/>
  <c r="P612" i="6"/>
  <c r="S612" i="6" s="1"/>
  <c r="L612" i="6"/>
  <c r="AA613" i="6"/>
  <c r="AB613" i="6"/>
  <c r="M589" i="6"/>
  <c r="I589" i="6"/>
  <c r="J589" i="6" s="1"/>
  <c r="O589" i="6" s="1"/>
  <c r="AA591" i="6"/>
  <c r="AB591" i="6"/>
  <c r="P594" i="6"/>
  <c r="S594" i="6" s="1"/>
  <c r="L594" i="6"/>
  <c r="N595" i="6"/>
  <c r="R595" i="6" s="1"/>
  <c r="M598" i="6"/>
  <c r="I598" i="6"/>
  <c r="J598" i="6" s="1"/>
  <c r="O598" i="6" s="1"/>
  <c r="P599" i="6"/>
  <c r="S599" i="6" s="1"/>
  <c r="L599" i="6"/>
  <c r="AB601" i="6"/>
  <c r="AA601" i="6"/>
  <c r="P591" i="6"/>
  <c r="S591" i="6" s="1"/>
  <c r="L591" i="6"/>
  <c r="P590" i="6"/>
  <c r="S590" i="6" s="1"/>
  <c r="L590" i="6"/>
  <c r="P592" i="6"/>
  <c r="S592" i="6" s="1"/>
  <c r="L592" i="6"/>
  <c r="P596" i="6"/>
  <c r="S596" i="6" s="1"/>
  <c r="L596" i="6"/>
  <c r="AA598" i="6"/>
  <c r="AB598" i="6"/>
  <c r="M600" i="6"/>
  <c r="I600" i="6"/>
  <c r="J600" i="6" s="1"/>
  <c r="O600" i="6" s="1"/>
  <c r="P601" i="6"/>
  <c r="S601" i="6" s="1"/>
  <c r="L601" i="6"/>
  <c r="P589" i="6"/>
  <c r="S589" i="6" s="1"/>
  <c r="L589" i="6"/>
  <c r="AB592" i="6"/>
  <c r="AA592" i="6"/>
  <c r="M594" i="6"/>
  <c r="I594" i="6"/>
  <c r="J594" i="6" s="1"/>
  <c r="O594" i="6" s="1"/>
  <c r="AB596" i="6"/>
  <c r="AA596" i="6"/>
  <c r="P598" i="6"/>
  <c r="S598" i="6" s="1"/>
  <c r="L598" i="6"/>
  <c r="M599" i="6"/>
  <c r="I599" i="6"/>
  <c r="J599" i="6" s="1"/>
  <c r="O599" i="6" s="1"/>
  <c r="AA600" i="6"/>
  <c r="AB600" i="6"/>
  <c r="AA589" i="6"/>
  <c r="AB589" i="6"/>
  <c r="M591" i="6"/>
  <c r="I591" i="6"/>
  <c r="J591" i="6" s="1"/>
  <c r="O591" i="6" s="1"/>
  <c r="M590" i="6"/>
  <c r="I590" i="6"/>
  <c r="J590" i="6" s="1"/>
  <c r="O590" i="6" s="1"/>
  <c r="M592" i="6"/>
  <c r="I592" i="6"/>
  <c r="J592" i="6" s="1"/>
  <c r="O592" i="6" s="1"/>
  <c r="AB594" i="6"/>
  <c r="AA594" i="6"/>
  <c r="M596" i="6"/>
  <c r="I596" i="6"/>
  <c r="J596" i="6" s="1"/>
  <c r="O596" i="6" s="1"/>
  <c r="AB599" i="6"/>
  <c r="AA599" i="6"/>
  <c r="P600" i="6"/>
  <c r="S600" i="6" s="1"/>
  <c r="L600" i="6"/>
  <c r="M601" i="6"/>
  <c r="I601" i="6"/>
  <c r="J601" i="6" s="1"/>
  <c r="O601" i="6" s="1"/>
  <c r="P578" i="6"/>
  <c r="S578" i="6" s="1"/>
  <c r="L578" i="6"/>
  <c r="P582" i="6"/>
  <c r="S582" i="6" s="1"/>
  <c r="L582" i="6"/>
  <c r="M583" i="6"/>
  <c r="I583" i="6"/>
  <c r="J583" i="6" s="1"/>
  <c r="O583" i="6" s="1"/>
  <c r="P584" i="6"/>
  <c r="S584" i="6" s="1"/>
  <c r="L584" i="6"/>
  <c r="AS588" i="6"/>
  <c r="AT588" i="6" s="1"/>
  <c r="AR588" i="6"/>
  <c r="M586" i="6"/>
  <c r="I586" i="6"/>
  <c r="J586" i="6" s="1"/>
  <c r="O586" i="6" s="1"/>
  <c r="AB588" i="6"/>
  <c r="AA588" i="6"/>
  <c r="AB578" i="6"/>
  <c r="AA578" i="6"/>
  <c r="M580" i="6"/>
  <c r="I580" i="6"/>
  <c r="J580" i="6" s="1"/>
  <c r="O580" i="6" s="1"/>
  <c r="AB582" i="6"/>
  <c r="AA582" i="6"/>
  <c r="AB584" i="6"/>
  <c r="AA584" i="6"/>
  <c r="P577" i="6"/>
  <c r="S577" i="6" s="1"/>
  <c r="L577" i="6"/>
  <c r="P579" i="6"/>
  <c r="S579" i="6" s="1"/>
  <c r="L579" i="6"/>
  <c r="P581" i="6"/>
  <c r="S581" i="6" s="1"/>
  <c r="L581" i="6"/>
  <c r="AB586" i="6"/>
  <c r="AA586" i="6"/>
  <c r="M588" i="6"/>
  <c r="I588" i="6"/>
  <c r="J588" i="6" s="1"/>
  <c r="O588" i="6" s="1"/>
  <c r="M578" i="6"/>
  <c r="I578" i="6"/>
  <c r="J578" i="6" s="1"/>
  <c r="O578" i="6" s="1"/>
  <c r="AB580" i="6"/>
  <c r="AA580" i="6"/>
  <c r="M582" i="6"/>
  <c r="I582" i="6"/>
  <c r="J582" i="6" s="1"/>
  <c r="O582" i="6" s="1"/>
  <c r="P583" i="6"/>
  <c r="S583" i="6" s="1"/>
  <c r="L583" i="6"/>
  <c r="M584" i="6"/>
  <c r="I584" i="6"/>
  <c r="J584" i="6" s="1"/>
  <c r="O584" i="6" s="1"/>
  <c r="AS586" i="6"/>
  <c r="AT586" i="6" s="1"/>
  <c r="AR586" i="6"/>
  <c r="AS584" i="6"/>
  <c r="AT584" i="6" s="1"/>
  <c r="AR584" i="6"/>
  <c r="AG585" i="6"/>
  <c r="AJ585" i="6" s="1"/>
  <c r="AH585" i="6"/>
  <c r="AK585" i="6" s="1"/>
  <c r="AG587" i="6"/>
  <c r="AJ587" i="6" s="1"/>
  <c r="AH587" i="6"/>
  <c r="L586" i="6"/>
  <c r="P586" i="6"/>
  <c r="S586" i="6" s="1"/>
  <c r="AG577" i="6"/>
  <c r="AJ577" i="6" s="1"/>
  <c r="AH577" i="6"/>
  <c r="AK577" i="6" s="1"/>
  <c r="AG579" i="6"/>
  <c r="AJ579" i="6" s="1"/>
  <c r="AH579" i="6"/>
  <c r="AK579" i="6" s="1"/>
  <c r="AG581" i="6"/>
  <c r="AJ581" i="6" s="1"/>
  <c r="AH581" i="6"/>
  <c r="AK581" i="6" s="1"/>
  <c r="P580" i="6"/>
  <c r="S580" i="6" s="1"/>
  <c r="L580" i="6"/>
  <c r="AA583" i="6"/>
  <c r="AB583" i="6"/>
  <c r="M577" i="6"/>
  <c r="I577" i="6"/>
  <c r="J577" i="6" s="1"/>
  <c r="O577" i="6" s="1"/>
  <c r="M579" i="6"/>
  <c r="I579" i="6"/>
  <c r="J579" i="6" s="1"/>
  <c r="O579" i="6" s="1"/>
  <c r="M581" i="6"/>
  <c r="I581" i="6"/>
  <c r="J581" i="6" s="1"/>
  <c r="O581" i="6" s="1"/>
  <c r="L588" i="6"/>
  <c r="P588" i="6"/>
  <c r="S588" i="6" s="1"/>
  <c r="AA564" i="6"/>
  <c r="AB564" i="6"/>
  <c r="M567" i="6"/>
  <c r="I567" i="6"/>
  <c r="J567" i="6" s="1"/>
  <c r="O567" i="6" s="1"/>
  <c r="AB569" i="6"/>
  <c r="AA569" i="6"/>
  <c r="M571" i="6"/>
  <c r="I571" i="6"/>
  <c r="J571" i="6" s="1"/>
  <c r="O571" i="6" s="1"/>
  <c r="M565" i="6"/>
  <c r="I565" i="6"/>
  <c r="J565" i="6" s="1"/>
  <c r="O565" i="6" s="1"/>
  <c r="P566" i="6"/>
  <c r="S566" i="6" s="1"/>
  <c r="L566" i="6"/>
  <c r="P568" i="6"/>
  <c r="S568" i="6" s="1"/>
  <c r="L568" i="6"/>
  <c r="P570" i="6"/>
  <c r="S570" i="6" s="1"/>
  <c r="L570" i="6"/>
  <c r="AB572" i="6"/>
  <c r="AA572" i="6"/>
  <c r="P573" i="6"/>
  <c r="S573" i="6" s="1"/>
  <c r="L573" i="6"/>
  <c r="M574" i="6"/>
  <c r="I574" i="6"/>
  <c r="J574" i="6" s="1"/>
  <c r="O574" i="6" s="1"/>
  <c r="AA575" i="6"/>
  <c r="AB575" i="6"/>
  <c r="M564" i="6"/>
  <c r="I564" i="6"/>
  <c r="J564" i="6" s="1"/>
  <c r="O564" i="6" s="1"/>
  <c r="AG566" i="6"/>
  <c r="AJ566" i="6" s="1"/>
  <c r="AH566" i="6"/>
  <c r="AK566" i="6" s="1"/>
  <c r="AG568" i="6"/>
  <c r="AJ568" i="6" s="1"/>
  <c r="AH568" i="6"/>
  <c r="AK568" i="6" s="1"/>
  <c r="AG570" i="6"/>
  <c r="AJ570" i="6" s="1"/>
  <c r="AH570" i="6"/>
  <c r="P569" i="6"/>
  <c r="S569" i="6" s="1"/>
  <c r="L569" i="6"/>
  <c r="P563" i="6"/>
  <c r="S563" i="6" s="1"/>
  <c r="L563" i="6"/>
  <c r="M572" i="6"/>
  <c r="I572" i="6"/>
  <c r="J572" i="6" s="1"/>
  <c r="O572" i="6" s="1"/>
  <c r="AB574" i="6"/>
  <c r="AA574" i="6"/>
  <c r="P575" i="6"/>
  <c r="S575" i="6" s="1"/>
  <c r="L575" i="6"/>
  <c r="AH563" i="6"/>
  <c r="AK563" i="6" s="1"/>
  <c r="AG563" i="6"/>
  <c r="AJ563" i="6" s="1"/>
  <c r="P567" i="6"/>
  <c r="S567" i="6" s="1"/>
  <c r="L567" i="6"/>
  <c r="P571" i="6"/>
  <c r="S571" i="6" s="1"/>
  <c r="L571" i="6"/>
  <c r="P565" i="6"/>
  <c r="S565" i="6" s="1"/>
  <c r="L565" i="6"/>
  <c r="M566" i="6"/>
  <c r="I566" i="6"/>
  <c r="J566" i="6" s="1"/>
  <c r="O566" i="6" s="1"/>
  <c r="M568" i="6"/>
  <c r="I568" i="6"/>
  <c r="J568" i="6" s="1"/>
  <c r="O568" i="6" s="1"/>
  <c r="M570" i="6"/>
  <c r="I570" i="6"/>
  <c r="J570" i="6" s="1"/>
  <c r="O570" i="6" s="1"/>
  <c r="M573" i="6"/>
  <c r="I573" i="6"/>
  <c r="J573" i="6" s="1"/>
  <c r="O573" i="6" s="1"/>
  <c r="P574" i="6"/>
  <c r="S574" i="6" s="1"/>
  <c r="L574" i="6"/>
  <c r="P564" i="6"/>
  <c r="S564" i="6" s="1"/>
  <c r="L564" i="6"/>
  <c r="AH565" i="6"/>
  <c r="AK565" i="6" s="1"/>
  <c r="AG565" i="6"/>
  <c r="AJ565" i="6" s="1"/>
  <c r="AB567" i="6"/>
  <c r="AA567" i="6"/>
  <c r="M569" i="6"/>
  <c r="I569" i="6"/>
  <c r="J569" i="6" s="1"/>
  <c r="O569" i="6" s="1"/>
  <c r="AB571" i="6"/>
  <c r="AA571" i="6"/>
  <c r="M563" i="6"/>
  <c r="I563" i="6"/>
  <c r="J563" i="6" s="1"/>
  <c r="O563" i="6" s="1"/>
  <c r="AR571" i="6"/>
  <c r="AS571" i="6"/>
  <c r="AT571" i="6" s="1"/>
  <c r="P572" i="6"/>
  <c r="S572" i="6" s="1"/>
  <c r="L572" i="6"/>
  <c r="AA573" i="6"/>
  <c r="AB573" i="6"/>
  <c r="M575" i="6"/>
  <c r="I575" i="6"/>
  <c r="J575" i="6" s="1"/>
  <c r="O575" i="6" s="1"/>
  <c r="P550" i="6"/>
  <c r="S550" i="6" s="1"/>
  <c r="L550" i="6"/>
  <c r="AG552" i="6"/>
  <c r="AJ552" i="6" s="1"/>
  <c r="AH552" i="6"/>
  <c r="AK552" i="6" s="1"/>
  <c r="AR558" i="6"/>
  <c r="AS558" i="6"/>
  <c r="AT558" i="6" s="1"/>
  <c r="M560" i="6"/>
  <c r="I560" i="6"/>
  <c r="J560" i="6" s="1"/>
  <c r="O560" i="6" s="1"/>
  <c r="P561" i="6"/>
  <c r="S561" i="6" s="1"/>
  <c r="L561" i="6"/>
  <c r="M551" i="6"/>
  <c r="I551" i="6"/>
  <c r="J551" i="6" s="1"/>
  <c r="O551" i="6" s="1"/>
  <c r="AB554" i="6"/>
  <c r="AA554" i="6"/>
  <c r="M556" i="6"/>
  <c r="I556" i="6"/>
  <c r="J556" i="6" s="1"/>
  <c r="O556" i="6" s="1"/>
  <c r="AB558" i="6"/>
  <c r="AA558" i="6"/>
  <c r="AH551" i="6"/>
  <c r="AK551" i="6" s="1"/>
  <c r="AG551" i="6"/>
  <c r="AJ551" i="6" s="1"/>
  <c r="M559" i="6"/>
  <c r="I559" i="6"/>
  <c r="J559" i="6" s="1"/>
  <c r="O559" i="6" s="1"/>
  <c r="AB561" i="6"/>
  <c r="AA561" i="6"/>
  <c r="P562" i="6"/>
  <c r="S562" i="6" s="1"/>
  <c r="L562" i="6"/>
  <c r="AS552" i="6"/>
  <c r="AT552" i="6" s="1"/>
  <c r="AR552" i="6"/>
  <c r="AG555" i="6"/>
  <c r="AJ555" i="6" s="1"/>
  <c r="AH555" i="6"/>
  <c r="L554" i="6"/>
  <c r="P554" i="6"/>
  <c r="S554" i="6" s="1"/>
  <c r="L558" i="6"/>
  <c r="P558" i="6"/>
  <c r="S558" i="6" s="1"/>
  <c r="M550" i="6"/>
  <c r="I550" i="6"/>
  <c r="J550" i="6" s="1"/>
  <c r="O550" i="6" s="1"/>
  <c r="AS556" i="6"/>
  <c r="AT556" i="6" s="1"/>
  <c r="AR556" i="6"/>
  <c r="AB559" i="6"/>
  <c r="AA559" i="6"/>
  <c r="P560" i="6"/>
  <c r="S560" i="6" s="1"/>
  <c r="L560" i="6"/>
  <c r="M561" i="6"/>
  <c r="I561" i="6"/>
  <c r="J561" i="6" s="1"/>
  <c r="O561" i="6" s="1"/>
  <c r="AA562" i="6"/>
  <c r="AB562" i="6"/>
  <c r="P551" i="6"/>
  <c r="S551" i="6" s="1"/>
  <c r="L551" i="6"/>
  <c r="AG553" i="6"/>
  <c r="AJ553" i="6" s="1"/>
  <c r="AH553" i="6"/>
  <c r="AK553" i="6" s="1"/>
  <c r="AG557" i="6"/>
  <c r="AJ557" i="6" s="1"/>
  <c r="AH557" i="6"/>
  <c r="L556" i="6"/>
  <c r="P556" i="6"/>
  <c r="S556" i="6" s="1"/>
  <c r="AA550" i="6"/>
  <c r="AB550" i="6"/>
  <c r="N557" i="6"/>
  <c r="R557" i="6" s="1"/>
  <c r="P559" i="6"/>
  <c r="S559" i="6" s="1"/>
  <c r="L559" i="6"/>
  <c r="AA560" i="6"/>
  <c r="AB560" i="6"/>
  <c r="M562" i="6"/>
  <c r="I562" i="6"/>
  <c r="J562" i="6" s="1"/>
  <c r="O562" i="6" s="1"/>
  <c r="M554" i="6"/>
  <c r="I554" i="6"/>
  <c r="J554" i="6" s="1"/>
  <c r="O554" i="6" s="1"/>
  <c r="AB556" i="6"/>
  <c r="AA556" i="6"/>
  <c r="M558" i="6"/>
  <c r="I558" i="6"/>
  <c r="J558" i="6" s="1"/>
  <c r="O558" i="6" s="1"/>
  <c r="AA538" i="6"/>
  <c r="AB538" i="6"/>
  <c r="M541" i="6"/>
  <c r="I541" i="6"/>
  <c r="J541" i="6" s="1"/>
  <c r="O541" i="6" s="1"/>
  <c r="AB543" i="6"/>
  <c r="AA543" i="6"/>
  <c r="M545" i="6"/>
  <c r="I545" i="6"/>
  <c r="J545" i="6" s="1"/>
  <c r="O545" i="6" s="1"/>
  <c r="M539" i="6"/>
  <c r="I539" i="6"/>
  <c r="J539" i="6" s="1"/>
  <c r="O539" i="6" s="1"/>
  <c r="P540" i="6"/>
  <c r="S540" i="6" s="1"/>
  <c r="L540" i="6"/>
  <c r="P542" i="6"/>
  <c r="S542" i="6" s="1"/>
  <c r="L542" i="6"/>
  <c r="P544" i="6"/>
  <c r="S544" i="6" s="1"/>
  <c r="L544" i="6"/>
  <c r="AB546" i="6"/>
  <c r="AA546" i="6"/>
  <c r="P547" i="6"/>
  <c r="S547" i="6" s="1"/>
  <c r="L547" i="6"/>
  <c r="M548" i="6"/>
  <c r="I548" i="6"/>
  <c r="J548" i="6" s="1"/>
  <c r="O548" i="6" s="1"/>
  <c r="AA549" i="6"/>
  <c r="AB549" i="6"/>
  <c r="M538" i="6"/>
  <c r="I538" i="6"/>
  <c r="J538" i="6" s="1"/>
  <c r="O538" i="6" s="1"/>
  <c r="AG540" i="6"/>
  <c r="AJ540" i="6" s="1"/>
  <c r="AH540" i="6"/>
  <c r="AK540" i="6" s="1"/>
  <c r="AG542" i="6"/>
  <c r="AJ542" i="6" s="1"/>
  <c r="AH542" i="6"/>
  <c r="AG544" i="6"/>
  <c r="AJ544" i="6" s="1"/>
  <c r="AH544" i="6"/>
  <c r="AK544" i="6" s="1"/>
  <c r="P543" i="6"/>
  <c r="S543" i="6" s="1"/>
  <c r="L543" i="6"/>
  <c r="P537" i="6"/>
  <c r="S537" i="6" s="1"/>
  <c r="L537" i="6"/>
  <c r="M546" i="6"/>
  <c r="I546" i="6"/>
  <c r="J546" i="6" s="1"/>
  <c r="O546" i="6" s="1"/>
  <c r="AB548" i="6"/>
  <c r="AA548" i="6"/>
  <c r="P549" i="6"/>
  <c r="S549" i="6" s="1"/>
  <c r="L549" i="6"/>
  <c r="P541" i="6"/>
  <c r="S541" i="6" s="1"/>
  <c r="L541" i="6"/>
  <c r="P545" i="6"/>
  <c r="S545" i="6" s="1"/>
  <c r="L545" i="6"/>
  <c r="P539" i="6"/>
  <c r="S539" i="6" s="1"/>
  <c r="L539" i="6"/>
  <c r="M540" i="6"/>
  <c r="I540" i="6"/>
  <c r="J540" i="6" s="1"/>
  <c r="O540" i="6" s="1"/>
  <c r="M542" i="6"/>
  <c r="I542" i="6"/>
  <c r="J542" i="6" s="1"/>
  <c r="O542" i="6" s="1"/>
  <c r="M544" i="6"/>
  <c r="I544" i="6"/>
  <c r="J544" i="6" s="1"/>
  <c r="O544" i="6" s="1"/>
  <c r="M547" i="6"/>
  <c r="I547" i="6"/>
  <c r="J547" i="6" s="1"/>
  <c r="O547" i="6" s="1"/>
  <c r="P548" i="6"/>
  <c r="S548" i="6" s="1"/>
  <c r="L548" i="6"/>
  <c r="P538" i="6"/>
  <c r="S538" i="6" s="1"/>
  <c r="L538" i="6"/>
  <c r="AH539" i="6"/>
  <c r="AG539" i="6"/>
  <c r="AJ539" i="6" s="1"/>
  <c r="AB541" i="6"/>
  <c r="AA541" i="6"/>
  <c r="M543" i="6"/>
  <c r="I543" i="6"/>
  <c r="J543" i="6" s="1"/>
  <c r="O543" i="6" s="1"/>
  <c r="AB545" i="6"/>
  <c r="AA545" i="6"/>
  <c r="M537" i="6"/>
  <c r="I537" i="6"/>
  <c r="J537" i="6" s="1"/>
  <c r="O537" i="6" s="1"/>
  <c r="AR545" i="6"/>
  <c r="AS545" i="6"/>
  <c r="AT545" i="6" s="1"/>
  <c r="P546" i="6"/>
  <c r="S546" i="6" s="1"/>
  <c r="L546" i="6"/>
  <c r="AA547" i="6"/>
  <c r="AB547" i="6"/>
  <c r="M549" i="6"/>
  <c r="I549" i="6"/>
  <c r="J549" i="6" s="1"/>
  <c r="O549" i="6" s="1"/>
  <c r="P525" i="6"/>
  <c r="S525" i="6" s="1"/>
  <c r="L525" i="6"/>
  <c r="P529" i="6"/>
  <c r="S529" i="6" s="1"/>
  <c r="L529" i="6"/>
  <c r="AG536" i="6"/>
  <c r="AJ536" i="6" s="1"/>
  <c r="AH536" i="6"/>
  <c r="AK536" i="6" s="1"/>
  <c r="M526" i="6"/>
  <c r="I526" i="6"/>
  <c r="J526" i="6" s="1"/>
  <c r="O526" i="6" s="1"/>
  <c r="M528" i="6"/>
  <c r="I528" i="6"/>
  <c r="J528" i="6" s="1"/>
  <c r="O528" i="6" s="1"/>
  <c r="AR530" i="6"/>
  <c r="AS530" i="6"/>
  <c r="AT530" i="6" s="1"/>
  <c r="L531" i="6"/>
  <c r="P531" i="6"/>
  <c r="S531" i="6" s="1"/>
  <c r="P535" i="6"/>
  <c r="S535" i="6" s="1"/>
  <c r="L535" i="6"/>
  <c r="P527" i="6"/>
  <c r="S527" i="6" s="1"/>
  <c r="L527" i="6"/>
  <c r="AB531" i="6"/>
  <c r="AA531" i="6"/>
  <c r="M533" i="6"/>
  <c r="I533" i="6"/>
  <c r="J533" i="6" s="1"/>
  <c r="O533" i="6" s="1"/>
  <c r="AB535" i="6"/>
  <c r="AA535" i="6"/>
  <c r="M525" i="6"/>
  <c r="I525" i="6"/>
  <c r="J525" i="6" s="1"/>
  <c r="O525" i="6" s="1"/>
  <c r="AB527" i="6"/>
  <c r="AA527" i="6"/>
  <c r="M529" i="6"/>
  <c r="I529" i="6"/>
  <c r="J529" i="6" s="1"/>
  <c r="O529" i="6" s="1"/>
  <c r="P526" i="6"/>
  <c r="S526" i="6" s="1"/>
  <c r="L526" i="6"/>
  <c r="P528" i="6"/>
  <c r="S528" i="6" s="1"/>
  <c r="L528" i="6"/>
  <c r="AG534" i="6"/>
  <c r="AJ534" i="6" s="1"/>
  <c r="AH534" i="6"/>
  <c r="M531" i="6"/>
  <c r="I531" i="6"/>
  <c r="J531" i="6" s="1"/>
  <c r="O531" i="6" s="1"/>
  <c r="AB533" i="6"/>
  <c r="AA533" i="6"/>
  <c r="M535" i="6"/>
  <c r="I535" i="6"/>
  <c r="J535" i="6" s="1"/>
  <c r="O535" i="6" s="1"/>
  <c r="AG524" i="6"/>
  <c r="AJ524" i="6" s="1"/>
  <c r="AH524" i="6"/>
  <c r="AK524" i="6" s="1"/>
  <c r="AG528" i="6"/>
  <c r="AJ528" i="6" s="1"/>
  <c r="AH528" i="6"/>
  <c r="AK528" i="6" s="1"/>
  <c r="AB525" i="6"/>
  <c r="AA525" i="6"/>
  <c r="M527" i="6"/>
  <c r="I527" i="6"/>
  <c r="J527" i="6" s="1"/>
  <c r="O527" i="6" s="1"/>
  <c r="AB529" i="6"/>
  <c r="AA529" i="6"/>
  <c r="AS531" i="6"/>
  <c r="AT531" i="6" s="1"/>
  <c r="AR531" i="6"/>
  <c r="P533" i="6"/>
  <c r="S533" i="6" s="1"/>
  <c r="L533" i="6"/>
  <c r="AA512" i="6"/>
  <c r="AB512" i="6"/>
  <c r="M515" i="6"/>
  <c r="I515" i="6"/>
  <c r="J515" i="6" s="1"/>
  <c r="O515" i="6" s="1"/>
  <c r="AB517" i="6"/>
  <c r="AA517" i="6"/>
  <c r="M519" i="6"/>
  <c r="I519" i="6"/>
  <c r="J519" i="6" s="1"/>
  <c r="O519" i="6" s="1"/>
  <c r="M513" i="6"/>
  <c r="I513" i="6"/>
  <c r="J513" i="6" s="1"/>
  <c r="O513" i="6" s="1"/>
  <c r="P514" i="6"/>
  <c r="S514" i="6" s="1"/>
  <c r="L514" i="6"/>
  <c r="P516" i="6"/>
  <c r="S516" i="6" s="1"/>
  <c r="L516" i="6"/>
  <c r="P518" i="6"/>
  <c r="S518" i="6" s="1"/>
  <c r="L518" i="6"/>
  <c r="AB520" i="6"/>
  <c r="AA520" i="6"/>
  <c r="P521" i="6"/>
  <c r="S521" i="6" s="1"/>
  <c r="L521" i="6"/>
  <c r="M522" i="6"/>
  <c r="I522" i="6"/>
  <c r="J522" i="6" s="1"/>
  <c r="O522" i="6" s="1"/>
  <c r="AA523" i="6"/>
  <c r="AB523" i="6"/>
  <c r="M512" i="6"/>
  <c r="I512" i="6"/>
  <c r="J512" i="6" s="1"/>
  <c r="O512" i="6" s="1"/>
  <c r="AG514" i="6"/>
  <c r="AJ514" i="6" s="1"/>
  <c r="AH514" i="6"/>
  <c r="AK514" i="6" s="1"/>
  <c r="P517" i="6"/>
  <c r="S517" i="6" s="1"/>
  <c r="L517" i="6"/>
  <c r="P511" i="6"/>
  <c r="S511" i="6" s="1"/>
  <c r="L511" i="6"/>
  <c r="M520" i="6"/>
  <c r="I520" i="6"/>
  <c r="J520" i="6" s="1"/>
  <c r="O520" i="6" s="1"/>
  <c r="AB522" i="6"/>
  <c r="AA522" i="6"/>
  <c r="P523" i="6"/>
  <c r="S523" i="6" s="1"/>
  <c r="L523" i="6"/>
  <c r="P515" i="6"/>
  <c r="S515" i="6" s="1"/>
  <c r="L515" i="6"/>
  <c r="P519" i="6"/>
  <c r="S519" i="6" s="1"/>
  <c r="L519" i="6"/>
  <c r="P513" i="6"/>
  <c r="S513" i="6" s="1"/>
  <c r="L513" i="6"/>
  <c r="M514" i="6"/>
  <c r="I514" i="6"/>
  <c r="J514" i="6" s="1"/>
  <c r="O514" i="6" s="1"/>
  <c r="M516" i="6"/>
  <c r="I516" i="6"/>
  <c r="J516" i="6" s="1"/>
  <c r="O516" i="6" s="1"/>
  <c r="M518" i="6"/>
  <c r="I518" i="6"/>
  <c r="J518" i="6" s="1"/>
  <c r="O518" i="6" s="1"/>
  <c r="M521" i="6"/>
  <c r="I521" i="6"/>
  <c r="J521" i="6" s="1"/>
  <c r="O521" i="6" s="1"/>
  <c r="P522" i="6"/>
  <c r="S522" i="6" s="1"/>
  <c r="L522" i="6"/>
  <c r="P512" i="6"/>
  <c r="S512" i="6" s="1"/>
  <c r="L512" i="6"/>
  <c r="AB515" i="6"/>
  <c r="AA515" i="6"/>
  <c r="M517" i="6"/>
  <c r="I517" i="6"/>
  <c r="J517" i="6" s="1"/>
  <c r="O517" i="6" s="1"/>
  <c r="AB519" i="6"/>
  <c r="AA519" i="6"/>
  <c r="M511" i="6"/>
  <c r="I511" i="6"/>
  <c r="J511" i="6" s="1"/>
  <c r="O511" i="6" s="1"/>
  <c r="AR519" i="6"/>
  <c r="AS519" i="6"/>
  <c r="AT519" i="6" s="1"/>
  <c r="P520" i="6"/>
  <c r="S520" i="6" s="1"/>
  <c r="L520" i="6"/>
  <c r="AA521" i="6"/>
  <c r="AB521" i="6"/>
  <c r="M523" i="6"/>
  <c r="I523" i="6"/>
  <c r="J523" i="6" s="1"/>
  <c r="O523" i="6" s="1"/>
  <c r="M498" i="6"/>
  <c r="I498" i="6"/>
  <c r="J498" i="6" s="1"/>
  <c r="O498" i="6" s="1"/>
  <c r="AA500" i="6"/>
  <c r="AB500" i="6"/>
  <c r="P503" i="6"/>
  <c r="S503" i="6" s="1"/>
  <c r="L503" i="6"/>
  <c r="N504" i="6"/>
  <c r="R504" i="6" s="1"/>
  <c r="M507" i="6"/>
  <c r="I507" i="6"/>
  <c r="J507" i="6" s="1"/>
  <c r="O507" i="6" s="1"/>
  <c r="P508" i="6"/>
  <c r="S508" i="6" s="1"/>
  <c r="L508" i="6"/>
  <c r="AB510" i="6"/>
  <c r="AA510" i="6"/>
  <c r="P500" i="6"/>
  <c r="S500" i="6" s="1"/>
  <c r="L500" i="6"/>
  <c r="P499" i="6"/>
  <c r="S499" i="6" s="1"/>
  <c r="L499" i="6"/>
  <c r="P501" i="6"/>
  <c r="S501" i="6" s="1"/>
  <c r="L501" i="6"/>
  <c r="P505" i="6"/>
  <c r="S505" i="6" s="1"/>
  <c r="L505" i="6"/>
  <c r="N506" i="6"/>
  <c r="R506" i="6" s="1"/>
  <c r="AA507" i="6"/>
  <c r="AB507" i="6"/>
  <c r="M509" i="6"/>
  <c r="I509" i="6"/>
  <c r="J509" i="6" s="1"/>
  <c r="O509" i="6" s="1"/>
  <c r="P510" i="6"/>
  <c r="S510" i="6" s="1"/>
  <c r="L510" i="6"/>
  <c r="P498" i="6"/>
  <c r="S498" i="6" s="1"/>
  <c r="L498" i="6"/>
  <c r="AB501" i="6"/>
  <c r="AA501" i="6"/>
  <c r="M503" i="6"/>
  <c r="I503" i="6"/>
  <c r="J503" i="6" s="1"/>
  <c r="O503" i="6" s="1"/>
  <c r="AB505" i="6"/>
  <c r="AA505" i="6"/>
  <c r="P507" i="6"/>
  <c r="S507" i="6" s="1"/>
  <c r="L507" i="6"/>
  <c r="M508" i="6"/>
  <c r="I508" i="6"/>
  <c r="J508" i="6" s="1"/>
  <c r="O508" i="6" s="1"/>
  <c r="AA509" i="6"/>
  <c r="AB509" i="6"/>
  <c r="AA498" i="6"/>
  <c r="AB498" i="6"/>
  <c r="M500" i="6"/>
  <c r="I500" i="6"/>
  <c r="J500" i="6" s="1"/>
  <c r="O500" i="6" s="1"/>
  <c r="M499" i="6"/>
  <c r="I499" i="6"/>
  <c r="J499" i="6" s="1"/>
  <c r="O499" i="6" s="1"/>
  <c r="M501" i="6"/>
  <c r="I501" i="6"/>
  <c r="J501" i="6" s="1"/>
  <c r="O501" i="6" s="1"/>
  <c r="AB503" i="6"/>
  <c r="AA503" i="6"/>
  <c r="M505" i="6"/>
  <c r="I505" i="6"/>
  <c r="J505" i="6" s="1"/>
  <c r="O505" i="6" s="1"/>
  <c r="AB508" i="6"/>
  <c r="AA508" i="6"/>
  <c r="P509" i="6"/>
  <c r="S509" i="6" s="1"/>
  <c r="L509" i="6"/>
  <c r="M510" i="6"/>
  <c r="I510" i="6"/>
  <c r="J510" i="6" s="1"/>
  <c r="O510" i="6" s="1"/>
  <c r="AS493" i="6"/>
  <c r="AT493" i="6" s="1"/>
  <c r="AR493" i="6"/>
  <c r="AG496" i="6"/>
  <c r="AJ496" i="6" s="1"/>
  <c r="AH496" i="6"/>
  <c r="AK496" i="6" s="1"/>
  <c r="P486" i="6"/>
  <c r="S486" i="6" s="1"/>
  <c r="L486" i="6"/>
  <c r="P490" i="6"/>
  <c r="S490" i="6" s="1"/>
  <c r="L490" i="6"/>
  <c r="AG494" i="6"/>
  <c r="AJ494" i="6" s="1"/>
  <c r="AH494" i="6"/>
  <c r="P495" i="6"/>
  <c r="S495" i="6" s="1"/>
  <c r="L495" i="6"/>
  <c r="P488" i="6"/>
  <c r="S488" i="6" s="1"/>
  <c r="L488" i="6"/>
  <c r="N489" i="6"/>
  <c r="R489" i="6" s="1"/>
  <c r="AG492" i="6"/>
  <c r="AJ492" i="6" s="1"/>
  <c r="AH492" i="6"/>
  <c r="AK492" i="6" s="1"/>
  <c r="L493" i="6"/>
  <c r="P493" i="6"/>
  <c r="S493" i="6" s="1"/>
  <c r="P497" i="6"/>
  <c r="S497" i="6" s="1"/>
  <c r="L497" i="6"/>
  <c r="M486" i="6"/>
  <c r="I486" i="6"/>
  <c r="J486" i="6" s="1"/>
  <c r="O486" i="6" s="1"/>
  <c r="AB488" i="6"/>
  <c r="AA488" i="6"/>
  <c r="M490" i="6"/>
  <c r="I490" i="6"/>
  <c r="J490" i="6" s="1"/>
  <c r="O490" i="6" s="1"/>
  <c r="AB493" i="6"/>
  <c r="AA493" i="6"/>
  <c r="M495" i="6"/>
  <c r="I495" i="6"/>
  <c r="J495" i="6" s="1"/>
  <c r="O495" i="6" s="1"/>
  <c r="AB497" i="6"/>
  <c r="AA497" i="6"/>
  <c r="AB486" i="6"/>
  <c r="AA486" i="6"/>
  <c r="M488" i="6"/>
  <c r="I488" i="6"/>
  <c r="J488" i="6" s="1"/>
  <c r="O488" i="6" s="1"/>
  <c r="AB490" i="6"/>
  <c r="AA490" i="6"/>
  <c r="M493" i="6"/>
  <c r="I493" i="6"/>
  <c r="J493" i="6" s="1"/>
  <c r="O493" i="6" s="1"/>
  <c r="AB495" i="6"/>
  <c r="AA495" i="6"/>
  <c r="M497" i="6"/>
  <c r="I497" i="6"/>
  <c r="J497" i="6" s="1"/>
  <c r="O497" i="6" s="1"/>
  <c r="M479" i="6"/>
  <c r="I479" i="6"/>
  <c r="J479" i="6" s="1"/>
  <c r="O479" i="6" s="1"/>
  <c r="AA480" i="6"/>
  <c r="AB480" i="6"/>
  <c r="P472" i="6"/>
  <c r="S472" i="6" s="1"/>
  <c r="L472" i="6"/>
  <c r="N473" i="6"/>
  <c r="R473" i="6" s="1"/>
  <c r="P476" i="6"/>
  <c r="S476" i="6" s="1"/>
  <c r="L476" i="6"/>
  <c r="P478" i="6"/>
  <c r="S478" i="6" s="1"/>
  <c r="L478" i="6"/>
  <c r="AG482" i="6"/>
  <c r="AJ482" i="6" s="1"/>
  <c r="AH482" i="6"/>
  <c r="AG484" i="6"/>
  <c r="AJ484" i="6" s="1"/>
  <c r="AH484" i="6"/>
  <c r="AK484" i="6" s="1"/>
  <c r="L481" i="6"/>
  <c r="P481" i="6"/>
  <c r="S481" i="6" s="1"/>
  <c r="M480" i="6"/>
  <c r="I480" i="6"/>
  <c r="J480" i="6" s="1"/>
  <c r="O480" i="6" s="1"/>
  <c r="N482" i="6"/>
  <c r="P474" i="6"/>
  <c r="S474" i="6" s="1"/>
  <c r="L474" i="6"/>
  <c r="L483" i="6"/>
  <c r="P483" i="6"/>
  <c r="S483" i="6" s="1"/>
  <c r="P479" i="6"/>
  <c r="S479" i="6" s="1"/>
  <c r="L479" i="6"/>
  <c r="M472" i="6"/>
  <c r="I472" i="6"/>
  <c r="J472" i="6" s="1"/>
  <c r="O472" i="6" s="1"/>
  <c r="AB474" i="6"/>
  <c r="AA474" i="6"/>
  <c r="M476" i="6"/>
  <c r="I476" i="6"/>
  <c r="J476" i="6" s="1"/>
  <c r="O476" i="6" s="1"/>
  <c r="M478" i="6"/>
  <c r="I478" i="6"/>
  <c r="J478" i="6" s="1"/>
  <c r="O478" i="6" s="1"/>
  <c r="M481" i="6"/>
  <c r="I481" i="6"/>
  <c r="J481" i="6" s="1"/>
  <c r="O481" i="6" s="1"/>
  <c r="AB483" i="6"/>
  <c r="AA483" i="6"/>
  <c r="AB479" i="6"/>
  <c r="AA479" i="6"/>
  <c r="P480" i="6"/>
  <c r="S480" i="6" s="1"/>
  <c r="L480" i="6"/>
  <c r="AB472" i="6"/>
  <c r="AA472" i="6"/>
  <c r="M474" i="6"/>
  <c r="I474" i="6"/>
  <c r="J474" i="6" s="1"/>
  <c r="O474" i="6" s="1"/>
  <c r="AB476" i="6"/>
  <c r="AA476" i="6"/>
  <c r="AB478" i="6"/>
  <c r="AA478" i="6"/>
  <c r="AB481" i="6"/>
  <c r="AA481" i="6"/>
  <c r="M483" i="6"/>
  <c r="I483" i="6"/>
  <c r="J483" i="6" s="1"/>
  <c r="O483" i="6" s="1"/>
  <c r="M459" i="6"/>
  <c r="I459" i="6"/>
  <c r="J459" i="6" s="1"/>
  <c r="O459" i="6" s="1"/>
  <c r="AA461" i="6"/>
  <c r="AB461" i="6"/>
  <c r="P464" i="6"/>
  <c r="S464" i="6" s="1"/>
  <c r="L464" i="6"/>
  <c r="M468" i="6"/>
  <c r="I468" i="6"/>
  <c r="J468" i="6" s="1"/>
  <c r="O468" i="6" s="1"/>
  <c r="P469" i="6"/>
  <c r="S469" i="6" s="1"/>
  <c r="L469" i="6"/>
  <c r="AB471" i="6"/>
  <c r="AA471" i="6"/>
  <c r="P461" i="6"/>
  <c r="S461" i="6" s="1"/>
  <c r="L461" i="6"/>
  <c r="P460" i="6"/>
  <c r="S460" i="6" s="1"/>
  <c r="L460" i="6"/>
  <c r="P462" i="6"/>
  <c r="S462" i="6" s="1"/>
  <c r="L462" i="6"/>
  <c r="P466" i="6"/>
  <c r="S466" i="6" s="1"/>
  <c r="L466" i="6"/>
  <c r="N467" i="6"/>
  <c r="R467" i="6" s="1"/>
  <c r="AA468" i="6"/>
  <c r="AB468" i="6"/>
  <c r="M470" i="6"/>
  <c r="I470" i="6"/>
  <c r="J470" i="6" s="1"/>
  <c r="O470" i="6" s="1"/>
  <c r="P471" i="6"/>
  <c r="S471" i="6" s="1"/>
  <c r="L471" i="6"/>
  <c r="P459" i="6"/>
  <c r="S459" i="6" s="1"/>
  <c r="L459" i="6"/>
  <c r="AB462" i="6"/>
  <c r="AA462" i="6"/>
  <c r="M464" i="6"/>
  <c r="I464" i="6"/>
  <c r="J464" i="6" s="1"/>
  <c r="O464" i="6" s="1"/>
  <c r="AB466" i="6"/>
  <c r="AA466" i="6"/>
  <c r="P468" i="6"/>
  <c r="S468" i="6" s="1"/>
  <c r="L468" i="6"/>
  <c r="M469" i="6"/>
  <c r="I469" i="6"/>
  <c r="J469" i="6" s="1"/>
  <c r="O469" i="6" s="1"/>
  <c r="AA470" i="6"/>
  <c r="AB470" i="6"/>
  <c r="AA459" i="6"/>
  <c r="AB459" i="6"/>
  <c r="M461" i="6"/>
  <c r="I461" i="6"/>
  <c r="J461" i="6" s="1"/>
  <c r="O461" i="6" s="1"/>
  <c r="M460" i="6"/>
  <c r="I460" i="6"/>
  <c r="J460" i="6" s="1"/>
  <c r="O460" i="6" s="1"/>
  <c r="M462" i="6"/>
  <c r="I462" i="6"/>
  <c r="J462" i="6" s="1"/>
  <c r="O462" i="6" s="1"/>
  <c r="AB464" i="6"/>
  <c r="AA464" i="6"/>
  <c r="M466" i="6"/>
  <c r="I466" i="6"/>
  <c r="J466" i="6" s="1"/>
  <c r="O466" i="6" s="1"/>
  <c r="AB469" i="6"/>
  <c r="AA469" i="6"/>
  <c r="P470" i="6"/>
  <c r="S470" i="6" s="1"/>
  <c r="L470" i="6"/>
  <c r="M471" i="6"/>
  <c r="I471" i="6"/>
  <c r="J471" i="6" s="1"/>
  <c r="O471" i="6" s="1"/>
  <c r="AA447" i="6"/>
  <c r="AB447" i="6"/>
  <c r="M450" i="6"/>
  <c r="I450" i="6"/>
  <c r="J450" i="6" s="1"/>
  <c r="O450" i="6" s="1"/>
  <c r="AB452" i="6"/>
  <c r="AA452" i="6"/>
  <c r="M454" i="6"/>
  <c r="I454" i="6"/>
  <c r="J454" i="6" s="1"/>
  <c r="O454" i="6" s="1"/>
  <c r="M448" i="6"/>
  <c r="I448" i="6"/>
  <c r="J448" i="6" s="1"/>
  <c r="O448" i="6" s="1"/>
  <c r="P449" i="6"/>
  <c r="S449" i="6" s="1"/>
  <c r="L449" i="6"/>
  <c r="P451" i="6"/>
  <c r="S451" i="6" s="1"/>
  <c r="L451" i="6"/>
  <c r="P453" i="6"/>
  <c r="S453" i="6" s="1"/>
  <c r="L453" i="6"/>
  <c r="AB455" i="6"/>
  <c r="AA455" i="6"/>
  <c r="P456" i="6"/>
  <c r="S456" i="6" s="1"/>
  <c r="L456" i="6"/>
  <c r="M457" i="6"/>
  <c r="I457" i="6"/>
  <c r="J457" i="6" s="1"/>
  <c r="O457" i="6" s="1"/>
  <c r="AA458" i="6"/>
  <c r="AB458" i="6"/>
  <c r="M447" i="6"/>
  <c r="I447" i="6"/>
  <c r="J447" i="6" s="1"/>
  <c r="O447" i="6" s="1"/>
  <c r="P452" i="6"/>
  <c r="S452" i="6" s="1"/>
  <c r="L452" i="6"/>
  <c r="P446" i="6"/>
  <c r="S446" i="6" s="1"/>
  <c r="L446" i="6"/>
  <c r="M455" i="6"/>
  <c r="I455" i="6"/>
  <c r="J455" i="6" s="1"/>
  <c r="O455" i="6" s="1"/>
  <c r="AB457" i="6"/>
  <c r="AA457" i="6"/>
  <c r="P458" i="6"/>
  <c r="S458" i="6" s="1"/>
  <c r="L458" i="6"/>
  <c r="AH446" i="6"/>
  <c r="AK446" i="6" s="1"/>
  <c r="AG446" i="6"/>
  <c r="AJ446" i="6" s="1"/>
  <c r="P450" i="6"/>
  <c r="S450" i="6" s="1"/>
  <c r="L450" i="6"/>
  <c r="P454" i="6"/>
  <c r="S454" i="6" s="1"/>
  <c r="L454" i="6"/>
  <c r="P448" i="6"/>
  <c r="S448" i="6" s="1"/>
  <c r="L448" i="6"/>
  <c r="M449" i="6"/>
  <c r="I449" i="6"/>
  <c r="J449" i="6" s="1"/>
  <c r="O449" i="6" s="1"/>
  <c r="M451" i="6"/>
  <c r="I451" i="6"/>
  <c r="J451" i="6" s="1"/>
  <c r="O451" i="6" s="1"/>
  <c r="M453" i="6"/>
  <c r="I453" i="6"/>
  <c r="J453" i="6" s="1"/>
  <c r="O453" i="6" s="1"/>
  <c r="M456" i="6"/>
  <c r="I456" i="6"/>
  <c r="J456" i="6" s="1"/>
  <c r="O456" i="6" s="1"/>
  <c r="P457" i="6"/>
  <c r="S457" i="6" s="1"/>
  <c r="L457" i="6"/>
  <c r="P447" i="6"/>
  <c r="S447" i="6" s="1"/>
  <c r="L447" i="6"/>
  <c r="AH448" i="6"/>
  <c r="AK448" i="6" s="1"/>
  <c r="AG448" i="6"/>
  <c r="AJ448" i="6" s="1"/>
  <c r="AB450" i="6"/>
  <c r="AA450" i="6"/>
  <c r="M452" i="6"/>
  <c r="I452" i="6"/>
  <c r="J452" i="6" s="1"/>
  <c r="O452" i="6" s="1"/>
  <c r="AB454" i="6"/>
  <c r="AA454" i="6"/>
  <c r="M446" i="6"/>
  <c r="I446" i="6"/>
  <c r="J446" i="6" s="1"/>
  <c r="O446" i="6" s="1"/>
  <c r="AR454" i="6"/>
  <c r="AS454" i="6"/>
  <c r="AT454" i="6" s="1"/>
  <c r="P455" i="6"/>
  <c r="S455" i="6" s="1"/>
  <c r="L455" i="6"/>
  <c r="AA456" i="6"/>
  <c r="AB456" i="6"/>
  <c r="M458" i="6"/>
  <c r="I458" i="6"/>
  <c r="J458" i="6" s="1"/>
  <c r="O458" i="6" s="1"/>
  <c r="M433" i="6"/>
  <c r="I433" i="6"/>
  <c r="J433" i="6" s="1"/>
  <c r="O433" i="6" s="1"/>
  <c r="AA435" i="6"/>
  <c r="AB435" i="6"/>
  <c r="P438" i="6"/>
  <c r="S438" i="6" s="1"/>
  <c r="L438" i="6"/>
  <c r="M442" i="6"/>
  <c r="I442" i="6"/>
  <c r="J442" i="6" s="1"/>
  <c r="O442" i="6" s="1"/>
  <c r="P443" i="6"/>
  <c r="S443" i="6" s="1"/>
  <c r="L443" i="6"/>
  <c r="AB445" i="6"/>
  <c r="AA445" i="6"/>
  <c r="P435" i="6"/>
  <c r="S435" i="6" s="1"/>
  <c r="L435" i="6"/>
  <c r="P434" i="6"/>
  <c r="S434" i="6" s="1"/>
  <c r="L434" i="6"/>
  <c r="P436" i="6"/>
  <c r="S436" i="6" s="1"/>
  <c r="L436" i="6"/>
  <c r="N437" i="6"/>
  <c r="R437" i="6" s="1"/>
  <c r="P440" i="6"/>
  <c r="S440" i="6" s="1"/>
  <c r="L440" i="6"/>
  <c r="AA442" i="6"/>
  <c r="AB442" i="6"/>
  <c r="M444" i="6"/>
  <c r="I444" i="6"/>
  <c r="J444" i="6" s="1"/>
  <c r="O444" i="6" s="1"/>
  <c r="P445" i="6"/>
  <c r="S445" i="6" s="1"/>
  <c r="L445" i="6"/>
  <c r="P433" i="6"/>
  <c r="S433" i="6" s="1"/>
  <c r="L433" i="6"/>
  <c r="AB436" i="6"/>
  <c r="AA436" i="6"/>
  <c r="M438" i="6"/>
  <c r="I438" i="6"/>
  <c r="J438" i="6" s="1"/>
  <c r="O438" i="6" s="1"/>
  <c r="AB440" i="6"/>
  <c r="AA440" i="6"/>
  <c r="P442" i="6"/>
  <c r="S442" i="6" s="1"/>
  <c r="L442" i="6"/>
  <c r="M443" i="6"/>
  <c r="I443" i="6"/>
  <c r="J443" i="6" s="1"/>
  <c r="O443" i="6" s="1"/>
  <c r="AA444" i="6"/>
  <c r="AB444" i="6"/>
  <c r="AA433" i="6"/>
  <c r="AB433" i="6"/>
  <c r="M435" i="6"/>
  <c r="I435" i="6"/>
  <c r="J435" i="6" s="1"/>
  <c r="O435" i="6" s="1"/>
  <c r="M434" i="6"/>
  <c r="I434" i="6"/>
  <c r="J434" i="6" s="1"/>
  <c r="O434" i="6" s="1"/>
  <c r="M436" i="6"/>
  <c r="I436" i="6"/>
  <c r="J436" i="6" s="1"/>
  <c r="O436" i="6" s="1"/>
  <c r="AB438" i="6"/>
  <c r="AA438" i="6"/>
  <c r="M440" i="6"/>
  <c r="I440" i="6"/>
  <c r="J440" i="6" s="1"/>
  <c r="O440" i="6" s="1"/>
  <c r="AB443" i="6"/>
  <c r="AA443" i="6"/>
  <c r="P444" i="6"/>
  <c r="S444" i="6" s="1"/>
  <c r="L444" i="6"/>
  <c r="M445" i="6"/>
  <c r="I445" i="6"/>
  <c r="J445" i="6" s="1"/>
  <c r="O445" i="6" s="1"/>
  <c r="P420" i="6"/>
  <c r="S420" i="6" s="1"/>
  <c r="L420" i="6"/>
  <c r="AR428" i="6"/>
  <c r="AS428" i="6"/>
  <c r="AT428" i="6" s="1"/>
  <c r="M430" i="6"/>
  <c r="I430" i="6"/>
  <c r="J430" i="6" s="1"/>
  <c r="O430" i="6" s="1"/>
  <c r="P431" i="6"/>
  <c r="S431" i="6" s="1"/>
  <c r="L431" i="6"/>
  <c r="M421" i="6"/>
  <c r="I421" i="6"/>
  <c r="J421" i="6" s="1"/>
  <c r="O421" i="6" s="1"/>
  <c r="AB424" i="6"/>
  <c r="AA424" i="6"/>
  <c r="M426" i="6"/>
  <c r="I426" i="6"/>
  <c r="J426" i="6" s="1"/>
  <c r="O426" i="6" s="1"/>
  <c r="AB428" i="6"/>
  <c r="AA428" i="6"/>
  <c r="M429" i="6"/>
  <c r="I429" i="6"/>
  <c r="J429" i="6" s="1"/>
  <c r="O429" i="6" s="1"/>
  <c r="AB431" i="6"/>
  <c r="AA431" i="6"/>
  <c r="P432" i="6"/>
  <c r="S432" i="6" s="1"/>
  <c r="L432" i="6"/>
  <c r="AS422" i="6"/>
  <c r="AT422" i="6" s="1"/>
  <c r="AR422" i="6"/>
  <c r="AG425" i="6"/>
  <c r="AJ425" i="6" s="1"/>
  <c r="AH425" i="6"/>
  <c r="AK425" i="6" s="1"/>
  <c r="L424" i="6"/>
  <c r="P424" i="6"/>
  <c r="S424" i="6" s="1"/>
  <c r="L428" i="6"/>
  <c r="P428" i="6"/>
  <c r="S428" i="6" s="1"/>
  <c r="M420" i="6"/>
  <c r="I420" i="6"/>
  <c r="J420" i="6" s="1"/>
  <c r="O420" i="6" s="1"/>
  <c r="AS426" i="6"/>
  <c r="AT426" i="6" s="1"/>
  <c r="AR426" i="6"/>
  <c r="AB429" i="6"/>
  <c r="AA429" i="6"/>
  <c r="P430" i="6"/>
  <c r="S430" i="6" s="1"/>
  <c r="L430" i="6"/>
  <c r="M431" i="6"/>
  <c r="I431" i="6"/>
  <c r="J431" i="6" s="1"/>
  <c r="O431" i="6" s="1"/>
  <c r="AA432" i="6"/>
  <c r="AB432" i="6"/>
  <c r="P421" i="6"/>
  <c r="S421" i="6" s="1"/>
  <c r="L421" i="6"/>
  <c r="AG423" i="6"/>
  <c r="AJ423" i="6" s="1"/>
  <c r="AH423" i="6"/>
  <c r="AK423" i="6" s="1"/>
  <c r="AG427" i="6"/>
  <c r="AJ427" i="6" s="1"/>
  <c r="AH427" i="6"/>
  <c r="L426" i="6"/>
  <c r="P426" i="6"/>
  <c r="S426" i="6" s="1"/>
  <c r="AA420" i="6"/>
  <c r="AB420" i="6"/>
  <c r="P429" i="6"/>
  <c r="S429" i="6" s="1"/>
  <c r="L429" i="6"/>
  <c r="AA430" i="6"/>
  <c r="AB430" i="6"/>
  <c r="M432" i="6"/>
  <c r="I432" i="6"/>
  <c r="J432" i="6" s="1"/>
  <c r="O432" i="6" s="1"/>
  <c r="M424" i="6"/>
  <c r="I424" i="6"/>
  <c r="J424" i="6" s="1"/>
  <c r="O424" i="6" s="1"/>
  <c r="AB426" i="6"/>
  <c r="AA426" i="6"/>
  <c r="M428" i="6"/>
  <c r="I428" i="6"/>
  <c r="J428" i="6" s="1"/>
  <c r="O428" i="6" s="1"/>
  <c r="AH413" i="6"/>
  <c r="AG413" i="6"/>
  <c r="AJ413" i="6" s="1"/>
  <c r="P409" i="6"/>
  <c r="S409" i="6" s="1"/>
  <c r="L409" i="6"/>
  <c r="AB415" i="6"/>
  <c r="AA415" i="6"/>
  <c r="AR412" i="6"/>
  <c r="AS412" i="6"/>
  <c r="AT412" i="6" s="1"/>
  <c r="AH416" i="6"/>
  <c r="AK416" i="6" s="1"/>
  <c r="AG416" i="6"/>
  <c r="AJ416" i="6" s="1"/>
  <c r="AH418" i="6"/>
  <c r="AK418" i="6" s="1"/>
  <c r="AG418" i="6"/>
  <c r="AJ418" i="6" s="1"/>
  <c r="AA419" i="6"/>
  <c r="AB419" i="6"/>
  <c r="P416" i="6"/>
  <c r="S416" i="6" s="1"/>
  <c r="L416" i="6"/>
  <c r="M408" i="6"/>
  <c r="I408" i="6"/>
  <c r="J408" i="6" s="1"/>
  <c r="O408" i="6" s="1"/>
  <c r="M410" i="6"/>
  <c r="I410" i="6"/>
  <c r="J410" i="6" s="1"/>
  <c r="O410" i="6" s="1"/>
  <c r="P407" i="6"/>
  <c r="S407" i="6" s="1"/>
  <c r="L407" i="6"/>
  <c r="AA412" i="6"/>
  <c r="AB412" i="6"/>
  <c r="AA414" i="6"/>
  <c r="AB414" i="6"/>
  <c r="M417" i="6"/>
  <c r="I417" i="6"/>
  <c r="J417" i="6" s="1"/>
  <c r="O417" i="6" s="1"/>
  <c r="M418" i="6"/>
  <c r="I418" i="6"/>
  <c r="J418" i="6" s="1"/>
  <c r="O418" i="6" s="1"/>
  <c r="AA408" i="6"/>
  <c r="AB408" i="6"/>
  <c r="AH407" i="6"/>
  <c r="AK407" i="6" s="1"/>
  <c r="AG407" i="6"/>
  <c r="AJ407" i="6" s="1"/>
  <c r="AA410" i="6"/>
  <c r="AB410" i="6"/>
  <c r="AR410" i="6"/>
  <c r="AS410" i="6"/>
  <c r="AT410" i="6" s="1"/>
  <c r="M409" i="6"/>
  <c r="I409" i="6"/>
  <c r="J409" i="6" s="1"/>
  <c r="O409" i="6" s="1"/>
  <c r="AR414" i="6"/>
  <c r="AS414" i="6"/>
  <c r="AT414" i="6" s="1"/>
  <c r="AS416" i="6"/>
  <c r="AT416" i="6" s="1"/>
  <c r="AR416" i="6"/>
  <c r="AA417" i="6"/>
  <c r="AB417" i="6"/>
  <c r="M416" i="6"/>
  <c r="I416" i="6"/>
  <c r="J416" i="6" s="1"/>
  <c r="O416" i="6" s="1"/>
  <c r="P408" i="6"/>
  <c r="S408" i="6" s="1"/>
  <c r="L408" i="6"/>
  <c r="P410" i="6"/>
  <c r="S410" i="6" s="1"/>
  <c r="L410" i="6"/>
  <c r="AR408" i="6"/>
  <c r="AS408" i="6"/>
  <c r="AT408" i="6" s="1"/>
  <c r="M407" i="6"/>
  <c r="I407" i="6"/>
  <c r="J407" i="6" s="1"/>
  <c r="O407" i="6" s="1"/>
  <c r="P417" i="6"/>
  <c r="S417" i="6" s="1"/>
  <c r="L417" i="6"/>
  <c r="AR419" i="6"/>
  <c r="AS419" i="6"/>
  <c r="AT419" i="6" s="1"/>
  <c r="P418" i="6"/>
  <c r="S418" i="6" s="1"/>
  <c r="L418" i="6"/>
  <c r="M394" i="6"/>
  <c r="I394" i="6"/>
  <c r="J394" i="6" s="1"/>
  <c r="O394" i="6" s="1"/>
  <c r="AA396" i="6"/>
  <c r="AB396" i="6"/>
  <c r="P399" i="6"/>
  <c r="S399" i="6" s="1"/>
  <c r="L399" i="6"/>
  <c r="M403" i="6"/>
  <c r="I403" i="6"/>
  <c r="J403" i="6" s="1"/>
  <c r="O403" i="6" s="1"/>
  <c r="P404" i="6"/>
  <c r="S404" i="6" s="1"/>
  <c r="L404" i="6"/>
  <c r="AB406" i="6"/>
  <c r="AA406" i="6"/>
  <c r="AH395" i="6"/>
  <c r="AK395" i="6" s="1"/>
  <c r="AG395" i="6"/>
  <c r="AJ395" i="6" s="1"/>
  <c r="P396" i="6"/>
  <c r="S396" i="6" s="1"/>
  <c r="L396" i="6"/>
  <c r="P395" i="6"/>
  <c r="S395" i="6" s="1"/>
  <c r="L395" i="6"/>
  <c r="P397" i="6"/>
  <c r="S397" i="6" s="1"/>
  <c r="L397" i="6"/>
  <c r="N398" i="6"/>
  <c r="R398" i="6" s="1"/>
  <c r="P401" i="6"/>
  <c r="S401" i="6" s="1"/>
  <c r="L401" i="6"/>
  <c r="AA403" i="6"/>
  <c r="AB403" i="6"/>
  <c r="M405" i="6"/>
  <c r="I405" i="6"/>
  <c r="J405" i="6" s="1"/>
  <c r="O405" i="6" s="1"/>
  <c r="P406" i="6"/>
  <c r="S406" i="6" s="1"/>
  <c r="L406" i="6"/>
  <c r="P394" i="6"/>
  <c r="S394" i="6" s="1"/>
  <c r="L394" i="6"/>
  <c r="AB397" i="6"/>
  <c r="AA397" i="6"/>
  <c r="M399" i="6"/>
  <c r="I399" i="6"/>
  <c r="J399" i="6" s="1"/>
  <c r="O399" i="6" s="1"/>
  <c r="AB401" i="6"/>
  <c r="AA401" i="6"/>
  <c r="P403" i="6"/>
  <c r="S403" i="6" s="1"/>
  <c r="L403" i="6"/>
  <c r="M404" i="6"/>
  <c r="I404" i="6"/>
  <c r="J404" i="6" s="1"/>
  <c r="O404" i="6" s="1"/>
  <c r="AA405" i="6"/>
  <c r="AB405" i="6"/>
  <c r="AA394" i="6"/>
  <c r="AB394" i="6"/>
  <c r="M396" i="6"/>
  <c r="I396" i="6"/>
  <c r="J396" i="6" s="1"/>
  <c r="O396" i="6" s="1"/>
  <c r="M395" i="6"/>
  <c r="I395" i="6"/>
  <c r="J395" i="6" s="1"/>
  <c r="O395" i="6" s="1"/>
  <c r="M397" i="6"/>
  <c r="I397" i="6"/>
  <c r="J397" i="6" s="1"/>
  <c r="O397" i="6" s="1"/>
  <c r="AB399" i="6"/>
  <c r="AA399" i="6"/>
  <c r="M401" i="6"/>
  <c r="I401" i="6"/>
  <c r="J401" i="6" s="1"/>
  <c r="O401" i="6" s="1"/>
  <c r="AB404" i="6"/>
  <c r="AA404" i="6"/>
  <c r="P405" i="6"/>
  <c r="S405" i="6" s="1"/>
  <c r="L405" i="6"/>
  <c r="M406" i="6"/>
  <c r="I406" i="6"/>
  <c r="J406" i="6" s="1"/>
  <c r="O406" i="6" s="1"/>
  <c r="P382" i="6"/>
  <c r="S382" i="6" s="1"/>
  <c r="L382" i="6"/>
  <c r="M385" i="6"/>
  <c r="I385" i="6"/>
  <c r="J385" i="6" s="1"/>
  <c r="O385" i="6" s="1"/>
  <c r="M381" i="6"/>
  <c r="I381" i="6"/>
  <c r="J381" i="6" s="1"/>
  <c r="O381" i="6" s="1"/>
  <c r="P388" i="6"/>
  <c r="S388" i="6" s="1"/>
  <c r="L388" i="6"/>
  <c r="M390" i="6"/>
  <c r="I390" i="6"/>
  <c r="J390" i="6" s="1"/>
  <c r="O390" i="6" s="1"/>
  <c r="AB392" i="6"/>
  <c r="AA392" i="6"/>
  <c r="M389" i="6"/>
  <c r="I389" i="6"/>
  <c r="J389" i="6" s="1"/>
  <c r="O389" i="6" s="1"/>
  <c r="P391" i="6"/>
  <c r="S391" i="6" s="1"/>
  <c r="L391" i="6"/>
  <c r="P393" i="6"/>
  <c r="S393" i="6" s="1"/>
  <c r="L393" i="6"/>
  <c r="AH383" i="6"/>
  <c r="AK383" i="6" s="1"/>
  <c r="AG383" i="6"/>
  <c r="AJ383" i="6" s="1"/>
  <c r="P384" i="6"/>
  <c r="S384" i="6" s="1"/>
  <c r="L384" i="6"/>
  <c r="AB385" i="6"/>
  <c r="AA385" i="6"/>
  <c r="AH387" i="6"/>
  <c r="AK387" i="6" s="1"/>
  <c r="AG387" i="6"/>
  <c r="AJ387" i="6" s="1"/>
  <c r="P383" i="6"/>
  <c r="S383" i="6" s="1"/>
  <c r="L383" i="6"/>
  <c r="M386" i="6"/>
  <c r="I386" i="6"/>
  <c r="J386" i="6" s="1"/>
  <c r="O386" i="6" s="1"/>
  <c r="AB390" i="6"/>
  <c r="AA390" i="6"/>
  <c r="M392" i="6"/>
  <c r="I392" i="6"/>
  <c r="J392" i="6" s="1"/>
  <c r="O392" i="6" s="1"/>
  <c r="M387" i="6"/>
  <c r="I387" i="6"/>
  <c r="J387" i="6" s="1"/>
  <c r="O387" i="6" s="1"/>
  <c r="AH381" i="6"/>
  <c r="AK381" i="6" s="1"/>
  <c r="AG381" i="6"/>
  <c r="AJ381" i="6" s="1"/>
  <c r="M382" i="6"/>
  <c r="I382" i="6"/>
  <c r="J382" i="6" s="1"/>
  <c r="O382" i="6" s="1"/>
  <c r="AA384" i="6"/>
  <c r="AB384" i="6"/>
  <c r="AG386" i="6"/>
  <c r="AJ386" i="6" s="1"/>
  <c r="AH386" i="6"/>
  <c r="AK386" i="6" s="1"/>
  <c r="P385" i="6"/>
  <c r="S385" i="6" s="1"/>
  <c r="L385" i="6"/>
  <c r="P381" i="6"/>
  <c r="S381" i="6" s="1"/>
  <c r="L381" i="6"/>
  <c r="M388" i="6"/>
  <c r="I388" i="6"/>
  <c r="J388" i="6" s="1"/>
  <c r="O388" i="6" s="1"/>
  <c r="P390" i="6"/>
  <c r="S390" i="6" s="1"/>
  <c r="L390" i="6"/>
  <c r="P389" i="6"/>
  <c r="S389" i="6" s="1"/>
  <c r="L389" i="6"/>
  <c r="M391" i="6"/>
  <c r="I391" i="6"/>
  <c r="J391" i="6" s="1"/>
  <c r="O391" i="6" s="1"/>
  <c r="M393" i="6"/>
  <c r="I393" i="6"/>
  <c r="J393" i="6" s="1"/>
  <c r="O393" i="6" s="1"/>
  <c r="AA382" i="6"/>
  <c r="AB382" i="6"/>
  <c r="M384" i="6"/>
  <c r="I384" i="6"/>
  <c r="J384" i="6" s="1"/>
  <c r="O384" i="6" s="1"/>
  <c r="M383" i="6"/>
  <c r="I383" i="6"/>
  <c r="J383" i="6" s="1"/>
  <c r="O383" i="6" s="1"/>
  <c r="P386" i="6"/>
  <c r="S386" i="6" s="1"/>
  <c r="L386" i="6"/>
  <c r="AS387" i="6"/>
  <c r="AT387" i="6" s="1"/>
  <c r="AR387" i="6"/>
  <c r="AA388" i="6"/>
  <c r="AB388" i="6"/>
  <c r="AG391" i="6"/>
  <c r="AJ391" i="6" s="1"/>
  <c r="AH391" i="6"/>
  <c r="AK391" i="6" s="1"/>
  <c r="P392" i="6"/>
  <c r="S392" i="6" s="1"/>
  <c r="L392" i="6"/>
  <c r="P387" i="6"/>
  <c r="S387" i="6" s="1"/>
  <c r="L387" i="6"/>
  <c r="AH370" i="6"/>
  <c r="AK370" i="6" s="1"/>
  <c r="AG370" i="6"/>
  <c r="AJ370" i="6" s="1"/>
  <c r="M370" i="6"/>
  <c r="I370" i="6"/>
  <c r="J370" i="6" s="1"/>
  <c r="O370" i="6" s="1"/>
  <c r="M373" i="6"/>
  <c r="I373" i="6"/>
  <c r="J373" i="6" s="1"/>
  <c r="O373" i="6" s="1"/>
  <c r="M376" i="6"/>
  <c r="I376" i="6"/>
  <c r="J376" i="6" s="1"/>
  <c r="O376" i="6" s="1"/>
  <c r="AH377" i="6"/>
  <c r="AG377" i="6"/>
  <c r="AJ377" i="6" s="1"/>
  <c r="AS377" i="6"/>
  <c r="AT377" i="6" s="1"/>
  <c r="AR377" i="6"/>
  <c r="AA378" i="6"/>
  <c r="AB378" i="6"/>
  <c r="AR380" i="6"/>
  <c r="AS380" i="6"/>
  <c r="AT380" i="6" s="1"/>
  <c r="P379" i="6"/>
  <c r="S379" i="6" s="1"/>
  <c r="L379" i="6"/>
  <c r="M369" i="6"/>
  <c r="I369" i="6"/>
  <c r="J369" i="6" s="1"/>
  <c r="O369" i="6" s="1"/>
  <c r="AR369" i="6"/>
  <c r="AS369" i="6"/>
  <c r="AT369" i="6" s="1"/>
  <c r="AA373" i="6"/>
  <c r="AB373" i="6"/>
  <c r="M375" i="6"/>
  <c r="I375" i="6"/>
  <c r="J375" i="6" s="1"/>
  <c r="O375" i="6" s="1"/>
  <c r="P378" i="6"/>
  <c r="S378" i="6" s="1"/>
  <c r="L378" i="6"/>
  <c r="M377" i="6"/>
  <c r="I377" i="6"/>
  <c r="J377" i="6" s="1"/>
  <c r="O377" i="6" s="1"/>
  <c r="AA369" i="6"/>
  <c r="AB369" i="6"/>
  <c r="AA371" i="6"/>
  <c r="AB371" i="6"/>
  <c r="P370" i="6"/>
  <c r="S370" i="6" s="1"/>
  <c r="L370" i="6"/>
  <c r="P373" i="6"/>
  <c r="S373" i="6" s="1"/>
  <c r="L373" i="6"/>
  <c r="P376" i="6"/>
  <c r="S376" i="6" s="1"/>
  <c r="L376" i="6"/>
  <c r="AA375" i="6"/>
  <c r="AB375" i="6"/>
  <c r="AR378" i="6"/>
  <c r="AS378" i="6"/>
  <c r="AT378" i="6" s="1"/>
  <c r="M379" i="6"/>
  <c r="I379" i="6"/>
  <c r="J379" i="6" s="1"/>
  <c r="O379" i="6" s="1"/>
  <c r="P369" i="6"/>
  <c r="S369" i="6" s="1"/>
  <c r="L369" i="6"/>
  <c r="AH368" i="6"/>
  <c r="AK368" i="6" s="1"/>
  <c r="AG368" i="6"/>
  <c r="AJ368" i="6" s="1"/>
  <c r="AR371" i="6"/>
  <c r="AS371" i="6"/>
  <c r="AT371" i="6" s="1"/>
  <c r="AB376" i="6"/>
  <c r="AA376" i="6"/>
  <c r="P375" i="6"/>
  <c r="S375" i="6" s="1"/>
  <c r="L375" i="6"/>
  <c r="AR375" i="6"/>
  <c r="AS375" i="6"/>
  <c r="AT375" i="6" s="1"/>
  <c r="M378" i="6"/>
  <c r="I378" i="6"/>
  <c r="J378" i="6" s="1"/>
  <c r="O378" i="6" s="1"/>
  <c r="AA380" i="6"/>
  <c r="AB380" i="6"/>
  <c r="P377" i="6"/>
  <c r="S377" i="6" s="1"/>
  <c r="L377" i="6"/>
  <c r="AA356" i="6"/>
  <c r="AB356" i="6"/>
  <c r="M359" i="6"/>
  <c r="I359" i="6"/>
  <c r="J359" i="6" s="1"/>
  <c r="O359" i="6" s="1"/>
  <c r="AB361" i="6"/>
  <c r="AA361" i="6"/>
  <c r="M363" i="6"/>
  <c r="I363" i="6"/>
  <c r="J363" i="6" s="1"/>
  <c r="O363" i="6" s="1"/>
  <c r="M357" i="6"/>
  <c r="I357" i="6"/>
  <c r="J357" i="6" s="1"/>
  <c r="O357" i="6" s="1"/>
  <c r="P358" i="6"/>
  <c r="S358" i="6" s="1"/>
  <c r="L358" i="6"/>
  <c r="P360" i="6"/>
  <c r="S360" i="6" s="1"/>
  <c r="L360" i="6"/>
  <c r="P362" i="6"/>
  <c r="S362" i="6" s="1"/>
  <c r="L362" i="6"/>
  <c r="AB364" i="6"/>
  <c r="AA364" i="6"/>
  <c r="P365" i="6"/>
  <c r="S365" i="6" s="1"/>
  <c r="L365" i="6"/>
  <c r="M366" i="6"/>
  <c r="I366" i="6"/>
  <c r="J366" i="6" s="1"/>
  <c r="O366" i="6" s="1"/>
  <c r="AA367" i="6"/>
  <c r="AB367" i="6"/>
  <c r="M356" i="6"/>
  <c r="I356" i="6"/>
  <c r="J356" i="6" s="1"/>
  <c r="O356" i="6" s="1"/>
  <c r="AG358" i="6"/>
  <c r="AJ358" i="6" s="1"/>
  <c r="AH358" i="6"/>
  <c r="AG360" i="6"/>
  <c r="AJ360" i="6" s="1"/>
  <c r="AH360" i="6"/>
  <c r="AK360" i="6" s="1"/>
  <c r="AG362" i="6"/>
  <c r="AJ362" i="6" s="1"/>
  <c r="AH362" i="6"/>
  <c r="AK362" i="6" s="1"/>
  <c r="P361" i="6"/>
  <c r="S361" i="6" s="1"/>
  <c r="L361" i="6"/>
  <c r="P355" i="6"/>
  <c r="S355" i="6" s="1"/>
  <c r="L355" i="6"/>
  <c r="M364" i="6"/>
  <c r="I364" i="6"/>
  <c r="J364" i="6" s="1"/>
  <c r="O364" i="6" s="1"/>
  <c r="AB366" i="6"/>
  <c r="AA366" i="6"/>
  <c r="P367" i="6"/>
  <c r="S367" i="6" s="1"/>
  <c r="L367" i="6"/>
  <c r="AH355" i="6"/>
  <c r="AG355" i="6"/>
  <c r="AJ355" i="6" s="1"/>
  <c r="P359" i="6"/>
  <c r="S359" i="6" s="1"/>
  <c r="L359" i="6"/>
  <c r="P363" i="6"/>
  <c r="S363" i="6" s="1"/>
  <c r="L363" i="6"/>
  <c r="P357" i="6"/>
  <c r="S357" i="6" s="1"/>
  <c r="L357" i="6"/>
  <c r="M358" i="6"/>
  <c r="I358" i="6"/>
  <c r="J358" i="6" s="1"/>
  <c r="O358" i="6" s="1"/>
  <c r="M360" i="6"/>
  <c r="I360" i="6"/>
  <c r="J360" i="6" s="1"/>
  <c r="O360" i="6" s="1"/>
  <c r="M362" i="6"/>
  <c r="I362" i="6"/>
  <c r="J362" i="6" s="1"/>
  <c r="O362" i="6" s="1"/>
  <c r="M365" i="6"/>
  <c r="I365" i="6"/>
  <c r="J365" i="6" s="1"/>
  <c r="O365" i="6" s="1"/>
  <c r="P366" i="6"/>
  <c r="S366" i="6" s="1"/>
  <c r="L366" i="6"/>
  <c r="P356" i="6"/>
  <c r="S356" i="6" s="1"/>
  <c r="L356" i="6"/>
  <c r="AH357" i="6"/>
  <c r="AK357" i="6" s="1"/>
  <c r="AG357" i="6"/>
  <c r="AJ357" i="6" s="1"/>
  <c r="AB359" i="6"/>
  <c r="AA359" i="6"/>
  <c r="M361" i="6"/>
  <c r="I361" i="6"/>
  <c r="J361" i="6" s="1"/>
  <c r="O361" i="6" s="1"/>
  <c r="AB363" i="6"/>
  <c r="AA363" i="6"/>
  <c r="M355" i="6"/>
  <c r="I355" i="6"/>
  <c r="J355" i="6" s="1"/>
  <c r="O355" i="6" s="1"/>
  <c r="AR363" i="6"/>
  <c r="AS363" i="6"/>
  <c r="AT363" i="6" s="1"/>
  <c r="P364" i="6"/>
  <c r="S364" i="6" s="1"/>
  <c r="L364" i="6"/>
  <c r="AA365" i="6"/>
  <c r="AB365" i="6"/>
  <c r="M367" i="6"/>
  <c r="I367" i="6"/>
  <c r="J367" i="6" s="1"/>
  <c r="O367" i="6" s="1"/>
  <c r="AA253" i="6"/>
  <c r="AB253" i="6"/>
  <c r="M344" i="6"/>
  <c r="I344" i="6"/>
  <c r="J344" i="6" s="1"/>
  <c r="O344" i="6" s="1"/>
  <c r="P254" i="6"/>
  <c r="S254" i="6" s="1"/>
  <c r="L254" i="6"/>
  <c r="P345" i="6"/>
  <c r="S345" i="6" s="1"/>
  <c r="L345" i="6"/>
  <c r="N346" i="6"/>
  <c r="R346" i="6" s="1"/>
  <c r="P349" i="6"/>
  <c r="S349" i="6" s="1"/>
  <c r="L349" i="6"/>
  <c r="N350" i="6"/>
  <c r="R350" i="6" s="1"/>
  <c r="AB352" i="6"/>
  <c r="AA352" i="6"/>
  <c r="P353" i="6"/>
  <c r="S353" i="6" s="1"/>
  <c r="L353" i="6"/>
  <c r="M354" i="6"/>
  <c r="I354" i="6"/>
  <c r="J354" i="6" s="1"/>
  <c r="O354" i="6" s="1"/>
  <c r="M253" i="6"/>
  <c r="I253" i="6"/>
  <c r="J253" i="6" s="1"/>
  <c r="O253" i="6" s="1"/>
  <c r="AA344" i="6"/>
  <c r="AB344" i="6"/>
  <c r="P347" i="6"/>
  <c r="S347" i="6" s="1"/>
  <c r="L347" i="6"/>
  <c r="N348" i="6"/>
  <c r="R348" i="6" s="1"/>
  <c r="M351" i="6"/>
  <c r="I351" i="6"/>
  <c r="J351" i="6" s="1"/>
  <c r="O351" i="6" s="1"/>
  <c r="P352" i="6"/>
  <c r="S352" i="6" s="1"/>
  <c r="L352" i="6"/>
  <c r="AA353" i="6"/>
  <c r="AB353" i="6"/>
  <c r="P344" i="6"/>
  <c r="S344" i="6" s="1"/>
  <c r="L344" i="6"/>
  <c r="M254" i="6"/>
  <c r="I254" i="6"/>
  <c r="J254" i="6" s="1"/>
  <c r="O254" i="6" s="1"/>
  <c r="M345" i="6"/>
  <c r="I345" i="6"/>
  <c r="J345" i="6" s="1"/>
  <c r="O345" i="6" s="1"/>
  <c r="AB347" i="6"/>
  <c r="AA347" i="6"/>
  <c r="M349" i="6"/>
  <c r="I349" i="6"/>
  <c r="J349" i="6" s="1"/>
  <c r="O349" i="6" s="1"/>
  <c r="AA351" i="6"/>
  <c r="AB351" i="6"/>
  <c r="M353" i="6"/>
  <c r="I353" i="6"/>
  <c r="J353" i="6" s="1"/>
  <c r="O353" i="6" s="1"/>
  <c r="P354" i="6"/>
  <c r="S354" i="6" s="1"/>
  <c r="L354" i="6"/>
  <c r="P253" i="6"/>
  <c r="S253" i="6" s="1"/>
  <c r="L253" i="6"/>
  <c r="AB345" i="6"/>
  <c r="AA345" i="6"/>
  <c r="M347" i="6"/>
  <c r="I347" i="6"/>
  <c r="J347" i="6" s="1"/>
  <c r="O347" i="6" s="1"/>
  <c r="AB349" i="6"/>
  <c r="AA349" i="6"/>
  <c r="P351" i="6"/>
  <c r="S351" i="6" s="1"/>
  <c r="L351" i="6"/>
  <c r="M352" i="6"/>
  <c r="I352" i="6"/>
  <c r="J352" i="6" s="1"/>
  <c r="O352" i="6" s="1"/>
  <c r="AB354" i="6"/>
  <c r="AA354" i="6"/>
  <c r="P101" i="6"/>
  <c r="S101" i="6" s="1"/>
  <c r="L101" i="6"/>
  <c r="P105" i="6"/>
  <c r="S105" i="6" s="1"/>
  <c r="L105" i="6"/>
  <c r="AG252" i="6"/>
  <c r="AJ252" i="6" s="1"/>
  <c r="AH252" i="6"/>
  <c r="M102" i="6"/>
  <c r="I102" i="6"/>
  <c r="J102" i="6" s="1"/>
  <c r="O102" i="6" s="1"/>
  <c r="M104" i="6"/>
  <c r="I104" i="6"/>
  <c r="J104" i="6" s="1"/>
  <c r="O104" i="6" s="1"/>
  <c r="AR106" i="6"/>
  <c r="AS106" i="6"/>
  <c r="AT106" i="6" s="1"/>
  <c r="L107" i="6"/>
  <c r="P107" i="6"/>
  <c r="S107" i="6" s="1"/>
  <c r="P251" i="6"/>
  <c r="S251" i="6" s="1"/>
  <c r="L251" i="6"/>
  <c r="P103" i="6"/>
  <c r="S103" i="6" s="1"/>
  <c r="L103" i="6"/>
  <c r="AB107" i="6"/>
  <c r="AA107" i="6"/>
  <c r="M249" i="6"/>
  <c r="I249" i="6"/>
  <c r="J249" i="6" s="1"/>
  <c r="O249" i="6" s="1"/>
  <c r="AB251" i="6"/>
  <c r="AA251" i="6"/>
  <c r="M101" i="6"/>
  <c r="I101" i="6"/>
  <c r="J101" i="6" s="1"/>
  <c r="O101" i="6" s="1"/>
  <c r="AB103" i="6"/>
  <c r="AA103" i="6"/>
  <c r="M105" i="6"/>
  <c r="I105" i="6"/>
  <c r="J105" i="6" s="1"/>
  <c r="O105" i="6" s="1"/>
  <c r="P102" i="6"/>
  <c r="S102" i="6" s="1"/>
  <c r="L102" i="6"/>
  <c r="P104" i="6"/>
  <c r="S104" i="6" s="1"/>
  <c r="L104" i="6"/>
  <c r="AG248" i="6"/>
  <c r="AJ248" i="6" s="1"/>
  <c r="AH248" i="6"/>
  <c r="M107" i="6"/>
  <c r="I107" i="6"/>
  <c r="J107" i="6" s="1"/>
  <c r="O107" i="6" s="1"/>
  <c r="AB249" i="6"/>
  <c r="AA249" i="6"/>
  <c r="M251" i="6"/>
  <c r="I251" i="6"/>
  <c r="J251" i="6" s="1"/>
  <c r="O251" i="6" s="1"/>
  <c r="N100" i="6"/>
  <c r="R100" i="6" s="1"/>
  <c r="AG104" i="6"/>
  <c r="AJ104" i="6" s="1"/>
  <c r="AH104" i="6"/>
  <c r="AK104" i="6" s="1"/>
  <c r="AB101" i="6"/>
  <c r="AA101" i="6"/>
  <c r="M103" i="6"/>
  <c r="I103" i="6"/>
  <c r="J103" i="6" s="1"/>
  <c r="O103" i="6" s="1"/>
  <c r="AB105" i="6"/>
  <c r="AA105" i="6"/>
  <c r="AS107" i="6"/>
  <c r="AT107" i="6" s="1"/>
  <c r="AR107" i="6"/>
  <c r="P249" i="6"/>
  <c r="S249" i="6" s="1"/>
  <c r="L249" i="6"/>
  <c r="AA170" i="6"/>
  <c r="AB170" i="6"/>
  <c r="AH171" i="6"/>
  <c r="AK171" i="6" s="1"/>
  <c r="AG171" i="6"/>
  <c r="AJ171" i="6" s="1"/>
  <c r="AS169" i="6"/>
  <c r="AT169" i="6" s="1"/>
  <c r="AR169" i="6"/>
  <c r="AG172" i="6"/>
  <c r="AJ172" i="6" s="1"/>
  <c r="AH172" i="6"/>
  <c r="AK172" i="6" s="1"/>
  <c r="AB173" i="6"/>
  <c r="AA173" i="6"/>
  <c r="M175" i="6"/>
  <c r="I175" i="6"/>
  <c r="J175" i="6" s="1"/>
  <c r="O175" i="6" s="1"/>
  <c r="P172" i="6"/>
  <c r="S172" i="6" s="1"/>
  <c r="L172" i="6"/>
  <c r="P341" i="6"/>
  <c r="S341" i="6" s="1"/>
  <c r="L341" i="6"/>
  <c r="M98" i="6"/>
  <c r="I98" i="6"/>
  <c r="J98" i="6" s="1"/>
  <c r="O98" i="6" s="1"/>
  <c r="P97" i="6"/>
  <c r="S97" i="6" s="1"/>
  <c r="L97" i="6"/>
  <c r="P99" i="6"/>
  <c r="S99" i="6" s="1"/>
  <c r="L99" i="6"/>
  <c r="P170" i="6"/>
  <c r="S170" i="6" s="1"/>
  <c r="L170" i="6"/>
  <c r="M173" i="6"/>
  <c r="I173" i="6"/>
  <c r="J173" i="6" s="1"/>
  <c r="O173" i="6" s="1"/>
  <c r="AB175" i="6"/>
  <c r="AA175" i="6"/>
  <c r="P169" i="6"/>
  <c r="S169" i="6" s="1"/>
  <c r="L169" i="6"/>
  <c r="AB98" i="6"/>
  <c r="AA98" i="6"/>
  <c r="AR170" i="6"/>
  <c r="AS170" i="6"/>
  <c r="AT170" i="6" s="1"/>
  <c r="P175" i="6"/>
  <c r="S175" i="6" s="1"/>
  <c r="L175" i="6"/>
  <c r="M172" i="6"/>
  <c r="I172" i="6"/>
  <c r="J172" i="6" s="1"/>
  <c r="O172" i="6" s="1"/>
  <c r="M341" i="6"/>
  <c r="I341" i="6"/>
  <c r="J341" i="6" s="1"/>
  <c r="O341" i="6" s="1"/>
  <c r="P98" i="6"/>
  <c r="S98" i="6" s="1"/>
  <c r="L98" i="6"/>
  <c r="M97" i="6"/>
  <c r="I97" i="6"/>
  <c r="J97" i="6" s="1"/>
  <c r="O97" i="6" s="1"/>
  <c r="M99" i="6"/>
  <c r="I99" i="6"/>
  <c r="J99" i="6" s="1"/>
  <c r="O99" i="6" s="1"/>
  <c r="M170" i="6"/>
  <c r="I170" i="6"/>
  <c r="J170" i="6" s="1"/>
  <c r="O170" i="6" s="1"/>
  <c r="AH169" i="6"/>
  <c r="AK169" i="6" s="1"/>
  <c r="AG169" i="6"/>
  <c r="AJ169" i="6" s="1"/>
  <c r="AG174" i="6"/>
  <c r="AJ174" i="6" s="1"/>
  <c r="AH174" i="6"/>
  <c r="AK174" i="6" s="1"/>
  <c r="P173" i="6"/>
  <c r="S173" i="6" s="1"/>
  <c r="L173" i="6"/>
  <c r="M169" i="6"/>
  <c r="I169" i="6"/>
  <c r="J169" i="6" s="1"/>
  <c r="O169" i="6" s="1"/>
  <c r="AS175" i="6"/>
  <c r="AT175" i="6" s="1"/>
  <c r="AR175" i="6"/>
  <c r="AA341" i="6"/>
  <c r="AB341" i="6"/>
  <c r="AG97" i="6"/>
  <c r="AJ97" i="6" s="1"/>
  <c r="AH97" i="6"/>
  <c r="AK97" i="6" s="1"/>
  <c r="AG99" i="6"/>
  <c r="AJ99" i="6" s="1"/>
  <c r="AH99" i="6"/>
  <c r="AK99" i="6" s="1"/>
  <c r="AA220" i="6"/>
  <c r="AB220" i="6"/>
  <c r="M223" i="6"/>
  <c r="I223" i="6"/>
  <c r="J223" i="6" s="1"/>
  <c r="O223" i="6" s="1"/>
  <c r="AB225" i="6"/>
  <c r="AA225" i="6"/>
  <c r="M164" i="6"/>
  <c r="I164" i="6"/>
  <c r="J164" i="6" s="1"/>
  <c r="O164" i="6" s="1"/>
  <c r="M221" i="6"/>
  <c r="I221" i="6"/>
  <c r="J221" i="6" s="1"/>
  <c r="O221" i="6" s="1"/>
  <c r="P222" i="6"/>
  <c r="S222" i="6" s="1"/>
  <c r="L222" i="6"/>
  <c r="P224" i="6"/>
  <c r="S224" i="6" s="1"/>
  <c r="L224" i="6"/>
  <c r="P226" i="6"/>
  <c r="S226" i="6" s="1"/>
  <c r="L226" i="6"/>
  <c r="AB165" i="6"/>
  <c r="AA165" i="6"/>
  <c r="P166" i="6"/>
  <c r="S166" i="6" s="1"/>
  <c r="L166" i="6"/>
  <c r="M167" i="6"/>
  <c r="I167" i="6"/>
  <c r="J167" i="6" s="1"/>
  <c r="O167" i="6" s="1"/>
  <c r="AA168" i="6"/>
  <c r="AB168" i="6"/>
  <c r="M220" i="6"/>
  <c r="I220" i="6"/>
  <c r="J220" i="6" s="1"/>
  <c r="O220" i="6" s="1"/>
  <c r="AG224" i="6"/>
  <c r="AJ224" i="6" s="1"/>
  <c r="AH224" i="6"/>
  <c r="AK224" i="6" s="1"/>
  <c r="P225" i="6"/>
  <c r="S225" i="6" s="1"/>
  <c r="L225" i="6"/>
  <c r="P219" i="6"/>
  <c r="S219" i="6" s="1"/>
  <c r="L219" i="6"/>
  <c r="M165" i="6"/>
  <c r="I165" i="6"/>
  <c r="J165" i="6" s="1"/>
  <c r="O165" i="6" s="1"/>
  <c r="AB167" i="6"/>
  <c r="AA167" i="6"/>
  <c r="P168" i="6"/>
  <c r="S168" i="6" s="1"/>
  <c r="L168" i="6"/>
  <c r="AH219" i="6"/>
  <c r="AK219" i="6" s="1"/>
  <c r="AG219" i="6"/>
  <c r="AJ219" i="6" s="1"/>
  <c r="P223" i="6"/>
  <c r="S223" i="6" s="1"/>
  <c r="L223" i="6"/>
  <c r="P164" i="6"/>
  <c r="S164" i="6" s="1"/>
  <c r="L164" i="6"/>
  <c r="P221" i="6"/>
  <c r="S221" i="6" s="1"/>
  <c r="L221" i="6"/>
  <c r="M222" i="6"/>
  <c r="I222" i="6"/>
  <c r="J222" i="6" s="1"/>
  <c r="O222" i="6" s="1"/>
  <c r="M224" i="6"/>
  <c r="I224" i="6"/>
  <c r="J224" i="6" s="1"/>
  <c r="O224" i="6" s="1"/>
  <c r="M226" i="6"/>
  <c r="I226" i="6"/>
  <c r="J226" i="6" s="1"/>
  <c r="O226" i="6" s="1"/>
  <c r="M166" i="6"/>
  <c r="I166" i="6"/>
  <c r="J166" i="6" s="1"/>
  <c r="O166" i="6" s="1"/>
  <c r="P167" i="6"/>
  <c r="S167" i="6" s="1"/>
  <c r="L167" i="6"/>
  <c r="P220" i="6"/>
  <c r="S220" i="6" s="1"/>
  <c r="L220" i="6"/>
  <c r="AH221" i="6"/>
  <c r="AK221" i="6" s="1"/>
  <c r="AG221" i="6"/>
  <c r="AJ221" i="6" s="1"/>
  <c r="AB223" i="6"/>
  <c r="AA223" i="6"/>
  <c r="M225" i="6"/>
  <c r="I225" i="6"/>
  <c r="J225" i="6" s="1"/>
  <c r="O225" i="6" s="1"/>
  <c r="AB164" i="6"/>
  <c r="AA164" i="6"/>
  <c r="M219" i="6"/>
  <c r="I219" i="6"/>
  <c r="J219" i="6" s="1"/>
  <c r="O219" i="6" s="1"/>
  <c r="AR164" i="6"/>
  <c r="AS164" i="6"/>
  <c r="AT164" i="6" s="1"/>
  <c r="P165" i="6"/>
  <c r="S165" i="6" s="1"/>
  <c r="L165" i="6"/>
  <c r="AA166" i="6"/>
  <c r="AB166" i="6"/>
  <c r="M168" i="6"/>
  <c r="I168" i="6"/>
  <c r="J168" i="6" s="1"/>
  <c r="O168" i="6" s="1"/>
  <c r="AH10" i="6"/>
  <c r="AG10" i="6"/>
  <c r="AJ10" i="6" s="1"/>
  <c r="P14" i="6"/>
  <c r="S14" i="6" s="1"/>
  <c r="L14" i="6"/>
  <c r="P214" i="6"/>
  <c r="S214" i="6" s="1"/>
  <c r="L214" i="6"/>
  <c r="P12" i="6"/>
  <c r="S12" i="6" s="1"/>
  <c r="L12" i="6"/>
  <c r="M13" i="6"/>
  <c r="I13" i="6"/>
  <c r="J13" i="6" s="1"/>
  <c r="O13" i="6" s="1"/>
  <c r="M15" i="6"/>
  <c r="I15" i="6"/>
  <c r="J15" i="6" s="1"/>
  <c r="O15" i="6" s="1"/>
  <c r="M17" i="6"/>
  <c r="I17" i="6"/>
  <c r="J17" i="6" s="1"/>
  <c r="O17" i="6" s="1"/>
  <c r="M216" i="6"/>
  <c r="I216" i="6"/>
  <c r="J216" i="6" s="1"/>
  <c r="O216" i="6" s="1"/>
  <c r="P217" i="6"/>
  <c r="S217" i="6" s="1"/>
  <c r="L217" i="6"/>
  <c r="P11" i="6"/>
  <c r="S11" i="6" s="1"/>
  <c r="L11" i="6"/>
  <c r="AH12" i="6"/>
  <c r="AG12" i="6"/>
  <c r="AJ12" i="6" s="1"/>
  <c r="AB14" i="6"/>
  <c r="AA14" i="6"/>
  <c r="M16" i="6"/>
  <c r="I16" i="6"/>
  <c r="J16" i="6" s="1"/>
  <c r="O16" i="6" s="1"/>
  <c r="AB214" i="6"/>
  <c r="AA214" i="6"/>
  <c r="M10" i="6"/>
  <c r="I10" i="6"/>
  <c r="J10" i="6" s="1"/>
  <c r="O10" i="6" s="1"/>
  <c r="AA11" i="6"/>
  <c r="AB11" i="6"/>
  <c r="M14" i="6"/>
  <c r="I14" i="6"/>
  <c r="J14" i="6" s="1"/>
  <c r="O14" i="6" s="1"/>
  <c r="AB16" i="6"/>
  <c r="AA16" i="6"/>
  <c r="M214" i="6"/>
  <c r="I214" i="6"/>
  <c r="J214" i="6" s="1"/>
  <c r="O214" i="6" s="1"/>
  <c r="M12" i="6"/>
  <c r="I12" i="6"/>
  <c r="J12" i="6" s="1"/>
  <c r="O12" i="6" s="1"/>
  <c r="P13" i="6"/>
  <c r="S13" i="6" s="1"/>
  <c r="L13" i="6"/>
  <c r="P15" i="6"/>
  <c r="S15" i="6" s="1"/>
  <c r="L15" i="6"/>
  <c r="P17" i="6"/>
  <c r="S17" i="6" s="1"/>
  <c r="L17" i="6"/>
  <c r="AB215" i="6"/>
  <c r="AA215" i="6"/>
  <c r="P216" i="6"/>
  <c r="S216" i="6" s="1"/>
  <c r="L216" i="6"/>
  <c r="M217" i="6"/>
  <c r="I217" i="6"/>
  <c r="J217" i="6" s="1"/>
  <c r="O217" i="6" s="1"/>
  <c r="AA218" i="6"/>
  <c r="AB218" i="6"/>
  <c r="M11" i="6"/>
  <c r="I11" i="6"/>
  <c r="J11" i="6" s="1"/>
  <c r="O11" i="6" s="1"/>
  <c r="AG13" i="6"/>
  <c r="AJ13" i="6" s="1"/>
  <c r="AH13" i="6"/>
  <c r="AK13" i="6" s="1"/>
  <c r="AG15" i="6"/>
  <c r="AJ15" i="6" s="1"/>
  <c r="AH15" i="6"/>
  <c r="AK15" i="6" s="1"/>
  <c r="AG17" i="6"/>
  <c r="AJ17" i="6" s="1"/>
  <c r="AH17" i="6"/>
  <c r="AK17" i="6" s="1"/>
  <c r="P16" i="6"/>
  <c r="S16" i="6" s="1"/>
  <c r="L16" i="6"/>
  <c r="P10" i="6"/>
  <c r="S10" i="6" s="1"/>
  <c r="L10" i="6"/>
  <c r="M215" i="6"/>
  <c r="I215" i="6"/>
  <c r="J215" i="6" s="1"/>
  <c r="O215" i="6" s="1"/>
  <c r="AB217" i="6"/>
  <c r="AA217" i="6"/>
  <c r="P218" i="6"/>
  <c r="S218" i="6" s="1"/>
  <c r="L218" i="6"/>
  <c r="AR214" i="6"/>
  <c r="AS214" i="6"/>
  <c r="AT214" i="6" s="1"/>
  <c r="P215" i="6"/>
  <c r="S215" i="6" s="1"/>
  <c r="L215" i="6"/>
  <c r="AA216" i="6"/>
  <c r="AB216" i="6"/>
  <c r="M218" i="6"/>
  <c r="I218" i="6"/>
  <c r="J218" i="6" s="1"/>
  <c r="O218" i="6" s="1"/>
  <c r="AH227" i="6"/>
  <c r="AK227" i="6" s="1"/>
  <c r="AG227" i="6"/>
  <c r="AJ227" i="6" s="1"/>
  <c r="P231" i="6"/>
  <c r="S231" i="6" s="1"/>
  <c r="L231" i="6"/>
  <c r="P5" i="6"/>
  <c r="S5" i="6" s="1"/>
  <c r="L5" i="6"/>
  <c r="P229" i="6"/>
  <c r="S229" i="6" s="1"/>
  <c r="L229" i="6"/>
  <c r="M230" i="6"/>
  <c r="I230" i="6"/>
  <c r="J230" i="6" s="1"/>
  <c r="O230" i="6" s="1"/>
  <c r="M2" i="6"/>
  <c r="I2" i="6"/>
  <c r="J2" i="6" s="1"/>
  <c r="O2" i="6" s="1"/>
  <c r="M4" i="6"/>
  <c r="I4" i="6"/>
  <c r="J4" i="6" s="1"/>
  <c r="O4" i="6" s="1"/>
  <c r="M7" i="6"/>
  <c r="I7" i="6"/>
  <c r="J7" i="6" s="1"/>
  <c r="O7" i="6" s="1"/>
  <c r="P8" i="6"/>
  <c r="S8" i="6" s="1"/>
  <c r="L8" i="6"/>
  <c r="P228" i="6"/>
  <c r="S228" i="6" s="1"/>
  <c r="L228" i="6"/>
  <c r="AH229" i="6"/>
  <c r="AG229" i="6"/>
  <c r="AJ229" i="6" s="1"/>
  <c r="AB231" i="6"/>
  <c r="AA231" i="6"/>
  <c r="M3" i="6"/>
  <c r="I3" i="6"/>
  <c r="J3" i="6" s="1"/>
  <c r="O3" i="6" s="1"/>
  <c r="AB5" i="6"/>
  <c r="AA5" i="6"/>
  <c r="M227" i="6"/>
  <c r="I227" i="6"/>
  <c r="J227" i="6" s="1"/>
  <c r="O227" i="6" s="1"/>
  <c r="AR5" i="6"/>
  <c r="AS5" i="6"/>
  <c r="AT5" i="6" s="1"/>
  <c r="P6" i="6"/>
  <c r="S6" i="6" s="1"/>
  <c r="L6" i="6"/>
  <c r="AA7" i="6"/>
  <c r="AB7" i="6"/>
  <c r="M9" i="6"/>
  <c r="I9" i="6"/>
  <c r="J9" i="6" s="1"/>
  <c r="O9" i="6" s="1"/>
  <c r="AA228" i="6"/>
  <c r="AB228" i="6"/>
  <c r="M231" i="6"/>
  <c r="I231" i="6"/>
  <c r="J231" i="6" s="1"/>
  <c r="O231" i="6" s="1"/>
  <c r="AB3" i="6"/>
  <c r="AA3" i="6"/>
  <c r="M5" i="6"/>
  <c r="I5" i="6"/>
  <c r="J5" i="6" s="1"/>
  <c r="O5" i="6" s="1"/>
  <c r="M229" i="6"/>
  <c r="I229" i="6"/>
  <c r="J229" i="6" s="1"/>
  <c r="O229" i="6" s="1"/>
  <c r="P230" i="6"/>
  <c r="S230" i="6" s="1"/>
  <c r="L230" i="6"/>
  <c r="P2" i="6"/>
  <c r="S2" i="6" s="1"/>
  <c r="L2" i="6"/>
  <c r="P4" i="6"/>
  <c r="S4" i="6" s="1"/>
  <c r="L4" i="6"/>
  <c r="AB6" i="6"/>
  <c r="AA6" i="6"/>
  <c r="P7" i="6"/>
  <c r="S7" i="6" s="1"/>
  <c r="L7" i="6"/>
  <c r="M8" i="6"/>
  <c r="I8" i="6"/>
  <c r="J8" i="6" s="1"/>
  <c r="O8" i="6" s="1"/>
  <c r="AA9" i="6"/>
  <c r="AB9" i="6"/>
  <c r="M228" i="6"/>
  <c r="I228" i="6"/>
  <c r="J228" i="6" s="1"/>
  <c r="O228" i="6" s="1"/>
  <c r="AG4" i="6"/>
  <c r="AJ4" i="6" s="1"/>
  <c r="AH4" i="6"/>
  <c r="AK4" i="6" s="1"/>
  <c r="P3" i="6"/>
  <c r="S3" i="6" s="1"/>
  <c r="L3" i="6"/>
  <c r="P227" i="6"/>
  <c r="S227" i="6" s="1"/>
  <c r="L227" i="6"/>
  <c r="M6" i="6"/>
  <c r="I6" i="6"/>
  <c r="J6" i="6" s="1"/>
  <c r="O6" i="6" s="1"/>
  <c r="AB8" i="6"/>
  <c r="AA8" i="6"/>
  <c r="P9" i="6"/>
  <c r="S9" i="6" s="1"/>
  <c r="L9" i="6"/>
  <c r="AB256" i="6"/>
  <c r="AA256" i="6"/>
  <c r="AS258" i="6"/>
  <c r="AT258" i="6" s="1"/>
  <c r="AR258" i="6"/>
  <c r="AB258" i="6"/>
  <c r="AA258" i="6"/>
  <c r="M260" i="6"/>
  <c r="I260" i="6"/>
  <c r="J260" i="6" s="1"/>
  <c r="O260" i="6" s="1"/>
  <c r="P256" i="6"/>
  <c r="S256" i="6" s="1"/>
  <c r="L256" i="6"/>
  <c r="N259" i="6"/>
  <c r="M255" i="6"/>
  <c r="I255" i="6"/>
  <c r="J255" i="6" s="1"/>
  <c r="O255" i="6" s="1"/>
  <c r="AG255" i="6"/>
  <c r="AJ255" i="6" s="1"/>
  <c r="AH255" i="6"/>
  <c r="AS256" i="6"/>
  <c r="AT256" i="6" s="1"/>
  <c r="AR256" i="6"/>
  <c r="L260" i="6"/>
  <c r="P260" i="6"/>
  <c r="S260" i="6" s="1"/>
  <c r="M256" i="6"/>
  <c r="I256" i="6"/>
  <c r="J256" i="6" s="1"/>
  <c r="O256" i="6" s="1"/>
  <c r="P255" i="6"/>
  <c r="S255" i="6" s="1"/>
  <c r="L255" i="6"/>
  <c r="M258" i="6"/>
  <c r="I258" i="6"/>
  <c r="J258" i="6" s="1"/>
  <c r="O258" i="6" s="1"/>
  <c r="AB260" i="6"/>
  <c r="AA260" i="6"/>
  <c r="AG257" i="6"/>
  <c r="AJ257" i="6" s="1"/>
  <c r="AH257" i="6"/>
  <c r="AK257" i="6" s="1"/>
  <c r="L258" i="6"/>
  <c r="P258" i="6"/>
  <c r="S258" i="6" s="1"/>
  <c r="AA327" i="6"/>
  <c r="AB327" i="6"/>
  <c r="P330" i="6"/>
  <c r="S330" i="6" s="1"/>
  <c r="L330" i="6"/>
  <c r="P149" i="6"/>
  <c r="S149" i="6" s="1"/>
  <c r="L149" i="6"/>
  <c r="AB151" i="6"/>
  <c r="AA151" i="6"/>
  <c r="P327" i="6"/>
  <c r="S327" i="6" s="1"/>
  <c r="L327" i="6"/>
  <c r="P328" i="6"/>
  <c r="S328" i="6" s="1"/>
  <c r="L328" i="6"/>
  <c r="M150" i="6"/>
  <c r="I150" i="6"/>
  <c r="J150" i="6" s="1"/>
  <c r="O150" i="6" s="1"/>
  <c r="P151" i="6"/>
  <c r="S151" i="6" s="1"/>
  <c r="L151" i="6"/>
  <c r="AB328" i="6"/>
  <c r="AA328" i="6"/>
  <c r="M330" i="6"/>
  <c r="I330" i="6"/>
  <c r="J330" i="6" s="1"/>
  <c r="O330" i="6" s="1"/>
  <c r="M149" i="6"/>
  <c r="I149" i="6"/>
  <c r="J149" i="6" s="1"/>
  <c r="O149" i="6" s="1"/>
  <c r="AA150" i="6"/>
  <c r="AB150" i="6"/>
  <c r="M327" i="6"/>
  <c r="I327" i="6"/>
  <c r="J327" i="6" s="1"/>
  <c r="O327" i="6" s="1"/>
  <c r="M328" i="6"/>
  <c r="I328" i="6"/>
  <c r="J328" i="6" s="1"/>
  <c r="O328" i="6" s="1"/>
  <c r="AB330" i="6"/>
  <c r="AA330" i="6"/>
  <c r="AB149" i="6"/>
  <c r="AA149" i="6"/>
  <c r="P150" i="6"/>
  <c r="S150" i="6" s="1"/>
  <c r="L150" i="6"/>
  <c r="M151" i="6"/>
  <c r="I151" i="6"/>
  <c r="J151" i="6" s="1"/>
  <c r="O151" i="6" s="1"/>
  <c r="P338" i="6"/>
  <c r="S338" i="6" s="1"/>
  <c r="L338" i="6"/>
  <c r="P336" i="6"/>
  <c r="S336" i="6" s="1"/>
  <c r="L336" i="6"/>
  <c r="N337" i="6"/>
  <c r="P340" i="6"/>
  <c r="S340" i="6" s="1"/>
  <c r="L340" i="6"/>
  <c r="N232" i="6"/>
  <c r="AB336" i="6"/>
  <c r="AA336" i="6"/>
  <c r="M338" i="6"/>
  <c r="I338" i="6"/>
  <c r="J338" i="6" s="1"/>
  <c r="O338" i="6" s="1"/>
  <c r="AB340" i="6"/>
  <c r="AA340" i="6"/>
  <c r="M336" i="6"/>
  <c r="I336" i="6"/>
  <c r="J336" i="6" s="1"/>
  <c r="O336" i="6" s="1"/>
  <c r="AB338" i="6"/>
  <c r="AA338" i="6"/>
  <c r="M340" i="6"/>
  <c r="I340" i="6"/>
  <c r="J340" i="6" s="1"/>
  <c r="O340" i="6" s="1"/>
  <c r="AA322" i="6"/>
  <c r="AB322" i="6"/>
  <c r="M326" i="6"/>
  <c r="I326" i="6"/>
  <c r="J326" i="6" s="1"/>
  <c r="O326" i="6" s="1"/>
  <c r="M324" i="6"/>
  <c r="I324" i="6"/>
  <c r="J324" i="6" s="1"/>
  <c r="O324" i="6" s="1"/>
  <c r="M322" i="6"/>
  <c r="I322" i="6"/>
  <c r="J322" i="6" s="1"/>
  <c r="O322" i="6" s="1"/>
  <c r="P321" i="6"/>
  <c r="S321" i="6" s="1"/>
  <c r="L321" i="6"/>
  <c r="AH321" i="6"/>
  <c r="AK321" i="6" s="1"/>
  <c r="AG321" i="6"/>
  <c r="AJ321" i="6" s="1"/>
  <c r="P326" i="6"/>
  <c r="S326" i="6" s="1"/>
  <c r="L326" i="6"/>
  <c r="P324" i="6"/>
  <c r="S324" i="6" s="1"/>
  <c r="L324" i="6"/>
  <c r="P322" i="6"/>
  <c r="S322" i="6" s="1"/>
  <c r="L322" i="6"/>
  <c r="AB326" i="6"/>
  <c r="AA326" i="6"/>
  <c r="M321" i="6"/>
  <c r="I321" i="6"/>
  <c r="J321" i="6" s="1"/>
  <c r="O321" i="6" s="1"/>
  <c r="AG277" i="6"/>
  <c r="AJ277" i="6" s="1"/>
  <c r="AH277" i="6"/>
  <c r="AK277" i="6" s="1"/>
  <c r="M294" i="6"/>
  <c r="I294" i="6"/>
  <c r="J294" i="6" s="1"/>
  <c r="O294" i="6" s="1"/>
  <c r="AB295" i="6"/>
  <c r="AA295" i="6"/>
  <c r="P296" i="6"/>
  <c r="S296" i="6" s="1"/>
  <c r="L296" i="6"/>
  <c r="M284" i="6"/>
  <c r="I284" i="6"/>
  <c r="J284" i="6" s="1"/>
  <c r="O284" i="6" s="1"/>
  <c r="AB286" i="6"/>
  <c r="AA286" i="6"/>
  <c r="P305" i="6"/>
  <c r="S305" i="6" s="1"/>
  <c r="L305" i="6"/>
  <c r="M278" i="6"/>
  <c r="I278" i="6"/>
  <c r="J278" i="6" s="1"/>
  <c r="O278" i="6" s="1"/>
  <c r="P306" i="6"/>
  <c r="S306" i="6" s="1"/>
  <c r="L306" i="6"/>
  <c r="AB307" i="6"/>
  <c r="AA307" i="6"/>
  <c r="P308" i="6"/>
  <c r="S308" i="6" s="1"/>
  <c r="L308" i="6"/>
  <c r="AB309" i="6"/>
  <c r="AA309" i="6"/>
  <c r="M295" i="6"/>
  <c r="I295" i="6"/>
  <c r="J295" i="6" s="1"/>
  <c r="O295" i="6" s="1"/>
  <c r="AB284" i="6"/>
  <c r="AA284" i="6"/>
  <c r="M286" i="6"/>
  <c r="I286" i="6"/>
  <c r="J286" i="6" s="1"/>
  <c r="O286" i="6" s="1"/>
  <c r="M307" i="6"/>
  <c r="I307" i="6"/>
  <c r="J307" i="6" s="1"/>
  <c r="O307" i="6" s="1"/>
  <c r="M309" i="6"/>
  <c r="I309" i="6"/>
  <c r="J309" i="6" s="1"/>
  <c r="O309" i="6" s="1"/>
  <c r="P294" i="6"/>
  <c r="S294" i="6" s="1"/>
  <c r="L294" i="6"/>
  <c r="M296" i="6"/>
  <c r="I296" i="6"/>
  <c r="J296" i="6" s="1"/>
  <c r="O296" i="6" s="1"/>
  <c r="P284" i="6"/>
  <c r="S284" i="6" s="1"/>
  <c r="L284" i="6"/>
  <c r="M305" i="6"/>
  <c r="I305" i="6"/>
  <c r="J305" i="6" s="1"/>
  <c r="O305" i="6" s="1"/>
  <c r="P278" i="6"/>
  <c r="S278" i="6" s="1"/>
  <c r="L278" i="6"/>
  <c r="M306" i="6"/>
  <c r="I306" i="6"/>
  <c r="J306" i="6" s="1"/>
  <c r="O306" i="6" s="1"/>
  <c r="M308" i="6"/>
  <c r="I308" i="6"/>
  <c r="J308" i="6" s="1"/>
  <c r="O308" i="6" s="1"/>
  <c r="AA294" i="6"/>
  <c r="AB294" i="6"/>
  <c r="P295" i="6"/>
  <c r="S295" i="6" s="1"/>
  <c r="L295" i="6"/>
  <c r="AA296" i="6"/>
  <c r="AB296" i="6"/>
  <c r="P286" i="6"/>
  <c r="S286" i="6" s="1"/>
  <c r="L286" i="6"/>
  <c r="AA305" i="6"/>
  <c r="AB305" i="6"/>
  <c r="AA306" i="6"/>
  <c r="AB306" i="6"/>
  <c r="P307" i="6"/>
  <c r="S307" i="6" s="1"/>
  <c r="L307" i="6"/>
  <c r="AA308" i="6"/>
  <c r="AB308" i="6"/>
  <c r="P309" i="6"/>
  <c r="S309" i="6" s="1"/>
  <c r="L309" i="6"/>
  <c r="M262" i="6"/>
  <c r="I262" i="6"/>
  <c r="J262" i="6" s="1"/>
  <c r="O262" i="6" s="1"/>
  <c r="P261" i="6"/>
  <c r="S261" i="6" s="1"/>
  <c r="L261" i="6"/>
  <c r="AA263" i="6"/>
  <c r="AB263" i="6"/>
  <c r="P275" i="6"/>
  <c r="S275" i="6" s="1"/>
  <c r="L275" i="6"/>
  <c r="M276" i="6"/>
  <c r="I276" i="6"/>
  <c r="J276" i="6" s="1"/>
  <c r="O276" i="6" s="1"/>
  <c r="AB261" i="6"/>
  <c r="AA261" i="6"/>
  <c r="P263" i="6"/>
  <c r="S263" i="6" s="1"/>
  <c r="L263" i="6"/>
  <c r="M274" i="6"/>
  <c r="I274" i="6"/>
  <c r="J274" i="6" s="1"/>
  <c r="O274" i="6" s="1"/>
  <c r="AB275" i="6"/>
  <c r="AA275" i="6"/>
  <c r="P262" i="6"/>
  <c r="S262" i="6" s="1"/>
  <c r="L262" i="6"/>
  <c r="M261" i="6"/>
  <c r="I261" i="6"/>
  <c r="J261" i="6" s="1"/>
  <c r="O261" i="6" s="1"/>
  <c r="AH262" i="6"/>
  <c r="AK262" i="6" s="1"/>
  <c r="AG262" i="6"/>
  <c r="AJ262" i="6" s="1"/>
  <c r="AB274" i="6"/>
  <c r="AA274" i="6"/>
  <c r="M275" i="6"/>
  <c r="I275" i="6"/>
  <c r="J275" i="6" s="1"/>
  <c r="O275" i="6" s="1"/>
  <c r="P276" i="6"/>
  <c r="S276" i="6" s="1"/>
  <c r="L276" i="6"/>
  <c r="AR276" i="6"/>
  <c r="AS276" i="6"/>
  <c r="AT276" i="6" s="1"/>
  <c r="M263" i="6"/>
  <c r="I263" i="6"/>
  <c r="J263" i="6" s="1"/>
  <c r="O263" i="6" s="1"/>
  <c r="P274" i="6"/>
  <c r="S274" i="6" s="1"/>
  <c r="L274" i="6"/>
  <c r="AR274" i="6"/>
  <c r="AS274" i="6"/>
  <c r="AT274" i="6" s="1"/>
  <c r="AA276" i="6"/>
  <c r="AB276" i="6"/>
  <c r="P211" i="6"/>
  <c r="S211" i="6" s="1"/>
  <c r="L211" i="6"/>
  <c r="P234" i="6"/>
  <c r="S234" i="6" s="1"/>
  <c r="L234" i="6"/>
  <c r="M235" i="6"/>
  <c r="I235" i="6"/>
  <c r="J235" i="6" s="1"/>
  <c r="O235" i="6" s="1"/>
  <c r="P236" i="6"/>
  <c r="S236" i="6" s="1"/>
  <c r="L236" i="6"/>
  <c r="M238" i="6"/>
  <c r="I238" i="6"/>
  <c r="J238" i="6" s="1"/>
  <c r="O238" i="6" s="1"/>
  <c r="AB211" i="6"/>
  <c r="AA211" i="6"/>
  <c r="M213" i="6"/>
  <c r="I213" i="6"/>
  <c r="J213" i="6" s="1"/>
  <c r="O213" i="6" s="1"/>
  <c r="AB234" i="6"/>
  <c r="AA234" i="6"/>
  <c r="AB236" i="6"/>
  <c r="AA236" i="6"/>
  <c r="AH209" i="6"/>
  <c r="AG209" i="6"/>
  <c r="AJ209" i="6" s="1"/>
  <c r="P210" i="6"/>
  <c r="S210" i="6" s="1"/>
  <c r="L210" i="6"/>
  <c r="P212" i="6"/>
  <c r="S212" i="6" s="1"/>
  <c r="L212" i="6"/>
  <c r="P233" i="6"/>
  <c r="S233" i="6" s="1"/>
  <c r="L233" i="6"/>
  <c r="AB238" i="6"/>
  <c r="AA238" i="6"/>
  <c r="M211" i="6"/>
  <c r="I211" i="6"/>
  <c r="J211" i="6" s="1"/>
  <c r="O211" i="6" s="1"/>
  <c r="AB213" i="6"/>
  <c r="AA213" i="6"/>
  <c r="M234" i="6"/>
  <c r="I234" i="6"/>
  <c r="J234" i="6" s="1"/>
  <c r="O234" i="6" s="1"/>
  <c r="P235" i="6"/>
  <c r="S235" i="6" s="1"/>
  <c r="L235" i="6"/>
  <c r="M236" i="6"/>
  <c r="I236" i="6"/>
  <c r="J236" i="6" s="1"/>
  <c r="O236" i="6" s="1"/>
  <c r="AS238" i="6"/>
  <c r="AT238" i="6" s="1"/>
  <c r="AR238" i="6"/>
  <c r="AS236" i="6"/>
  <c r="AT236" i="6" s="1"/>
  <c r="AR236" i="6"/>
  <c r="AG237" i="6"/>
  <c r="AJ237" i="6" s="1"/>
  <c r="AH237" i="6"/>
  <c r="L238" i="6"/>
  <c r="P238" i="6"/>
  <c r="S238" i="6" s="1"/>
  <c r="AG212" i="6"/>
  <c r="AJ212" i="6" s="1"/>
  <c r="AH212" i="6"/>
  <c r="AK212" i="6" s="1"/>
  <c r="AG233" i="6"/>
  <c r="AJ233" i="6" s="1"/>
  <c r="AH233" i="6"/>
  <c r="P213" i="6"/>
  <c r="S213" i="6" s="1"/>
  <c r="L213" i="6"/>
  <c r="AA235" i="6"/>
  <c r="AB235" i="6"/>
  <c r="M210" i="6"/>
  <c r="I210" i="6"/>
  <c r="J210" i="6" s="1"/>
  <c r="O210" i="6" s="1"/>
  <c r="M212" i="6"/>
  <c r="I212" i="6"/>
  <c r="J212" i="6" s="1"/>
  <c r="O212" i="6" s="1"/>
  <c r="M233" i="6"/>
  <c r="I233" i="6"/>
  <c r="J233" i="6" s="1"/>
  <c r="O233" i="6" s="1"/>
  <c r="P181" i="6"/>
  <c r="S181" i="6" s="1"/>
  <c r="L181" i="6"/>
  <c r="P207" i="6"/>
  <c r="S207" i="6" s="1"/>
  <c r="L207" i="6"/>
  <c r="N191" i="6"/>
  <c r="R191" i="6" s="1"/>
  <c r="M179" i="6"/>
  <c r="I179" i="6"/>
  <c r="J179" i="6" s="1"/>
  <c r="O179" i="6" s="1"/>
  <c r="AB181" i="6"/>
  <c r="AA181" i="6"/>
  <c r="AB207" i="6"/>
  <c r="AA207" i="6"/>
  <c r="AB179" i="6"/>
  <c r="AA179" i="6"/>
  <c r="M181" i="6"/>
  <c r="I181" i="6"/>
  <c r="J181" i="6" s="1"/>
  <c r="O181" i="6" s="1"/>
  <c r="M207" i="6"/>
  <c r="I207" i="6"/>
  <c r="J207" i="6" s="1"/>
  <c r="O207" i="6" s="1"/>
  <c r="P179" i="6"/>
  <c r="S179" i="6" s="1"/>
  <c r="L179" i="6"/>
  <c r="AS162" i="6"/>
  <c r="AT162" i="6" s="1"/>
  <c r="AR162" i="6"/>
  <c r="AS160" i="6"/>
  <c r="AT160" i="6" s="1"/>
  <c r="AR160" i="6"/>
  <c r="AE177" i="6"/>
  <c r="AF177" i="6" s="1"/>
  <c r="AD177" i="6"/>
  <c r="AL177" i="6" s="1"/>
  <c r="F177" i="6"/>
  <c r="K177" i="6"/>
  <c r="AD176" i="6"/>
  <c r="AL176" i="6" s="1"/>
  <c r="AE176" i="6"/>
  <c r="AF176" i="6" s="1"/>
  <c r="Z176" i="6"/>
  <c r="Y176" i="6"/>
  <c r="K160" i="6"/>
  <c r="F160" i="6"/>
  <c r="AW162" i="6"/>
  <c r="AX162" i="6"/>
  <c r="AY162" i="6" s="1"/>
  <c r="AD162" i="6"/>
  <c r="AL162" i="6" s="1"/>
  <c r="AE162" i="6"/>
  <c r="AF162" i="6" s="1"/>
  <c r="AW160" i="6"/>
  <c r="AX160" i="6"/>
  <c r="AY160" i="6" s="1"/>
  <c r="AB162" i="6"/>
  <c r="AA162" i="6"/>
  <c r="AE161" i="6"/>
  <c r="AF161" i="6" s="1"/>
  <c r="AD161" i="6"/>
  <c r="AL161" i="6" s="1"/>
  <c r="F161" i="6"/>
  <c r="K161" i="6"/>
  <c r="Y177" i="6"/>
  <c r="Z177" i="6"/>
  <c r="K176" i="6"/>
  <c r="F176" i="6"/>
  <c r="K162" i="6"/>
  <c r="F162" i="6"/>
  <c r="AD160" i="6"/>
  <c r="AL160" i="6" s="1"/>
  <c r="AE160" i="6"/>
  <c r="AF160" i="6" s="1"/>
  <c r="Y161" i="6"/>
  <c r="Z161" i="6"/>
  <c r="AS148" i="6"/>
  <c r="AT148" i="6" s="1"/>
  <c r="AR148" i="6"/>
  <c r="AS146" i="6"/>
  <c r="AT146" i="6" s="1"/>
  <c r="AR146" i="6"/>
  <c r="AS144" i="6"/>
  <c r="AT144" i="6" s="1"/>
  <c r="AR144" i="6"/>
  <c r="AS156" i="6"/>
  <c r="AT156" i="6" s="1"/>
  <c r="AR156" i="6"/>
  <c r="AS153" i="6"/>
  <c r="AT153" i="6" s="1"/>
  <c r="AR153" i="6"/>
  <c r="AE159" i="6"/>
  <c r="AF159" i="6" s="1"/>
  <c r="AD159" i="6"/>
  <c r="AL159" i="6" s="1"/>
  <c r="F159" i="6"/>
  <c r="K159" i="6"/>
  <c r="AD158" i="6"/>
  <c r="AL158" i="6" s="1"/>
  <c r="AE158" i="6"/>
  <c r="AF158" i="6" s="1"/>
  <c r="Z158" i="6"/>
  <c r="Y158" i="6"/>
  <c r="Y157" i="6"/>
  <c r="Z157" i="6"/>
  <c r="K156" i="6"/>
  <c r="F156" i="6"/>
  <c r="AQ155" i="6"/>
  <c r="AE154" i="6"/>
  <c r="AF154" i="6" s="1"/>
  <c r="AD154" i="6"/>
  <c r="AL154" i="6" s="1"/>
  <c r="AD153" i="6"/>
  <c r="AL153" i="6" s="1"/>
  <c r="AE153" i="6"/>
  <c r="AF153" i="6" s="1"/>
  <c r="AE152" i="6"/>
  <c r="AF152" i="6" s="1"/>
  <c r="AD152" i="6"/>
  <c r="AL152" i="6" s="1"/>
  <c r="AD148" i="6"/>
  <c r="AL148" i="6" s="1"/>
  <c r="AE148" i="6"/>
  <c r="AF148" i="6" s="1"/>
  <c r="AE147" i="6"/>
  <c r="AF147" i="6" s="1"/>
  <c r="AD147" i="6"/>
  <c r="AL147" i="6" s="1"/>
  <c r="K144" i="6"/>
  <c r="F144" i="6"/>
  <c r="Z155" i="6"/>
  <c r="Y155" i="6"/>
  <c r="K153" i="6"/>
  <c r="F153" i="6"/>
  <c r="Z148" i="6"/>
  <c r="Y148" i="6"/>
  <c r="AW146" i="6"/>
  <c r="AX146" i="6"/>
  <c r="AY146" i="6" s="1"/>
  <c r="AD146" i="6"/>
  <c r="AL146" i="6" s="1"/>
  <c r="AE146" i="6"/>
  <c r="AF146" i="6" s="1"/>
  <c r="AW144" i="6"/>
  <c r="AX144" i="6"/>
  <c r="AY144" i="6" s="1"/>
  <c r="AE145" i="6"/>
  <c r="AF145" i="6" s="1"/>
  <c r="AD145" i="6"/>
  <c r="AL145" i="6" s="1"/>
  <c r="AA154" i="6"/>
  <c r="AB154" i="6"/>
  <c r="F145" i="6"/>
  <c r="K145" i="6"/>
  <c r="AE157" i="6"/>
  <c r="AF157" i="6" s="1"/>
  <c r="AD157" i="6"/>
  <c r="AL157" i="6" s="1"/>
  <c r="Y159" i="6"/>
  <c r="Z159" i="6"/>
  <c r="K158" i="6"/>
  <c r="F158" i="6"/>
  <c r="F157" i="6"/>
  <c r="K157" i="6"/>
  <c r="AD156" i="6"/>
  <c r="AL156" i="6" s="1"/>
  <c r="AE156" i="6"/>
  <c r="AF156" i="6" s="1"/>
  <c r="Z156" i="6"/>
  <c r="Y156" i="6"/>
  <c r="AD155" i="6"/>
  <c r="AL155" i="6" s="1"/>
  <c r="AE155" i="6"/>
  <c r="AF155" i="6" s="1"/>
  <c r="AX155" i="6"/>
  <c r="AY155" i="6" s="1"/>
  <c r="AW155" i="6"/>
  <c r="F154" i="6"/>
  <c r="K154" i="6"/>
  <c r="F152" i="6"/>
  <c r="K152" i="6"/>
  <c r="F147" i="6"/>
  <c r="K147" i="6"/>
  <c r="K146" i="6"/>
  <c r="F146" i="6"/>
  <c r="K155" i="6"/>
  <c r="F155" i="6"/>
  <c r="Z153" i="6"/>
  <c r="Y153" i="6"/>
  <c r="K148" i="6"/>
  <c r="F148" i="6"/>
  <c r="AD144" i="6"/>
  <c r="AL144" i="6" s="1"/>
  <c r="AE144" i="6"/>
  <c r="AF144" i="6" s="1"/>
  <c r="Y145" i="6"/>
  <c r="Z145" i="6"/>
  <c r="AS122" i="6"/>
  <c r="AT122" i="6" s="1"/>
  <c r="AR122" i="6"/>
  <c r="AS140" i="6"/>
  <c r="AT140" i="6" s="1"/>
  <c r="AR140" i="6"/>
  <c r="AS124" i="6"/>
  <c r="AT124" i="6" s="1"/>
  <c r="AR124" i="6"/>
  <c r="AE143" i="6"/>
  <c r="AF143" i="6" s="1"/>
  <c r="AD143" i="6"/>
  <c r="AL143" i="6" s="1"/>
  <c r="F143" i="6"/>
  <c r="K143" i="6"/>
  <c r="AD142" i="6"/>
  <c r="AL142" i="6" s="1"/>
  <c r="AE142" i="6"/>
  <c r="AF142" i="6" s="1"/>
  <c r="Z142" i="6"/>
  <c r="Y142" i="6"/>
  <c r="Y141" i="6"/>
  <c r="Z141" i="6"/>
  <c r="K140" i="6"/>
  <c r="F140" i="6"/>
  <c r="AQ129" i="6"/>
  <c r="AE128" i="6"/>
  <c r="AF128" i="6" s="1"/>
  <c r="AD128" i="6"/>
  <c r="AL128" i="6" s="1"/>
  <c r="AD124" i="6"/>
  <c r="AL124" i="6" s="1"/>
  <c r="AE124" i="6"/>
  <c r="AF124" i="6" s="1"/>
  <c r="AE123" i="6"/>
  <c r="AF123" i="6" s="1"/>
  <c r="AD123" i="6"/>
  <c r="AL123" i="6" s="1"/>
  <c r="AD122" i="6"/>
  <c r="AL122" i="6" s="1"/>
  <c r="AE122" i="6"/>
  <c r="AF122" i="6" s="1"/>
  <c r="AE121" i="6"/>
  <c r="AF121" i="6" s="1"/>
  <c r="AD121" i="6"/>
  <c r="AL121" i="6" s="1"/>
  <c r="Z129" i="6"/>
  <c r="Y129" i="6"/>
  <c r="K124" i="6"/>
  <c r="F124" i="6"/>
  <c r="Z122" i="6"/>
  <c r="Y122" i="6"/>
  <c r="AA128" i="6"/>
  <c r="AB128" i="6"/>
  <c r="AA123" i="6"/>
  <c r="AB123" i="6"/>
  <c r="AE141" i="6"/>
  <c r="AF141" i="6" s="1"/>
  <c r="AD141" i="6"/>
  <c r="AL141" i="6" s="1"/>
  <c r="Y143" i="6"/>
  <c r="Z143" i="6"/>
  <c r="K142" i="6"/>
  <c r="F142" i="6"/>
  <c r="F141" i="6"/>
  <c r="K141" i="6"/>
  <c r="AD140" i="6"/>
  <c r="AL140" i="6" s="1"/>
  <c r="AE140" i="6"/>
  <c r="AF140" i="6" s="1"/>
  <c r="Z140" i="6"/>
  <c r="Y140" i="6"/>
  <c r="AD129" i="6"/>
  <c r="AL129" i="6" s="1"/>
  <c r="AE129" i="6"/>
  <c r="AF129" i="6" s="1"/>
  <c r="AX129" i="6"/>
  <c r="AY129" i="6" s="1"/>
  <c r="AW129" i="6"/>
  <c r="F128" i="6"/>
  <c r="K128" i="6"/>
  <c r="F123" i="6"/>
  <c r="K123" i="6"/>
  <c r="F121" i="6"/>
  <c r="K121" i="6"/>
  <c r="K129" i="6"/>
  <c r="F129" i="6"/>
  <c r="Z124" i="6"/>
  <c r="Y124" i="6"/>
  <c r="K122" i="6"/>
  <c r="F122" i="6"/>
  <c r="AS114" i="6"/>
  <c r="AT114" i="6" s="1"/>
  <c r="AR114" i="6"/>
  <c r="AS110" i="6"/>
  <c r="AT110" i="6" s="1"/>
  <c r="AR110" i="6"/>
  <c r="AS112" i="6"/>
  <c r="AT112" i="6" s="1"/>
  <c r="AR112" i="6"/>
  <c r="Z120" i="6"/>
  <c r="Y120" i="6"/>
  <c r="AW118" i="6"/>
  <c r="AX118" i="6"/>
  <c r="AY118" i="6" s="1"/>
  <c r="AD116" i="6"/>
  <c r="AL116" i="6" s="1"/>
  <c r="AE116" i="6"/>
  <c r="AF116" i="6" s="1"/>
  <c r="F115" i="6"/>
  <c r="K115" i="6"/>
  <c r="F113" i="6"/>
  <c r="K113" i="6"/>
  <c r="F111" i="6"/>
  <c r="K111" i="6"/>
  <c r="AW120" i="6"/>
  <c r="AX120" i="6"/>
  <c r="AY120" i="6" s="1"/>
  <c r="P119" i="6"/>
  <c r="S119" i="6" s="1"/>
  <c r="L119" i="6"/>
  <c r="AD118" i="6"/>
  <c r="AL118" i="6" s="1"/>
  <c r="AE118" i="6"/>
  <c r="AF118" i="6" s="1"/>
  <c r="Z118" i="6"/>
  <c r="Y118" i="6"/>
  <c r="Y117" i="6"/>
  <c r="Z117" i="6"/>
  <c r="Z116" i="6"/>
  <c r="Y116" i="6"/>
  <c r="K114" i="6"/>
  <c r="F114" i="6"/>
  <c r="Z112" i="6"/>
  <c r="Y112" i="6"/>
  <c r="AA115" i="6"/>
  <c r="AB115" i="6"/>
  <c r="AA113" i="6"/>
  <c r="AB113" i="6"/>
  <c r="K120" i="6"/>
  <c r="F120" i="6"/>
  <c r="AA119" i="6"/>
  <c r="AB119" i="6"/>
  <c r="AQ118" i="6"/>
  <c r="AE117" i="6"/>
  <c r="AF117" i="6" s="1"/>
  <c r="AD117" i="6"/>
  <c r="AL117" i="6" s="1"/>
  <c r="AE115" i="6"/>
  <c r="AF115" i="6" s="1"/>
  <c r="AD115" i="6"/>
  <c r="AL115" i="6" s="1"/>
  <c r="AD114" i="6"/>
  <c r="AL114" i="6" s="1"/>
  <c r="AE114" i="6"/>
  <c r="AF114" i="6" s="1"/>
  <c r="AE113" i="6"/>
  <c r="AF113" i="6" s="1"/>
  <c r="AD113" i="6"/>
  <c r="AL113" i="6" s="1"/>
  <c r="AD112" i="6"/>
  <c r="AL112" i="6" s="1"/>
  <c r="AE112" i="6"/>
  <c r="AF112" i="6" s="1"/>
  <c r="AE111" i="6"/>
  <c r="AF111" i="6" s="1"/>
  <c r="AD111" i="6"/>
  <c r="AL111" i="6" s="1"/>
  <c r="AD110" i="6"/>
  <c r="AL110" i="6" s="1"/>
  <c r="AE110" i="6"/>
  <c r="AF110" i="6" s="1"/>
  <c r="AQ120" i="6"/>
  <c r="K118" i="6"/>
  <c r="F118" i="6"/>
  <c r="F117" i="6"/>
  <c r="K117" i="6"/>
  <c r="K116" i="6"/>
  <c r="F116" i="6"/>
  <c r="Z114" i="6"/>
  <c r="Y114" i="6"/>
  <c r="K112" i="6"/>
  <c r="F112" i="6"/>
  <c r="AS84" i="6"/>
  <c r="AT84" i="6" s="1"/>
  <c r="AR84" i="6"/>
  <c r="AS82" i="6"/>
  <c r="AT82" i="6" s="1"/>
  <c r="AR82" i="6"/>
  <c r="AS80" i="6"/>
  <c r="AT80" i="6" s="1"/>
  <c r="AR80" i="6"/>
  <c r="AE109" i="6"/>
  <c r="AF109" i="6" s="1"/>
  <c r="AD109" i="6"/>
  <c r="AL109" i="6" s="1"/>
  <c r="AS108" i="6"/>
  <c r="AT108" i="6" s="1"/>
  <c r="AR108" i="6"/>
  <c r="F109" i="6"/>
  <c r="K109" i="6"/>
  <c r="AD108" i="6"/>
  <c r="AL108" i="6" s="1"/>
  <c r="AE108" i="6"/>
  <c r="AF108" i="6" s="1"/>
  <c r="Z108" i="6"/>
  <c r="Y108" i="6"/>
  <c r="AE96" i="6"/>
  <c r="AF96" i="6" s="1"/>
  <c r="AD96" i="6"/>
  <c r="AL96" i="6" s="1"/>
  <c r="AD84" i="6"/>
  <c r="AL84" i="6" s="1"/>
  <c r="AE84" i="6"/>
  <c r="AF84" i="6" s="1"/>
  <c r="AE83" i="6"/>
  <c r="AF83" i="6" s="1"/>
  <c r="AD83" i="6"/>
  <c r="AL83" i="6" s="1"/>
  <c r="K80" i="6"/>
  <c r="F80" i="6"/>
  <c r="Z84" i="6"/>
  <c r="Y84" i="6"/>
  <c r="AW82" i="6"/>
  <c r="AX82" i="6"/>
  <c r="AY82" i="6" s="1"/>
  <c r="AD82" i="6"/>
  <c r="AL82" i="6" s="1"/>
  <c r="AE82" i="6"/>
  <c r="AF82" i="6" s="1"/>
  <c r="AW80" i="6"/>
  <c r="AX80" i="6"/>
  <c r="AY80" i="6" s="1"/>
  <c r="AB82" i="6"/>
  <c r="AA82" i="6"/>
  <c r="AE81" i="6"/>
  <c r="AF81" i="6" s="1"/>
  <c r="AD81" i="6"/>
  <c r="AL81" i="6" s="1"/>
  <c r="AA96" i="6"/>
  <c r="AB96" i="6"/>
  <c r="AA83" i="6"/>
  <c r="AB83" i="6"/>
  <c r="F81" i="6"/>
  <c r="K81" i="6"/>
  <c r="Y109" i="6"/>
  <c r="Z109" i="6"/>
  <c r="K108" i="6"/>
  <c r="F108" i="6"/>
  <c r="F96" i="6"/>
  <c r="K96" i="6"/>
  <c r="F83" i="6"/>
  <c r="K83" i="6"/>
  <c r="K82" i="6"/>
  <c r="F82" i="6"/>
  <c r="K84" i="6"/>
  <c r="F84" i="6"/>
  <c r="AD80" i="6"/>
  <c r="AL80" i="6" s="1"/>
  <c r="AE80" i="6"/>
  <c r="AF80" i="6" s="1"/>
  <c r="Y81" i="6"/>
  <c r="Z81" i="6"/>
  <c r="AS76" i="6"/>
  <c r="AT76" i="6" s="1"/>
  <c r="AR76" i="6"/>
  <c r="AS74" i="6"/>
  <c r="AT74" i="6" s="1"/>
  <c r="AR74" i="6"/>
  <c r="AS67" i="6"/>
  <c r="AT67" i="6" s="1"/>
  <c r="AR67" i="6"/>
  <c r="AS71" i="6"/>
  <c r="AT71" i="6" s="1"/>
  <c r="AR71" i="6"/>
  <c r="AS78" i="6"/>
  <c r="AT78" i="6" s="1"/>
  <c r="AR78" i="6"/>
  <c r="AE79" i="6"/>
  <c r="AF79" i="6" s="1"/>
  <c r="AD79" i="6"/>
  <c r="AL79" i="6" s="1"/>
  <c r="AS73" i="6"/>
  <c r="AT73" i="6" s="1"/>
  <c r="AR73" i="6"/>
  <c r="F79" i="6"/>
  <c r="K79" i="6"/>
  <c r="AD73" i="6"/>
  <c r="AL73" i="6" s="1"/>
  <c r="AE73" i="6"/>
  <c r="AF73" i="6" s="1"/>
  <c r="Z73" i="6"/>
  <c r="Y73" i="6"/>
  <c r="Y72" i="6"/>
  <c r="Z72" i="6"/>
  <c r="K71" i="6"/>
  <c r="F71" i="6"/>
  <c r="AQ70" i="6"/>
  <c r="AE69" i="6"/>
  <c r="AF69" i="6" s="1"/>
  <c r="AD69" i="6"/>
  <c r="AL69" i="6" s="1"/>
  <c r="AD78" i="6"/>
  <c r="AL78" i="6" s="1"/>
  <c r="AE78" i="6"/>
  <c r="AF78" i="6" s="1"/>
  <c r="AE77" i="6"/>
  <c r="AF77" i="6" s="1"/>
  <c r="AD77" i="6"/>
  <c r="AL77" i="6" s="1"/>
  <c r="AD76" i="6"/>
  <c r="AL76" i="6" s="1"/>
  <c r="AE76" i="6"/>
  <c r="AF76" i="6" s="1"/>
  <c r="AE75" i="6"/>
  <c r="AF75" i="6" s="1"/>
  <c r="AD75" i="6"/>
  <c r="AL75" i="6" s="1"/>
  <c r="K67" i="6"/>
  <c r="F67" i="6"/>
  <c r="Z70" i="6"/>
  <c r="Y70" i="6"/>
  <c r="K78" i="6"/>
  <c r="F78" i="6"/>
  <c r="Z76" i="6"/>
  <c r="Y76" i="6"/>
  <c r="AW74" i="6"/>
  <c r="AX74" i="6"/>
  <c r="AY74" i="6" s="1"/>
  <c r="AD74" i="6"/>
  <c r="AL74" i="6" s="1"/>
  <c r="AE74" i="6"/>
  <c r="AF74" i="6" s="1"/>
  <c r="AW67" i="6"/>
  <c r="AX67" i="6"/>
  <c r="AY67" i="6" s="1"/>
  <c r="AE68" i="6"/>
  <c r="AF68" i="6" s="1"/>
  <c r="AD68" i="6"/>
  <c r="AL68" i="6" s="1"/>
  <c r="AA69" i="6"/>
  <c r="AB69" i="6"/>
  <c r="AA77" i="6"/>
  <c r="AB77" i="6"/>
  <c r="AA75" i="6"/>
  <c r="AB75" i="6"/>
  <c r="F68" i="6"/>
  <c r="K68" i="6"/>
  <c r="AE72" i="6"/>
  <c r="AF72" i="6" s="1"/>
  <c r="AD72" i="6"/>
  <c r="AL72" i="6" s="1"/>
  <c r="Y79" i="6"/>
  <c r="Z79" i="6"/>
  <c r="K73" i="6"/>
  <c r="F73" i="6"/>
  <c r="F72" i="6"/>
  <c r="K72" i="6"/>
  <c r="AD71" i="6"/>
  <c r="AL71" i="6" s="1"/>
  <c r="AE71" i="6"/>
  <c r="AF71" i="6" s="1"/>
  <c r="Z71" i="6"/>
  <c r="Y71" i="6"/>
  <c r="AD70" i="6"/>
  <c r="AL70" i="6" s="1"/>
  <c r="AE70" i="6"/>
  <c r="AF70" i="6" s="1"/>
  <c r="AX70" i="6"/>
  <c r="AY70" i="6" s="1"/>
  <c r="AW70" i="6"/>
  <c r="F69" i="6"/>
  <c r="K69" i="6"/>
  <c r="F77" i="6"/>
  <c r="K77" i="6"/>
  <c r="F75" i="6"/>
  <c r="K75" i="6"/>
  <c r="K74" i="6"/>
  <c r="F74" i="6"/>
  <c r="K70" i="6"/>
  <c r="F70" i="6"/>
  <c r="Z78" i="6"/>
  <c r="Y78" i="6"/>
  <c r="K76" i="6"/>
  <c r="F76" i="6"/>
  <c r="AD67" i="6"/>
  <c r="AL67" i="6" s="1"/>
  <c r="AE67" i="6"/>
  <c r="AF67" i="6" s="1"/>
  <c r="Y68" i="6"/>
  <c r="Z68" i="6"/>
  <c r="K31" i="6"/>
  <c r="F31" i="6"/>
  <c r="K51" i="6"/>
  <c r="F51" i="6"/>
  <c r="Z54" i="6"/>
  <c r="Y54" i="6"/>
  <c r="AW54" i="6"/>
  <c r="AX54" i="6"/>
  <c r="AY54" i="6" s="1"/>
  <c r="M32" i="6"/>
  <c r="I32" i="6"/>
  <c r="J32" i="6" s="1"/>
  <c r="O32" i="6" s="1"/>
  <c r="AW51" i="6"/>
  <c r="AX51" i="6"/>
  <c r="AY51" i="6" s="1"/>
  <c r="AQ51" i="6"/>
  <c r="AS54" i="6"/>
  <c r="AT54" i="6" s="1"/>
  <c r="AR54" i="6"/>
  <c r="F18" i="6"/>
  <c r="K18" i="6"/>
  <c r="K19" i="6"/>
  <c r="F19" i="6"/>
  <c r="F29" i="6"/>
  <c r="K29" i="6"/>
  <c r="Z51" i="6"/>
  <c r="Y51" i="6"/>
  <c r="F30" i="6"/>
  <c r="K30" i="6"/>
  <c r="K54" i="6"/>
  <c r="F54" i="6"/>
  <c r="F20" i="6"/>
  <c r="K20" i="6"/>
  <c r="M40" i="6"/>
  <c r="I40" i="6"/>
  <c r="J40" i="6" s="1"/>
  <c r="O40" i="6" s="1"/>
  <c r="L52" i="6"/>
  <c r="P52" i="6"/>
  <c r="S52" i="6" s="1"/>
  <c r="C155" i="3"/>
  <c r="AK209" i="6" l="1"/>
  <c r="N8" i="6"/>
  <c r="AS141" i="6"/>
  <c r="AT141" i="6" s="1"/>
  <c r="AU141" i="6" s="1"/>
  <c r="N412" i="6"/>
  <c r="R412" i="6" s="1"/>
  <c r="N371" i="6"/>
  <c r="R371" i="6" s="1"/>
  <c r="AG259" i="6"/>
  <c r="AJ259" i="6" s="1"/>
  <c r="AH226" i="6"/>
  <c r="AK226" i="6" s="1"/>
  <c r="P32" i="6"/>
  <c r="S32" i="6" s="1"/>
  <c r="N208" i="6"/>
  <c r="R208" i="6" s="1"/>
  <c r="AK237" i="6"/>
  <c r="AH393" i="6"/>
  <c r="AK393" i="6" s="1"/>
  <c r="N234" i="6"/>
  <c r="R234" i="6" s="1"/>
  <c r="AS111" i="6"/>
  <c r="AT111" i="6" s="1"/>
  <c r="AU111" i="6" s="1"/>
  <c r="AS115" i="6"/>
  <c r="AT115" i="6" s="1"/>
  <c r="AU115" i="6" s="1"/>
  <c r="AH2" i="6"/>
  <c r="AK2" i="6" s="1"/>
  <c r="R555" i="6"/>
  <c r="AK608" i="6"/>
  <c r="N339" i="6"/>
  <c r="R339" i="6" s="1"/>
  <c r="R482" i="6"/>
  <c r="AS145" i="6"/>
  <c r="AT145" i="6" s="1"/>
  <c r="AU145" i="6" s="1"/>
  <c r="AH210" i="6"/>
  <c r="AK210" i="6" s="1"/>
  <c r="N211" i="6"/>
  <c r="R211" i="6" s="1"/>
  <c r="AG250" i="6"/>
  <c r="AJ250" i="6" s="1"/>
  <c r="N475" i="6"/>
  <c r="R475" i="6" s="1"/>
  <c r="N228" i="6"/>
  <c r="R228" i="6" s="1"/>
  <c r="AS29" i="6"/>
  <c r="AT29" i="6" s="1"/>
  <c r="AU29" i="6" s="1"/>
  <c r="N218" i="6"/>
  <c r="R218" i="6" s="1"/>
  <c r="N382" i="6"/>
  <c r="R382" i="6" s="1"/>
  <c r="AR19" i="6"/>
  <c r="AU19" i="6" s="1"/>
  <c r="AA80" i="6"/>
  <c r="AG80" i="6" s="1"/>
  <c r="AJ80" i="6" s="1"/>
  <c r="AS83" i="6"/>
  <c r="AT83" i="6" s="1"/>
  <c r="AU83" i="6" s="1"/>
  <c r="N561" i="6"/>
  <c r="R561" i="6" s="1"/>
  <c r="AK252" i="6"/>
  <c r="AR40" i="6"/>
  <c r="AU40" i="6" s="1"/>
  <c r="AS32" i="6"/>
  <c r="AT32" i="6" s="1"/>
  <c r="AU32" i="6" s="1"/>
  <c r="N264" i="6"/>
  <c r="R264" i="6" s="1"/>
  <c r="AS79" i="6"/>
  <c r="AT79" i="6" s="1"/>
  <c r="AU79" i="6" s="1"/>
  <c r="R250" i="6"/>
  <c r="R425" i="6"/>
  <c r="AU573" i="6"/>
  <c r="AU423" i="6"/>
  <c r="AU477" i="6"/>
  <c r="AU496" i="6"/>
  <c r="AU520" i="6"/>
  <c r="AU560" i="6"/>
  <c r="AU606" i="6"/>
  <c r="AU595" i="6"/>
  <c r="AU391" i="6"/>
  <c r="AU540" i="6"/>
  <c r="AU538" i="6"/>
  <c r="AU578" i="6"/>
  <c r="AU605" i="6"/>
  <c r="R427" i="6"/>
  <c r="AU308" i="6"/>
  <c r="AZ148" i="6"/>
  <c r="AU459" i="6"/>
  <c r="AU480" i="6"/>
  <c r="AU447" i="6"/>
  <c r="AU484" i="6"/>
  <c r="AU475" i="6"/>
  <c r="AU487" i="6"/>
  <c r="AU515" i="6"/>
  <c r="AZ145" i="6"/>
  <c r="AU494" i="6"/>
  <c r="AZ18" i="6"/>
  <c r="M110" i="6"/>
  <c r="N110" i="6" s="1"/>
  <c r="R110" i="6" s="1"/>
  <c r="AU112" i="6"/>
  <c r="AU110" i="6"/>
  <c r="AU114" i="6"/>
  <c r="AS117" i="6"/>
  <c r="AT117" i="6" s="1"/>
  <c r="AU117" i="6" s="1"/>
  <c r="AS161" i="6"/>
  <c r="AT161" i="6" s="1"/>
  <c r="AU161" i="6" s="1"/>
  <c r="AK534" i="6"/>
  <c r="AZ155" i="6"/>
  <c r="AU146" i="6"/>
  <c r="AU148" i="6"/>
  <c r="AU160" i="6"/>
  <c r="AU377" i="6"/>
  <c r="AU387" i="6"/>
  <c r="AU54" i="6"/>
  <c r="AZ51" i="6"/>
  <c r="AZ54" i="6"/>
  <c r="AU419" i="6"/>
  <c r="AU416" i="6"/>
  <c r="AU426" i="6"/>
  <c r="AU422" i="6"/>
  <c r="AZ40" i="6"/>
  <c r="AZ32" i="6"/>
  <c r="AZ29" i="6"/>
  <c r="AU106" i="6"/>
  <c r="AK555" i="6"/>
  <c r="AK248" i="6"/>
  <c r="AK587" i="6"/>
  <c r="AK229" i="6"/>
  <c r="AK10" i="6"/>
  <c r="AU67" i="6"/>
  <c r="AU74" i="6"/>
  <c r="AU76" i="6"/>
  <c r="AZ80" i="6"/>
  <c r="AZ82" i="6"/>
  <c r="AU108" i="6"/>
  <c r="AU80" i="6"/>
  <c r="AU82" i="6"/>
  <c r="AU84" i="6"/>
  <c r="AZ129" i="6"/>
  <c r="AU153" i="6"/>
  <c r="AU156" i="6"/>
  <c r="AU144" i="6"/>
  <c r="AU162" i="6"/>
  <c r="AU236" i="6"/>
  <c r="AU238" i="6"/>
  <c r="AU276" i="6"/>
  <c r="AU258" i="6"/>
  <c r="AU175" i="6"/>
  <c r="AU169" i="6"/>
  <c r="AU107" i="6"/>
  <c r="AU454" i="6"/>
  <c r="AU493" i="6"/>
  <c r="AU531" i="6"/>
  <c r="AU558" i="6"/>
  <c r="AU571" i="6"/>
  <c r="R463" i="6"/>
  <c r="R487" i="6"/>
  <c r="R368" i="6"/>
  <c r="R465" i="6"/>
  <c r="R439" i="6"/>
  <c r="R171" i="6"/>
  <c r="R553" i="6"/>
  <c r="AU569" i="6"/>
  <c r="AU598" i="6"/>
  <c r="AU583" i="6"/>
  <c r="AK539" i="6"/>
  <c r="AU485" i="6"/>
  <c r="R400" i="6"/>
  <c r="R174" i="6"/>
  <c r="R411" i="6"/>
  <c r="AG499" i="6"/>
  <c r="AJ499" i="6" s="1"/>
  <c r="AH590" i="6"/>
  <c r="AK590" i="6" s="1"/>
  <c r="AK427" i="6"/>
  <c r="AH511" i="6"/>
  <c r="AK511" i="6" s="1"/>
  <c r="AG421" i="6"/>
  <c r="AJ421" i="6" s="1"/>
  <c r="AH460" i="6"/>
  <c r="AK460" i="6" s="1"/>
  <c r="AG516" i="6"/>
  <c r="AJ516" i="6" s="1"/>
  <c r="AG537" i="6"/>
  <c r="AJ537" i="6" s="1"/>
  <c r="N597" i="6"/>
  <c r="R597" i="6" s="1"/>
  <c r="S597" i="6"/>
  <c r="AG411" i="6"/>
  <c r="AJ411" i="6" s="1"/>
  <c r="N441" i="6"/>
  <c r="R441" i="6" s="1"/>
  <c r="S441" i="6"/>
  <c r="AK602" i="6"/>
  <c r="AG409" i="6"/>
  <c r="AJ409" i="6" s="1"/>
  <c r="AH389" i="6"/>
  <c r="AK389" i="6" s="1"/>
  <c r="AH372" i="6"/>
  <c r="AK372" i="6" s="1"/>
  <c r="AH379" i="6"/>
  <c r="AK379" i="6" s="1"/>
  <c r="AG576" i="6"/>
  <c r="AJ576" i="6" s="1"/>
  <c r="AK542" i="6"/>
  <c r="AH453" i="6"/>
  <c r="AK453" i="6" s="1"/>
  <c r="AG374" i="6"/>
  <c r="AJ374" i="6" s="1"/>
  <c r="AH278" i="6"/>
  <c r="AK278" i="6" s="1"/>
  <c r="R413" i="6"/>
  <c r="AH451" i="6"/>
  <c r="AK451" i="6" s="1"/>
  <c r="AK494" i="6"/>
  <c r="N329" i="6"/>
  <c r="R329" i="6" s="1"/>
  <c r="S329" i="6"/>
  <c r="AR31" i="6"/>
  <c r="AS31" i="6"/>
  <c r="AT31" i="6" s="1"/>
  <c r="AR20" i="6"/>
  <c r="AS20" i="6"/>
  <c r="AT20" i="6" s="1"/>
  <c r="AZ70" i="6"/>
  <c r="AA74" i="6"/>
  <c r="AH74" i="6" s="1"/>
  <c r="AK74" i="6" s="1"/>
  <c r="AZ67" i="6"/>
  <c r="AZ74" i="6"/>
  <c r="AU73" i="6"/>
  <c r="AU78" i="6"/>
  <c r="AU71" i="6"/>
  <c r="AZ120" i="6"/>
  <c r="AZ118" i="6"/>
  <c r="AU124" i="6"/>
  <c r="AU140" i="6"/>
  <c r="AU122" i="6"/>
  <c r="AA144" i="6"/>
  <c r="AH144" i="6" s="1"/>
  <c r="AK144" i="6" s="1"/>
  <c r="AZ144" i="6"/>
  <c r="AZ146" i="6"/>
  <c r="AS158" i="6"/>
  <c r="AT158" i="6" s="1"/>
  <c r="AU158" i="6" s="1"/>
  <c r="AZ160" i="6"/>
  <c r="AZ162" i="6"/>
  <c r="AU274" i="6"/>
  <c r="R337" i="6"/>
  <c r="AU256" i="6"/>
  <c r="R259" i="6"/>
  <c r="R8" i="6"/>
  <c r="AU5" i="6"/>
  <c r="AU214" i="6"/>
  <c r="AU164" i="6"/>
  <c r="AG222" i="6"/>
  <c r="AJ222" i="6" s="1"/>
  <c r="AU170" i="6"/>
  <c r="AG100" i="6"/>
  <c r="AJ100" i="6" s="1"/>
  <c r="AU363" i="6"/>
  <c r="AU375" i="6"/>
  <c r="AU371" i="6"/>
  <c r="AU378" i="6"/>
  <c r="AU369" i="6"/>
  <c r="AU380" i="6"/>
  <c r="AU408" i="6"/>
  <c r="AU414" i="6"/>
  <c r="AU410" i="6"/>
  <c r="AU412" i="6"/>
  <c r="AU428" i="6"/>
  <c r="AG434" i="6"/>
  <c r="AJ434" i="6" s="1"/>
  <c r="AG451" i="6"/>
  <c r="AJ451" i="6" s="1"/>
  <c r="N477" i="6"/>
  <c r="R477" i="6" s="1"/>
  <c r="AU519" i="6"/>
  <c r="AU530" i="6"/>
  <c r="AU545" i="6"/>
  <c r="AU556" i="6"/>
  <c r="AU552" i="6"/>
  <c r="AU584" i="6"/>
  <c r="AU586" i="6"/>
  <c r="AU588" i="6"/>
  <c r="R372" i="6"/>
  <c r="AH530" i="6"/>
  <c r="AK530" i="6" s="1"/>
  <c r="AU613" i="6"/>
  <c r="AU611" i="6"/>
  <c r="AU481" i="6"/>
  <c r="AK570" i="6"/>
  <c r="AG449" i="6"/>
  <c r="AJ449" i="6" s="1"/>
  <c r="AH422" i="6"/>
  <c r="AK422" i="6" s="1"/>
  <c r="AH254" i="6"/>
  <c r="AK254" i="6" s="1"/>
  <c r="R484" i="6"/>
  <c r="R485" i="6"/>
  <c r="AU473" i="6"/>
  <c r="AU508" i="6"/>
  <c r="AU547" i="6"/>
  <c r="AU553" i="6"/>
  <c r="AU581" i="6"/>
  <c r="AG526" i="6"/>
  <c r="AJ526" i="6" s="1"/>
  <c r="AU427" i="6"/>
  <c r="AU463" i="6"/>
  <c r="AU489" i="6"/>
  <c r="AU564" i="6"/>
  <c r="AK603" i="6"/>
  <c r="AG230" i="6"/>
  <c r="AJ230" i="6" s="1"/>
  <c r="AU250" i="6"/>
  <c r="AU417" i="6"/>
  <c r="AH532" i="6"/>
  <c r="AK532" i="6" s="1"/>
  <c r="AK413" i="6"/>
  <c r="AK355" i="6"/>
  <c r="AU575" i="6"/>
  <c r="AU388" i="6"/>
  <c r="AU398" i="6"/>
  <c r="AU394" i="6"/>
  <c r="AU509" i="6"/>
  <c r="AU549" i="6"/>
  <c r="AU557" i="6"/>
  <c r="AU589" i="6"/>
  <c r="AH513" i="6"/>
  <c r="AK513" i="6" s="1"/>
  <c r="N237" i="6"/>
  <c r="R237" i="6" s="1"/>
  <c r="R248" i="6"/>
  <c r="AU228" i="6"/>
  <c r="AU366" i="6"/>
  <c r="AK557" i="6"/>
  <c r="AK358" i="6"/>
  <c r="AK482" i="6"/>
  <c r="AG518" i="6"/>
  <c r="AJ518" i="6" s="1"/>
  <c r="AK377" i="6"/>
  <c r="AG324" i="6"/>
  <c r="AJ324" i="6" s="1"/>
  <c r="AG102" i="6"/>
  <c r="AJ102" i="6" s="1"/>
  <c r="AK12" i="6"/>
  <c r="AK255" i="6"/>
  <c r="AK233" i="6"/>
  <c r="AZ31" i="6"/>
  <c r="AS30" i="6"/>
  <c r="AT30" i="6" s="1"/>
  <c r="AR30" i="6"/>
  <c r="AZ19" i="6"/>
  <c r="AR18" i="6"/>
  <c r="AS18" i="6"/>
  <c r="AT18" i="6" s="1"/>
  <c r="AZ30" i="6"/>
  <c r="AZ20" i="6"/>
  <c r="AS116" i="6"/>
  <c r="AT116" i="6" s="1"/>
  <c r="AU116" i="6" s="1"/>
  <c r="I52" i="6"/>
  <c r="J52" i="6" s="1"/>
  <c r="O52" i="6" s="1"/>
  <c r="AS75" i="6"/>
  <c r="AT75" i="6" s="1"/>
  <c r="AU75" i="6" s="1"/>
  <c r="AR96" i="6"/>
  <c r="AU96" i="6" s="1"/>
  <c r="AA110" i="6"/>
  <c r="AH110" i="6" s="1"/>
  <c r="AK110" i="6" s="1"/>
  <c r="AR119" i="6"/>
  <c r="AU119" i="6" s="1"/>
  <c r="AS121" i="6"/>
  <c r="AT121" i="6" s="1"/>
  <c r="AU121" i="6" s="1"/>
  <c r="AR176" i="6"/>
  <c r="AU176" i="6" s="1"/>
  <c r="N11" i="6"/>
  <c r="R11" i="6" s="1"/>
  <c r="N217" i="6"/>
  <c r="R217" i="6" s="1"/>
  <c r="AH102" i="6"/>
  <c r="AK102" i="6" s="1"/>
  <c r="AH374" i="6"/>
  <c r="AK374" i="6" s="1"/>
  <c r="AH411" i="6"/>
  <c r="AK411" i="6" s="1"/>
  <c r="N415" i="6"/>
  <c r="R415" i="6" s="1"/>
  <c r="L40" i="6"/>
  <c r="AR152" i="6"/>
  <c r="AU152" i="6" s="1"/>
  <c r="M119" i="6"/>
  <c r="N119" i="6" s="1"/>
  <c r="R119" i="6" s="1"/>
  <c r="AB111" i="6"/>
  <c r="AA147" i="6"/>
  <c r="AG147" i="6" s="1"/>
  <c r="AR159" i="6"/>
  <c r="AU159" i="6" s="1"/>
  <c r="N419" i="6"/>
  <c r="R419" i="6" s="1"/>
  <c r="N494" i="6"/>
  <c r="R494" i="6" s="1"/>
  <c r="AR68" i="6"/>
  <c r="AU68" i="6" s="1"/>
  <c r="AA146" i="6"/>
  <c r="AR157" i="6"/>
  <c r="AU157" i="6" s="1"/>
  <c r="AG389" i="6"/>
  <c r="AJ389" i="6" s="1"/>
  <c r="AG453" i="6"/>
  <c r="AJ453" i="6" s="1"/>
  <c r="AH518" i="6"/>
  <c r="AK518" i="6" s="1"/>
  <c r="AA67" i="6"/>
  <c r="AG67" i="6" s="1"/>
  <c r="AR72" i="6"/>
  <c r="AU72" i="6" s="1"/>
  <c r="AR77" i="6"/>
  <c r="AU77" i="6" s="1"/>
  <c r="AR113" i="6"/>
  <c r="AU113" i="6" s="1"/>
  <c r="AB121" i="6"/>
  <c r="AR143" i="6"/>
  <c r="AU143" i="6" s="1"/>
  <c r="AB152" i="6"/>
  <c r="AR154" i="6"/>
  <c r="AU154" i="6" s="1"/>
  <c r="AG278" i="6"/>
  <c r="AJ278" i="6" s="1"/>
  <c r="AG372" i="6"/>
  <c r="AJ372" i="6" s="1"/>
  <c r="AH409" i="6"/>
  <c r="AK409" i="6" s="1"/>
  <c r="AG513" i="6"/>
  <c r="AJ513" i="6" s="1"/>
  <c r="AH516" i="6"/>
  <c r="AK516" i="6" s="1"/>
  <c r="N536" i="6"/>
  <c r="R536" i="6" s="1"/>
  <c r="AH537" i="6"/>
  <c r="AK537" i="6" s="1"/>
  <c r="AH576" i="6"/>
  <c r="AK576" i="6" s="1"/>
  <c r="N584" i="6"/>
  <c r="R584" i="6" s="1"/>
  <c r="N582" i="6"/>
  <c r="R582" i="6" s="1"/>
  <c r="N578" i="6"/>
  <c r="R578" i="6" s="1"/>
  <c r="AS81" i="6"/>
  <c r="AT81" i="6" s="1"/>
  <c r="AU81" i="6" s="1"/>
  <c r="AR123" i="6"/>
  <c r="AU123" i="6" s="1"/>
  <c r="AG460" i="6"/>
  <c r="AJ460" i="6" s="1"/>
  <c r="AG590" i="6"/>
  <c r="AJ590" i="6" s="1"/>
  <c r="N492" i="6"/>
  <c r="R492" i="6" s="1"/>
  <c r="N256" i="6"/>
  <c r="R256" i="6" s="1"/>
  <c r="AS69" i="6"/>
  <c r="AT69" i="6" s="1"/>
  <c r="AU69" i="6" s="1"/>
  <c r="AH230" i="6"/>
  <c r="AK230" i="6" s="1"/>
  <c r="AR109" i="6"/>
  <c r="AU109" i="6" s="1"/>
  <c r="N252" i="6"/>
  <c r="R252" i="6" s="1"/>
  <c r="AG254" i="6"/>
  <c r="AJ254" i="6" s="1"/>
  <c r="AH449" i="6"/>
  <c r="AK449" i="6" s="1"/>
  <c r="N502" i="6"/>
  <c r="R502" i="6" s="1"/>
  <c r="N435" i="6"/>
  <c r="R435" i="6" s="1"/>
  <c r="AA52" i="6"/>
  <c r="AS142" i="6"/>
  <c r="AT142" i="6" s="1"/>
  <c r="AU142" i="6" s="1"/>
  <c r="AS128" i="6"/>
  <c r="AT128" i="6" s="1"/>
  <c r="AU128" i="6" s="1"/>
  <c r="AR177" i="6"/>
  <c r="AU177" i="6" s="1"/>
  <c r="N6" i="6"/>
  <c r="R6" i="6" s="1"/>
  <c r="AG379" i="6"/>
  <c r="AJ379" i="6" s="1"/>
  <c r="AH421" i="6"/>
  <c r="AK421" i="6" s="1"/>
  <c r="AG532" i="6"/>
  <c r="AJ532" i="6" s="1"/>
  <c r="N593" i="6"/>
  <c r="R593" i="6" s="1"/>
  <c r="AR147" i="6"/>
  <c r="AU147" i="6" s="1"/>
  <c r="AB160" i="6"/>
  <c r="N402" i="6"/>
  <c r="R402" i="6" s="1"/>
  <c r="N423" i="6"/>
  <c r="R423" i="6" s="1"/>
  <c r="AG422" i="6"/>
  <c r="AJ422" i="6" s="1"/>
  <c r="N496" i="6"/>
  <c r="R496" i="6" s="1"/>
  <c r="AG511" i="6"/>
  <c r="AJ511" i="6" s="1"/>
  <c r="AH526" i="6"/>
  <c r="AK526" i="6" s="1"/>
  <c r="N613" i="6"/>
  <c r="R613" i="6" s="1"/>
  <c r="N611" i="6"/>
  <c r="R611" i="6" s="1"/>
  <c r="N347" i="6"/>
  <c r="R347" i="6" s="1"/>
  <c r="N353" i="6"/>
  <c r="R353" i="6" s="1"/>
  <c r="N349" i="6"/>
  <c r="R349" i="6" s="1"/>
  <c r="N345" i="6"/>
  <c r="R345" i="6" s="1"/>
  <c r="N254" i="6"/>
  <c r="R254" i="6" s="1"/>
  <c r="N396" i="6"/>
  <c r="R396" i="6" s="1"/>
  <c r="N409" i="6"/>
  <c r="R409" i="6" s="1"/>
  <c r="N591" i="6"/>
  <c r="R591" i="6" s="1"/>
  <c r="N576" i="6"/>
  <c r="R576" i="6" s="1"/>
  <c r="N491" i="6"/>
  <c r="R491" i="6" s="1"/>
  <c r="N552" i="6"/>
  <c r="R552" i="6" s="1"/>
  <c r="N431" i="6"/>
  <c r="R431" i="6" s="1"/>
  <c r="N530" i="6"/>
  <c r="R530" i="6" s="1"/>
  <c r="N524" i="6"/>
  <c r="R524" i="6" s="1"/>
  <c r="AG348" i="6"/>
  <c r="AJ348" i="6" s="1"/>
  <c r="AH348" i="6"/>
  <c r="AK348" i="6" s="1"/>
  <c r="AH346" i="6"/>
  <c r="AK346" i="6" s="1"/>
  <c r="AG346" i="6"/>
  <c r="AJ346" i="6" s="1"/>
  <c r="AH402" i="6"/>
  <c r="AK402" i="6" s="1"/>
  <c r="AG402" i="6"/>
  <c r="AJ402" i="6" s="1"/>
  <c r="N251" i="6"/>
  <c r="R251" i="6" s="1"/>
  <c r="N461" i="6"/>
  <c r="R461" i="6" s="1"/>
  <c r="N327" i="6"/>
  <c r="R327" i="6" s="1"/>
  <c r="N500" i="6"/>
  <c r="R500" i="6" s="1"/>
  <c r="AH499" i="6"/>
  <c r="AK499" i="6" s="1"/>
  <c r="N285" i="6"/>
  <c r="R285" i="6" s="1"/>
  <c r="AR52" i="6"/>
  <c r="AS52" i="6"/>
  <c r="AT52" i="6" s="1"/>
  <c r="AG530" i="6"/>
  <c r="AJ530" i="6" s="1"/>
  <c r="AH597" i="6"/>
  <c r="AK597" i="6" s="1"/>
  <c r="AG597" i="6"/>
  <c r="AJ597" i="6" s="1"/>
  <c r="AH489" i="6"/>
  <c r="AK489" i="6" s="1"/>
  <c r="AG489" i="6"/>
  <c r="AJ489" i="6" s="1"/>
  <c r="AG106" i="6"/>
  <c r="AJ106" i="6" s="1"/>
  <c r="AH106" i="6"/>
  <c r="AK106" i="6" s="1"/>
  <c r="AH285" i="6"/>
  <c r="AK285" i="6" s="1"/>
  <c r="AG285" i="6"/>
  <c r="AJ285" i="6" s="1"/>
  <c r="N581" i="6"/>
  <c r="R581" i="6" s="1"/>
  <c r="N535" i="6"/>
  <c r="R535" i="6" s="1"/>
  <c r="N579" i="6"/>
  <c r="R579" i="6" s="1"/>
  <c r="N577" i="6"/>
  <c r="R577" i="6" s="1"/>
  <c r="N236" i="6"/>
  <c r="R236" i="6" s="1"/>
  <c r="N261" i="6"/>
  <c r="R261" i="6" s="1"/>
  <c r="N229" i="6"/>
  <c r="R229" i="6" s="1"/>
  <c r="N5" i="6"/>
  <c r="R5" i="6" s="1"/>
  <c r="N231" i="6"/>
  <c r="R231" i="6" s="1"/>
  <c r="N378" i="6"/>
  <c r="R378" i="6" s="1"/>
  <c r="N478" i="6"/>
  <c r="R478" i="6" s="1"/>
  <c r="N476" i="6"/>
  <c r="R476" i="6" s="1"/>
  <c r="N472" i="6"/>
  <c r="R472" i="6" s="1"/>
  <c r="N610" i="6"/>
  <c r="R610" i="6" s="1"/>
  <c r="N606" i="6"/>
  <c r="R606" i="6" s="1"/>
  <c r="N379" i="6"/>
  <c r="R379" i="6" s="1"/>
  <c r="N384" i="6"/>
  <c r="R384" i="6" s="1"/>
  <c r="N407" i="6"/>
  <c r="R407" i="6" s="1"/>
  <c r="N416" i="6"/>
  <c r="R416" i="6" s="1"/>
  <c r="N432" i="6"/>
  <c r="R432" i="6" s="1"/>
  <c r="N169" i="6"/>
  <c r="R169" i="6" s="1"/>
  <c r="N263" i="6"/>
  <c r="R263" i="6" s="1"/>
  <c r="N151" i="6"/>
  <c r="R151" i="6" s="1"/>
  <c r="N328" i="6"/>
  <c r="R328" i="6" s="1"/>
  <c r="N330" i="6"/>
  <c r="R330" i="6" s="1"/>
  <c r="N170" i="6"/>
  <c r="R170" i="6" s="1"/>
  <c r="N99" i="6"/>
  <c r="R99" i="6" s="1"/>
  <c r="N97" i="6"/>
  <c r="R97" i="6" s="1"/>
  <c r="N341" i="6"/>
  <c r="R341" i="6" s="1"/>
  <c r="N488" i="6"/>
  <c r="R488" i="6" s="1"/>
  <c r="N495" i="6"/>
  <c r="R495" i="6" s="1"/>
  <c r="N529" i="6"/>
  <c r="R529" i="6" s="1"/>
  <c r="N525" i="6"/>
  <c r="R525" i="6" s="1"/>
  <c r="N40" i="6"/>
  <c r="R40" i="6" s="1"/>
  <c r="N274" i="6"/>
  <c r="R274" i="6" s="1"/>
  <c r="N305" i="6"/>
  <c r="R305" i="6" s="1"/>
  <c r="N296" i="6"/>
  <c r="R296" i="6" s="1"/>
  <c r="N220" i="6"/>
  <c r="R220" i="6" s="1"/>
  <c r="N167" i="6"/>
  <c r="R167" i="6" s="1"/>
  <c r="N221" i="6"/>
  <c r="R221" i="6" s="1"/>
  <c r="N164" i="6"/>
  <c r="R164" i="6" s="1"/>
  <c r="N223" i="6"/>
  <c r="R223" i="6" s="1"/>
  <c r="N406" i="6"/>
  <c r="R406" i="6" s="1"/>
  <c r="N401" i="6"/>
  <c r="R401" i="6" s="1"/>
  <c r="N397" i="6"/>
  <c r="R397" i="6" s="1"/>
  <c r="N395" i="6"/>
  <c r="R395" i="6" s="1"/>
  <c r="N399" i="6"/>
  <c r="R399" i="6" s="1"/>
  <c r="N447" i="6"/>
  <c r="R447" i="6" s="1"/>
  <c r="N457" i="6"/>
  <c r="R457" i="6" s="1"/>
  <c r="N448" i="6"/>
  <c r="R448" i="6" s="1"/>
  <c r="N454" i="6"/>
  <c r="R454" i="6" s="1"/>
  <c r="N450" i="6"/>
  <c r="R450" i="6" s="1"/>
  <c r="N471" i="6"/>
  <c r="R471" i="6" s="1"/>
  <c r="N466" i="6"/>
  <c r="R466" i="6" s="1"/>
  <c r="N462" i="6"/>
  <c r="R462" i="6" s="1"/>
  <c r="N460" i="6"/>
  <c r="R460" i="6" s="1"/>
  <c r="N464" i="6"/>
  <c r="R464" i="6" s="1"/>
  <c r="N481" i="6"/>
  <c r="R481" i="6" s="1"/>
  <c r="N490" i="6"/>
  <c r="R490" i="6" s="1"/>
  <c r="N486" i="6"/>
  <c r="R486" i="6" s="1"/>
  <c r="N512" i="6"/>
  <c r="R512" i="6" s="1"/>
  <c r="N522" i="6"/>
  <c r="R522" i="6" s="1"/>
  <c r="N513" i="6"/>
  <c r="R513" i="6" s="1"/>
  <c r="N519" i="6"/>
  <c r="R519" i="6" s="1"/>
  <c r="N515" i="6"/>
  <c r="R515" i="6" s="1"/>
  <c r="N527" i="6"/>
  <c r="R527" i="6" s="1"/>
  <c r="N533" i="6"/>
  <c r="R533" i="6" s="1"/>
  <c r="N538" i="6"/>
  <c r="R538" i="6" s="1"/>
  <c r="N548" i="6"/>
  <c r="R548" i="6" s="1"/>
  <c r="N539" i="6"/>
  <c r="R539" i="6" s="1"/>
  <c r="N545" i="6"/>
  <c r="R545" i="6" s="1"/>
  <c r="N541" i="6"/>
  <c r="R541" i="6" s="1"/>
  <c r="N562" i="6"/>
  <c r="R562" i="6" s="1"/>
  <c r="N564" i="6"/>
  <c r="R564" i="6" s="1"/>
  <c r="N574" i="6"/>
  <c r="R574" i="6" s="1"/>
  <c r="N565" i="6"/>
  <c r="R565" i="6" s="1"/>
  <c r="N571" i="6"/>
  <c r="R571" i="6" s="1"/>
  <c r="N567" i="6"/>
  <c r="R567" i="6" s="1"/>
  <c r="N356" i="6"/>
  <c r="R356" i="6" s="1"/>
  <c r="N366" i="6"/>
  <c r="R366" i="6" s="1"/>
  <c r="N357" i="6"/>
  <c r="R357" i="6" s="1"/>
  <c r="N363" i="6"/>
  <c r="R363" i="6" s="1"/>
  <c r="N359" i="6"/>
  <c r="R359" i="6" s="1"/>
  <c r="N207" i="6"/>
  <c r="N181" i="6"/>
  <c r="R181" i="6" s="1"/>
  <c r="N233" i="6"/>
  <c r="R233" i="6" s="1"/>
  <c r="N212" i="6"/>
  <c r="R212" i="6" s="1"/>
  <c r="N210" i="6"/>
  <c r="R210" i="6" s="1"/>
  <c r="N275" i="6"/>
  <c r="R275" i="6" s="1"/>
  <c r="N308" i="6"/>
  <c r="R308" i="6" s="1"/>
  <c r="N306" i="6"/>
  <c r="R306" i="6" s="1"/>
  <c r="N322" i="6"/>
  <c r="R322" i="6" s="1"/>
  <c r="N324" i="6"/>
  <c r="R324" i="6" s="1"/>
  <c r="N326" i="6"/>
  <c r="N340" i="6"/>
  <c r="R340" i="6" s="1"/>
  <c r="N336" i="6"/>
  <c r="R336" i="6" s="1"/>
  <c r="N338" i="6"/>
  <c r="R338" i="6" s="1"/>
  <c r="N12" i="6"/>
  <c r="R12" i="6" s="1"/>
  <c r="N214" i="6"/>
  <c r="R214" i="6" s="1"/>
  <c r="N14" i="6"/>
  <c r="R14" i="6" s="1"/>
  <c r="N165" i="6"/>
  <c r="R165" i="6" s="1"/>
  <c r="N172" i="6"/>
  <c r="R172" i="6" s="1"/>
  <c r="N352" i="6"/>
  <c r="R352" i="6" s="1"/>
  <c r="N364" i="6"/>
  <c r="R364" i="6" s="1"/>
  <c r="N383" i="6"/>
  <c r="R383" i="6" s="1"/>
  <c r="N393" i="6"/>
  <c r="R393" i="6" s="1"/>
  <c r="N391" i="6"/>
  <c r="R391" i="6" s="1"/>
  <c r="N388" i="6"/>
  <c r="R388" i="6" s="1"/>
  <c r="N403" i="6"/>
  <c r="R403" i="6" s="1"/>
  <c r="N394" i="6"/>
  <c r="R394" i="6" s="1"/>
  <c r="N445" i="6"/>
  <c r="R445" i="6" s="1"/>
  <c r="N440" i="6"/>
  <c r="R440" i="6" s="1"/>
  <c r="N436" i="6"/>
  <c r="R436" i="6" s="1"/>
  <c r="N434" i="6"/>
  <c r="R434" i="6" s="1"/>
  <c r="N438" i="6"/>
  <c r="R438" i="6" s="1"/>
  <c r="N455" i="6"/>
  <c r="R455" i="6" s="1"/>
  <c r="N468" i="6"/>
  <c r="R468" i="6" s="1"/>
  <c r="N459" i="6"/>
  <c r="R459" i="6" s="1"/>
  <c r="N497" i="6"/>
  <c r="R497" i="6" s="1"/>
  <c r="N510" i="6"/>
  <c r="R510" i="6" s="1"/>
  <c r="N505" i="6"/>
  <c r="R505" i="6" s="1"/>
  <c r="N501" i="6"/>
  <c r="R501" i="6" s="1"/>
  <c r="N499" i="6"/>
  <c r="R499" i="6" s="1"/>
  <c r="N503" i="6"/>
  <c r="R503" i="6" s="1"/>
  <c r="N520" i="6"/>
  <c r="R520" i="6" s="1"/>
  <c r="N531" i="6"/>
  <c r="R531" i="6" s="1"/>
  <c r="N546" i="6"/>
  <c r="R546" i="6" s="1"/>
  <c r="N572" i="6"/>
  <c r="R572" i="6" s="1"/>
  <c r="N601" i="6"/>
  <c r="R601" i="6" s="1"/>
  <c r="N596" i="6"/>
  <c r="R596" i="6" s="1"/>
  <c r="N592" i="6"/>
  <c r="R592" i="6" s="1"/>
  <c r="N590" i="6"/>
  <c r="R590" i="6" s="1"/>
  <c r="N594" i="6"/>
  <c r="R594" i="6" s="1"/>
  <c r="N344" i="6"/>
  <c r="R344" i="6" s="1"/>
  <c r="N442" i="6"/>
  <c r="R442" i="6" s="1"/>
  <c r="N433" i="6"/>
  <c r="R433" i="6" s="1"/>
  <c r="N507" i="6"/>
  <c r="R507" i="6" s="1"/>
  <c r="N498" i="6"/>
  <c r="R498" i="6" s="1"/>
  <c r="N598" i="6"/>
  <c r="R598" i="6" s="1"/>
  <c r="N589" i="6"/>
  <c r="R589" i="6" s="1"/>
  <c r="AG613" i="6"/>
  <c r="AJ613" i="6" s="1"/>
  <c r="AH613" i="6"/>
  <c r="AK613" i="6" s="1"/>
  <c r="AG611" i="6"/>
  <c r="AJ611" i="6" s="1"/>
  <c r="AH611" i="6"/>
  <c r="AK611" i="6" s="1"/>
  <c r="AG604" i="6"/>
  <c r="AJ604" i="6" s="1"/>
  <c r="AH604" i="6"/>
  <c r="AK604" i="6" s="1"/>
  <c r="AH607" i="6"/>
  <c r="AK607" i="6" s="1"/>
  <c r="AG607" i="6"/>
  <c r="AJ607" i="6" s="1"/>
  <c r="AH612" i="6"/>
  <c r="AK612" i="6" s="1"/>
  <c r="AG612" i="6"/>
  <c r="AJ612" i="6" s="1"/>
  <c r="AH609" i="6"/>
  <c r="AK609" i="6" s="1"/>
  <c r="AG609" i="6"/>
  <c r="AJ609" i="6" s="1"/>
  <c r="AH605" i="6"/>
  <c r="AK605" i="6" s="1"/>
  <c r="AG605" i="6"/>
  <c r="AJ605" i="6" s="1"/>
  <c r="N604" i="6"/>
  <c r="R604" i="6" s="1"/>
  <c r="AG610" i="6"/>
  <c r="AJ610" i="6" s="1"/>
  <c r="AH610" i="6"/>
  <c r="AK610" i="6" s="1"/>
  <c r="AG606" i="6"/>
  <c r="AJ606" i="6" s="1"/>
  <c r="AH606" i="6"/>
  <c r="AK606" i="6" s="1"/>
  <c r="N612" i="6"/>
  <c r="R612" i="6" s="1"/>
  <c r="N609" i="6"/>
  <c r="R609" i="6" s="1"/>
  <c r="N605" i="6"/>
  <c r="R605" i="6" s="1"/>
  <c r="N603" i="6"/>
  <c r="R603" i="6" s="1"/>
  <c r="N607" i="6"/>
  <c r="R607" i="6" s="1"/>
  <c r="AG589" i="6"/>
  <c r="AJ589" i="6" s="1"/>
  <c r="AH589" i="6"/>
  <c r="AK589" i="6" s="1"/>
  <c r="AG591" i="6"/>
  <c r="AJ591" i="6" s="1"/>
  <c r="AH591" i="6"/>
  <c r="AK591" i="6" s="1"/>
  <c r="AH599" i="6"/>
  <c r="AK599" i="6" s="1"/>
  <c r="AG599" i="6"/>
  <c r="AJ599" i="6" s="1"/>
  <c r="AH594" i="6"/>
  <c r="AK594" i="6" s="1"/>
  <c r="AG594" i="6"/>
  <c r="AJ594" i="6" s="1"/>
  <c r="AG600" i="6"/>
  <c r="AJ600" i="6" s="1"/>
  <c r="AH600" i="6"/>
  <c r="AK600" i="6" s="1"/>
  <c r="N599" i="6"/>
  <c r="R599" i="6" s="1"/>
  <c r="AH596" i="6"/>
  <c r="AK596" i="6" s="1"/>
  <c r="AG596" i="6"/>
  <c r="AJ596" i="6" s="1"/>
  <c r="AH592" i="6"/>
  <c r="AK592" i="6" s="1"/>
  <c r="AG592" i="6"/>
  <c r="AJ592" i="6" s="1"/>
  <c r="N600" i="6"/>
  <c r="R600" i="6" s="1"/>
  <c r="AG598" i="6"/>
  <c r="AJ598" i="6" s="1"/>
  <c r="AH598" i="6"/>
  <c r="AK598" i="6" s="1"/>
  <c r="AH601" i="6"/>
  <c r="AK601" i="6" s="1"/>
  <c r="AG601" i="6"/>
  <c r="AJ601" i="6" s="1"/>
  <c r="AG583" i="6"/>
  <c r="AJ583" i="6" s="1"/>
  <c r="AH583" i="6"/>
  <c r="AK583" i="6" s="1"/>
  <c r="AH580" i="6"/>
  <c r="AK580" i="6" s="1"/>
  <c r="AG580" i="6"/>
  <c r="AJ580" i="6" s="1"/>
  <c r="AH586" i="6"/>
  <c r="AK586" i="6" s="1"/>
  <c r="AG586" i="6"/>
  <c r="AJ586" i="6" s="1"/>
  <c r="N580" i="6"/>
  <c r="R580" i="6" s="1"/>
  <c r="AH588" i="6"/>
  <c r="AK588" i="6" s="1"/>
  <c r="AG588" i="6"/>
  <c r="AJ588" i="6" s="1"/>
  <c r="N588" i="6"/>
  <c r="R588" i="6" s="1"/>
  <c r="AH584" i="6"/>
  <c r="AK584" i="6" s="1"/>
  <c r="AG584" i="6"/>
  <c r="AJ584" i="6" s="1"/>
  <c r="AH582" i="6"/>
  <c r="AK582" i="6" s="1"/>
  <c r="AG582" i="6"/>
  <c r="AJ582" i="6" s="1"/>
  <c r="AH578" i="6"/>
  <c r="AK578" i="6" s="1"/>
  <c r="AG578" i="6"/>
  <c r="AJ578" i="6" s="1"/>
  <c r="N586" i="6"/>
  <c r="R586" i="6" s="1"/>
  <c r="N583" i="6"/>
  <c r="R583" i="6" s="1"/>
  <c r="AH571" i="6"/>
  <c r="AK571" i="6" s="1"/>
  <c r="AG571" i="6"/>
  <c r="AJ571" i="6" s="1"/>
  <c r="AH567" i="6"/>
  <c r="AK567" i="6" s="1"/>
  <c r="AG567" i="6"/>
  <c r="AJ567" i="6" s="1"/>
  <c r="AG575" i="6"/>
  <c r="AJ575" i="6" s="1"/>
  <c r="AH575" i="6"/>
  <c r="AK575" i="6" s="1"/>
  <c r="N575" i="6"/>
  <c r="R575" i="6" s="1"/>
  <c r="AG573" i="6"/>
  <c r="AJ573" i="6" s="1"/>
  <c r="AH573" i="6"/>
  <c r="AK573" i="6" s="1"/>
  <c r="N563" i="6"/>
  <c r="R563" i="6" s="1"/>
  <c r="N569" i="6"/>
  <c r="R569" i="6" s="1"/>
  <c r="N573" i="6"/>
  <c r="R573" i="6" s="1"/>
  <c r="N570" i="6"/>
  <c r="R570" i="6" s="1"/>
  <c r="N568" i="6"/>
  <c r="R568" i="6" s="1"/>
  <c r="N566" i="6"/>
  <c r="R566" i="6" s="1"/>
  <c r="AH574" i="6"/>
  <c r="AK574" i="6" s="1"/>
  <c r="AG574" i="6"/>
  <c r="AJ574" i="6" s="1"/>
  <c r="AH572" i="6"/>
  <c r="AK572" i="6" s="1"/>
  <c r="AG572" i="6"/>
  <c r="AJ572" i="6" s="1"/>
  <c r="AH569" i="6"/>
  <c r="AK569" i="6" s="1"/>
  <c r="AG569" i="6"/>
  <c r="AJ569" i="6" s="1"/>
  <c r="AG564" i="6"/>
  <c r="AJ564" i="6" s="1"/>
  <c r="AH564" i="6"/>
  <c r="AK564" i="6" s="1"/>
  <c r="AH556" i="6"/>
  <c r="AK556" i="6" s="1"/>
  <c r="AG556" i="6"/>
  <c r="AJ556" i="6" s="1"/>
  <c r="AG560" i="6"/>
  <c r="AJ560" i="6" s="1"/>
  <c r="AH560" i="6"/>
  <c r="AK560" i="6" s="1"/>
  <c r="AG562" i="6"/>
  <c r="AJ562" i="6" s="1"/>
  <c r="AH562" i="6"/>
  <c r="AK562" i="6" s="1"/>
  <c r="N559" i="6"/>
  <c r="R559" i="6" s="1"/>
  <c r="AH558" i="6"/>
  <c r="AK558" i="6" s="1"/>
  <c r="AG558" i="6"/>
  <c r="AJ558" i="6" s="1"/>
  <c r="AH554" i="6"/>
  <c r="AK554" i="6" s="1"/>
  <c r="AG554" i="6"/>
  <c r="AJ554" i="6" s="1"/>
  <c r="N558" i="6"/>
  <c r="R558" i="6" s="1"/>
  <c r="N554" i="6"/>
  <c r="R554" i="6" s="1"/>
  <c r="AG550" i="6"/>
  <c r="AJ550" i="6" s="1"/>
  <c r="AH550" i="6"/>
  <c r="AK550" i="6" s="1"/>
  <c r="AH559" i="6"/>
  <c r="AK559" i="6" s="1"/>
  <c r="AG559" i="6"/>
  <c r="AJ559" i="6" s="1"/>
  <c r="N550" i="6"/>
  <c r="R550" i="6" s="1"/>
  <c r="AH561" i="6"/>
  <c r="AK561" i="6" s="1"/>
  <c r="AG561" i="6"/>
  <c r="AJ561" i="6" s="1"/>
  <c r="N556" i="6"/>
  <c r="R556" i="6" s="1"/>
  <c r="N551" i="6"/>
  <c r="R551" i="6" s="1"/>
  <c r="N560" i="6"/>
  <c r="R560" i="6" s="1"/>
  <c r="AH545" i="6"/>
  <c r="AK545" i="6" s="1"/>
  <c r="AG545" i="6"/>
  <c r="AJ545" i="6" s="1"/>
  <c r="AH541" i="6"/>
  <c r="AK541" i="6" s="1"/>
  <c r="AG541" i="6"/>
  <c r="AJ541" i="6" s="1"/>
  <c r="AG549" i="6"/>
  <c r="AJ549" i="6" s="1"/>
  <c r="AH549" i="6"/>
  <c r="AK549" i="6" s="1"/>
  <c r="N549" i="6"/>
  <c r="R549" i="6" s="1"/>
  <c r="AG547" i="6"/>
  <c r="AJ547" i="6" s="1"/>
  <c r="AH547" i="6"/>
  <c r="AK547" i="6" s="1"/>
  <c r="N537" i="6"/>
  <c r="R537" i="6" s="1"/>
  <c r="N543" i="6"/>
  <c r="R543" i="6" s="1"/>
  <c r="N547" i="6"/>
  <c r="R547" i="6" s="1"/>
  <c r="N544" i="6"/>
  <c r="R544" i="6" s="1"/>
  <c r="N542" i="6"/>
  <c r="R542" i="6" s="1"/>
  <c r="N540" i="6"/>
  <c r="R540" i="6" s="1"/>
  <c r="AH548" i="6"/>
  <c r="AK548" i="6" s="1"/>
  <c r="AG548" i="6"/>
  <c r="AJ548" i="6" s="1"/>
  <c r="AH546" i="6"/>
  <c r="AK546" i="6" s="1"/>
  <c r="AG546" i="6"/>
  <c r="AJ546" i="6" s="1"/>
  <c r="AH543" i="6"/>
  <c r="AK543" i="6" s="1"/>
  <c r="AG543" i="6"/>
  <c r="AJ543" i="6" s="1"/>
  <c r="AG538" i="6"/>
  <c r="AJ538" i="6" s="1"/>
  <c r="AH538" i="6"/>
  <c r="AK538" i="6" s="1"/>
  <c r="AH531" i="6"/>
  <c r="AK531" i="6" s="1"/>
  <c r="AG531" i="6"/>
  <c r="AJ531" i="6" s="1"/>
  <c r="N528" i="6"/>
  <c r="R528" i="6" s="1"/>
  <c r="N526" i="6"/>
  <c r="R526" i="6" s="1"/>
  <c r="AH529" i="6"/>
  <c r="AK529" i="6" s="1"/>
  <c r="AG529" i="6"/>
  <c r="AJ529" i="6" s="1"/>
  <c r="AH525" i="6"/>
  <c r="AK525" i="6" s="1"/>
  <c r="AG525" i="6"/>
  <c r="AJ525" i="6" s="1"/>
  <c r="AH533" i="6"/>
  <c r="AK533" i="6" s="1"/>
  <c r="AG533" i="6"/>
  <c r="AJ533" i="6" s="1"/>
  <c r="AH527" i="6"/>
  <c r="AK527" i="6" s="1"/>
  <c r="AG527" i="6"/>
  <c r="AJ527" i="6" s="1"/>
  <c r="AH535" i="6"/>
  <c r="AK535" i="6" s="1"/>
  <c r="AG535" i="6"/>
  <c r="AJ535" i="6" s="1"/>
  <c r="AH519" i="6"/>
  <c r="AK519" i="6" s="1"/>
  <c r="AG519" i="6"/>
  <c r="AJ519" i="6" s="1"/>
  <c r="AH515" i="6"/>
  <c r="AK515" i="6" s="1"/>
  <c r="AG515" i="6"/>
  <c r="AJ515" i="6" s="1"/>
  <c r="AG523" i="6"/>
  <c r="AJ523" i="6" s="1"/>
  <c r="AH523" i="6"/>
  <c r="AK523" i="6" s="1"/>
  <c r="N523" i="6"/>
  <c r="R523" i="6" s="1"/>
  <c r="AG521" i="6"/>
  <c r="AJ521" i="6" s="1"/>
  <c r="AH521" i="6"/>
  <c r="AK521" i="6" s="1"/>
  <c r="N511" i="6"/>
  <c r="R511" i="6" s="1"/>
  <c r="N517" i="6"/>
  <c r="R517" i="6" s="1"/>
  <c r="N521" i="6"/>
  <c r="R521" i="6" s="1"/>
  <c r="N518" i="6"/>
  <c r="R518" i="6" s="1"/>
  <c r="N516" i="6"/>
  <c r="R516" i="6" s="1"/>
  <c r="N514" i="6"/>
  <c r="R514" i="6" s="1"/>
  <c r="AH522" i="6"/>
  <c r="AK522" i="6" s="1"/>
  <c r="AG522" i="6"/>
  <c r="AJ522" i="6" s="1"/>
  <c r="AH520" i="6"/>
  <c r="AK520" i="6" s="1"/>
  <c r="AG520" i="6"/>
  <c r="AJ520" i="6" s="1"/>
  <c r="AH517" i="6"/>
  <c r="AK517" i="6" s="1"/>
  <c r="AG517" i="6"/>
  <c r="AJ517" i="6" s="1"/>
  <c r="AG512" i="6"/>
  <c r="AJ512" i="6" s="1"/>
  <c r="AH512" i="6"/>
  <c r="AK512" i="6" s="1"/>
  <c r="AG498" i="6"/>
  <c r="AJ498" i="6" s="1"/>
  <c r="AH498" i="6"/>
  <c r="AK498" i="6" s="1"/>
  <c r="AG500" i="6"/>
  <c r="AJ500" i="6" s="1"/>
  <c r="AH500" i="6"/>
  <c r="AK500" i="6" s="1"/>
  <c r="AH508" i="6"/>
  <c r="AK508" i="6" s="1"/>
  <c r="AG508" i="6"/>
  <c r="AJ508" i="6" s="1"/>
  <c r="AH503" i="6"/>
  <c r="AK503" i="6" s="1"/>
  <c r="AG503" i="6"/>
  <c r="AJ503" i="6" s="1"/>
  <c r="AG509" i="6"/>
  <c r="AJ509" i="6" s="1"/>
  <c r="AH509" i="6"/>
  <c r="AK509" i="6" s="1"/>
  <c r="N508" i="6"/>
  <c r="R508" i="6" s="1"/>
  <c r="AH505" i="6"/>
  <c r="AK505" i="6" s="1"/>
  <c r="AG505" i="6"/>
  <c r="AJ505" i="6" s="1"/>
  <c r="AH501" i="6"/>
  <c r="AK501" i="6" s="1"/>
  <c r="AG501" i="6"/>
  <c r="AJ501" i="6" s="1"/>
  <c r="N509" i="6"/>
  <c r="R509" i="6" s="1"/>
  <c r="AG507" i="6"/>
  <c r="AJ507" i="6" s="1"/>
  <c r="AH507" i="6"/>
  <c r="AK507" i="6" s="1"/>
  <c r="AH510" i="6"/>
  <c r="AK510" i="6" s="1"/>
  <c r="AG510" i="6"/>
  <c r="AJ510" i="6" s="1"/>
  <c r="AH495" i="6"/>
  <c r="AK495" i="6" s="1"/>
  <c r="AG495" i="6"/>
  <c r="AJ495" i="6" s="1"/>
  <c r="N493" i="6"/>
  <c r="R493" i="6" s="1"/>
  <c r="AH490" i="6"/>
  <c r="AK490" i="6" s="1"/>
  <c r="AG490" i="6"/>
  <c r="AJ490" i="6" s="1"/>
  <c r="AH486" i="6"/>
  <c r="AK486" i="6" s="1"/>
  <c r="AG486" i="6"/>
  <c r="AJ486" i="6" s="1"/>
  <c r="AH497" i="6"/>
  <c r="AK497" i="6" s="1"/>
  <c r="AG497" i="6"/>
  <c r="AJ497" i="6" s="1"/>
  <c r="AH493" i="6"/>
  <c r="AK493" i="6" s="1"/>
  <c r="AG493" i="6"/>
  <c r="AJ493" i="6" s="1"/>
  <c r="AH488" i="6"/>
  <c r="AK488" i="6" s="1"/>
  <c r="AG488" i="6"/>
  <c r="AJ488" i="6" s="1"/>
  <c r="AH481" i="6"/>
  <c r="AK481" i="6" s="1"/>
  <c r="AG481" i="6"/>
  <c r="AJ481" i="6" s="1"/>
  <c r="AG478" i="6"/>
  <c r="AJ478" i="6" s="1"/>
  <c r="AH478" i="6"/>
  <c r="AK478" i="6" s="1"/>
  <c r="AH476" i="6"/>
  <c r="AK476" i="6" s="1"/>
  <c r="AG476" i="6"/>
  <c r="AJ476" i="6" s="1"/>
  <c r="AH472" i="6"/>
  <c r="AK472" i="6" s="1"/>
  <c r="AG472" i="6"/>
  <c r="AJ472" i="6" s="1"/>
  <c r="N483" i="6"/>
  <c r="R483" i="6" s="1"/>
  <c r="N474" i="6"/>
  <c r="R474" i="6" s="1"/>
  <c r="AH479" i="6"/>
  <c r="AK479" i="6" s="1"/>
  <c r="AG479" i="6"/>
  <c r="AJ479" i="6" s="1"/>
  <c r="AH483" i="6"/>
  <c r="AK483" i="6" s="1"/>
  <c r="AG483" i="6"/>
  <c r="AJ483" i="6" s="1"/>
  <c r="AH474" i="6"/>
  <c r="AK474" i="6" s="1"/>
  <c r="AG474" i="6"/>
  <c r="AJ474" i="6" s="1"/>
  <c r="N480" i="6"/>
  <c r="R480" i="6" s="1"/>
  <c r="AG480" i="6"/>
  <c r="AJ480" i="6" s="1"/>
  <c r="AH480" i="6"/>
  <c r="AK480" i="6" s="1"/>
  <c r="N479" i="6"/>
  <c r="R479" i="6" s="1"/>
  <c r="AG459" i="6"/>
  <c r="AJ459" i="6" s="1"/>
  <c r="AH459" i="6"/>
  <c r="AK459" i="6" s="1"/>
  <c r="AG461" i="6"/>
  <c r="AJ461" i="6" s="1"/>
  <c r="AH461" i="6"/>
  <c r="AK461" i="6" s="1"/>
  <c r="AH469" i="6"/>
  <c r="AK469" i="6" s="1"/>
  <c r="AG469" i="6"/>
  <c r="AJ469" i="6" s="1"/>
  <c r="AH464" i="6"/>
  <c r="AK464" i="6" s="1"/>
  <c r="AG464" i="6"/>
  <c r="AJ464" i="6" s="1"/>
  <c r="AG470" i="6"/>
  <c r="AJ470" i="6" s="1"/>
  <c r="AH470" i="6"/>
  <c r="AK470" i="6" s="1"/>
  <c r="N469" i="6"/>
  <c r="R469" i="6" s="1"/>
  <c r="AH466" i="6"/>
  <c r="AK466" i="6" s="1"/>
  <c r="AG466" i="6"/>
  <c r="AJ466" i="6" s="1"/>
  <c r="AH462" i="6"/>
  <c r="AK462" i="6" s="1"/>
  <c r="AG462" i="6"/>
  <c r="AJ462" i="6" s="1"/>
  <c r="N470" i="6"/>
  <c r="R470" i="6" s="1"/>
  <c r="AG468" i="6"/>
  <c r="AJ468" i="6" s="1"/>
  <c r="AH468" i="6"/>
  <c r="AK468" i="6" s="1"/>
  <c r="AH471" i="6"/>
  <c r="AK471" i="6" s="1"/>
  <c r="AG471" i="6"/>
  <c r="AJ471" i="6" s="1"/>
  <c r="AH454" i="6"/>
  <c r="AK454" i="6" s="1"/>
  <c r="AG454" i="6"/>
  <c r="AJ454" i="6" s="1"/>
  <c r="AH450" i="6"/>
  <c r="AK450" i="6" s="1"/>
  <c r="AG450" i="6"/>
  <c r="AJ450" i="6" s="1"/>
  <c r="AG458" i="6"/>
  <c r="AJ458" i="6" s="1"/>
  <c r="AH458" i="6"/>
  <c r="AK458" i="6" s="1"/>
  <c r="N458" i="6"/>
  <c r="R458" i="6" s="1"/>
  <c r="AG456" i="6"/>
  <c r="AJ456" i="6" s="1"/>
  <c r="AH456" i="6"/>
  <c r="AK456" i="6" s="1"/>
  <c r="N446" i="6"/>
  <c r="R446" i="6" s="1"/>
  <c r="N452" i="6"/>
  <c r="R452" i="6" s="1"/>
  <c r="N456" i="6"/>
  <c r="R456" i="6" s="1"/>
  <c r="N453" i="6"/>
  <c r="R453" i="6" s="1"/>
  <c r="N451" i="6"/>
  <c r="R451" i="6" s="1"/>
  <c r="N449" i="6"/>
  <c r="R449" i="6" s="1"/>
  <c r="AH457" i="6"/>
  <c r="AK457" i="6" s="1"/>
  <c r="AG457" i="6"/>
  <c r="AJ457" i="6" s="1"/>
  <c r="AH455" i="6"/>
  <c r="AK455" i="6" s="1"/>
  <c r="AG455" i="6"/>
  <c r="AJ455" i="6" s="1"/>
  <c r="AH452" i="6"/>
  <c r="AK452" i="6" s="1"/>
  <c r="AG452" i="6"/>
  <c r="AJ452" i="6" s="1"/>
  <c r="AG447" i="6"/>
  <c r="AJ447" i="6" s="1"/>
  <c r="AH447" i="6"/>
  <c r="AK447" i="6" s="1"/>
  <c r="AG433" i="6"/>
  <c r="AJ433" i="6" s="1"/>
  <c r="AH433" i="6"/>
  <c r="AK433" i="6" s="1"/>
  <c r="AG435" i="6"/>
  <c r="AJ435" i="6" s="1"/>
  <c r="AH435" i="6"/>
  <c r="AK435" i="6" s="1"/>
  <c r="AH443" i="6"/>
  <c r="AK443" i="6" s="1"/>
  <c r="AG443" i="6"/>
  <c r="AJ443" i="6" s="1"/>
  <c r="AH438" i="6"/>
  <c r="AK438" i="6" s="1"/>
  <c r="AG438" i="6"/>
  <c r="AJ438" i="6" s="1"/>
  <c r="AG444" i="6"/>
  <c r="AJ444" i="6" s="1"/>
  <c r="AH444" i="6"/>
  <c r="AK444" i="6" s="1"/>
  <c r="N443" i="6"/>
  <c r="R443" i="6" s="1"/>
  <c r="AH440" i="6"/>
  <c r="AK440" i="6" s="1"/>
  <c r="AG440" i="6"/>
  <c r="AJ440" i="6" s="1"/>
  <c r="AH436" i="6"/>
  <c r="AK436" i="6" s="1"/>
  <c r="AG436" i="6"/>
  <c r="AJ436" i="6" s="1"/>
  <c r="N444" i="6"/>
  <c r="R444" i="6" s="1"/>
  <c r="AG442" i="6"/>
  <c r="AJ442" i="6" s="1"/>
  <c r="AH442" i="6"/>
  <c r="AK442" i="6" s="1"/>
  <c r="AH445" i="6"/>
  <c r="AK445" i="6" s="1"/>
  <c r="AG445" i="6"/>
  <c r="AJ445" i="6" s="1"/>
  <c r="AH426" i="6"/>
  <c r="AK426" i="6" s="1"/>
  <c r="AG426" i="6"/>
  <c r="AJ426" i="6" s="1"/>
  <c r="AG430" i="6"/>
  <c r="AJ430" i="6" s="1"/>
  <c r="AH430" i="6"/>
  <c r="AK430" i="6" s="1"/>
  <c r="AG432" i="6"/>
  <c r="AJ432" i="6" s="1"/>
  <c r="AH432" i="6"/>
  <c r="AK432" i="6" s="1"/>
  <c r="N429" i="6"/>
  <c r="R429" i="6" s="1"/>
  <c r="AH428" i="6"/>
  <c r="AK428" i="6" s="1"/>
  <c r="AG428" i="6"/>
  <c r="AJ428" i="6" s="1"/>
  <c r="AH424" i="6"/>
  <c r="AK424" i="6" s="1"/>
  <c r="AG424" i="6"/>
  <c r="AJ424" i="6" s="1"/>
  <c r="N428" i="6"/>
  <c r="R428" i="6" s="1"/>
  <c r="N424" i="6"/>
  <c r="R424" i="6" s="1"/>
  <c r="AG420" i="6"/>
  <c r="AJ420" i="6" s="1"/>
  <c r="AH420" i="6"/>
  <c r="AK420" i="6" s="1"/>
  <c r="AH429" i="6"/>
  <c r="AK429" i="6" s="1"/>
  <c r="AG429" i="6"/>
  <c r="AJ429" i="6" s="1"/>
  <c r="N420" i="6"/>
  <c r="R420" i="6" s="1"/>
  <c r="AH431" i="6"/>
  <c r="AK431" i="6" s="1"/>
  <c r="AG431" i="6"/>
  <c r="AJ431" i="6" s="1"/>
  <c r="N426" i="6"/>
  <c r="R426" i="6" s="1"/>
  <c r="N421" i="6"/>
  <c r="R421" i="6" s="1"/>
  <c r="N430" i="6"/>
  <c r="R430" i="6" s="1"/>
  <c r="AG417" i="6"/>
  <c r="AJ417" i="6" s="1"/>
  <c r="AH417" i="6"/>
  <c r="AK417" i="6" s="1"/>
  <c r="AH415" i="6"/>
  <c r="AK415" i="6" s="1"/>
  <c r="AG415" i="6"/>
  <c r="AJ415" i="6" s="1"/>
  <c r="AG410" i="6"/>
  <c r="AJ410" i="6" s="1"/>
  <c r="AH410" i="6"/>
  <c r="AK410" i="6" s="1"/>
  <c r="AG408" i="6"/>
  <c r="AJ408" i="6" s="1"/>
  <c r="AH408" i="6"/>
  <c r="AK408" i="6" s="1"/>
  <c r="N418" i="6"/>
  <c r="R418" i="6" s="1"/>
  <c r="N417" i="6"/>
  <c r="R417" i="6" s="1"/>
  <c r="AG414" i="6"/>
  <c r="AJ414" i="6" s="1"/>
  <c r="AH414" i="6"/>
  <c r="AK414" i="6" s="1"/>
  <c r="AG412" i="6"/>
  <c r="AJ412" i="6" s="1"/>
  <c r="AH412" i="6"/>
  <c r="AK412" i="6" s="1"/>
  <c r="N410" i="6"/>
  <c r="R410" i="6" s="1"/>
  <c r="N408" i="6"/>
  <c r="R408" i="6" s="1"/>
  <c r="AG419" i="6"/>
  <c r="AJ419" i="6" s="1"/>
  <c r="AH419" i="6"/>
  <c r="AK419" i="6" s="1"/>
  <c r="AG394" i="6"/>
  <c r="AJ394" i="6" s="1"/>
  <c r="AH394" i="6"/>
  <c r="AK394" i="6" s="1"/>
  <c r="AG396" i="6"/>
  <c r="AJ396" i="6" s="1"/>
  <c r="AH396" i="6"/>
  <c r="AK396" i="6" s="1"/>
  <c r="AH404" i="6"/>
  <c r="AK404" i="6" s="1"/>
  <c r="AG404" i="6"/>
  <c r="AJ404" i="6" s="1"/>
  <c r="AH399" i="6"/>
  <c r="AK399" i="6" s="1"/>
  <c r="AG399" i="6"/>
  <c r="AJ399" i="6" s="1"/>
  <c r="AG405" i="6"/>
  <c r="AJ405" i="6" s="1"/>
  <c r="AH405" i="6"/>
  <c r="AK405" i="6" s="1"/>
  <c r="N404" i="6"/>
  <c r="R404" i="6" s="1"/>
  <c r="AH401" i="6"/>
  <c r="AK401" i="6" s="1"/>
  <c r="AG401" i="6"/>
  <c r="AJ401" i="6" s="1"/>
  <c r="AH397" i="6"/>
  <c r="AK397" i="6" s="1"/>
  <c r="AG397" i="6"/>
  <c r="AJ397" i="6" s="1"/>
  <c r="N405" i="6"/>
  <c r="R405" i="6" s="1"/>
  <c r="AG403" i="6"/>
  <c r="AJ403" i="6" s="1"/>
  <c r="AH403" i="6"/>
  <c r="AK403" i="6" s="1"/>
  <c r="AH406" i="6"/>
  <c r="AK406" i="6" s="1"/>
  <c r="AG406" i="6"/>
  <c r="AJ406" i="6" s="1"/>
  <c r="AG388" i="6"/>
  <c r="AJ388" i="6" s="1"/>
  <c r="AH388" i="6"/>
  <c r="AK388" i="6" s="1"/>
  <c r="AG382" i="6"/>
  <c r="AJ382" i="6" s="1"/>
  <c r="AH382" i="6"/>
  <c r="AK382" i="6" s="1"/>
  <c r="N387" i="6"/>
  <c r="R387" i="6" s="1"/>
  <c r="N392" i="6"/>
  <c r="R392" i="6" s="1"/>
  <c r="N386" i="6"/>
  <c r="R386" i="6" s="1"/>
  <c r="AH392" i="6"/>
  <c r="AK392" i="6" s="1"/>
  <c r="AG392" i="6"/>
  <c r="AJ392" i="6" s="1"/>
  <c r="AG384" i="6"/>
  <c r="AJ384" i="6" s="1"/>
  <c r="AH384" i="6"/>
  <c r="AK384" i="6" s="1"/>
  <c r="AH390" i="6"/>
  <c r="AK390" i="6" s="1"/>
  <c r="AG390" i="6"/>
  <c r="AJ390" i="6" s="1"/>
  <c r="AH385" i="6"/>
  <c r="AK385" i="6" s="1"/>
  <c r="AG385" i="6"/>
  <c r="AJ385" i="6" s="1"/>
  <c r="N389" i="6"/>
  <c r="R389" i="6" s="1"/>
  <c r="N390" i="6"/>
  <c r="R390" i="6" s="1"/>
  <c r="N381" i="6"/>
  <c r="R381" i="6" s="1"/>
  <c r="N385" i="6"/>
  <c r="R385" i="6" s="1"/>
  <c r="AG371" i="6"/>
  <c r="AJ371" i="6" s="1"/>
  <c r="AH371" i="6"/>
  <c r="AK371" i="6" s="1"/>
  <c r="AG373" i="6"/>
  <c r="AJ373" i="6" s="1"/>
  <c r="AH373" i="6"/>
  <c r="AK373" i="6" s="1"/>
  <c r="AG378" i="6"/>
  <c r="AJ378" i="6" s="1"/>
  <c r="AH378" i="6"/>
  <c r="AK378" i="6" s="1"/>
  <c r="AG380" i="6"/>
  <c r="AJ380" i="6" s="1"/>
  <c r="AH380" i="6"/>
  <c r="AK380" i="6" s="1"/>
  <c r="AH376" i="6"/>
  <c r="AK376" i="6" s="1"/>
  <c r="AG376" i="6"/>
  <c r="AJ376" i="6" s="1"/>
  <c r="AG375" i="6"/>
  <c r="AJ375" i="6" s="1"/>
  <c r="AH375" i="6"/>
  <c r="AK375" i="6" s="1"/>
  <c r="AG369" i="6"/>
  <c r="AJ369" i="6" s="1"/>
  <c r="AH369" i="6"/>
  <c r="AK369" i="6" s="1"/>
  <c r="N377" i="6"/>
  <c r="R377" i="6" s="1"/>
  <c r="N375" i="6"/>
  <c r="R375" i="6" s="1"/>
  <c r="N369" i="6"/>
  <c r="R369" i="6" s="1"/>
  <c r="N376" i="6"/>
  <c r="R376" i="6" s="1"/>
  <c r="N373" i="6"/>
  <c r="R373" i="6" s="1"/>
  <c r="N370" i="6"/>
  <c r="R370" i="6" s="1"/>
  <c r="AH363" i="6"/>
  <c r="AK363" i="6" s="1"/>
  <c r="AG363" i="6"/>
  <c r="AJ363" i="6" s="1"/>
  <c r="AH359" i="6"/>
  <c r="AK359" i="6" s="1"/>
  <c r="AG359" i="6"/>
  <c r="AJ359" i="6" s="1"/>
  <c r="AG367" i="6"/>
  <c r="AJ367" i="6" s="1"/>
  <c r="AH367" i="6"/>
  <c r="AK367" i="6" s="1"/>
  <c r="N367" i="6"/>
  <c r="R367" i="6" s="1"/>
  <c r="AG365" i="6"/>
  <c r="AJ365" i="6" s="1"/>
  <c r="AH365" i="6"/>
  <c r="AK365" i="6" s="1"/>
  <c r="N355" i="6"/>
  <c r="R355" i="6" s="1"/>
  <c r="N361" i="6"/>
  <c r="R361" i="6" s="1"/>
  <c r="N365" i="6"/>
  <c r="R365" i="6" s="1"/>
  <c r="N362" i="6"/>
  <c r="R362" i="6" s="1"/>
  <c r="N360" i="6"/>
  <c r="R360" i="6" s="1"/>
  <c r="N358" i="6"/>
  <c r="R358" i="6" s="1"/>
  <c r="AH366" i="6"/>
  <c r="AK366" i="6" s="1"/>
  <c r="AG366" i="6"/>
  <c r="AJ366" i="6" s="1"/>
  <c r="AH364" i="6"/>
  <c r="AK364" i="6" s="1"/>
  <c r="AG364" i="6"/>
  <c r="AJ364" i="6" s="1"/>
  <c r="AH361" i="6"/>
  <c r="AK361" i="6" s="1"/>
  <c r="AG361" i="6"/>
  <c r="AJ361" i="6" s="1"/>
  <c r="AG356" i="6"/>
  <c r="AJ356" i="6" s="1"/>
  <c r="AH356" i="6"/>
  <c r="AK356" i="6" s="1"/>
  <c r="AH349" i="6"/>
  <c r="AK349" i="6" s="1"/>
  <c r="AG349" i="6"/>
  <c r="AJ349" i="6" s="1"/>
  <c r="AH345" i="6"/>
  <c r="AK345" i="6" s="1"/>
  <c r="AG345" i="6"/>
  <c r="AJ345" i="6" s="1"/>
  <c r="AH347" i="6"/>
  <c r="AK347" i="6" s="1"/>
  <c r="AG347" i="6"/>
  <c r="AJ347" i="6" s="1"/>
  <c r="AH352" i="6"/>
  <c r="AK352" i="6" s="1"/>
  <c r="AG352" i="6"/>
  <c r="AJ352" i="6" s="1"/>
  <c r="AG253" i="6"/>
  <c r="AJ253" i="6" s="1"/>
  <c r="AH253" i="6"/>
  <c r="AK253" i="6" s="1"/>
  <c r="AH354" i="6"/>
  <c r="AK354" i="6" s="1"/>
  <c r="AG354" i="6"/>
  <c r="AJ354" i="6" s="1"/>
  <c r="AG351" i="6"/>
  <c r="AJ351" i="6" s="1"/>
  <c r="AH351" i="6"/>
  <c r="AK351" i="6" s="1"/>
  <c r="AG353" i="6"/>
  <c r="AJ353" i="6" s="1"/>
  <c r="AH353" i="6"/>
  <c r="AK353" i="6" s="1"/>
  <c r="N351" i="6"/>
  <c r="R351" i="6" s="1"/>
  <c r="AG344" i="6"/>
  <c r="AJ344" i="6" s="1"/>
  <c r="AH344" i="6"/>
  <c r="AK344" i="6" s="1"/>
  <c r="N253" i="6"/>
  <c r="R253" i="6" s="1"/>
  <c r="N354" i="6"/>
  <c r="R354" i="6" s="1"/>
  <c r="AH105" i="6"/>
  <c r="AK105" i="6" s="1"/>
  <c r="AG105" i="6"/>
  <c r="AJ105" i="6" s="1"/>
  <c r="AH101" i="6"/>
  <c r="AK101" i="6" s="1"/>
  <c r="AG101" i="6"/>
  <c r="AJ101" i="6" s="1"/>
  <c r="AH249" i="6"/>
  <c r="AK249" i="6" s="1"/>
  <c r="AG249" i="6"/>
  <c r="AJ249" i="6" s="1"/>
  <c r="AH103" i="6"/>
  <c r="AK103" i="6" s="1"/>
  <c r="AG103" i="6"/>
  <c r="AJ103" i="6" s="1"/>
  <c r="AH251" i="6"/>
  <c r="AK251" i="6" s="1"/>
  <c r="AG251" i="6"/>
  <c r="AJ251" i="6" s="1"/>
  <c r="N103" i="6"/>
  <c r="R103" i="6" s="1"/>
  <c r="N107" i="6"/>
  <c r="R107" i="6" s="1"/>
  <c r="N105" i="6"/>
  <c r="R105" i="6" s="1"/>
  <c r="N101" i="6"/>
  <c r="R101" i="6" s="1"/>
  <c r="N249" i="6"/>
  <c r="R249" i="6" s="1"/>
  <c r="AH107" i="6"/>
  <c r="AK107" i="6" s="1"/>
  <c r="AG107" i="6"/>
  <c r="AJ107" i="6" s="1"/>
  <c r="N104" i="6"/>
  <c r="R104" i="6" s="1"/>
  <c r="N102" i="6"/>
  <c r="R102" i="6" s="1"/>
  <c r="AH98" i="6"/>
  <c r="AK98" i="6" s="1"/>
  <c r="AG98" i="6"/>
  <c r="AJ98" i="6" s="1"/>
  <c r="AH175" i="6"/>
  <c r="AK175" i="6" s="1"/>
  <c r="AG175" i="6"/>
  <c r="AJ175" i="6" s="1"/>
  <c r="N98" i="6"/>
  <c r="R98" i="6" s="1"/>
  <c r="AH173" i="6"/>
  <c r="AK173" i="6" s="1"/>
  <c r="AG173" i="6"/>
  <c r="AJ173" i="6" s="1"/>
  <c r="AG341" i="6"/>
  <c r="AJ341" i="6" s="1"/>
  <c r="AH341" i="6"/>
  <c r="AK341" i="6" s="1"/>
  <c r="N173" i="6"/>
  <c r="R173" i="6" s="1"/>
  <c r="N175" i="6"/>
  <c r="R175" i="6" s="1"/>
  <c r="AG170" i="6"/>
  <c r="AJ170" i="6" s="1"/>
  <c r="AH170" i="6"/>
  <c r="AK170" i="6" s="1"/>
  <c r="AH164" i="6"/>
  <c r="AK164" i="6" s="1"/>
  <c r="AG164" i="6"/>
  <c r="AJ164" i="6" s="1"/>
  <c r="AH223" i="6"/>
  <c r="AK223" i="6" s="1"/>
  <c r="AG223" i="6"/>
  <c r="AJ223" i="6" s="1"/>
  <c r="AG168" i="6"/>
  <c r="AJ168" i="6" s="1"/>
  <c r="AH168" i="6"/>
  <c r="AK168" i="6" s="1"/>
  <c r="N168" i="6"/>
  <c r="R168" i="6" s="1"/>
  <c r="AG166" i="6"/>
  <c r="AJ166" i="6" s="1"/>
  <c r="AH166" i="6"/>
  <c r="AK166" i="6" s="1"/>
  <c r="N219" i="6"/>
  <c r="R219" i="6" s="1"/>
  <c r="N225" i="6"/>
  <c r="R225" i="6" s="1"/>
  <c r="N166" i="6"/>
  <c r="R166" i="6" s="1"/>
  <c r="N226" i="6"/>
  <c r="R226" i="6" s="1"/>
  <c r="N224" i="6"/>
  <c r="R224" i="6" s="1"/>
  <c r="N222" i="6"/>
  <c r="R222" i="6" s="1"/>
  <c r="AH167" i="6"/>
  <c r="AK167" i="6" s="1"/>
  <c r="AG167" i="6"/>
  <c r="AJ167" i="6" s="1"/>
  <c r="AH165" i="6"/>
  <c r="AK165" i="6" s="1"/>
  <c r="AG165" i="6"/>
  <c r="AJ165" i="6" s="1"/>
  <c r="AH225" i="6"/>
  <c r="AK225" i="6" s="1"/>
  <c r="AG225" i="6"/>
  <c r="AJ225" i="6" s="1"/>
  <c r="AG220" i="6"/>
  <c r="AJ220" i="6" s="1"/>
  <c r="AH220" i="6"/>
  <c r="AK220" i="6" s="1"/>
  <c r="AH217" i="6"/>
  <c r="AK217" i="6" s="1"/>
  <c r="AG217" i="6"/>
  <c r="AJ217" i="6" s="1"/>
  <c r="AH215" i="6"/>
  <c r="AK215" i="6" s="1"/>
  <c r="AG215" i="6"/>
  <c r="AJ215" i="6" s="1"/>
  <c r="AH214" i="6"/>
  <c r="AK214" i="6" s="1"/>
  <c r="AG214" i="6"/>
  <c r="AJ214" i="6" s="1"/>
  <c r="AH14" i="6"/>
  <c r="AK14" i="6" s="1"/>
  <c r="AG14" i="6"/>
  <c r="AJ14" i="6" s="1"/>
  <c r="AG216" i="6"/>
  <c r="AJ216" i="6" s="1"/>
  <c r="AH216" i="6"/>
  <c r="AK216" i="6" s="1"/>
  <c r="N215" i="6"/>
  <c r="R215" i="6" s="1"/>
  <c r="AG218" i="6"/>
  <c r="AJ218" i="6" s="1"/>
  <c r="AH218" i="6"/>
  <c r="AK218" i="6" s="1"/>
  <c r="AH16" i="6"/>
  <c r="AK16" i="6" s="1"/>
  <c r="AG16" i="6"/>
  <c r="AJ16" i="6" s="1"/>
  <c r="AG11" i="6"/>
  <c r="AJ11" i="6" s="1"/>
  <c r="AH11" i="6"/>
  <c r="AK11" i="6" s="1"/>
  <c r="N10" i="6"/>
  <c r="R10" i="6" s="1"/>
  <c r="N16" i="6"/>
  <c r="R16" i="6" s="1"/>
  <c r="N216" i="6"/>
  <c r="R216" i="6" s="1"/>
  <c r="N17" i="6"/>
  <c r="R17" i="6" s="1"/>
  <c r="N15" i="6"/>
  <c r="R15" i="6" s="1"/>
  <c r="N13" i="6"/>
  <c r="R13" i="6" s="1"/>
  <c r="AH8" i="6"/>
  <c r="AK8" i="6" s="1"/>
  <c r="AG8" i="6"/>
  <c r="AJ8" i="6" s="1"/>
  <c r="AH6" i="6"/>
  <c r="AK6" i="6" s="1"/>
  <c r="AG6" i="6"/>
  <c r="AJ6" i="6" s="1"/>
  <c r="AH5" i="6"/>
  <c r="AK5" i="6" s="1"/>
  <c r="AG5" i="6"/>
  <c r="AJ5" i="6" s="1"/>
  <c r="AH231" i="6"/>
  <c r="AK231" i="6" s="1"/>
  <c r="AG231" i="6"/>
  <c r="AJ231" i="6" s="1"/>
  <c r="AG9" i="6"/>
  <c r="AJ9" i="6" s="1"/>
  <c r="AH9" i="6"/>
  <c r="AK9" i="6" s="1"/>
  <c r="AH3" i="6"/>
  <c r="AK3" i="6" s="1"/>
  <c r="AG3" i="6"/>
  <c r="AJ3" i="6" s="1"/>
  <c r="AG228" i="6"/>
  <c r="AJ228" i="6" s="1"/>
  <c r="AH228" i="6"/>
  <c r="AK228" i="6" s="1"/>
  <c r="N9" i="6"/>
  <c r="R9" i="6" s="1"/>
  <c r="AG7" i="6"/>
  <c r="AJ7" i="6" s="1"/>
  <c r="AH7" i="6"/>
  <c r="AK7" i="6" s="1"/>
  <c r="N227" i="6"/>
  <c r="R227" i="6" s="1"/>
  <c r="N3" i="6"/>
  <c r="R3" i="6" s="1"/>
  <c r="N7" i="6"/>
  <c r="R7" i="6" s="1"/>
  <c r="N4" i="6"/>
  <c r="R4" i="6" s="1"/>
  <c r="N2" i="6"/>
  <c r="R2" i="6" s="1"/>
  <c r="N230" i="6"/>
  <c r="R230" i="6" s="1"/>
  <c r="AH260" i="6"/>
  <c r="AK260" i="6" s="1"/>
  <c r="AG260" i="6"/>
  <c r="AJ260" i="6" s="1"/>
  <c r="N255" i="6"/>
  <c r="R255" i="6" s="1"/>
  <c r="AH258" i="6"/>
  <c r="AK258" i="6" s="1"/>
  <c r="AG258" i="6"/>
  <c r="AJ258" i="6" s="1"/>
  <c r="N258" i="6"/>
  <c r="R258" i="6" s="1"/>
  <c r="N260" i="6"/>
  <c r="R260" i="6" s="1"/>
  <c r="AH256" i="6"/>
  <c r="AK256" i="6" s="1"/>
  <c r="AG256" i="6"/>
  <c r="AJ256" i="6" s="1"/>
  <c r="AG327" i="6"/>
  <c r="AJ327" i="6" s="1"/>
  <c r="AH327" i="6"/>
  <c r="AK327" i="6" s="1"/>
  <c r="AH149" i="6"/>
  <c r="AK149" i="6" s="1"/>
  <c r="AG149" i="6"/>
  <c r="AJ149" i="6" s="1"/>
  <c r="AH330" i="6"/>
  <c r="AK330" i="6" s="1"/>
  <c r="AG330" i="6"/>
  <c r="AJ330" i="6" s="1"/>
  <c r="AG150" i="6"/>
  <c r="AJ150" i="6" s="1"/>
  <c r="AH150" i="6"/>
  <c r="AK150" i="6" s="1"/>
  <c r="N149" i="6"/>
  <c r="R149" i="6" s="1"/>
  <c r="AH328" i="6"/>
  <c r="AK328" i="6" s="1"/>
  <c r="AG328" i="6"/>
  <c r="AJ328" i="6" s="1"/>
  <c r="N150" i="6"/>
  <c r="R150" i="6" s="1"/>
  <c r="AH151" i="6"/>
  <c r="AK151" i="6" s="1"/>
  <c r="AG151" i="6"/>
  <c r="AJ151" i="6" s="1"/>
  <c r="AH338" i="6"/>
  <c r="AK338" i="6" s="1"/>
  <c r="AG338" i="6"/>
  <c r="AJ338" i="6" s="1"/>
  <c r="AH340" i="6"/>
  <c r="AK340" i="6" s="1"/>
  <c r="AG340" i="6"/>
  <c r="AJ340" i="6" s="1"/>
  <c r="AH336" i="6"/>
  <c r="AK336" i="6" s="1"/>
  <c r="AG336" i="6"/>
  <c r="AJ336" i="6" s="1"/>
  <c r="AH326" i="6"/>
  <c r="AK326" i="6" s="1"/>
  <c r="AG326" i="6"/>
  <c r="AJ326" i="6" s="1"/>
  <c r="N321" i="6"/>
  <c r="R321" i="6" s="1"/>
  <c r="AG322" i="6"/>
  <c r="AJ322" i="6" s="1"/>
  <c r="AH322" i="6"/>
  <c r="AK322" i="6" s="1"/>
  <c r="AG308" i="6"/>
  <c r="AJ308" i="6" s="1"/>
  <c r="AH308" i="6"/>
  <c r="AK308" i="6" s="1"/>
  <c r="AG306" i="6"/>
  <c r="AJ306" i="6" s="1"/>
  <c r="AH306" i="6"/>
  <c r="AK306" i="6" s="1"/>
  <c r="AG294" i="6"/>
  <c r="AJ294" i="6" s="1"/>
  <c r="AH294" i="6"/>
  <c r="AK294" i="6" s="1"/>
  <c r="AH284" i="6"/>
  <c r="AK284" i="6" s="1"/>
  <c r="AG284" i="6"/>
  <c r="AJ284" i="6" s="1"/>
  <c r="AH309" i="6"/>
  <c r="AK309" i="6" s="1"/>
  <c r="AG309" i="6"/>
  <c r="AJ309" i="6" s="1"/>
  <c r="AH307" i="6"/>
  <c r="AK307" i="6" s="1"/>
  <c r="AG307" i="6"/>
  <c r="AJ307" i="6" s="1"/>
  <c r="AH286" i="6"/>
  <c r="AK286" i="6" s="1"/>
  <c r="AG286" i="6"/>
  <c r="AJ286" i="6" s="1"/>
  <c r="AH295" i="6"/>
  <c r="AK295" i="6" s="1"/>
  <c r="AG295" i="6"/>
  <c r="AJ295" i="6" s="1"/>
  <c r="N294" i="6"/>
  <c r="R294" i="6" s="1"/>
  <c r="AG305" i="6"/>
  <c r="AJ305" i="6" s="1"/>
  <c r="AH305" i="6"/>
  <c r="AK305" i="6" s="1"/>
  <c r="AG296" i="6"/>
  <c r="AJ296" i="6" s="1"/>
  <c r="AH296" i="6"/>
  <c r="AK296" i="6" s="1"/>
  <c r="N309" i="6"/>
  <c r="R309" i="6" s="1"/>
  <c r="N307" i="6"/>
  <c r="R307" i="6" s="1"/>
  <c r="N286" i="6"/>
  <c r="R286" i="6" s="1"/>
  <c r="N295" i="6"/>
  <c r="R295" i="6" s="1"/>
  <c r="N278" i="6"/>
  <c r="R278" i="6" s="1"/>
  <c r="N284" i="6"/>
  <c r="R284" i="6" s="1"/>
  <c r="AG276" i="6"/>
  <c r="AJ276" i="6" s="1"/>
  <c r="AH276" i="6"/>
  <c r="AK276" i="6" s="1"/>
  <c r="AH275" i="6"/>
  <c r="AK275" i="6" s="1"/>
  <c r="AG275" i="6"/>
  <c r="AJ275" i="6" s="1"/>
  <c r="N276" i="6"/>
  <c r="R276" i="6" s="1"/>
  <c r="N262" i="6"/>
  <c r="R262" i="6" s="1"/>
  <c r="AH274" i="6"/>
  <c r="AK274" i="6" s="1"/>
  <c r="AG274" i="6"/>
  <c r="AJ274" i="6" s="1"/>
  <c r="AH261" i="6"/>
  <c r="AK261" i="6" s="1"/>
  <c r="AG261" i="6"/>
  <c r="AJ261" i="6" s="1"/>
  <c r="AG263" i="6"/>
  <c r="AJ263" i="6" s="1"/>
  <c r="AH263" i="6"/>
  <c r="AK263" i="6" s="1"/>
  <c r="AH236" i="6"/>
  <c r="AK236" i="6" s="1"/>
  <c r="AG236" i="6"/>
  <c r="AJ236" i="6" s="1"/>
  <c r="AH234" i="6"/>
  <c r="AK234" i="6" s="1"/>
  <c r="AG234" i="6"/>
  <c r="AJ234" i="6" s="1"/>
  <c r="AH211" i="6"/>
  <c r="AK211" i="6" s="1"/>
  <c r="AG211" i="6"/>
  <c r="AJ211" i="6" s="1"/>
  <c r="N238" i="6"/>
  <c r="R238" i="6" s="1"/>
  <c r="N235" i="6"/>
  <c r="R235" i="6" s="1"/>
  <c r="AG235" i="6"/>
  <c r="AJ235" i="6" s="1"/>
  <c r="AH235" i="6"/>
  <c r="AK235" i="6" s="1"/>
  <c r="AH213" i="6"/>
  <c r="AK213" i="6" s="1"/>
  <c r="AG213" i="6"/>
  <c r="AJ213" i="6" s="1"/>
  <c r="AH238" i="6"/>
  <c r="AK238" i="6" s="1"/>
  <c r="AG238" i="6"/>
  <c r="AJ238" i="6" s="1"/>
  <c r="N213" i="6"/>
  <c r="R213" i="6" s="1"/>
  <c r="AH179" i="6"/>
  <c r="AK179" i="6" s="1"/>
  <c r="AG179" i="6"/>
  <c r="AJ179" i="6" s="1"/>
  <c r="N179" i="6"/>
  <c r="R179" i="6" s="1"/>
  <c r="AH207" i="6"/>
  <c r="AK207" i="6" s="1"/>
  <c r="AG207" i="6"/>
  <c r="AJ207" i="6" s="1"/>
  <c r="AH181" i="6"/>
  <c r="AK181" i="6" s="1"/>
  <c r="AG181" i="6"/>
  <c r="AJ181" i="6" s="1"/>
  <c r="AA161" i="6"/>
  <c r="AB161" i="6"/>
  <c r="M162" i="6"/>
  <c r="I162" i="6"/>
  <c r="J162" i="6" s="1"/>
  <c r="O162" i="6" s="1"/>
  <c r="M176" i="6"/>
  <c r="I176" i="6"/>
  <c r="J176" i="6" s="1"/>
  <c r="O176" i="6" s="1"/>
  <c r="AA177" i="6"/>
  <c r="AB177" i="6"/>
  <c r="M161" i="6"/>
  <c r="I161" i="6"/>
  <c r="J161" i="6" s="1"/>
  <c r="O161" i="6" s="1"/>
  <c r="P160" i="6"/>
  <c r="S160" i="6" s="1"/>
  <c r="L160" i="6"/>
  <c r="AB176" i="6"/>
  <c r="AA176" i="6"/>
  <c r="P177" i="6"/>
  <c r="S177" i="6" s="1"/>
  <c r="L177" i="6"/>
  <c r="AH160" i="6"/>
  <c r="AG160" i="6"/>
  <c r="AJ160" i="6" s="1"/>
  <c r="P162" i="6"/>
  <c r="S162" i="6" s="1"/>
  <c r="L162" i="6"/>
  <c r="P176" i="6"/>
  <c r="S176" i="6" s="1"/>
  <c r="L176" i="6"/>
  <c r="P161" i="6"/>
  <c r="S161" i="6" s="1"/>
  <c r="L161" i="6"/>
  <c r="AH162" i="6"/>
  <c r="AK162" i="6" s="1"/>
  <c r="AG162" i="6"/>
  <c r="AJ162" i="6" s="1"/>
  <c r="M160" i="6"/>
  <c r="I160" i="6"/>
  <c r="J160" i="6" s="1"/>
  <c r="O160" i="6" s="1"/>
  <c r="M177" i="6"/>
  <c r="I177" i="6"/>
  <c r="J177" i="6" s="1"/>
  <c r="O177" i="6" s="1"/>
  <c r="AA145" i="6"/>
  <c r="AB145" i="6"/>
  <c r="M148" i="6"/>
  <c r="I148" i="6"/>
  <c r="J148" i="6" s="1"/>
  <c r="O148" i="6" s="1"/>
  <c r="AB153" i="6"/>
  <c r="AA153" i="6"/>
  <c r="M155" i="6"/>
  <c r="I155" i="6"/>
  <c r="J155" i="6" s="1"/>
  <c r="O155" i="6" s="1"/>
  <c r="M146" i="6"/>
  <c r="I146" i="6"/>
  <c r="J146" i="6" s="1"/>
  <c r="O146" i="6" s="1"/>
  <c r="P147" i="6"/>
  <c r="S147" i="6" s="1"/>
  <c r="L147" i="6"/>
  <c r="P152" i="6"/>
  <c r="S152" i="6" s="1"/>
  <c r="L152" i="6"/>
  <c r="P154" i="6"/>
  <c r="S154" i="6" s="1"/>
  <c r="L154" i="6"/>
  <c r="AB156" i="6"/>
  <c r="AA156" i="6"/>
  <c r="P157" i="6"/>
  <c r="S157" i="6" s="1"/>
  <c r="L157" i="6"/>
  <c r="M158" i="6"/>
  <c r="I158" i="6"/>
  <c r="J158" i="6" s="1"/>
  <c r="O158" i="6" s="1"/>
  <c r="AA159" i="6"/>
  <c r="AB159" i="6"/>
  <c r="M145" i="6"/>
  <c r="I145" i="6"/>
  <c r="J145" i="6" s="1"/>
  <c r="O145" i="6" s="1"/>
  <c r="AG152" i="6"/>
  <c r="AJ152" i="6" s="1"/>
  <c r="AH152" i="6"/>
  <c r="AG154" i="6"/>
  <c r="AJ154" i="6" s="1"/>
  <c r="AH154" i="6"/>
  <c r="AK154" i="6" s="1"/>
  <c r="P153" i="6"/>
  <c r="S153" i="6" s="1"/>
  <c r="L153" i="6"/>
  <c r="P144" i="6"/>
  <c r="S144" i="6" s="1"/>
  <c r="L144" i="6"/>
  <c r="M156" i="6"/>
  <c r="I156" i="6"/>
  <c r="J156" i="6" s="1"/>
  <c r="O156" i="6" s="1"/>
  <c r="AB158" i="6"/>
  <c r="AA158" i="6"/>
  <c r="P159" i="6"/>
  <c r="S159" i="6" s="1"/>
  <c r="L159" i="6"/>
  <c r="P148" i="6"/>
  <c r="S148" i="6" s="1"/>
  <c r="L148" i="6"/>
  <c r="P155" i="6"/>
  <c r="S155" i="6" s="1"/>
  <c r="L155" i="6"/>
  <c r="P146" i="6"/>
  <c r="S146" i="6" s="1"/>
  <c r="L146" i="6"/>
  <c r="M147" i="6"/>
  <c r="I147" i="6"/>
  <c r="J147" i="6" s="1"/>
  <c r="O147" i="6" s="1"/>
  <c r="M152" i="6"/>
  <c r="I152" i="6"/>
  <c r="J152" i="6" s="1"/>
  <c r="O152" i="6" s="1"/>
  <c r="M154" i="6"/>
  <c r="I154" i="6"/>
  <c r="J154" i="6" s="1"/>
  <c r="O154" i="6" s="1"/>
  <c r="M157" i="6"/>
  <c r="I157" i="6"/>
  <c r="J157" i="6" s="1"/>
  <c r="O157" i="6" s="1"/>
  <c r="P158" i="6"/>
  <c r="S158" i="6" s="1"/>
  <c r="L158" i="6"/>
  <c r="P145" i="6"/>
  <c r="S145" i="6" s="1"/>
  <c r="L145" i="6"/>
  <c r="AB148" i="6"/>
  <c r="AA148" i="6"/>
  <c r="M153" i="6"/>
  <c r="I153" i="6"/>
  <c r="J153" i="6" s="1"/>
  <c r="O153" i="6" s="1"/>
  <c r="AB155" i="6"/>
  <c r="AA155" i="6"/>
  <c r="M144" i="6"/>
  <c r="I144" i="6"/>
  <c r="J144" i="6" s="1"/>
  <c r="O144" i="6" s="1"/>
  <c r="AR155" i="6"/>
  <c r="AS155" i="6"/>
  <c r="AT155" i="6" s="1"/>
  <c r="P156" i="6"/>
  <c r="S156" i="6" s="1"/>
  <c r="L156" i="6"/>
  <c r="AA157" i="6"/>
  <c r="AB157" i="6"/>
  <c r="M159" i="6"/>
  <c r="I159" i="6"/>
  <c r="J159" i="6" s="1"/>
  <c r="O159" i="6" s="1"/>
  <c r="M122" i="6"/>
  <c r="I122" i="6"/>
  <c r="J122" i="6" s="1"/>
  <c r="O122" i="6" s="1"/>
  <c r="AB124" i="6"/>
  <c r="AA124" i="6"/>
  <c r="M129" i="6"/>
  <c r="I129" i="6"/>
  <c r="J129" i="6" s="1"/>
  <c r="O129" i="6" s="1"/>
  <c r="P121" i="6"/>
  <c r="S121" i="6" s="1"/>
  <c r="L121" i="6"/>
  <c r="P123" i="6"/>
  <c r="S123" i="6" s="1"/>
  <c r="L123" i="6"/>
  <c r="P128" i="6"/>
  <c r="S128" i="6" s="1"/>
  <c r="L128" i="6"/>
  <c r="AB140" i="6"/>
  <c r="AA140" i="6"/>
  <c r="P141" i="6"/>
  <c r="S141" i="6" s="1"/>
  <c r="L141" i="6"/>
  <c r="M142" i="6"/>
  <c r="I142" i="6"/>
  <c r="J142" i="6" s="1"/>
  <c r="O142" i="6" s="1"/>
  <c r="AA143" i="6"/>
  <c r="AB143" i="6"/>
  <c r="AG121" i="6"/>
  <c r="AJ121" i="6" s="1"/>
  <c r="AH121" i="6"/>
  <c r="AG123" i="6"/>
  <c r="AJ123" i="6" s="1"/>
  <c r="AH123" i="6"/>
  <c r="AK123" i="6" s="1"/>
  <c r="AG128" i="6"/>
  <c r="AJ128" i="6" s="1"/>
  <c r="AH128" i="6"/>
  <c r="AK128" i="6" s="1"/>
  <c r="P124" i="6"/>
  <c r="S124" i="6" s="1"/>
  <c r="L124" i="6"/>
  <c r="M140" i="6"/>
  <c r="I140" i="6"/>
  <c r="J140" i="6" s="1"/>
  <c r="O140" i="6" s="1"/>
  <c r="AB142" i="6"/>
  <c r="AA142" i="6"/>
  <c r="P143" i="6"/>
  <c r="S143" i="6" s="1"/>
  <c r="L143" i="6"/>
  <c r="P122" i="6"/>
  <c r="S122" i="6" s="1"/>
  <c r="L122" i="6"/>
  <c r="P129" i="6"/>
  <c r="S129" i="6" s="1"/>
  <c r="L129" i="6"/>
  <c r="M121" i="6"/>
  <c r="I121" i="6"/>
  <c r="J121" i="6" s="1"/>
  <c r="O121" i="6" s="1"/>
  <c r="M123" i="6"/>
  <c r="I123" i="6"/>
  <c r="J123" i="6" s="1"/>
  <c r="O123" i="6" s="1"/>
  <c r="M128" i="6"/>
  <c r="I128" i="6"/>
  <c r="J128" i="6" s="1"/>
  <c r="O128" i="6" s="1"/>
  <c r="M141" i="6"/>
  <c r="I141" i="6"/>
  <c r="J141" i="6" s="1"/>
  <c r="O141" i="6" s="1"/>
  <c r="P142" i="6"/>
  <c r="S142" i="6" s="1"/>
  <c r="L142" i="6"/>
  <c r="AB122" i="6"/>
  <c r="AA122" i="6"/>
  <c r="M124" i="6"/>
  <c r="I124" i="6"/>
  <c r="J124" i="6" s="1"/>
  <c r="O124" i="6" s="1"/>
  <c r="AB129" i="6"/>
  <c r="AA129" i="6"/>
  <c r="AR129" i="6"/>
  <c r="AS129" i="6"/>
  <c r="AT129" i="6" s="1"/>
  <c r="P140" i="6"/>
  <c r="S140" i="6" s="1"/>
  <c r="L140" i="6"/>
  <c r="AA141" i="6"/>
  <c r="AB141" i="6"/>
  <c r="M143" i="6"/>
  <c r="I143" i="6"/>
  <c r="J143" i="6" s="1"/>
  <c r="O143" i="6" s="1"/>
  <c r="P112" i="6"/>
  <c r="S112" i="6" s="1"/>
  <c r="L112" i="6"/>
  <c r="P116" i="6"/>
  <c r="S116" i="6" s="1"/>
  <c r="L116" i="6"/>
  <c r="M117" i="6"/>
  <c r="I117" i="6"/>
  <c r="J117" i="6" s="1"/>
  <c r="O117" i="6" s="1"/>
  <c r="P118" i="6"/>
  <c r="S118" i="6" s="1"/>
  <c r="L118" i="6"/>
  <c r="M120" i="6"/>
  <c r="I120" i="6"/>
  <c r="J120" i="6" s="1"/>
  <c r="O120" i="6" s="1"/>
  <c r="AB112" i="6"/>
  <c r="AA112" i="6"/>
  <c r="M114" i="6"/>
  <c r="I114" i="6"/>
  <c r="J114" i="6" s="1"/>
  <c r="O114" i="6" s="1"/>
  <c r="AB116" i="6"/>
  <c r="AA116" i="6"/>
  <c r="AB118" i="6"/>
  <c r="AA118" i="6"/>
  <c r="P111" i="6"/>
  <c r="S111" i="6" s="1"/>
  <c r="L111" i="6"/>
  <c r="P113" i="6"/>
  <c r="S113" i="6" s="1"/>
  <c r="L113" i="6"/>
  <c r="P115" i="6"/>
  <c r="S115" i="6" s="1"/>
  <c r="L115" i="6"/>
  <c r="AB120" i="6"/>
  <c r="AA120" i="6"/>
  <c r="M112" i="6"/>
  <c r="I112" i="6"/>
  <c r="J112" i="6" s="1"/>
  <c r="O112" i="6" s="1"/>
  <c r="AB114" i="6"/>
  <c r="AA114" i="6"/>
  <c r="M116" i="6"/>
  <c r="I116" i="6"/>
  <c r="J116" i="6" s="1"/>
  <c r="O116" i="6" s="1"/>
  <c r="P117" i="6"/>
  <c r="S117" i="6" s="1"/>
  <c r="L117" i="6"/>
  <c r="M118" i="6"/>
  <c r="I118" i="6"/>
  <c r="J118" i="6" s="1"/>
  <c r="O118" i="6" s="1"/>
  <c r="AS120" i="6"/>
  <c r="AT120" i="6" s="1"/>
  <c r="AR120" i="6"/>
  <c r="AS118" i="6"/>
  <c r="AT118" i="6" s="1"/>
  <c r="AR118" i="6"/>
  <c r="AG119" i="6"/>
  <c r="AJ119" i="6" s="1"/>
  <c r="AH119" i="6"/>
  <c r="AK119" i="6" s="1"/>
  <c r="L120" i="6"/>
  <c r="P120" i="6"/>
  <c r="S120" i="6" s="1"/>
  <c r="AG111" i="6"/>
  <c r="AJ111" i="6" s="1"/>
  <c r="AH111" i="6"/>
  <c r="AG113" i="6"/>
  <c r="AJ113" i="6" s="1"/>
  <c r="AH113" i="6"/>
  <c r="AK113" i="6" s="1"/>
  <c r="AG115" i="6"/>
  <c r="AJ115" i="6" s="1"/>
  <c r="AH115" i="6"/>
  <c r="AK115" i="6" s="1"/>
  <c r="P114" i="6"/>
  <c r="S114" i="6" s="1"/>
  <c r="L114" i="6"/>
  <c r="AA117" i="6"/>
  <c r="AB117" i="6"/>
  <c r="M111" i="6"/>
  <c r="I111" i="6"/>
  <c r="J111" i="6" s="1"/>
  <c r="O111" i="6" s="1"/>
  <c r="M113" i="6"/>
  <c r="I113" i="6"/>
  <c r="J113" i="6" s="1"/>
  <c r="O113" i="6" s="1"/>
  <c r="M115" i="6"/>
  <c r="I115" i="6"/>
  <c r="J115" i="6" s="1"/>
  <c r="O115" i="6" s="1"/>
  <c r="AA81" i="6"/>
  <c r="AB81" i="6"/>
  <c r="M84" i="6"/>
  <c r="I84" i="6"/>
  <c r="J84" i="6" s="1"/>
  <c r="O84" i="6" s="1"/>
  <c r="M82" i="6"/>
  <c r="I82" i="6"/>
  <c r="J82" i="6" s="1"/>
  <c r="O82" i="6" s="1"/>
  <c r="P83" i="6"/>
  <c r="S83" i="6" s="1"/>
  <c r="L83" i="6"/>
  <c r="P96" i="6"/>
  <c r="S96" i="6" s="1"/>
  <c r="L96" i="6"/>
  <c r="M108" i="6"/>
  <c r="I108" i="6"/>
  <c r="J108" i="6" s="1"/>
  <c r="O108" i="6" s="1"/>
  <c r="AA109" i="6"/>
  <c r="AB109" i="6"/>
  <c r="M81" i="6"/>
  <c r="I81" i="6"/>
  <c r="J81" i="6" s="1"/>
  <c r="O81" i="6" s="1"/>
  <c r="AG83" i="6"/>
  <c r="AJ83" i="6" s="1"/>
  <c r="AH83" i="6"/>
  <c r="AK83" i="6" s="1"/>
  <c r="AG96" i="6"/>
  <c r="AJ96" i="6" s="1"/>
  <c r="AH96" i="6"/>
  <c r="AK96" i="6" s="1"/>
  <c r="P80" i="6"/>
  <c r="S80" i="6" s="1"/>
  <c r="L80" i="6"/>
  <c r="AB108" i="6"/>
  <c r="AA108" i="6"/>
  <c r="P109" i="6"/>
  <c r="S109" i="6" s="1"/>
  <c r="L109" i="6"/>
  <c r="P84" i="6"/>
  <c r="S84" i="6" s="1"/>
  <c r="L84" i="6"/>
  <c r="P82" i="6"/>
  <c r="S82" i="6" s="1"/>
  <c r="L82" i="6"/>
  <c r="M83" i="6"/>
  <c r="I83" i="6"/>
  <c r="J83" i="6" s="1"/>
  <c r="O83" i="6" s="1"/>
  <c r="M96" i="6"/>
  <c r="I96" i="6"/>
  <c r="J96" i="6" s="1"/>
  <c r="O96" i="6" s="1"/>
  <c r="P108" i="6"/>
  <c r="S108" i="6" s="1"/>
  <c r="L108" i="6"/>
  <c r="P81" i="6"/>
  <c r="S81" i="6" s="1"/>
  <c r="L81" i="6"/>
  <c r="AH82" i="6"/>
  <c r="AK82" i="6" s="1"/>
  <c r="AG82" i="6"/>
  <c r="AJ82" i="6" s="1"/>
  <c r="AB84" i="6"/>
  <c r="AA84" i="6"/>
  <c r="M80" i="6"/>
  <c r="I80" i="6"/>
  <c r="J80" i="6" s="1"/>
  <c r="O80" i="6" s="1"/>
  <c r="M109" i="6"/>
  <c r="I109" i="6"/>
  <c r="J109" i="6" s="1"/>
  <c r="O109" i="6" s="1"/>
  <c r="AA68" i="6"/>
  <c r="AB68" i="6"/>
  <c r="M76" i="6"/>
  <c r="I76" i="6"/>
  <c r="J76" i="6" s="1"/>
  <c r="O76" i="6" s="1"/>
  <c r="AB78" i="6"/>
  <c r="AA78" i="6"/>
  <c r="M70" i="6"/>
  <c r="I70" i="6"/>
  <c r="J70" i="6" s="1"/>
  <c r="O70" i="6" s="1"/>
  <c r="M74" i="6"/>
  <c r="I74" i="6"/>
  <c r="J74" i="6" s="1"/>
  <c r="O74" i="6" s="1"/>
  <c r="P75" i="6"/>
  <c r="S75" i="6" s="1"/>
  <c r="L75" i="6"/>
  <c r="P77" i="6"/>
  <c r="S77" i="6" s="1"/>
  <c r="L77" i="6"/>
  <c r="P69" i="6"/>
  <c r="S69" i="6" s="1"/>
  <c r="L69" i="6"/>
  <c r="AB71" i="6"/>
  <c r="AA71" i="6"/>
  <c r="P72" i="6"/>
  <c r="S72" i="6" s="1"/>
  <c r="L72" i="6"/>
  <c r="M73" i="6"/>
  <c r="I73" i="6"/>
  <c r="J73" i="6" s="1"/>
  <c r="O73" i="6" s="1"/>
  <c r="AA79" i="6"/>
  <c r="AB79" i="6"/>
  <c r="M68" i="6"/>
  <c r="I68" i="6"/>
  <c r="J68" i="6" s="1"/>
  <c r="O68" i="6" s="1"/>
  <c r="AG75" i="6"/>
  <c r="AJ75" i="6" s="1"/>
  <c r="AH75" i="6"/>
  <c r="AK75" i="6" s="1"/>
  <c r="AG77" i="6"/>
  <c r="AJ77" i="6" s="1"/>
  <c r="AH77" i="6"/>
  <c r="AK77" i="6" s="1"/>
  <c r="AG69" i="6"/>
  <c r="AJ69" i="6" s="1"/>
  <c r="AH69" i="6"/>
  <c r="AK69" i="6" s="1"/>
  <c r="P78" i="6"/>
  <c r="S78" i="6" s="1"/>
  <c r="L78" i="6"/>
  <c r="P67" i="6"/>
  <c r="S67" i="6" s="1"/>
  <c r="L67" i="6"/>
  <c r="M71" i="6"/>
  <c r="I71" i="6"/>
  <c r="J71" i="6" s="1"/>
  <c r="O71" i="6" s="1"/>
  <c r="AB73" i="6"/>
  <c r="AA73" i="6"/>
  <c r="P79" i="6"/>
  <c r="S79" i="6" s="1"/>
  <c r="L79" i="6"/>
  <c r="P76" i="6"/>
  <c r="S76" i="6" s="1"/>
  <c r="L76" i="6"/>
  <c r="P70" i="6"/>
  <c r="S70" i="6" s="1"/>
  <c r="L70" i="6"/>
  <c r="P74" i="6"/>
  <c r="S74" i="6" s="1"/>
  <c r="L74" i="6"/>
  <c r="M75" i="6"/>
  <c r="I75" i="6"/>
  <c r="J75" i="6" s="1"/>
  <c r="O75" i="6" s="1"/>
  <c r="M77" i="6"/>
  <c r="I77" i="6"/>
  <c r="J77" i="6" s="1"/>
  <c r="O77" i="6" s="1"/>
  <c r="M69" i="6"/>
  <c r="I69" i="6"/>
  <c r="J69" i="6" s="1"/>
  <c r="O69" i="6" s="1"/>
  <c r="M72" i="6"/>
  <c r="I72" i="6"/>
  <c r="J72" i="6" s="1"/>
  <c r="O72" i="6" s="1"/>
  <c r="P73" i="6"/>
  <c r="S73" i="6" s="1"/>
  <c r="L73" i="6"/>
  <c r="P68" i="6"/>
  <c r="S68" i="6" s="1"/>
  <c r="L68" i="6"/>
  <c r="AB76" i="6"/>
  <c r="AA76" i="6"/>
  <c r="M78" i="6"/>
  <c r="I78" i="6"/>
  <c r="J78" i="6" s="1"/>
  <c r="O78" i="6" s="1"/>
  <c r="AB70" i="6"/>
  <c r="AA70" i="6"/>
  <c r="M67" i="6"/>
  <c r="I67" i="6"/>
  <c r="J67" i="6" s="1"/>
  <c r="O67" i="6" s="1"/>
  <c r="AR70" i="6"/>
  <c r="AS70" i="6"/>
  <c r="AT70" i="6" s="1"/>
  <c r="P71" i="6"/>
  <c r="S71" i="6" s="1"/>
  <c r="L71" i="6"/>
  <c r="AA72" i="6"/>
  <c r="AB72" i="6"/>
  <c r="M79" i="6"/>
  <c r="I79" i="6"/>
  <c r="J79" i="6" s="1"/>
  <c r="O79" i="6" s="1"/>
  <c r="I20" i="6"/>
  <c r="J20" i="6" s="1"/>
  <c r="O20" i="6" s="1"/>
  <c r="M20" i="6"/>
  <c r="I54" i="6"/>
  <c r="J54" i="6" s="1"/>
  <c r="O54" i="6" s="1"/>
  <c r="M54" i="6"/>
  <c r="L30" i="6"/>
  <c r="P30" i="6"/>
  <c r="S30" i="6" s="1"/>
  <c r="I29" i="6"/>
  <c r="J29" i="6" s="1"/>
  <c r="O29" i="6" s="1"/>
  <c r="M29" i="6"/>
  <c r="I19" i="6"/>
  <c r="J19" i="6" s="1"/>
  <c r="O19" i="6" s="1"/>
  <c r="M19" i="6"/>
  <c r="L18" i="6"/>
  <c r="P18" i="6"/>
  <c r="S18" i="6" s="1"/>
  <c r="N52" i="6"/>
  <c r="AB54" i="6"/>
  <c r="AA54" i="6"/>
  <c r="I51" i="6"/>
  <c r="J51" i="6" s="1"/>
  <c r="O51" i="6" s="1"/>
  <c r="M51" i="6"/>
  <c r="I31" i="6"/>
  <c r="J31" i="6" s="1"/>
  <c r="O31" i="6" s="1"/>
  <c r="M31" i="6"/>
  <c r="L20" i="6"/>
  <c r="P20" i="6"/>
  <c r="S20" i="6" s="1"/>
  <c r="L54" i="6"/>
  <c r="P54" i="6"/>
  <c r="S54" i="6" s="1"/>
  <c r="I30" i="6"/>
  <c r="J30" i="6" s="1"/>
  <c r="O30" i="6" s="1"/>
  <c r="M30" i="6"/>
  <c r="AB51" i="6"/>
  <c r="AA51" i="6"/>
  <c r="L29" i="6"/>
  <c r="P29" i="6"/>
  <c r="S29" i="6" s="1"/>
  <c r="L19" i="6"/>
  <c r="P19" i="6"/>
  <c r="S19" i="6" s="1"/>
  <c r="I18" i="6"/>
  <c r="J18" i="6" s="1"/>
  <c r="O18" i="6" s="1"/>
  <c r="M18" i="6"/>
  <c r="AS51" i="6"/>
  <c r="AT51" i="6" s="1"/>
  <c r="AR51" i="6"/>
  <c r="N32" i="6"/>
  <c r="R32" i="6" s="1"/>
  <c r="L51" i="6"/>
  <c r="P51" i="6"/>
  <c r="S51" i="6" s="1"/>
  <c r="L31" i="6"/>
  <c r="P31" i="6"/>
  <c r="S31" i="6" s="1"/>
  <c r="S1052" i="1"/>
  <c r="S1053" i="1"/>
  <c r="N6" i="1"/>
  <c r="Q6" i="1" s="1"/>
  <c r="N1051" i="1"/>
  <c r="N1050" i="1"/>
  <c r="N1049" i="1"/>
  <c r="Q1049" i="1" s="1"/>
  <c r="N1048" i="1"/>
  <c r="N1047" i="1"/>
  <c r="N1046" i="1"/>
  <c r="N1045" i="1"/>
  <c r="N1044" i="1"/>
  <c r="N1043" i="1"/>
  <c r="N1042" i="1"/>
  <c r="N1041" i="1"/>
  <c r="Q1041" i="1" s="1"/>
  <c r="N1040" i="1"/>
  <c r="N1039" i="1"/>
  <c r="O1039" i="1" s="1"/>
  <c r="N1038" i="1"/>
  <c r="N1037" i="1"/>
  <c r="N1036" i="1"/>
  <c r="Q1036" i="1" s="1"/>
  <c r="R1036" i="1" s="1"/>
  <c r="N1035" i="1"/>
  <c r="N1034" i="1"/>
  <c r="N1033" i="1"/>
  <c r="Q1033" i="1" s="1"/>
  <c r="N1032" i="1"/>
  <c r="N1031" i="1"/>
  <c r="N1030" i="1"/>
  <c r="N1029" i="1"/>
  <c r="N1028" i="1"/>
  <c r="N1027" i="1"/>
  <c r="N1026" i="1"/>
  <c r="N1025" i="1"/>
  <c r="Q1025" i="1" s="1"/>
  <c r="N1024" i="1"/>
  <c r="N1023" i="1"/>
  <c r="N1022" i="1"/>
  <c r="N1021" i="1"/>
  <c r="Q1021" i="1" s="1"/>
  <c r="N1020" i="1"/>
  <c r="N1019" i="1"/>
  <c r="N1018" i="1"/>
  <c r="N1017" i="1"/>
  <c r="Q1017" i="1" s="1"/>
  <c r="N1016" i="1"/>
  <c r="N1015" i="1"/>
  <c r="N1014" i="1"/>
  <c r="N1013" i="1"/>
  <c r="N1012" i="1"/>
  <c r="N1011" i="1"/>
  <c r="N1010" i="1"/>
  <c r="N1009" i="1"/>
  <c r="Q1009" i="1" s="1"/>
  <c r="N1008" i="1"/>
  <c r="N1007" i="1"/>
  <c r="O1007" i="1" s="1"/>
  <c r="N1006" i="1"/>
  <c r="N1005" i="1"/>
  <c r="Q1005" i="1" s="1"/>
  <c r="N1004" i="1"/>
  <c r="O1004" i="1" s="1"/>
  <c r="N1003" i="1"/>
  <c r="N1002" i="1"/>
  <c r="N1001" i="1"/>
  <c r="Q1001" i="1" s="1"/>
  <c r="N1000" i="1"/>
  <c r="N999" i="1"/>
  <c r="N998" i="1"/>
  <c r="N997" i="1"/>
  <c r="N996" i="1"/>
  <c r="N995" i="1"/>
  <c r="N994" i="1"/>
  <c r="N993" i="1"/>
  <c r="Q993" i="1" s="1"/>
  <c r="N992" i="1"/>
  <c r="N991" i="1"/>
  <c r="N990" i="1"/>
  <c r="N989" i="1"/>
  <c r="Q989" i="1" s="1"/>
  <c r="N988" i="1"/>
  <c r="N987" i="1"/>
  <c r="N986" i="1"/>
  <c r="N985" i="1"/>
  <c r="Q985" i="1" s="1"/>
  <c r="N984" i="1"/>
  <c r="N983" i="1"/>
  <c r="N982" i="1"/>
  <c r="N981" i="1"/>
  <c r="N980" i="1"/>
  <c r="N979" i="1"/>
  <c r="N978" i="1"/>
  <c r="N977" i="1"/>
  <c r="Q977" i="1" s="1"/>
  <c r="N976" i="1"/>
  <c r="N975" i="1"/>
  <c r="O975" i="1" s="1"/>
  <c r="N974" i="1"/>
  <c r="N973" i="1"/>
  <c r="Q973" i="1" s="1"/>
  <c r="N972" i="1"/>
  <c r="O972" i="1" s="1"/>
  <c r="N971" i="1"/>
  <c r="N970" i="1"/>
  <c r="N969" i="1"/>
  <c r="O969" i="1" s="1"/>
  <c r="N968" i="1"/>
  <c r="N967" i="1"/>
  <c r="N966" i="1"/>
  <c r="N965" i="1"/>
  <c r="N964" i="1"/>
  <c r="N963" i="1"/>
  <c r="N962" i="1"/>
  <c r="N961" i="1"/>
  <c r="O961" i="1" s="1"/>
  <c r="N960" i="1"/>
  <c r="N959" i="1"/>
  <c r="N958" i="1"/>
  <c r="N957" i="1"/>
  <c r="N956" i="1"/>
  <c r="N955" i="1"/>
  <c r="N954" i="1"/>
  <c r="N953" i="1"/>
  <c r="O953" i="1" s="1"/>
  <c r="N952" i="1"/>
  <c r="N951" i="1"/>
  <c r="N950" i="1"/>
  <c r="N949" i="1"/>
  <c r="N948" i="1"/>
  <c r="N947" i="1"/>
  <c r="N946" i="1"/>
  <c r="N945" i="1"/>
  <c r="O945" i="1" s="1"/>
  <c r="N944" i="1"/>
  <c r="N943" i="1"/>
  <c r="Q943" i="1" s="1"/>
  <c r="N942" i="1"/>
  <c r="N941" i="1"/>
  <c r="O941" i="1" s="1"/>
  <c r="N940" i="1"/>
  <c r="O940" i="1" s="1"/>
  <c r="N939" i="1"/>
  <c r="N938" i="1"/>
  <c r="N937" i="1"/>
  <c r="O937" i="1" s="1"/>
  <c r="N936" i="1"/>
  <c r="N935" i="1"/>
  <c r="N934" i="1"/>
  <c r="N933" i="1"/>
  <c r="N932" i="1"/>
  <c r="N931" i="1"/>
  <c r="N930" i="1"/>
  <c r="N929" i="1"/>
  <c r="O929" i="1" s="1"/>
  <c r="N928" i="1"/>
  <c r="N927" i="1"/>
  <c r="N926" i="1"/>
  <c r="N925" i="1"/>
  <c r="N924" i="1"/>
  <c r="N923" i="1"/>
  <c r="N922" i="1"/>
  <c r="N921" i="1"/>
  <c r="O921" i="1" s="1"/>
  <c r="N920" i="1"/>
  <c r="N919" i="1"/>
  <c r="N918" i="1"/>
  <c r="N917" i="1"/>
  <c r="N916" i="1"/>
  <c r="N915" i="1"/>
  <c r="N914" i="1"/>
  <c r="N913" i="1"/>
  <c r="O913" i="1" s="1"/>
  <c r="N912" i="1"/>
  <c r="N911" i="1"/>
  <c r="Q911" i="1" s="1"/>
  <c r="N910" i="1"/>
  <c r="N909" i="1"/>
  <c r="N908" i="1"/>
  <c r="Q908" i="1" s="1"/>
  <c r="R908" i="1" s="1"/>
  <c r="N907" i="1"/>
  <c r="N906" i="1"/>
  <c r="N905" i="1"/>
  <c r="O905" i="1" s="1"/>
  <c r="N904" i="1"/>
  <c r="N903" i="1"/>
  <c r="N902" i="1"/>
  <c r="N901" i="1"/>
  <c r="N900" i="1"/>
  <c r="N899" i="1"/>
  <c r="N898" i="1"/>
  <c r="N897" i="1"/>
  <c r="O897" i="1" s="1"/>
  <c r="N896" i="1"/>
  <c r="N895" i="1"/>
  <c r="N894" i="1"/>
  <c r="N893" i="1"/>
  <c r="O893" i="1" s="1"/>
  <c r="N892" i="1"/>
  <c r="N891" i="1"/>
  <c r="N890" i="1"/>
  <c r="N889" i="1"/>
  <c r="O889" i="1" s="1"/>
  <c r="N888" i="1"/>
  <c r="N887" i="1"/>
  <c r="N886" i="1"/>
  <c r="N885" i="1"/>
  <c r="N884" i="1"/>
  <c r="N883" i="1"/>
  <c r="N882" i="1"/>
  <c r="N881" i="1"/>
  <c r="O881" i="1" s="1"/>
  <c r="N880" i="1"/>
  <c r="N879" i="1"/>
  <c r="Q879" i="1" s="1"/>
  <c r="N878" i="1"/>
  <c r="N877" i="1"/>
  <c r="O877" i="1" s="1"/>
  <c r="N876" i="1"/>
  <c r="Q876" i="1" s="1"/>
  <c r="R876" i="1" s="1"/>
  <c r="N875" i="1"/>
  <c r="N874" i="1"/>
  <c r="N873" i="1"/>
  <c r="O873" i="1" s="1"/>
  <c r="N872" i="1"/>
  <c r="N871" i="1"/>
  <c r="N870" i="1"/>
  <c r="N869" i="1"/>
  <c r="N868" i="1"/>
  <c r="N867" i="1"/>
  <c r="N866" i="1"/>
  <c r="N865" i="1"/>
  <c r="O865" i="1" s="1"/>
  <c r="N864" i="1"/>
  <c r="N863" i="1"/>
  <c r="N862" i="1"/>
  <c r="N861" i="1"/>
  <c r="Q861" i="1" s="1"/>
  <c r="N860" i="1"/>
  <c r="N859" i="1"/>
  <c r="N858" i="1"/>
  <c r="N857" i="1"/>
  <c r="O857" i="1" s="1"/>
  <c r="N856" i="1"/>
  <c r="N855" i="1"/>
  <c r="N854" i="1"/>
  <c r="N853" i="1"/>
  <c r="N852" i="1"/>
  <c r="N851" i="1"/>
  <c r="N850" i="1"/>
  <c r="N849" i="1"/>
  <c r="O849" i="1" s="1"/>
  <c r="N848" i="1"/>
  <c r="N847" i="1"/>
  <c r="Q847" i="1" s="1"/>
  <c r="N846" i="1"/>
  <c r="N845" i="1"/>
  <c r="O845" i="1" s="1"/>
  <c r="N844" i="1"/>
  <c r="Q844" i="1" s="1"/>
  <c r="R844" i="1" s="1"/>
  <c r="N843" i="1"/>
  <c r="N842" i="1"/>
  <c r="N841" i="1"/>
  <c r="O841" i="1" s="1"/>
  <c r="N840" i="1"/>
  <c r="N839" i="1"/>
  <c r="N838" i="1"/>
  <c r="N837" i="1"/>
  <c r="N836" i="1"/>
  <c r="N835" i="1"/>
  <c r="N834" i="1"/>
  <c r="N833" i="1"/>
  <c r="O833" i="1" s="1"/>
  <c r="N832" i="1"/>
  <c r="N831" i="1"/>
  <c r="N830" i="1"/>
  <c r="N829" i="1"/>
  <c r="O829" i="1" s="1"/>
  <c r="N828" i="1"/>
  <c r="N827" i="1"/>
  <c r="N826" i="1"/>
  <c r="N825" i="1"/>
  <c r="O825" i="1" s="1"/>
  <c r="N824" i="1"/>
  <c r="N823" i="1"/>
  <c r="N822" i="1"/>
  <c r="N821" i="1"/>
  <c r="N820" i="1"/>
  <c r="N819" i="1"/>
  <c r="N818" i="1"/>
  <c r="N817" i="1"/>
  <c r="O817" i="1" s="1"/>
  <c r="N816" i="1"/>
  <c r="N815" i="1"/>
  <c r="Q815" i="1" s="1"/>
  <c r="N814" i="1"/>
  <c r="N813" i="1"/>
  <c r="N812" i="1"/>
  <c r="Q812" i="1" s="1"/>
  <c r="R812" i="1" s="1"/>
  <c r="N811" i="1"/>
  <c r="N810" i="1"/>
  <c r="N809" i="1"/>
  <c r="O809" i="1" s="1"/>
  <c r="N808" i="1"/>
  <c r="N807" i="1"/>
  <c r="N806" i="1"/>
  <c r="N805" i="1"/>
  <c r="N804" i="1"/>
  <c r="N803" i="1"/>
  <c r="N802" i="1"/>
  <c r="N801" i="1"/>
  <c r="O801" i="1" s="1"/>
  <c r="N800" i="1"/>
  <c r="N799" i="1"/>
  <c r="N798" i="1"/>
  <c r="N797" i="1"/>
  <c r="N796" i="1"/>
  <c r="N795" i="1"/>
  <c r="N794" i="1"/>
  <c r="N793" i="1"/>
  <c r="O793" i="1" s="1"/>
  <c r="N792" i="1"/>
  <c r="N791" i="1"/>
  <c r="N790" i="1"/>
  <c r="N789" i="1"/>
  <c r="N788" i="1"/>
  <c r="N787" i="1"/>
  <c r="N786" i="1"/>
  <c r="N785" i="1"/>
  <c r="O785" i="1" s="1"/>
  <c r="N784" i="1"/>
  <c r="N783" i="1"/>
  <c r="Q783" i="1" s="1"/>
  <c r="N782" i="1"/>
  <c r="N781" i="1"/>
  <c r="N780" i="1"/>
  <c r="Q780" i="1" s="1"/>
  <c r="R780" i="1" s="1"/>
  <c r="N779" i="1"/>
  <c r="N778" i="1"/>
  <c r="N777" i="1"/>
  <c r="O777" i="1" s="1"/>
  <c r="N776" i="1"/>
  <c r="N775" i="1"/>
  <c r="N774" i="1"/>
  <c r="N773" i="1"/>
  <c r="N772" i="1"/>
  <c r="N771" i="1"/>
  <c r="N770" i="1"/>
  <c r="N769" i="1"/>
  <c r="O769" i="1" s="1"/>
  <c r="N768" i="1"/>
  <c r="N767" i="1"/>
  <c r="N766" i="1"/>
  <c r="N765" i="1"/>
  <c r="Q765" i="1" s="1"/>
  <c r="N764" i="1"/>
  <c r="N763" i="1"/>
  <c r="N762" i="1"/>
  <c r="N761" i="1"/>
  <c r="O761" i="1" s="1"/>
  <c r="N760" i="1"/>
  <c r="N759" i="1"/>
  <c r="N758" i="1"/>
  <c r="N757" i="1"/>
  <c r="N756" i="1"/>
  <c r="N755" i="1"/>
  <c r="N754" i="1"/>
  <c r="N753" i="1"/>
  <c r="O753" i="1" s="1"/>
  <c r="N752" i="1"/>
  <c r="N751" i="1"/>
  <c r="Q751" i="1" s="1"/>
  <c r="N750" i="1"/>
  <c r="N749" i="1"/>
  <c r="Q749" i="1" s="1"/>
  <c r="R749" i="1" s="1"/>
  <c r="N748" i="1"/>
  <c r="O748" i="1" s="1"/>
  <c r="N747" i="1"/>
  <c r="N746" i="1"/>
  <c r="N745" i="1"/>
  <c r="O745" i="1" s="1"/>
  <c r="N744" i="1"/>
  <c r="N743" i="1"/>
  <c r="N742" i="1"/>
  <c r="N741" i="1"/>
  <c r="N740" i="1"/>
  <c r="N739" i="1"/>
  <c r="N738" i="1"/>
  <c r="N737" i="1"/>
  <c r="O737" i="1" s="1"/>
  <c r="N736" i="1"/>
  <c r="N735" i="1"/>
  <c r="N734" i="1"/>
  <c r="N733" i="1"/>
  <c r="Q733" i="1" s="1"/>
  <c r="R733" i="1" s="1"/>
  <c r="N732" i="1"/>
  <c r="N731" i="1"/>
  <c r="N730" i="1"/>
  <c r="N729" i="1"/>
  <c r="O729" i="1" s="1"/>
  <c r="N728" i="1"/>
  <c r="N727" i="1"/>
  <c r="N726" i="1"/>
  <c r="N725" i="1"/>
  <c r="N724" i="1"/>
  <c r="N723" i="1"/>
  <c r="N722" i="1"/>
  <c r="N721" i="1"/>
  <c r="O721" i="1" s="1"/>
  <c r="N720" i="1"/>
  <c r="N719" i="1"/>
  <c r="Q719" i="1" s="1"/>
  <c r="N718" i="1"/>
  <c r="N717" i="1"/>
  <c r="O717" i="1" s="1"/>
  <c r="N716" i="1"/>
  <c r="O716" i="1" s="1"/>
  <c r="N715" i="1"/>
  <c r="N714" i="1"/>
  <c r="N713" i="1"/>
  <c r="O713" i="1" s="1"/>
  <c r="N712" i="1"/>
  <c r="N711" i="1"/>
  <c r="N710" i="1"/>
  <c r="N709" i="1"/>
  <c r="N708" i="1"/>
  <c r="N707" i="1"/>
  <c r="N706" i="1"/>
  <c r="N705" i="1"/>
  <c r="O705" i="1" s="1"/>
  <c r="N704" i="1"/>
  <c r="N703" i="1"/>
  <c r="N702" i="1"/>
  <c r="N701" i="1"/>
  <c r="Q701" i="1" s="1"/>
  <c r="R701" i="1" s="1"/>
  <c r="N700" i="1"/>
  <c r="N699" i="1"/>
  <c r="N698" i="1"/>
  <c r="N697" i="1"/>
  <c r="O697" i="1" s="1"/>
  <c r="N696" i="1"/>
  <c r="N695" i="1"/>
  <c r="N694" i="1"/>
  <c r="N693" i="1"/>
  <c r="N692" i="1"/>
  <c r="N691" i="1"/>
  <c r="N690" i="1"/>
  <c r="N689" i="1"/>
  <c r="O689" i="1" s="1"/>
  <c r="N688" i="1"/>
  <c r="N687" i="1"/>
  <c r="Q687" i="1" s="1"/>
  <c r="N686" i="1"/>
  <c r="N685" i="1"/>
  <c r="Q685" i="1" s="1"/>
  <c r="R685" i="1" s="1"/>
  <c r="N684" i="1"/>
  <c r="Q684" i="1" s="1"/>
  <c r="N683" i="1"/>
  <c r="N682" i="1"/>
  <c r="N681" i="1"/>
  <c r="O681" i="1" s="1"/>
  <c r="N680" i="1"/>
  <c r="N679" i="1"/>
  <c r="N678" i="1"/>
  <c r="N677" i="1"/>
  <c r="N676" i="1"/>
  <c r="N675" i="1"/>
  <c r="N674" i="1"/>
  <c r="N673" i="1"/>
  <c r="O673" i="1" s="1"/>
  <c r="N672" i="1"/>
  <c r="N671" i="1"/>
  <c r="N670" i="1"/>
  <c r="N669" i="1"/>
  <c r="N668" i="1"/>
  <c r="N667" i="1"/>
  <c r="N666" i="1"/>
  <c r="N665" i="1"/>
  <c r="O665" i="1" s="1"/>
  <c r="N664" i="1"/>
  <c r="N663" i="1"/>
  <c r="N662" i="1"/>
  <c r="N661" i="1"/>
  <c r="N660" i="1"/>
  <c r="N659" i="1"/>
  <c r="N658" i="1"/>
  <c r="N657" i="1"/>
  <c r="O657" i="1" s="1"/>
  <c r="N656" i="1"/>
  <c r="N655" i="1"/>
  <c r="Q655" i="1" s="1"/>
  <c r="N654" i="1"/>
  <c r="N653" i="1"/>
  <c r="N652" i="1"/>
  <c r="Q652" i="1" s="1"/>
  <c r="N651" i="1"/>
  <c r="N650" i="1"/>
  <c r="N649" i="1"/>
  <c r="O649" i="1" s="1"/>
  <c r="N648" i="1"/>
  <c r="N647" i="1"/>
  <c r="N646" i="1"/>
  <c r="N645" i="1"/>
  <c r="N644" i="1"/>
  <c r="N643" i="1"/>
  <c r="N642" i="1"/>
  <c r="N641" i="1"/>
  <c r="O641" i="1" s="1"/>
  <c r="N640" i="1"/>
  <c r="N639" i="1"/>
  <c r="N638" i="1"/>
  <c r="N637" i="1"/>
  <c r="Q637" i="1" s="1"/>
  <c r="R637" i="1" s="1"/>
  <c r="N636" i="1"/>
  <c r="N635" i="1"/>
  <c r="N634" i="1"/>
  <c r="N633" i="1"/>
  <c r="O633" i="1" s="1"/>
  <c r="N632" i="1"/>
  <c r="N631" i="1"/>
  <c r="N630" i="1"/>
  <c r="N629" i="1"/>
  <c r="N628" i="1"/>
  <c r="N627" i="1"/>
  <c r="N626" i="1"/>
  <c r="N625" i="1"/>
  <c r="Q625" i="1" s="1"/>
  <c r="N624" i="1"/>
  <c r="N623" i="1"/>
  <c r="O623" i="1" s="1"/>
  <c r="N622" i="1"/>
  <c r="N621" i="1"/>
  <c r="Q621" i="1" s="1"/>
  <c r="R621" i="1" s="1"/>
  <c r="N620" i="1"/>
  <c r="Q620" i="1" s="1"/>
  <c r="R620" i="1" s="1"/>
  <c r="N619" i="1"/>
  <c r="N618" i="1"/>
  <c r="N617" i="1"/>
  <c r="Q617" i="1" s="1"/>
  <c r="N616" i="1"/>
  <c r="N615" i="1"/>
  <c r="N614" i="1"/>
  <c r="N613" i="1"/>
  <c r="N612" i="1"/>
  <c r="N611" i="1"/>
  <c r="N610" i="1"/>
  <c r="N609" i="1"/>
  <c r="N608" i="1"/>
  <c r="N607" i="1"/>
  <c r="N606" i="1"/>
  <c r="N605" i="1"/>
  <c r="Q605" i="1" s="1"/>
  <c r="R605" i="1" s="1"/>
  <c r="N604" i="1"/>
  <c r="N603" i="1"/>
  <c r="N602" i="1"/>
  <c r="N601" i="1"/>
  <c r="O601" i="1" s="1"/>
  <c r="N600" i="1"/>
  <c r="N599" i="1"/>
  <c r="N598" i="1"/>
  <c r="N597" i="1"/>
  <c r="N596" i="1"/>
  <c r="N595" i="1"/>
  <c r="N594" i="1"/>
  <c r="N593" i="1"/>
  <c r="O593" i="1" s="1"/>
  <c r="N592" i="1"/>
  <c r="N591" i="1"/>
  <c r="O591" i="1" s="1"/>
  <c r="N590" i="1"/>
  <c r="N589" i="1"/>
  <c r="Q589" i="1" s="1"/>
  <c r="R589" i="1" s="1"/>
  <c r="N588" i="1"/>
  <c r="Q588" i="1" s="1"/>
  <c r="N587" i="1"/>
  <c r="N586" i="1"/>
  <c r="N585" i="1"/>
  <c r="O585" i="1" s="1"/>
  <c r="N584" i="1"/>
  <c r="N583" i="1"/>
  <c r="N582" i="1"/>
  <c r="N581" i="1"/>
  <c r="N580" i="1"/>
  <c r="N579" i="1"/>
  <c r="N578" i="1"/>
  <c r="N577" i="1"/>
  <c r="O577" i="1" s="1"/>
  <c r="N576" i="1"/>
  <c r="N575" i="1"/>
  <c r="N574" i="1"/>
  <c r="N573" i="1"/>
  <c r="N572" i="1"/>
  <c r="N571" i="1"/>
  <c r="N570" i="1"/>
  <c r="N569" i="1"/>
  <c r="O569" i="1" s="1"/>
  <c r="N568" i="1"/>
  <c r="N567" i="1"/>
  <c r="N566" i="1"/>
  <c r="N565" i="1"/>
  <c r="N564" i="1"/>
  <c r="N563" i="1"/>
  <c r="N562" i="1"/>
  <c r="N561" i="1"/>
  <c r="O561" i="1" s="1"/>
  <c r="N560" i="1"/>
  <c r="N559" i="1"/>
  <c r="O559" i="1" s="1"/>
  <c r="N558" i="1"/>
  <c r="N557" i="1"/>
  <c r="Q557" i="1" s="1"/>
  <c r="R557" i="1" s="1"/>
  <c r="N556" i="1"/>
  <c r="Q556" i="1" s="1"/>
  <c r="R556" i="1" s="1"/>
  <c r="N555" i="1"/>
  <c r="N554" i="1"/>
  <c r="N553" i="1"/>
  <c r="O553" i="1" s="1"/>
  <c r="N552" i="1"/>
  <c r="N551" i="1"/>
  <c r="N550" i="1"/>
  <c r="N549" i="1"/>
  <c r="N548" i="1"/>
  <c r="N547" i="1"/>
  <c r="N546" i="1"/>
  <c r="N545" i="1"/>
  <c r="O545" i="1" s="1"/>
  <c r="N544" i="1"/>
  <c r="N543" i="1"/>
  <c r="N542" i="1"/>
  <c r="N541" i="1"/>
  <c r="O541" i="1" s="1"/>
  <c r="N540" i="1"/>
  <c r="N539" i="1"/>
  <c r="N538" i="1"/>
  <c r="N537" i="1"/>
  <c r="O537" i="1" s="1"/>
  <c r="N536" i="1"/>
  <c r="N535" i="1"/>
  <c r="N534" i="1"/>
  <c r="N533" i="1"/>
  <c r="N532" i="1"/>
  <c r="N531" i="1"/>
  <c r="N530" i="1"/>
  <c r="N529" i="1"/>
  <c r="O529" i="1" s="1"/>
  <c r="N528" i="1"/>
  <c r="N527" i="1"/>
  <c r="O527" i="1" s="1"/>
  <c r="N526" i="1"/>
  <c r="N525" i="1"/>
  <c r="O525" i="1" s="1"/>
  <c r="N524" i="1"/>
  <c r="Q524" i="1" s="1"/>
  <c r="R524" i="1" s="1"/>
  <c r="N523" i="1"/>
  <c r="N522" i="1"/>
  <c r="N521" i="1"/>
  <c r="O521" i="1" s="1"/>
  <c r="N520" i="1"/>
  <c r="N519" i="1"/>
  <c r="N518" i="1"/>
  <c r="N517" i="1"/>
  <c r="N516" i="1"/>
  <c r="N515" i="1"/>
  <c r="N514" i="1"/>
  <c r="N513" i="1"/>
  <c r="O513" i="1" s="1"/>
  <c r="N512" i="1"/>
  <c r="N511" i="1"/>
  <c r="N510" i="1"/>
  <c r="N509" i="1"/>
  <c r="O509" i="1" s="1"/>
  <c r="N508" i="1"/>
  <c r="N507" i="1"/>
  <c r="N506" i="1"/>
  <c r="N505" i="1"/>
  <c r="O505" i="1" s="1"/>
  <c r="N504" i="1"/>
  <c r="N503" i="1"/>
  <c r="N502" i="1"/>
  <c r="N501" i="1"/>
  <c r="N500" i="1"/>
  <c r="N499" i="1"/>
  <c r="N498" i="1"/>
  <c r="N497" i="1"/>
  <c r="O497" i="1" s="1"/>
  <c r="N496" i="1"/>
  <c r="N495" i="1"/>
  <c r="O495" i="1" s="1"/>
  <c r="N494" i="1"/>
  <c r="N493" i="1"/>
  <c r="Q493" i="1" s="1"/>
  <c r="N492" i="1"/>
  <c r="O492" i="1" s="1"/>
  <c r="N491" i="1"/>
  <c r="N490" i="1"/>
  <c r="N489" i="1"/>
  <c r="O489" i="1" s="1"/>
  <c r="N488" i="1"/>
  <c r="N487" i="1"/>
  <c r="N486" i="1"/>
  <c r="N485" i="1"/>
  <c r="N484" i="1"/>
  <c r="N483" i="1"/>
  <c r="N482" i="1"/>
  <c r="N481" i="1"/>
  <c r="O481" i="1" s="1"/>
  <c r="N480" i="1"/>
  <c r="N479" i="1"/>
  <c r="N478" i="1"/>
  <c r="N477" i="1"/>
  <c r="Q477" i="1" s="1"/>
  <c r="R477" i="1" s="1"/>
  <c r="N476" i="1"/>
  <c r="N475" i="1"/>
  <c r="N474" i="1"/>
  <c r="N473" i="1"/>
  <c r="O473" i="1" s="1"/>
  <c r="N472" i="1"/>
  <c r="N471" i="1"/>
  <c r="N470" i="1"/>
  <c r="N469" i="1"/>
  <c r="N468" i="1"/>
  <c r="N467" i="1"/>
  <c r="N466" i="1"/>
  <c r="N465" i="1"/>
  <c r="O465" i="1" s="1"/>
  <c r="N464" i="1"/>
  <c r="N463" i="1"/>
  <c r="O463" i="1" s="1"/>
  <c r="N462" i="1"/>
  <c r="N461" i="1"/>
  <c r="Q461" i="1" s="1"/>
  <c r="N460" i="1"/>
  <c r="Q460" i="1" s="1"/>
  <c r="R460" i="1" s="1"/>
  <c r="N459" i="1"/>
  <c r="N458" i="1"/>
  <c r="N457" i="1"/>
  <c r="O457" i="1" s="1"/>
  <c r="N456" i="1"/>
  <c r="N455" i="1"/>
  <c r="N454" i="1"/>
  <c r="N453" i="1"/>
  <c r="N452" i="1"/>
  <c r="N451" i="1"/>
  <c r="N450" i="1"/>
  <c r="N449" i="1"/>
  <c r="O449" i="1" s="1"/>
  <c r="N448" i="1"/>
  <c r="N447" i="1"/>
  <c r="N446" i="1"/>
  <c r="N445" i="1"/>
  <c r="N444" i="1"/>
  <c r="N443" i="1"/>
  <c r="N442" i="1"/>
  <c r="N441" i="1"/>
  <c r="O441" i="1" s="1"/>
  <c r="N440" i="1"/>
  <c r="N439" i="1"/>
  <c r="N438" i="1"/>
  <c r="N437" i="1"/>
  <c r="Q437" i="1" s="1"/>
  <c r="N436" i="1"/>
  <c r="N435" i="1"/>
  <c r="N434" i="1"/>
  <c r="N433" i="1"/>
  <c r="N432" i="1"/>
  <c r="N431" i="1"/>
  <c r="O431" i="1" s="1"/>
  <c r="N430" i="1"/>
  <c r="N429" i="1"/>
  <c r="Q429" i="1" s="1"/>
  <c r="N428" i="1"/>
  <c r="O428" i="1" s="1"/>
  <c r="N427" i="1"/>
  <c r="N426" i="1"/>
  <c r="N425" i="1"/>
  <c r="N424" i="1"/>
  <c r="N423" i="1"/>
  <c r="N422" i="1"/>
  <c r="N421" i="1"/>
  <c r="Q421" i="1" s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Q405" i="1" s="1"/>
  <c r="N404" i="1"/>
  <c r="N403" i="1"/>
  <c r="N402" i="1"/>
  <c r="N401" i="1"/>
  <c r="N400" i="1"/>
  <c r="N399" i="1"/>
  <c r="O399" i="1" s="1"/>
  <c r="N398" i="1"/>
  <c r="N397" i="1"/>
  <c r="N396" i="1"/>
  <c r="O396" i="1" s="1"/>
  <c r="N395" i="1"/>
  <c r="N394" i="1"/>
  <c r="N393" i="1"/>
  <c r="N392" i="1"/>
  <c r="N391" i="1"/>
  <c r="N390" i="1"/>
  <c r="N389" i="1"/>
  <c r="Q389" i="1" s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Q373" i="1" s="1"/>
  <c r="N372" i="1"/>
  <c r="N371" i="1"/>
  <c r="N370" i="1"/>
  <c r="N369" i="1"/>
  <c r="N368" i="1"/>
  <c r="N367" i="1"/>
  <c r="O367" i="1" s="1"/>
  <c r="N366" i="1"/>
  <c r="N365" i="1"/>
  <c r="Q365" i="1" s="1"/>
  <c r="N364" i="1"/>
  <c r="O364" i="1" s="1"/>
  <c r="N363" i="1"/>
  <c r="N362" i="1"/>
  <c r="N361" i="1"/>
  <c r="N360" i="1"/>
  <c r="N359" i="1"/>
  <c r="N358" i="1"/>
  <c r="N357" i="1"/>
  <c r="Q357" i="1" s="1"/>
  <c r="N356" i="1"/>
  <c r="N355" i="1"/>
  <c r="N354" i="1"/>
  <c r="N353" i="1"/>
  <c r="N352" i="1"/>
  <c r="N351" i="1"/>
  <c r="N350" i="1"/>
  <c r="N349" i="1"/>
  <c r="Q349" i="1" s="1"/>
  <c r="R349" i="1" s="1"/>
  <c r="N348" i="1"/>
  <c r="N347" i="1"/>
  <c r="N346" i="1"/>
  <c r="N345" i="1"/>
  <c r="N344" i="1"/>
  <c r="N343" i="1"/>
  <c r="N342" i="1"/>
  <c r="N341" i="1"/>
  <c r="Q341" i="1" s="1"/>
  <c r="N340" i="1"/>
  <c r="N339" i="1"/>
  <c r="N338" i="1"/>
  <c r="N337" i="1"/>
  <c r="N336" i="1"/>
  <c r="N335" i="1"/>
  <c r="O335" i="1" s="1"/>
  <c r="N334" i="1"/>
  <c r="N333" i="1"/>
  <c r="Q333" i="1" s="1"/>
  <c r="N332" i="1"/>
  <c r="O332" i="1" s="1"/>
  <c r="N331" i="1"/>
  <c r="N330" i="1"/>
  <c r="N329" i="1"/>
  <c r="N328" i="1"/>
  <c r="N327" i="1"/>
  <c r="N326" i="1"/>
  <c r="N325" i="1"/>
  <c r="Q325" i="1" s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Q309" i="1" s="1"/>
  <c r="N308" i="1"/>
  <c r="N307" i="1"/>
  <c r="N306" i="1"/>
  <c r="N305" i="1"/>
  <c r="N304" i="1"/>
  <c r="N303" i="1"/>
  <c r="Q303" i="1" s="1"/>
  <c r="N302" i="1"/>
  <c r="N301" i="1"/>
  <c r="O301" i="1" s="1"/>
  <c r="N300" i="1"/>
  <c r="Q300" i="1" s="1"/>
  <c r="R300" i="1" s="1"/>
  <c r="N299" i="1"/>
  <c r="N298" i="1"/>
  <c r="N297" i="1"/>
  <c r="N296" i="1"/>
  <c r="N295" i="1"/>
  <c r="N294" i="1"/>
  <c r="N293" i="1"/>
  <c r="O293" i="1" s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O277" i="1" s="1"/>
  <c r="N276" i="1"/>
  <c r="N275" i="1"/>
  <c r="N274" i="1"/>
  <c r="N273" i="1"/>
  <c r="N272" i="1"/>
  <c r="N271" i="1"/>
  <c r="Q271" i="1" s="1"/>
  <c r="N270" i="1"/>
  <c r="N269" i="1"/>
  <c r="N268" i="1"/>
  <c r="Q268" i="1" s="1"/>
  <c r="R268" i="1" s="1"/>
  <c r="N267" i="1"/>
  <c r="N266" i="1"/>
  <c r="N265" i="1"/>
  <c r="N264" i="1"/>
  <c r="N263" i="1"/>
  <c r="N262" i="1"/>
  <c r="N261" i="1"/>
  <c r="O261" i="1" s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O245" i="1" s="1"/>
  <c r="N244" i="1"/>
  <c r="N243" i="1"/>
  <c r="N242" i="1"/>
  <c r="N241" i="1"/>
  <c r="N240" i="1"/>
  <c r="N239" i="1"/>
  <c r="Q239" i="1" s="1"/>
  <c r="N238" i="1"/>
  <c r="N237" i="1"/>
  <c r="O237" i="1" s="1"/>
  <c r="N236" i="1"/>
  <c r="Q236" i="1" s="1"/>
  <c r="R236" i="1" s="1"/>
  <c r="N235" i="1"/>
  <c r="N234" i="1"/>
  <c r="N233" i="1"/>
  <c r="N232" i="1"/>
  <c r="N231" i="1"/>
  <c r="N230" i="1"/>
  <c r="N229" i="1"/>
  <c r="O229" i="1" s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O213" i="1" s="1"/>
  <c r="N212" i="1"/>
  <c r="N211" i="1"/>
  <c r="N210" i="1"/>
  <c r="N209" i="1"/>
  <c r="N208" i="1"/>
  <c r="N207" i="1"/>
  <c r="Q207" i="1" s="1"/>
  <c r="N206" i="1"/>
  <c r="N205" i="1"/>
  <c r="O205" i="1" s="1"/>
  <c r="N204" i="1"/>
  <c r="O204" i="1" s="1"/>
  <c r="N203" i="1"/>
  <c r="N202" i="1"/>
  <c r="N201" i="1"/>
  <c r="N200" i="1"/>
  <c r="N199" i="1"/>
  <c r="N198" i="1"/>
  <c r="N197" i="1"/>
  <c r="O197" i="1" s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O181" i="1" s="1"/>
  <c r="N180" i="1"/>
  <c r="N179" i="1"/>
  <c r="N178" i="1"/>
  <c r="N177" i="1"/>
  <c r="N176" i="1"/>
  <c r="N175" i="1"/>
  <c r="Q175" i="1" s="1"/>
  <c r="N174" i="1"/>
  <c r="N173" i="1"/>
  <c r="O173" i="1" s="1"/>
  <c r="N172" i="1"/>
  <c r="Q172" i="1" s="1"/>
  <c r="R172" i="1" s="1"/>
  <c r="N171" i="1"/>
  <c r="N170" i="1"/>
  <c r="N169" i="1"/>
  <c r="N168" i="1"/>
  <c r="N167" i="1"/>
  <c r="N166" i="1"/>
  <c r="N165" i="1"/>
  <c r="Q165" i="1" s="1"/>
  <c r="N164" i="1"/>
  <c r="N163" i="1"/>
  <c r="Q163" i="1" s="1"/>
  <c r="N162" i="1"/>
  <c r="N161" i="1"/>
  <c r="Q161" i="1" s="1"/>
  <c r="N160" i="1"/>
  <c r="N159" i="1"/>
  <c r="O159" i="1" s="1"/>
  <c r="N158" i="1"/>
  <c r="N157" i="1"/>
  <c r="N156" i="1"/>
  <c r="N155" i="1"/>
  <c r="Q155" i="1" s="1"/>
  <c r="N154" i="1"/>
  <c r="N153" i="1"/>
  <c r="Q153" i="1" s="1"/>
  <c r="N152" i="1"/>
  <c r="N151" i="1"/>
  <c r="O151" i="1" s="1"/>
  <c r="N150" i="1"/>
  <c r="N149" i="1"/>
  <c r="Q149" i="1" s="1"/>
  <c r="N148" i="1"/>
  <c r="N147" i="1"/>
  <c r="Q147" i="1" s="1"/>
  <c r="N146" i="1"/>
  <c r="N145" i="1"/>
  <c r="Q145" i="1" s="1"/>
  <c r="N144" i="1"/>
  <c r="N143" i="1"/>
  <c r="O143" i="1" s="1"/>
  <c r="N142" i="1"/>
  <c r="N141" i="1"/>
  <c r="O141" i="1" s="1"/>
  <c r="Q141" i="1"/>
  <c r="N140" i="1"/>
  <c r="N139" i="1"/>
  <c r="Q139" i="1" s="1"/>
  <c r="N138" i="1"/>
  <c r="N137" i="1"/>
  <c r="Q137" i="1" s="1"/>
  <c r="N136" i="1"/>
  <c r="N135" i="1"/>
  <c r="O135" i="1" s="1"/>
  <c r="N134" i="1"/>
  <c r="N133" i="1"/>
  <c r="Q133" i="1" s="1"/>
  <c r="N132" i="1"/>
  <c r="N131" i="1"/>
  <c r="Q131" i="1" s="1"/>
  <c r="N130" i="1"/>
  <c r="N129" i="1"/>
  <c r="Q129" i="1" s="1"/>
  <c r="N128" i="1"/>
  <c r="Q128" i="1" s="1"/>
  <c r="N127" i="1"/>
  <c r="N126" i="1"/>
  <c r="O126" i="1" s="1"/>
  <c r="N125" i="1"/>
  <c r="N124" i="1"/>
  <c r="O124" i="1" s="1"/>
  <c r="N123" i="1"/>
  <c r="Q123" i="1" s="1"/>
  <c r="N122" i="1"/>
  <c r="N121" i="1"/>
  <c r="Q121" i="1" s="1"/>
  <c r="N120" i="1"/>
  <c r="O120" i="1" s="1"/>
  <c r="N119" i="1"/>
  <c r="O119" i="1" s="1"/>
  <c r="N118" i="1"/>
  <c r="N117" i="1"/>
  <c r="Q117" i="1" s="1"/>
  <c r="N116" i="1"/>
  <c r="N115" i="1"/>
  <c r="Q115" i="1" s="1"/>
  <c r="N114" i="1"/>
  <c r="N113" i="1"/>
  <c r="Q113" i="1" s="1"/>
  <c r="N112" i="1"/>
  <c r="N111" i="1"/>
  <c r="O111" i="1" s="1"/>
  <c r="N110" i="1"/>
  <c r="Q110" i="1" s="1"/>
  <c r="R110" i="1" s="1"/>
  <c r="N109" i="1"/>
  <c r="Q109" i="1" s="1"/>
  <c r="R109" i="1" s="1"/>
  <c r="N108" i="1"/>
  <c r="N107" i="1"/>
  <c r="Q107" i="1" s="1"/>
  <c r="N106" i="1"/>
  <c r="N105" i="1"/>
  <c r="Q105" i="1" s="1"/>
  <c r="N104" i="1"/>
  <c r="N103" i="1"/>
  <c r="O103" i="1"/>
  <c r="N102" i="1"/>
  <c r="N101" i="1"/>
  <c r="N100" i="1"/>
  <c r="Q100" i="1" s="1"/>
  <c r="N99" i="1"/>
  <c r="Q99" i="1" s="1"/>
  <c r="N98" i="1"/>
  <c r="N97" i="1"/>
  <c r="Q97" i="1" s="1"/>
  <c r="N96" i="1"/>
  <c r="N95" i="1"/>
  <c r="N94" i="1"/>
  <c r="O94" i="1" s="1"/>
  <c r="N93" i="1"/>
  <c r="Q93" i="1" s="1"/>
  <c r="N92" i="1"/>
  <c r="N91" i="1"/>
  <c r="Q91" i="1" s="1"/>
  <c r="N90" i="1"/>
  <c r="N89" i="1"/>
  <c r="Q89" i="1" s="1"/>
  <c r="N88" i="1"/>
  <c r="N87" i="1"/>
  <c r="O87" i="1" s="1"/>
  <c r="N86" i="1"/>
  <c r="Q86" i="1" s="1"/>
  <c r="N85" i="1"/>
  <c r="Q85" i="1" s="1"/>
  <c r="N84" i="1"/>
  <c r="N83" i="1"/>
  <c r="Q83" i="1" s="1"/>
  <c r="N82" i="1"/>
  <c r="N81" i="1"/>
  <c r="Q81" i="1" s="1"/>
  <c r="N80" i="1"/>
  <c r="N79" i="1"/>
  <c r="N78" i="1"/>
  <c r="Q78" i="1" s="1"/>
  <c r="N77" i="1"/>
  <c r="Q77" i="1" s="1"/>
  <c r="N76" i="1"/>
  <c r="N75" i="1"/>
  <c r="Q75" i="1" s="1"/>
  <c r="N74" i="1"/>
  <c r="N73" i="1"/>
  <c r="Q73" i="1" s="1"/>
  <c r="N72" i="1"/>
  <c r="N71" i="1"/>
  <c r="O71" i="1" s="1"/>
  <c r="N70" i="1"/>
  <c r="Q70" i="1" s="1"/>
  <c r="N69" i="1"/>
  <c r="Q69" i="1" s="1"/>
  <c r="N68" i="1"/>
  <c r="Q68" i="1" s="1"/>
  <c r="N67" i="1"/>
  <c r="Q67" i="1" s="1"/>
  <c r="N66" i="1"/>
  <c r="N65" i="1"/>
  <c r="Q65" i="1" s="1"/>
  <c r="N64" i="1"/>
  <c r="N63" i="1"/>
  <c r="O63" i="1" s="1"/>
  <c r="N62" i="1"/>
  <c r="N61" i="1"/>
  <c r="Q61" i="1" s="1"/>
  <c r="N60" i="1"/>
  <c r="O60" i="1" s="1"/>
  <c r="N59" i="1"/>
  <c r="Q59" i="1" s="1"/>
  <c r="N58" i="1"/>
  <c r="N57" i="1"/>
  <c r="Q57" i="1" s="1"/>
  <c r="N56" i="1"/>
  <c r="N55" i="1"/>
  <c r="O55" i="1"/>
  <c r="N54" i="1"/>
  <c r="N53" i="1"/>
  <c r="Q53" i="1" s="1"/>
  <c r="N52" i="1"/>
  <c r="N51" i="1"/>
  <c r="Q51" i="1" s="1"/>
  <c r="N50" i="1"/>
  <c r="N49" i="1"/>
  <c r="Q49" i="1" s="1"/>
  <c r="N48" i="1"/>
  <c r="N47" i="1"/>
  <c r="O47" i="1" s="1"/>
  <c r="N46" i="1"/>
  <c r="N45" i="1"/>
  <c r="Q45" i="1" s="1"/>
  <c r="N44" i="1"/>
  <c r="N43" i="1"/>
  <c r="Q43" i="1" s="1"/>
  <c r="N42" i="1"/>
  <c r="N41" i="1"/>
  <c r="Q41" i="1" s="1"/>
  <c r="N40" i="1"/>
  <c r="N39" i="1"/>
  <c r="O39" i="1" s="1"/>
  <c r="N38" i="1"/>
  <c r="N37" i="1"/>
  <c r="Q37" i="1" s="1"/>
  <c r="N36" i="1"/>
  <c r="N35" i="1"/>
  <c r="Q35" i="1" s="1"/>
  <c r="N34" i="1"/>
  <c r="N33" i="1"/>
  <c r="Q33" i="1" s="1"/>
  <c r="N32" i="1"/>
  <c r="O32" i="1" s="1"/>
  <c r="N31" i="1"/>
  <c r="O31" i="1" s="1"/>
  <c r="N30" i="1"/>
  <c r="Q30" i="1" s="1"/>
  <c r="N29" i="1"/>
  <c r="Q29" i="1" s="1"/>
  <c r="N28" i="1"/>
  <c r="O28" i="1" s="1"/>
  <c r="N27" i="1"/>
  <c r="O27" i="1" s="1"/>
  <c r="N26" i="1"/>
  <c r="Q26" i="1" s="1"/>
  <c r="N25" i="1"/>
  <c r="Q25" i="1" s="1"/>
  <c r="N24" i="1"/>
  <c r="O24" i="1"/>
  <c r="N23" i="1"/>
  <c r="O23" i="1" s="1"/>
  <c r="N22" i="1"/>
  <c r="Q22" i="1" s="1"/>
  <c r="N21" i="1"/>
  <c r="Q21" i="1" s="1"/>
  <c r="N20" i="1"/>
  <c r="O20" i="1" s="1"/>
  <c r="N19" i="1"/>
  <c r="O19" i="1" s="1"/>
  <c r="N18" i="1"/>
  <c r="Q18" i="1" s="1"/>
  <c r="N17" i="1"/>
  <c r="N16" i="1"/>
  <c r="O16" i="1" s="1"/>
  <c r="N15" i="1"/>
  <c r="O15" i="1" s="1"/>
  <c r="N14" i="1"/>
  <c r="Q14" i="1" s="1"/>
  <c r="N13" i="1"/>
  <c r="Q13" i="1" s="1"/>
  <c r="N12" i="1"/>
  <c r="O12" i="1" s="1"/>
  <c r="N11" i="1"/>
  <c r="O11" i="1" s="1"/>
  <c r="N10" i="1"/>
  <c r="Q10" i="1" s="1"/>
  <c r="N9" i="1"/>
  <c r="Q9" i="1" s="1"/>
  <c r="N8" i="1"/>
  <c r="O8" i="1"/>
  <c r="N7" i="1"/>
  <c r="O7" i="1" s="1"/>
  <c r="G5" i="1"/>
  <c r="J454" i="1"/>
  <c r="L454" i="1" s="1"/>
  <c r="J455" i="1"/>
  <c r="L455" i="1" s="1"/>
  <c r="J456" i="1"/>
  <c r="L456" i="1" s="1"/>
  <c r="J457" i="1"/>
  <c r="L457" i="1" s="1"/>
  <c r="J458" i="1"/>
  <c r="L458" i="1" s="1"/>
  <c r="J459" i="1"/>
  <c r="L459" i="1" s="1"/>
  <c r="J460" i="1"/>
  <c r="L460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1" i="1"/>
  <c r="L471" i="1" s="1"/>
  <c r="J472" i="1"/>
  <c r="L472" i="1" s="1"/>
  <c r="J473" i="1"/>
  <c r="L473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3" i="1"/>
  <c r="L483" i="1" s="1"/>
  <c r="J484" i="1"/>
  <c r="L484" i="1" s="1"/>
  <c r="J485" i="1"/>
  <c r="L485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6" i="1"/>
  <c r="L496" i="1" s="1"/>
  <c r="J497" i="1"/>
  <c r="L497" i="1" s="1"/>
  <c r="J498" i="1"/>
  <c r="L498" i="1" s="1"/>
  <c r="J499" i="1"/>
  <c r="L499" i="1" s="1"/>
  <c r="J500" i="1"/>
  <c r="L500" i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09" i="1"/>
  <c r="L509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/>
  <c r="J517" i="1"/>
  <c r="L517" i="1" s="1"/>
  <c r="J518" i="1"/>
  <c r="L518" i="1" s="1"/>
  <c r="J519" i="1"/>
  <c r="L519" i="1" s="1"/>
  <c r="J520" i="1"/>
  <c r="L520" i="1" s="1"/>
  <c r="J521" i="1"/>
  <c r="L521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1" i="1"/>
  <c r="L531" i="1" s="1"/>
  <c r="J532" i="1"/>
  <c r="L532" i="1"/>
  <c r="J533" i="1"/>
  <c r="L533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5" i="1"/>
  <c r="L545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6" i="1"/>
  <c r="L556" i="1" s="1"/>
  <c r="J557" i="1"/>
  <c r="L557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7" i="1"/>
  <c r="L567" i="1" s="1"/>
  <c r="J568" i="1"/>
  <c r="L568" i="1" s="1"/>
  <c r="J569" i="1"/>
  <c r="L569" i="1" s="1"/>
  <c r="J570" i="1"/>
  <c r="L570" i="1" s="1"/>
  <c r="J571" i="1"/>
  <c r="L571" i="1" s="1"/>
  <c r="J572" i="1"/>
  <c r="L572" i="1" s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4" i="1"/>
  <c r="L604" i="1" s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/>
  <c r="J629" i="1"/>
  <c r="L629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 s="1"/>
  <c r="J638" i="1"/>
  <c r="L638" i="1" s="1"/>
  <c r="J639" i="1"/>
  <c r="L639" i="1" s="1"/>
  <c r="J640" i="1"/>
  <c r="L640" i="1" s="1"/>
  <c r="J641" i="1"/>
  <c r="L641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5" i="1"/>
  <c r="L665" i="1" s="1"/>
  <c r="J666" i="1"/>
  <c r="L666" i="1" s="1"/>
  <c r="J667" i="1"/>
  <c r="L667" i="1" s="1"/>
  <c r="J668" i="1"/>
  <c r="L668" i="1" s="1"/>
  <c r="J669" i="1"/>
  <c r="L669" i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6" i="1"/>
  <c r="L676" i="1" s="1"/>
  <c r="J677" i="1"/>
  <c r="L677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88" i="1"/>
  <c r="L688" i="1" s="1"/>
  <c r="J689" i="1"/>
  <c r="L689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699" i="1"/>
  <c r="L699" i="1" s="1"/>
  <c r="J700" i="1"/>
  <c r="L700" i="1" s="1"/>
  <c r="J701" i="1"/>
  <c r="L701" i="1" s="1"/>
  <c r="J702" i="1"/>
  <c r="L702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1" i="1"/>
  <c r="L711" i="1" s="1"/>
  <c r="J712" i="1"/>
  <c r="L712" i="1" s="1"/>
  <c r="J713" i="1"/>
  <c r="L713" i="1" s="1"/>
  <c r="J714" i="1"/>
  <c r="L714" i="1" s="1"/>
  <c r="J715" i="1"/>
  <c r="L715" i="1" s="1"/>
  <c r="J716" i="1"/>
  <c r="L716" i="1" s="1"/>
  <c r="J717" i="1"/>
  <c r="L717" i="1"/>
  <c r="J718" i="1"/>
  <c r="L718" i="1" s="1"/>
  <c r="J719" i="1"/>
  <c r="L719" i="1" s="1"/>
  <c r="J720" i="1"/>
  <c r="L720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7" i="1"/>
  <c r="L737" i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7" i="1"/>
  <c r="L747" i="1"/>
  <c r="J748" i="1"/>
  <c r="L748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0" i="1"/>
  <c r="L760" i="1" s="1"/>
  <c r="J761" i="1"/>
  <c r="L761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1" i="1"/>
  <c r="L771" i="1" s="1"/>
  <c r="J772" i="1"/>
  <c r="L772" i="1" s="1"/>
  <c r="J773" i="1"/>
  <c r="L773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5" i="1"/>
  <c r="L785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5" i="1"/>
  <c r="L795" i="1" s="1"/>
  <c r="J796" i="1"/>
  <c r="L796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07" i="1"/>
  <c r="L807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0" i="1"/>
  <c r="L820" i="1" s="1"/>
  <c r="J821" i="1"/>
  <c r="L821" i="1" s="1"/>
  <c r="J822" i="1"/>
  <c r="L822" i="1" s="1"/>
  <c r="J823" i="1"/>
  <c r="L823" i="1" s="1"/>
  <c r="J824" i="1"/>
  <c r="L824" i="1" s="1"/>
  <c r="J825" i="1"/>
  <c r="L825" i="1" s="1"/>
  <c r="J826" i="1"/>
  <c r="L826" i="1" s="1"/>
  <c r="J827" i="1"/>
  <c r="L827" i="1" s="1"/>
  <c r="J828" i="1"/>
  <c r="L828" i="1" s="1"/>
  <c r="J829" i="1"/>
  <c r="L829" i="1" s="1"/>
  <c r="J830" i="1"/>
  <c r="L830" i="1" s="1"/>
  <c r="J831" i="1"/>
  <c r="L831" i="1" s="1"/>
  <c r="J832" i="1"/>
  <c r="L832" i="1" s="1"/>
  <c r="J833" i="1"/>
  <c r="L833" i="1" s="1"/>
  <c r="J834" i="1"/>
  <c r="L834" i="1" s="1"/>
  <c r="J835" i="1"/>
  <c r="L835" i="1" s="1"/>
  <c r="J836" i="1"/>
  <c r="L836" i="1" s="1"/>
  <c r="J837" i="1"/>
  <c r="L837" i="1" s="1"/>
  <c r="J838" i="1"/>
  <c r="L838" i="1" s="1"/>
  <c r="J839" i="1"/>
  <c r="L839" i="1" s="1"/>
  <c r="J840" i="1"/>
  <c r="L840" i="1" s="1"/>
  <c r="J841" i="1"/>
  <c r="L841" i="1" s="1"/>
  <c r="J842" i="1"/>
  <c r="L842" i="1" s="1"/>
  <c r="J843" i="1"/>
  <c r="L843" i="1" s="1"/>
  <c r="J844" i="1"/>
  <c r="L844" i="1" s="1"/>
  <c r="J845" i="1"/>
  <c r="L845" i="1" s="1"/>
  <c r="J846" i="1"/>
  <c r="L846" i="1" s="1"/>
  <c r="J847" i="1"/>
  <c r="L847" i="1" s="1"/>
  <c r="J848" i="1"/>
  <c r="L848" i="1" s="1"/>
  <c r="J849" i="1"/>
  <c r="L849" i="1" s="1"/>
  <c r="J850" i="1"/>
  <c r="L850" i="1" s="1"/>
  <c r="J851" i="1"/>
  <c r="L851" i="1" s="1"/>
  <c r="J852" i="1"/>
  <c r="L852" i="1" s="1"/>
  <c r="J853" i="1"/>
  <c r="L853" i="1" s="1"/>
  <c r="J854" i="1"/>
  <c r="L854" i="1" s="1"/>
  <c r="J855" i="1"/>
  <c r="L855" i="1" s="1"/>
  <c r="J856" i="1"/>
  <c r="L856" i="1" s="1"/>
  <c r="J857" i="1"/>
  <c r="L857" i="1" s="1"/>
  <c r="J858" i="1"/>
  <c r="L858" i="1" s="1"/>
  <c r="J859" i="1"/>
  <c r="L859" i="1" s="1"/>
  <c r="J860" i="1"/>
  <c r="L860" i="1" s="1"/>
  <c r="J861" i="1"/>
  <c r="L861" i="1"/>
  <c r="J862" i="1"/>
  <c r="L862" i="1" s="1"/>
  <c r="J863" i="1"/>
  <c r="L863" i="1" s="1"/>
  <c r="J864" i="1"/>
  <c r="L864" i="1" s="1"/>
  <c r="J865" i="1"/>
  <c r="L865" i="1" s="1"/>
  <c r="J866" i="1"/>
  <c r="L866" i="1" s="1"/>
  <c r="J867" i="1"/>
  <c r="L867" i="1" s="1"/>
  <c r="J868" i="1"/>
  <c r="L868" i="1" s="1"/>
  <c r="J869" i="1"/>
  <c r="L869" i="1" s="1"/>
  <c r="J870" i="1"/>
  <c r="L870" i="1" s="1"/>
  <c r="J871" i="1"/>
  <c r="L871" i="1" s="1"/>
  <c r="J872" i="1"/>
  <c r="L872" i="1" s="1"/>
  <c r="J873" i="1"/>
  <c r="L873" i="1" s="1"/>
  <c r="J874" i="1"/>
  <c r="L874" i="1" s="1"/>
  <c r="J875" i="1"/>
  <c r="L875" i="1" s="1"/>
  <c r="J876" i="1"/>
  <c r="L876" i="1" s="1"/>
  <c r="J877" i="1"/>
  <c r="L877" i="1" s="1"/>
  <c r="J878" i="1"/>
  <c r="L878" i="1" s="1"/>
  <c r="J879" i="1"/>
  <c r="L879" i="1" s="1"/>
  <c r="J880" i="1"/>
  <c r="L880" i="1" s="1"/>
  <c r="J881" i="1"/>
  <c r="L881" i="1" s="1"/>
  <c r="J882" i="1"/>
  <c r="L882" i="1" s="1"/>
  <c r="J883" i="1"/>
  <c r="L883" i="1" s="1"/>
  <c r="J884" i="1"/>
  <c r="L884" i="1" s="1"/>
  <c r="J885" i="1"/>
  <c r="L885" i="1" s="1"/>
  <c r="J886" i="1"/>
  <c r="L886" i="1" s="1"/>
  <c r="J887" i="1"/>
  <c r="L887" i="1" s="1"/>
  <c r="J888" i="1"/>
  <c r="L888" i="1" s="1"/>
  <c r="J889" i="1"/>
  <c r="L889" i="1" s="1"/>
  <c r="J890" i="1"/>
  <c r="L890" i="1" s="1"/>
  <c r="J891" i="1"/>
  <c r="L891" i="1" s="1"/>
  <c r="J892" i="1"/>
  <c r="L892" i="1" s="1"/>
  <c r="J893" i="1"/>
  <c r="L893" i="1" s="1"/>
  <c r="J894" i="1"/>
  <c r="L894" i="1" s="1"/>
  <c r="J895" i="1"/>
  <c r="L895" i="1" s="1"/>
  <c r="J896" i="1"/>
  <c r="L896" i="1" s="1"/>
  <c r="J897" i="1"/>
  <c r="L897" i="1" s="1"/>
  <c r="J898" i="1"/>
  <c r="L898" i="1" s="1"/>
  <c r="J899" i="1"/>
  <c r="L899" i="1" s="1"/>
  <c r="J900" i="1"/>
  <c r="L900" i="1" s="1"/>
  <c r="J901" i="1"/>
  <c r="L901" i="1" s="1"/>
  <c r="J902" i="1"/>
  <c r="L902" i="1" s="1"/>
  <c r="J903" i="1"/>
  <c r="L903" i="1" s="1"/>
  <c r="J904" i="1"/>
  <c r="L904" i="1" s="1"/>
  <c r="J905" i="1"/>
  <c r="L905" i="1" s="1"/>
  <c r="J906" i="1"/>
  <c r="L906" i="1" s="1"/>
  <c r="J907" i="1"/>
  <c r="L907" i="1" s="1"/>
  <c r="J908" i="1"/>
  <c r="L908" i="1" s="1"/>
  <c r="J909" i="1"/>
  <c r="L909" i="1" s="1"/>
  <c r="J910" i="1"/>
  <c r="L910" i="1" s="1"/>
  <c r="J911" i="1"/>
  <c r="L911" i="1" s="1"/>
  <c r="J912" i="1"/>
  <c r="L912" i="1" s="1"/>
  <c r="J913" i="1"/>
  <c r="L913" i="1" s="1"/>
  <c r="J914" i="1"/>
  <c r="L914" i="1" s="1"/>
  <c r="J915" i="1"/>
  <c r="L915" i="1" s="1"/>
  <c r="J916" i="1"/>
  <c r="L916" i="1" s="1"/>
  <c r="J917" i="1"/>
  <c r="L917" i="1" s="1"/>
  <c r="J918" i="1"/>
  <c r="L918" i="1" s="1"/>
  <c r="J919" i="1"/>
  <c r="L919" i="1" s="1"/>
  <c r="J920" i="1"/>
  <c r="L920" i="1" s="1"/>
  <c r="J921" i="1"/>
  <c r="L921" i="1" s="1"/>
  <c r="J922" i="1"/>
  <c r="L922" i="1" s="1"/>
  <c r="J923" i="1"/>
  <c r="L923" i="1" s="1"/>
  <c r="J924" i="1"/>
  <c r="L924" i="1" s="1"/>
  <c r="J925" i="1"/>
  <c r="L925" i="1"/>
  <c r="J926" i="1"/>
  <c r="L926" i="1" s="1"/>
  <c r="J927" i="1"/>
  <c r="L927" i="1" s="1"/>
  <c r="J928" i="1"/>
  <c r="L928" i="1" s="1"/>
  <c r="J929" i="1"/>
  <c r="L929" i="1" s="1"/>
  <c r="J930" i="1"/>
  <c r="L930" i="1" s="1"/>
  <c r="J931" i="1"/>
  <c r="L931" i="1" s="1"/>
  <c r="J932" i="1"/>
  <c r="L932" i="1" s="1"/>
  <c r="J933" i="1"/>
  <c r="L933" i="1" s="1"/>
  <c r="J934" i="1"/>
  <c r="L934" i="1" s="1"/>
  <c r="J935" i="1"/>
  <c r="L935" i="1" s="1"/>
  <c r="J936" i="1"/>
  <c r="L936" i="1" s="1"/>
  <c r="J937" i="1"/>
  <c r="L937" i="1" s="1"/>
  <c r="J938" i="1"/>
  <c r="L938" i="1" s="1"/>
  <c r="J939" i="1"/>
  <c r="L939" i="1" s="1"/>
  <c r="J940" i="1"/>
  <c r="L940" i="1" s="1"/>
  <c r="J941" i="1"/>
  <c r="L941" i="1" s="1"/>
  <c r="J942" i="1"/>
  <c r="L942" i="1"/>
  <c r="J943" i="1"/>
  <c r="L943" i="1" s="1"/>
  <c r="J944" i="1"/>
  <c r="L944" i="1" s="1"/>
  <c r="J945" i="1"/>
  <c r="L945" i="1" s="1"/>
  <c r="J946" i="1"/>
  <c r="L946" i="1" s="1"/>
  <c r="J947" i="1"/>
  <c r="L947" i="1" s="1"/>
  <c r="J948" i="1"/>
  <c r="L948" i="1" s="1"/>
  <c r="J949" i="1"/>
  <c r="L949" i="1" s="1"/>
  <c r="J950" i="1"/>
  <c r="L950" i="1"/>
  <c r="J951" i="1"/>
  <c r="L951" i="1" s="1"/>
  <c r="J952" i="1"/>
  <c r="L952" i="1" s="1"/>
  <c r="J953" i="1"/>
  <c r="L953" i="1" s="1"/>
  <c r="J954" i="1"/>
  <c r="L954" i="1" s="1"/>
  <c r="J955" i="1"/>
  <c r="L955" i="1" s="1"/>
  <c r="J956" i="1"/>
  <c r="L956" i="1" s="1"/>
  <c r="J957" i="1"/>
  <c r="L957" i="1" s="1"/>
  <c r="J958" i="1"/>
  <c r="L958" i="1" s="1"/>
  <c r="J959" i="1"/>
  <c r="L959" i="1" s="1"/>
  <c r="J960" i="1"/>
  <c r="L960" i="1" s="1"/>
  <c r="J961" i="1"/>
  <c r="L961" i="1" s="1"/>
  <c r="J962" i="1"/>
  <c r="L962" i="1" s="1"/>
  <c r="J963" i="1"/>
  <c r="L963" i="1" s="1"/>
  <c r="J964" i="1"/>
  <c r="L964" i="1" s="1"/>
  <c r="J965" i="1"/>
  <c r="L965" i="1" s="1"/>
  <c r="J966" i="1"/>
  <c r="L966" i="1" s="1"/>
  <c r="J967" i="1"/>
  <c r="L967" i="1" s="1"/>
  <c r="J968" i="1"/>
  <c r="L968" i="1" s="1"/>
  <c r="J969" i="1"/>
  <c r="L969" i="1" s="1"/>
  <c r="J970" i="1"/>
  <c r="L970" i="1" s="1"/>
  <c r="J971" i="1"/>
  <c r="L971" i="1" s="1"/>
  <c r="J972" i="1"/>
  <c r="L972" i="1" s="1"/>
  <c r="J973" i="1"/>
  <c r="L973" i="1" s="1"/>
  <c r="J974" i="1"/>
  <c r="L974" i="1" s="1"/>
  <c r="J975" i="1"/>
  <c r="L975" i="1" s="1"/>
  <c r="J976" i="1"/>
  <c r="L976" i="1" s="1"/>
  <c r="J977" i="1"/>
  <c r="L977" i="1" s="1"/>
  <c r="J978" i="1"/>
  <c r="L978" i="1" s="1"/>
  <c r="J979" i="1"/>
  <c r="L979" i="1" s="1"/>
  <c r="J980" i="1"/>
  <c r="L980" i="1" s="1"/>
  <c r="J981" i="1"/>
  <c r="L981" i="1" s="1"/>
  <c r="J982" i="1"/>
  <c r="L982" i="1" s="1"/>
  <c r="J983" i="1"/>
  <c r="L983" i="1" s="1"/>
  <c r="J984" i="1"/>
  <c r="L984" i="1" s="1"/>
  <c r="J985" i="1"/>
  <c r="L985" i="1" s="1"/>
  <c r="J986" i="1"/>
  <c r="L986" i="1" s="1"/>
  <c r="J987" i="1"/>
  <c r="L987" i="1" s="1"/>
  <c r="J988" i="1"/>
  <c r="L988" i="1" s="1"/>
  <c r="J989" i="1"/>
  <c r="L989" i="1" s="1"/>
  <c r="J990" i="1"/>
  <c r="L990" i="1" s="1"/>
  <c r="J991" i="1"/>
  <c r="L991" i="1" s="1"/>
  <c r="J992" i="1"/>
  <c r="L992" i="1" s="1"/>
  <c r="J993" i="1"/>
  <c r="L993" i="1" s="1"/>
  <c r="J994" i="1"/>
  <c r="L994" i="1" s="1"/>
  <c r="J995" i="1"/>
  <c r="L995" i="1" s="1"/>
  <c r="J996" i="1"/>
  <c r="L996" i="1" s="1"/>
  <c r="J997" i="1"/>
  <c r="L997" i="1" s="1"/>
  <c r="J998" i="1"/>
  <c r="L998" i="1" s="1"/>
  <c r="J999" i="1"/>
  <c r="L999" i="1" s="1"/>
  <c r="J1000" i="1"/>
  <c r="L1000" i="1" s="1"/>
  <c r="J1001" i="1"/>
  <c r="L1001" i="1" s="1"/>
  <c r="J1002" i="1"/>
  <c r="L1002" i="1" s="1"/>
  <c r="J1003" i="1"/>
  <c r="L1003" i="1" s="1"/>
  <c r="J1004" i="1"/>
  <c r="L1004" i="1" s="1"/>
  <c r="J1005" i="1"/>
  <c r="L1005" i="1" s="1"/>
  <c r="J1006" i="1"/>
  <c r="L1006" i="1" s="1"/>
  <c r="J1007" i="1"/>
  <c r="L1007" i="1" s="1"/>
  <c r="J1008" i="1"/>
  <c r="L1008" i="1" s="1"/>
  <c r="J1009" i="1"/>
  <c r="L1009" i="1" s="1"/>
  <c r="J1010" i="1"/>
  <c r="L1010" i="1" s="1"/>
  <c r="J1011" i="1"/>
  <c r="L1011" i="1" s="1"/>
  <c r="J1012" i="1"/>
  <c r="L1012" i="1" s="1"/>
  <c r="J1013" i="1"/>
  <c r="L1013" i="1" s="1"/>
  <c r="J1014" i="1"/>
  <c r="L1014" i="1" s="1"/>
  <c r="J1015" i="1"/>
  <c r="L1015" i="1" s="1"/>
  <c r="J1016" i="1"/>
  <c r="L1016" i="1" s="1"/>
  <c r="J1017" i="1"/>
  <c r="L1017" i="1" s="1"/>
  <c r="J1018" i="1"/>
  <c r="L1018" i="1" s="1"/>
  <c r="J1019" i="1"/>
  <c r="L1019" i="1" s="1"/>
  <c r="J1020" i="1"/>
  <c r="L1020" i="1" s="1"/>
  <c r="J1021" i="1"/>
  <c r="L1021" i="1" s="1"/>
  <c r="J1022" i="1"/>
  <c r="L1022" i="1" s="1"/>
  <c r="J1023" i="1"/>
  <c r="L1023" i="1" s="1"/>
  <c r="J1024" i="1"/>
  <c r="L1024" i="1" s="1"/>
  <c r="J1025" i="1"/>
  <c r="L1025" i="1" s="1"/>
  <c r="J1026" i="1"/>
  <c r="L1026" i="1" s="1"/>
  <c r="J1027" i="1"/>
  <c r="L1027" i="1" s="1"/>
  <c r="J1028" i="1"/>
  <c r="L1028" i="1" s="1"/>
  <c r="J1029" i="1"/>
  <c r="L1029" i="1" s="1"/>
  <c r="J1030" i="1"/>
  <c r="L1030" i="1" s="1"/>
  <c r="J1031" i="1"/>
  <c r="L1031" i="1" s="1"/>
  <c r="J1032" i="1"/>
  <c r="L1032" i="1" s="1"/>
  <c r="J1033" i="1"/>
  <c r="L1033" i="1" s="1"/>
  <c r="J1034" i="1"/>
  <c r="L1034" i="1" s="1"/>
  <c r="J1035" i="1"/>
  <c r="L1035" i="1" s="1"/>
  <c r="J1036" i="1"/>
  <c r="L1036" i="1" s="1"/>
  <c r="J1037" i="1"/>
  <c r="L1037" i="1" s="1"/>
  <c r="J1038" i="1"/>
  <c r="L1038" i="1" s="1"/>
  <c r="J1039" i="1"/>
  <c r="L1039" i="1" s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47" i="1"/>
  <c r="L1047" i="1" s="1"/>
  <c r="J1048" i="1"/>
  <c r="L1048" i="1" s="1"/>
  <c r="J1049" i="1"/>
  <c r="L1049" i="1" s="1"/>
  <c r="J1050" i="1"/>
  <c r="L1050" i="1" s="1"/>
  <c r="J1051" i="1"/>
  <c r="L1051" i="1" s="1"/>
  <c r="J1052" i="1"/>
  <c r="L1052" i="1" s="1"/>
  <c r="J1053" i="1"/>
  <c r="L1053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/>
  <c r="J64" i="1"/>
  <c r="K64" i="1" s="1"/>
  <c r="J65" i="1"/>
  <c r="K65" i="1" s="1"/>
  <c r="J66" i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5" i="1"/>
  <c r="L125" i="1" s="1"/>
  <c r="J126" i="1"/>
  <c r="L126" i="1" s="1"/>
  <c r="J127" i="1"/>
  <c r="L127" i="1" s="1"/>
  <c r="J128" i="1"/>
  <c r="L128" i="1" s="1"/>
  <c r="J129" i="1"/>
  <c r="L129" i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/>
  <c r="J178" i="1"/>
  <c r="L178" i="1" s="1"/>
  <c r="J179" i="1"/>
  <c r="L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69" i="1"/>
  <c r="L269" i="1" s="1"/>
  <c r="J270" i="1"/>
  <c r="L270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28" i="1"/>
  <c r="L328" i="1" s="1"/>
  <c r="J329" i="1"/>
  <c r="L329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39" i="1"/>
  <c r="L339" i="1" s="1"/>
  <c r="J340" i="1"/>
  <c r="L340" i="1" s="1"/>
  <c r="J341" i="1"/>
  <c r="L341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2" i="1"/>
  <c r="L352" i="1" s="1"/>
  <c r="J353" i="1"/>
  <c r="L353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7" i="1"/>
  <c r="L377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1" i="1"/>
  <c r="L411" i="1" s="1"/>
  <c r="J412" i="1"/>
  <c r="L412" i="1" s="1"/>
  <c r="J413" i="1"/>
  <c r="L413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7" i="1"/>
  <c r="L447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5" i="1"/>
  <c r="K5" i="1" s="1"/>
  <c r="J6" i="1"/>
  <c r="K6" i="1" s="1"/>
  <c r="J7" i="1"/>
  <c r="K7" i="1" s="1"/>
  <c r="J8" i="1"/>
  <c r="K8" i="1" s="1"/>
  <c r="I64" i="1"/>
  <c r="I65" i="1"/>
  <c r="I66" i="1"/>
  <c r="I67" i="1"/>
  <c r="I68" i="1"/>
  <c r="G65" i="1"/>
  <c r="G66" i="1"/>
  <c r="H66" i="1" s="1"/>
  <c r="M66" i="1" s="1"/>
  <c r="S66" i="1" s="1"/>
  <c r="G67" i="1"/>
  <c r="G68" i="1"/>
  <c r="H68" i="1" s="1"/>
  <c r="M68" i="1" s="1"/>
  <c r="S68" i="1" s="1"/>
  <c r="G69" i="1"/>
  <c r="G70" i="1"/>
  <c r="H70" i="1" s="1"/>
  <c r="M70" i="1" s="1"/>
  <c r="S70" i="1" s="1"/>
  <c r="G71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N1052" i="1" s="1"/>
  <c r="I171" i="1"/>
  <c r="N1053" i="1" s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5" i="1"/>
  <c r="G9" i="1"/>
  <c r="H9" i="1" s="1"/>
  <c r="M9" i="1" s="1"/>
  <c r="S9" i="1" s="1"/>
  <c r="G10" i="1"/>
  <c r="H10" i="1" s="1"/>
  <c r="M10" i="1" s="1"/>
  <c r="S10" i="1" s="1"/>
  <c r="G11" i="1"/>
  <c r="H11" i="1" s="1"/>
  <c r="M11" i="1" s="1"/>
  <c r="S11" i="1" s="1"/>
  <c r="G12" i="1"/>
  <c r="H12" i="1" s="1"/>
  <c r="M12" i="1" s="1"/>
  <c r="S12" i="1" s="1"/>
  <c r="G13" i="1"/>
  <c r="H13" i="1" s="1"/>
  <c r="M13" i="1" s="1"/>
  <c r="S13" i="1" s="1"/>
  <c r="G14" i="1"/>
  <c r="H14" i="1" s="1"/>
  <c r="M14" i="1" s="1"/>
  <c r="S14" i="1" s="1"/>
  <c r="G15" i="1"/>
  <c r="H15" i="1" s="1"/>
  <c r="M15" i="1" s="1"/>
  <c r="S15" i="1" s="1"/>
  <c r="G16" i="1"/>
  <c r="H16" i="1" s="1"/>
  <c r="M16" i="1" s="1"/>
  <c r="S16" i="1" s="1"/>
  <c r="G17" i="1"/>
  <c r="H17" i="1" s="1"/>
  <c r="M17" i="1" s="1"/>
  <c r="S17" i="1" s="1"/>
  <c r="G18" i="1"/>
  <c r="H18" i="1" s="1"/>
  <c r="M18" i="1" s="1"/>
  <c r="S18" i="1" s="1"/>
  <c r="G19" i="1"/>
  <c r="G20" i="1"/>
  <c r="H20" i="1" s="1"/>
  <c r="M20" i="1" s="1"/>
  <c r="S20" i="1" s="1"/>
  <c r="G21" i="1"/>
  <c r="H21" i="1" s="1"/>
  <c r="M21" i="1" s="1"/>
  <c r="S21" i="1" s="1"/>
  <c r="G22" i="1"/>
  <c r="H22" i="1" s="1"/>
  <c r="M22" i="1" s="1"/>
  <c r="S22" i="1" s="1"/>
  <c r="G23" i="1"/>
  <c r="H23" i="1" s="1"/>
  <c r="M23" i="1" s="1"/>
  <c r="S23" i="1" s="1"/>
  <c r="G24" i="1"/>
  <c r="H24" i="1" s="1"/>
  <c r="M24" i="1" s="1"/>
  <c r="S24" i="1" s="1"/>
  <c r="G25" i="1"/>
  <c r="H25" i="1" s="1"/>
  <c r="M25" i="1" s="1"/>
  <c r="S25" i="1" s="1"/>
  <c r="G26" i="1"/>
  <c r="H26" i="1" s="1"/>
  <c r="M26" i="1" s="1"/>
  <c r="S26" i="1" s="1"/>
  <c r="G27" i="1"/>
  <c r="H27" i="1" s="1"/>
  <c r="M27" i="1" s="1"/>
  <c r="S27" i="1" s="1"/>
  <c r="G28" i="1"/>
  <c r="H28" i="1" s="1"/>
  <c r="M28" i="1" s="1"/>
  <c r="S28" i="1" s="1"/>
  <c r="G29" i="1"/>
  <c r="H29" i="1" s="1"/>
  <c r="M29" i="1" s="1"/>
  <c r="S29" i="1" s="1"/>
  <c r="G30" i="1"/>
  <c r="H30" i="1" s="1"/>
  <c r="M30" i="1" s="1"/>
  <c r="S30" i="1" s="1"/>
  <c r="G31" i="1"/>
  <c r="G32" i="1"/>
  <c r="H32" i="1" s="1"/>
  <c r="M32" i="1" s="1"/>
  <c r="S32" i="1" s="1"/>
  <c r="G33" i="1"/>
  <c r="H33" i="1" s="1"/>
  <c r="M33" i="1" s="1"/>
  <c r="S33" i="1" s="1"/>
  <c r="G34" i="1"/>
  <c r="H34" i="1" s="1"/>
  <c r="M34" i="1" s="1"/>
  <c r="S34" i="1" s="1"/>
  <c r="G35" i="1"/>
  <c r="H35" i="1" s="1"/>
  <c r="M35" i="1" s="1"/>
  <c r="S35" i="1" s="1"/>
  <c r="G36" i="1"/>
  <c r="H36" i="1" s="1"/>
  <c r="M36" i="1" s="1"/>
  <c r="S36" i="1" s="1"/>
  <c r="G37" i="1"/>
  <c r="G38" i="1"/>
  <c r="H38" i="1" s="1"/>
  <c r="M38" i="1" s="1"/>
  <c r="S38" i="1" s="1"/>
  <c r="G39" i="1"/>
  <c r="G40" i="1"/>
  <c r="H40" i="1" s="1"/>
  <c r="M40" i="1" s="1"/>
  <c r="S40" i="1" s="1"/>
  <c r="G41" i="1"/>
  <c r="G42" i="1"/>
  <c r="H42" i="1" s="1"/>
  <c r="M42" i="1" s="1"/>
  <c r="S42" i="1" s="1"/>
  <c r="G43" i="1"/>
  <c r="G44" i="1"/>
  <c r="H44" i="1" s="1"/>
  <c r="M44" i="1" s="1"/>
  <c r="S44" i="1" s="1"/>
  <c r="G45" i="1"/>
  <c r="G46" i="1"/>
  <c r="H46" i="1" s="1"/>
  <c r="M46" i="1" s="1"/>
  <c r="S46" i="1" s="1"/>
  <c r="G47" i="1"/>
  <c r="H47" i="1" s="1"/>
  <c r="M47" i="1" s="1"/>
  <c r="S47" i="1" s="1"/>
  <c r="G48" i="1"/>
  <c r="H48" i="1" s="1"/>
  <c r="M48" i="1" s="1"/>
  <c r="S48" i="1" s="1"/>
  <c r="G49" i="1"/>
  <c r="G50" i="1"/>
  <c r="G51" i="1"/>
  <c r="G52" i="1"/>
  <c r="H52" i="1" s="1"/>
  <c r="M52" i="1" s="1"/>
  <c r="S52" i="1" s="1"/>
  <c r="G53" i="1"/>
  <c r="G54" i="1"/>
  <c r="H54" i="1" s="1"/>
  <c r="M54" i="1" s="1"/>
  <c r="S54" i="1" s="1"/>
  <c r="G55" i="1"/>
  <c r="G56" i="1"/>
  <c r="H56" i="1" s="1"/>
  <c r="M56" i="1" s="1"/>
  <c r="S56" i="1" s="1"/>
  <c r="G57" i="1"/>
  <c r="H57" i="1" s="1"/>
  <c r="M57" i="1" s="1"/>
  <c r="S57" i="1" s="1"/>
  <c r="G58" i="1"/>
  <c r="H58" i="1" s="1"/>
  <c r="M58" i="1" s="1"/>
  <c r="S58" i="1" s="1"/>
  <c r="G59" i="1"/>
  <c r="G60" i="1"/>
  <c r="H60" i="1" s="1"/>
  <c r="M60" i="1" s="1"/>
  <c r="S60" i="1" s="1"/>
  <c r="G61" i="1"/>
  <c r="P61" i="1" s="1"/>
  <c r="G62" i="1"/>
  <c r="H62" i="1" s="1"/>
  <c r="M62" i="1" s="1"/>
  <c r="S62" i="1" s="1"/>
  <c r="G63" i="1"/>
  <c r="P63" i="1" s="1"/>
  <c r="G64" i="1"/>
  <c r="H64" i="1" s="1"/>
  <c r="M64" i="1" s="1"/>
  <c r="S64" i="1" s="1"/>
  <c r="G72" i="1"/>
  <c r="H72" i="1"/>
  <c r="M72" i="1" s="1"/>
  <c r="S72" i="1" s="1"/>
  <c r="G73" i="1"/>
  <c r="G74" i="1"/>
  <c r="H74" i="1" s="1"/>
  <c r="M74" i="1" s="1"/>
  <c r="S74" i="1" s="1"/>
  <c r="G75" i="1"/>
  <c r="G76" i="1"/>
  <c r="H76" i="1" s="1"/>
  <c r="M76" i="1" s="1"/>
  <c r="S76" i="1" s="1"/>
  <c r="G77" i="1"/>
  <c r="G78" i="1"/>
  <c r="H78" i="1" s="1"/>
  <c r="M78" i="1" s="1"/>
  <c r="S78" i="1" s="1"/>
  <c r="G79" i="1"/>
  <c r="G80" i="1"/>
  <c r="H80" i="1" s="1"/>
  <c r="M80" i="1" s="1"/>
  <c r="S80" i="1" s="1"/>
  <c r="G81" i="1"/>
  <c r="G82" i="1"/>
  <c r="H82" i="1" s="1"/>
  <c r="M82" i="1" s="1"/>
  <c r="S82" i="1" s="1"/>
  <c r="G83" i="1"/>
  <c r="G84" i="1"/>
  <c r="H84" i="1"/>
  <c r="M84" i="1" s="1"/>
  <c r="S84" i="1" s="1"/>
  <c r="G85" i="1"/>
  <c r="H85" i="1" s="1"/>
  <c r="G86" i="1"/>
  <c r="H86" i="1" s="1"/>
  <c r="M86" i="1" s="1"/>
  <c r="S86" i="1" s="1"/>
  <c r="G87" i="1"/>
  <c r="G88" i="1"/>
  <c r="H88" i="1" s="1"/>
  <c r="M88" i="1" s="1"/>
  <c r="S88" i="1" s="1"/>
  <c r="G89" i="1"/>
  <c r="H89" i="1" s="1"/>
  <c r="M89" i="1" s="1"/>
  <c r="S89" i="1" s="1"/>
  <c r="G90" i="1"/>
  <c r="G91" i="1"/>
  <c r="H91" i="1" s="1"/>
  <c r="M91" i="1" s="1"/>
  <c r="S91" i="1" s="1"/>
  <c r="G92" i="1"/>
  <c r="H92" i="1" s="1"/>
  <c r="M92" i="1" s="1"/>
  <c r="S92" i="1" s="1"/>
  <c r="G93" i="1"/>
  <c r="P93" i="1" s="1"/>
  <c r="R93" i="1" s="1"/>
  <c r="G94" i="1"/>
  <c r="H94" i="1" s="1"/>
  <c r="M94" i="1" s="1"/>
  <c r="S94" i="1" s="1"/>
  <c r="G95" i="1"/>
  <c r="G96" i="1"/>
  <c r="H96" i="1" s="1"/>
  <c r="M96" i="1" s="1"/>
  <c r="S96" i="1" s="1"/>
  <c r="G97" i="1"/>
  <c r="G98" i="1"/>
  <c r="H98" i="1" s="1"/>
  <c r="M98" i="1" s="1"/>
  <c r="S98" i="1" s="1"/>
  <c r="G99" i="1"/>
  <c r="G100" i="1"/>
  <c r="G101" i="1"/>
  <c r="G102" i="1"/>
  <c r="H102" i="1" s="1"/>
  <c r="M102" i="1" s="1"/>
  <c r="S102" i="1" s="1"/>
  <c r="G103" i="1"/>
  <c r="G104" i="1"/>
  <c r="H104" i="1" s="1"/>
  <c r="M104" i="1" s="1"/>
  <c r="S104" i="1" s="1"/>
  <c r="G105" i="1"/>
  <c r="G106" i="1"/>
  <c r="G107" i="1"/>
  <c r="G108" i="1"/>
  <c r="H108" i="1" s="1"/>
  <c r="M108" i="1" s="1"/>
  <c r="S108" i="1" s="1"/>
  <c r="G109" i="1"/>
  <c r="P109" i="1" s="1"/>
  <c r="G110" i="1"/>
  <c r="H110" i="1" s="1"/>
  <c r="M110" i="1" s="1"/>
  <c r="S110" i="1" s="1"/>
  <c r="G111" i="1"/>
  <c r="H111" i="1" s="1"/>
  <c r="M111" i="1" s="1"/>
  <c r="S111" i="1" s="1"/>
  <c r="G112" i="1"/>
  <c r="H112" i="1" s="1"/>
  <c r="M112" i="1" s="1"/>
  <c r="S112" i="1" s="1"/>
  <c r="G113" i="1"/>
  <c r="G114" i="1"/>
  <c r="H114" i="1" s="1"/>
  <c r="M114" i="1" s="1"/>
  <c r="S114" i="1" s="1"/>
  <c r="G115" i="1"/>
  <c r="G116" i="1"/>
  <c r="H116" i="1" s="1"/>
  <c r="M116" i="1" s="1"/>
  <c r="S116" i="1" s="1"/>
  <c r="G117" i="1"/>
  <c r="G118" i="1"/>
  <c r="H118" i="1" s="1"/>
  <c r="M118" i="1" s="1"/>
  <c r="S118" i="1" s="1"/>
  <c r="G119" i="1"/>
  <c r="G120" i="1"/>
  <c r="H120" i="1" s="1"/>
  <c r="M120" i="1" s="1"/>
  <c r="S120" i="1" s="1"/>
  <c r="G121" i="1"/>
  <c r="P121" i="1" s="1"/>
  <c r="G122" i="1"/>
  <c r="H122" i="1" s="1"/>
  <c r="M122" i="1" s="1"/>
  <c r="S122" i="1" s="1"/>
  <c r="G123" i="1"/>
  <c r="G124" i="1"/>
  <c r="H124" i="1" s="1"/>
  <c r="M124" i="1" s="1"/>
  <c r="S124" i="1" s="1"/>
  <c r="G125" i="1"/>
  <c r="G126" i="1"/>
  <c r="H126" i="1" s="1"/>
  <c r="M126" i="1" s="1"/>
  <c r="S126" i="1" s="1"/>
  <c r="G127" i="1"/>
  <c r="G128" i="1"/>
  <c r="H128" i="1" s="1"/>
  <c r="M128" i="1" s="1"/>
  <c r="S128" i="1" s="1"/>
  <c r="G129" i="1"/>
  <c r="H129" i="1" s="1"/>
  <c r="M129" i="1" s="1"/>
  <c r="S129" i="1" s="1"/>
  <c r="G130" i="1"/>
  <c r="G131" i="1"/>
  <c r="G132" i="1"/>
  <c r="H132" i="1" s="1"/>
  <c r="M132" i="1" s="1"/>
  <c r="S132" i="1" s="1"/>
  <c r="G133" i="1"/>
  <c r="P133" i="1" s="1"/>
  <c r="G134" i="1"/>
  <c r="H134" i="1" s="1"/>
  <c r="M134" i="1" s="1"/>
  <c r="S134" i="1" s="1"/>
  <c r="G135" i="1"/>
  <c r="G136" i="1"/>
  <c r="H136" i="1" s="1"/>
  <c r="M136" i="1" s="1"/>
  <c r="S136" i="1" s="1"/>
  <c r="G137" i="1"/>
  <c r="G138" i="1"/>
  <c r="H138" i="1" s="1"/>
  <c r="M138" i="1" s="1"/>
  <c r="S138" i="1" s="1"/>
  <c r="G139" i="1"/>
  <c r="H139" i="1" s="1"/>
  <c r="M139" i="1" s="1"/>
  <c r="S139" i="1" s="1"/>
  <c r="G140" i="1"/>
  <c r="H140" i="1" s="1"/>
  <c r="M140" i="1" s="1"/>
  <c r="S140" i="1" s="1"/>
  <c r="G141" i="1"/>
  <c r="G142" i="1"/>
  <c r="H142" i="1" s="1"/>
  <c r="M142" i="1" s="1"/>
  <c r="S142" i="1" s="1"/>
  <c r="G143" i="1"/>
  <c r="G144" i="1"/>
  <c r="H144" i="1" s="1"/>
  <c r="M144" i="1" s="1"/>
  <c r="S144" i="1" s="1"/>
  <c r="G145" i="1"/>
  <c r="G146" i="1"/>
  <c r="G147" i="1"/>
  <c r="G148" i="1"/>
  <c r="H148" i="1" s="1"/>
  <c r="M148" i="1" s="1"/>
  <c r="S148" i="1" s="1"/>
  <c r="G149" i="1"/>
  <c r="H149" i="1" s="1"/>
  <c r="M149" i="1" s="1"/>
  <c r="S149" i="1" s="1"/>
  <c r="G150" i="1"/>
  <c r="H150" i="1" s="1"/>
  <c r="M150" i="1" s="1"/>
  <c r="S150" i="1" s="1"/>
  <c r="G151" i="1"/>
  <c r="G152" i="1"/>
  <c r="H152" i="1" s="1"/>
  <c r="M152" i="1" s="1"/>
  <c r="S152" i="1" s="1"/>
  <c r="G153" i="1"/>
  <c r="G154" i="1"/>
  <c r="H154" i="1" s="1"/>
  <c r="M154" i="1" s="1"/>
  <c r="S154" i="1" s="1"/>
  <c r="G155" i="1"/>
  <c r="G156" i="1"/>
  <c r="H156" i="1" s="1"/>
  <c r="M156" i="1" s="1"/>
  <c r="S156" i="1" s="1"/>
  <c r="G157" i="1"/>
  <c r="G158" i="1"/>
  <c r="H158" i="1" s="1"/>
  <c r="M158" i="1" s="1"/>
  <c r="S158" i="1" s="1"/>
  <c r="G159" i="1"/>
  <c r="G160" i="1"/>
  <c r="H160" i="1" s="1"/>
  <c r="M160" i="1" s="1"/>
  <c r="S160" i="1" s="1"/>
  <c r="G161" i="1"/>
  <c r="G162" i="1"/>
  <c r="H162" i="1" s="1"/>
  <c r="M162" i="1" s="1"/>
  <c r="S162" i="1" s="1"/>
  <c r="G163" i="1"/>
  <c r="H163" i="1" s="1"/>
  <c r="M163" i="1" s="1"/>
  <c r="S163" i="1" s="1"/>
  <c r="G164" i="1"/>
  <c r="H164" i="1" s="1"/>
  <c r="M164" i="1" s="1"/>
  <c r="S164" i="1" s="1"/>
  <c r="G165" i="1"/>
  <c r="G166" i="1"/>
  <c r="H166" i="1"/>
  <c r="M166" i="1" s="1"/>
  <c r="S166" i="1" s="1"/>
  <c r="G167" i="1"/>
  <c r="G168" i="1"/>
  <c r="G169" i="1"/>
  <c r="P169" i="1" s="1"/>
  <c r="G170" i="1"/>
  <c r="P170" i="1" s="1"/>
  <c r="G171" i="1"/>
  <c r="G172" i="1"/>
  <c r="G173" i="1"/>
  <c r="H173" i="1" s="1"/>
  <c r="M173" i="1" s="1"/>
  <c r="S173" i="1" s="1"/>
  <c r="G174" i="1"/>
  <c r="P174" i="1" s="1"/>
  <c r="G175" i="1"/>
  <c r="G176" i="1"/>
  <c r="H176" i="1" s="1"/>
  <c r="M176" i="1" s="1"/>
  <c r="S176" i="1" s="1"/>
  <c r="G177" i="1"/>
  <c r="H177" i="1" s="1"/>
  <c r="M177" i="1" s="1"/>
  <c r="S177" i="1" s="1"/>
  <c r="G178" i="1"/>
  <c r="P178" i="1" s="1"/>
  <c r="G179" i="1"/>
  <c r="G180" i="1"/>
  <c r="G181" i="1"/>
  <c r="P181" i="1" s="1"/>
  <c r="G182" i="1"/>
  <c r="P182" i="1" s="1"/>
  <c r="G183" i="1"/>
  <c r="G184" i="1"/>
  <c r="G185" i="1"/>
  <c r="G186" i="1"/>
  <c r="H186" i="1" s="1"/>
  <c r="M186" i="1" s="1"/>
  <c r="S186" i="1" s="1"/>
  <c r="G187" i="1"/>
  <c r="G188" i="1"/>
  <c r="G189" i="1"/>
  <c r="P189" i="1" s="1"/>
  <c r="G190" i="1"/>
  <c r="G191" i="1"/>
  <c r="G192" i="1"/>
  <c r="G193" i="1"/>
  <c r="G194" i="1"/>
  <c r="P194" i="1" s="1"/>
  <c r="G195" i="1"/>
  <c r="G196" i="1"/>
  <c r="G197" i="1"/>
  <c r="G198" i="1"/>
  <c r="G199" i="1"/>
  <c r="G200" i="1"/>
  <c r="G201" i="1"/>
  <c r="G202" i="1"/>
  <c r="H202" i="1" s="1"/>
  <c r="M202" i="1" s="1"/>
  <c r="S202" i="1" s="1"/>
  <c r="G203" i="1"/>
  <c r="G204" i="1"/>
  <c r="G205" i="1"/>
  <c r="G206" i="1"/>
  <c r="G207" i="1"/>
  <c r="G208" i="1"/>
  <c r="H208" i="1" s="1"/>
  <c r="M208" i="1" s="1"/>
  <c r="S208" i="1" s="1"/>
  <c r="G209" i="1"/>
  <c r="G210" i="1"/>
  <c r="P210" i="1" s="1"/>
  <c r="G211" i="1"/>
  <c r="G212" i="1"/>
  <c r="G213" i="1"/>
  <c r="P213" i="1" s="1"/>
  <c r="G214" i="1"/>
  <c r="H214" i="1" s="1"/>
  <c r="M214" i="1" s="1"/>
  <c r="S214" i="1" s="1"/>
  <c r="G215" i="1"/>
  <c r="G216" i="1"/>
  <c r="G217" i="1"/>
  <c r="G218" i="1"/>
  <c r="G219" i="1"/>
  <c r="G220" i="1"/>
  <c r="G221" i="1"/>
  <c r="H221" i="1" s="1"/>
  <c r="M221" i="1" s="1"/>
  <c r="S221" i="1" s="1"/>
  <c r="G222" i="1"/>
  <c r="P222" i="1" s="1"/>
  <c r="G223" i="1"/>
  <c r="G224" i="1"/>
  <c r="H224" i="1" s="1"/>
  <c r="M224" i="1" s="1"/>
  <c r="S224" i="1" s="1"/>
  <c r="G225" i="1"/>
  <c r="H225" i="1" s="1"/>
  <c r="M225" i="1" s="1"/>
  <c r="S225" i="1" s="1"/>
  <c r="G226" i="1"/>
  <c r="H226" i="1" s="1"/>
  <c r="M226" i="1" s="1"/>
  <c r="S226" i="1" s="1"/>
  <c r="G227" i="1"/>
  <c r="G228" i="1"/>
  <c r="G229" i="1"/>
  <c r="G230" i="1"/>
  <c r="H230" i="1" s="1"/>
  <c r="M230" i="1" s="1"/>
  <c r="S230" i="1" s="1"/>
  <c r="G231" i="1"/>
  <c r="G232" i="1"/>
  <c r="G233" i="1"/>
  <c r="G234" i="1"/>
  <c r="H234" i="1" s="1"/>
  <c r="M234" i="1" s="1"/>
  <c r="S234" i="1" s="1"/>
  <c r="G235" i="1"/>
  <c r="G236" i="1"/>
  <c r="G237" i="1"/>
  <c r="P237" i="1" s="1"/>
  <c r="G238" i="1"/>
  <c r="H238" i="1" s="1"/>
  <c r="M238" i="1" s="1"/>
  <c r="S238" i="1" s="1"/>
  <c r="G239" i="1"/>
  <c r="G240" i="1"/>
  <c r="H240" i="1" s="1"/>
  <c r="M240" i="1" s="1"/>
  <c r="S240" i="1" s="1"/>
  <c r="G241" i="1"/>
  <c r="G242" i="1"/>
  <c r="H242" i="1" s="1"/>
  <c r="M242" i="1" s="1"/>
  <c r="S242" i="1" s="1"/>
  <c r="G243" i="1"/>
  <c r="G244" i="1"/>
  <c r="G245" i="1"/>
  <c r="H245" i="1" s="1"/>
  <c r="M245" i="1" s="1"/>
  <c r="S245" i="1" s="1"/>
  <c r="G246" i="1"/>
  <c r="G247" i="1"/>
  <c r="G248" i="1"/>
  <c r="H248" i="1" s="1"/>
  <c r="M248" i="1" s="1"/>
  <c r="S248" i="1" s="1"/>
  <c r="G249" i="1"/>
  <c r="G250" i="1"/>
  <c r="P250" i="1" s="1"/>
  <c r="G251" i="1"/>
  <c r="G252" i="1"/>
  <c r="G253" i="1"/>
  <c r="H253" i="1" s="1"/>
  <c r="G254" i="1"/>
  <c r="P254" i="1" s="1"/>
  <c r="G255" i="1"/>
  <c r="G256" i="1"/>
  <c r="G257" i="1"/>
  <c r="G258" i="1"/>
  <c r="P258" i="1" s="1"/>
  <c r="G259" i="1"/>
  <c r="G260" i="1"/>
  <c r="G261" i="1"/>
  <c r="P261" i="1" s="1"/>
  <c r="G262" i="1"/>
  <c r="H262" i="1" s="1"/>
  <c r="M262" i="1" s="1"/>
  <c r="S262" i="1" s="1"/>
  <c r="G263" i="1"/>
  <c r="G264" i="1"/>
  <c r="G265" i="1"/>
  <c r="G266" i="1"/>
  <c r="H266" i="1" s="1"/>
  <c r="M266" i="1" s="1"/>
  <c r="S266" i="1" s="1"/>
  <c r="G267" i="1"/>
  <c r="G268" i="1"/>
  <c r="G269" i="1"/>
  <c r="P269" i="1" s="1"/>
  <c r="G270" i="1"/>
  <c r="G271" i="1"/>
  <c r="G272" i="1"/>
  <c r="H272" i="1" s="1"/>
  <c r="M272" i="1" s="1"/>
  <c r="S272" i="1" s="1"/>
  <c r="G273" i="1"/>
  <c r="G274" i="1"/>
  <c r="H274" i="1" s="1"/>
  <c r="M274" i="1" s="1"/>
  <c r="S274" i="1" s="1"/>
  <c r="G275" i="1"/>
  <c r="G276" i="1"/>
  <c r="G277" i="1"/>
  <c r="G278" i="1"/>
  <c r="H278" i="1" s="1"/>
  <c r="M278" i="1" s="1"/>
  <c r="S278" i="1" s="1"/>
  <c r="G279" i="1"/>
  <c r="G280" i="1"/>
  <c r="G281" i="1"/>
  <c r="G282" i="1"/>
  <c r="H282" i="1" s="1"/>
  <c r="M282" i="1" s="1"/>
  <c r="S282" i="1" s="1"/>
  <c r="G283" i="1"/>
  <c r="G284" i="1"/>
  <c r="G285" i="1"/>
  <c r="G286" i="1"/>
  <c r="H286" i="1" s="1"/>
  <c r="M286" i="1" s="1"/>
  <c r="S286" i="1" s="1"/>
  <c r="G287" i="1"/>
  <c r="G288" i="1"/>
  <c r="H288" i="1" s="1"/>
  <c r="M288" i="1" s="1"/>
  <c r="S288" i="1" s="1"/>
  <c r="G289" i="1"/>
  <c r="G290" i="1"/>
  <c r="H290" i="1" s="1"/>
  <c r="M290" i="1" s="1"/>
  <c r="S290" i="1" s="1"/>
  <c r="G291" i="1"/>
  <c r="G292" i="1"/>
  <c r="P292" i="1" s="1"/>
  <c r="G293" i="1"/>
  <c r="G294" i="1"/>
  <c r="H294" i="1" s="1"/>
  <c r="M294" i="1" s="1"/>
  <c r="S294" i="1" s="1"/>
  <c r="G295" i="1"/>
  <c r="G296" i="1"/>
  <c r="G297" i="1"/>
  <c r="P297" i="1" s="1"/>
  <c r="G298" i="1"/>
  <c r="H298" i="1" s="1"/>
  <c r="M298" i="1" s="1"/>
  <c r="S298" i="1" s="1"/>
  <c r="G299" i="1"/>
  <c r="G300" i="1"/>
  <c r="G301" i="1"/>
  <c r="H301" i="1" s="1"/>
  <c r="G302" i="1"/>
  <c r="G303" i="1"/>
  <c r="G304" i="1"/>
  <c r="H304" i="1" s="1"/>
  <c r="M304" i="1" s="1"/>
  <c r="S304" i="1" s="1"/>
  <c r="G305" i="1"/>
  <c r="H305" i="1" s="1"/>
  <c r="M305" i="1" s="1"/>
  <c r="S305" i="1" s="1"/>
  <c r="G306" i="1"/>
  <c r="P306" i="1" s="1"/>
  <c r="G307" i="1"/>
  <c r="G308" i="1"/>
  <c r="G309" i="1"/>
  <c r="H309" i="1" s="1"/>
  <c r="M309" i="1" s="1"/>
  <c r="S309" i="1" s="1"/>
  <c r="G310" i="1"/>
  <c r="H310" i="1" s="1"/>
  <c r="M310" i="1" s="1"/>
  <c r="S310" i="1" s="1"/>
  <c r="G311" i="1"/>
  <c r="G312" i="1"/>
  <c r="G313" i="1"/>
  <c r="G314" i="1"/>
  <c r="H314" i="1" s="1"/>
  <c r="M314" i="1" s="1"/>
  <c r="S314" i="1" s="1"/>
  <c r="G315" i="1"/>
  <c r="G316" i="1"/>
  <c r="G317" i="1"/>
  <c r="G318" i="1"/>
  <c r="G319" i="1"/>
  <c r="G320" i="1"/>
  <c r="G321" i="1"/>
  <c r="H321" i="1" s="1"/>
  <c r="M321" i="1" s="1"/>
  <c r="S321" i="1" s="1"/>
  <c r="G322" i="1"/>
  <c r="P322" i="1" s="1"/>
  <c r="G323" i="1"/>
  <c r="G324" i="1"/>
  <c r="P324" i="1" s="1"/>
  <c r="G325" i="1"/>
  <c r="H325" i="1" s="1"/>
  <c r="M325" i="1" s="1"/>
  <c r="S325" i="1" s="1"/>
  <c r="G326" i="1"/>
  <c r="P326" i="1" s="1"/>
  <c r="G327" i="1"/>
  <c r="G328" i="1"/>
  <c r="H328" i="1" s="1"/>
  <c r="M328" i="1" s="1"/>
  <c r="S328" i="1" s="1"/>
  <c r="G329" i="1"/>
  <c r="G330" i="1"/>
  <c r="H330" i="1" s="1"/>
  <c r="M330" i="1" s="1"/>
  <c r="S330" i="1" s="1"/>
  <c r="G331" i="1"/>
  <c r="G332" i="1"/>
  <c r="G333" i="1"/>
  <c r="H333" i="1" s="1"/>
  <c r="G334" i="1"/>
  <c r="G335" i="1"/>
  <c r="G336" i="1"/>
  <c r="H336" i="1" s="1"/>
  <c r="M336" i="1" s="1"/>
  <c r="S336" i="1" s="1"/>
  <c r="G337" i="1"/>
  <c r="G338" i="1"/>
  <c r="P338" i="1" s="1"/>
  <c r="G339" i="1"/>
  <c r="G340" i="1"/>
  <c r="G341" i="1"/>
  <c r="P341" i="1" s="1"/>
  <c r="G342" i="1"/>
  <c r="H342" i="1" s="1"/>
  <c r="M342" i="1" s="1"/>
  <c r="S342" i="1" s="1"/>
  <c r="G343" i="1"/>
  <c r="G344" i="1"/>
  <c r="H344" i="1" s="1"/>
  <c r="M344" i="1" s="1"/>
  <c r="S344" i="1" s="1"/>
  <c r="G345" i="1"/>
  <c r="G346" i="1"/>
  <c r="H346" i="1" s="1"/>
  <c r="M346" i="1" s="1"/>
  <c r="S346" i="1" s="1"/>
  <c r="G347" i="1"/>
  <c r="G348" i="1"/>
  <c r="G349" i="1"/>
  <c r="G350" i="1"/>
  <c r="G351" i="1"/>
  <c r="G352" i="1"/>
  <c r="H352" i="1" s="1"/>
  <c r="M352" i="1" s="1"/>
  <c r="S352" i="1" s="1"/>
  <c r="G353" i="1"/>
  <c r="H353" i="1" s="1"/>
  <c r="M353" i="1" s="1"/>
  <c r="S353" i="1" s="1"/>
  <c r="G354" i="1"/>
  <c r="P354" i="1" s="1"/>
  <c r="G355" i="1"/>
  <c r="G356" i="1"/>
  <c r="P356" i="1" s="1"/>
  <c r="G357" i="1"/>
  <c r="H357" i="1" s="1"/>
  <c r="M357" i="1" s="1"/>
  <c r="S357" i="1" s="1"/>
  <c r="G358" i="1"/>
  <c r="P358" i="1" s="1"/>
  <c r="G359" i="1"/>
  <c r="G360" i="1"/>
  <c r="G361" i="1"/>
  <c r="P361" i="1" s="1"/>
  <c r="G362" i="1"/>
  <c r="H362" i="1" s="1"/>
  <c r="M362" i="1" s="1"/>
  <c r="S362" i="1" s="1"/>
  <c r="G363" i="1"/>
  <c r="G364" i="1"/>
  <c r="G365" i="1"/>
  <c r="H365" i="1" s="1"/>
  <c r="M365" i="1" s="1"/>
  <c r="S365" i="1" s="1"/>
  <c r="G366" i="1"/>
  <c r="G367" i="1"/>
  <c r="G368" i="1"/>
  <c r="H368" i="1" s="1"/>
  <c r="M368" i="1" s="1"/>
  <c r="S368" i="1" s="1"/>
  <c r="G369" i="1"/>
  <c r="G370" i="1"/>
  <c r="P370" i="1" s="1"/>
  <c r="G371" i="1"/>
  <c r="P371" i="1" s="1"/>
  <c r="R371" i="1" s="1"/>
  <c r="G372" i="1"/>
  <c r="G373" i="1"/>
  <c r="P373" i="1" s="1"/>
  <c r="G374" i="1"/>
  <c r="H374" i="1" s="1"/>
  <c r="M374" i="1" s="1"/>
  <c r="S374" i="1" s="1"/>
  <c r="G375" i="1"/>
  <c r="G376" i="1"/>
  <c r="G377" i="1"/>
  <c r="G378" i="1"/>
  <c r="H378" i="1" s="1"/>
  <c r="M378" i="1" s="1"/>
  <c r="S378" i="1" s="1"/>
  <c r="G379" i="1"/>
  <c r="G380" i="1"/>
  <c r="G381" i="1"/>
  <c r="G382" i="1"/>
  <c r="G383" i="1"/>
  <c r="G384" i="1"/>
  <c r="G385" i="1"/>
  <c r="G386" i="1"/>
  <c r="P386" i="1" s="1"/>
  <c r="G387" i="1"/>
  <c r="G388" i="1"/>
  <c r="P388" i="1" s="1"/>
  <c r="G389" i="1"/>
  <c r="G390" i="1"/>
  <c r="P390" i="1" s="1"/>
  <c r="G391" i="1"/>
  <c r="G392" i="1"/>
  <c r="G393" i="1"/>
  <c r="G394" i="1"/>
  <c r="H394" i="1" s="1"/>
  <c r="M394" i="1" s="1"/>
  <c r="S394" i="1" s="1"/>
  <c r="G395" i="1"/>
  <c r="G396" i="1"/>
  <c r="G397" i="1"/>
  <c r="G398" i="1"/>
  <c r="G399" i="1"/>
  <c r="G400" i="1"/>
  <c r="H400" i="1" s="1"/>
  <c r="M400" i="1" s="1"/>
  <c r="S400" i="1" s="1"/>
  <c r="G401" i="1"/>
  <c r="P401" i="1" s="1"/>
  <c r="G402" i="1"/>
  <c r="P402" i="1" s="1"/>
  <c r="G403" i="1"/>
  <c r="P403" i="1" s="1"/>
  <c r="R403" i="1" s="1"/>
  <c r="G404" i="1"/>
  <c r="G405" i="1"/>
  <c r="H405" i="1" s="1"/>
  <c r="M405" i="1" s="1"/>
  <c r="S405" i="1" s="1"/>
  <c r="G406" i="1"/>
  <c r="H406" i="1" s="1"/>
  <c r="M406" i="1" s="1"/>
  <c r="S406" i="1" s="1"/>
  <c r="G407" i="1"/>
  <c r="G408" i="1"/>
  <c r="G409" i="1"/>
  <c r="G410" i="1"/>
  <c r="H410" i="1" s="1"/>
  <c r="M410" i="1" s="1"/>
  <c r="S410" i="1" s="1"/>
  <c r="G411" i="1"/>
  <c r="G412" i="1"/>
  <c r="G413" i="1"/>
  <c r="G414" i="1"/>
  <c r="G415" i="1"/>
  <c r="G416" i="1"/>
  <c r="H416" i="1" s="1"/>
  <c r="M416" i="1" s="1"/>
  <c r="S416" i="1" s="1"/>
  <c r="G417" i="1"/>
  <c r="G418" i="1"/>
  <c r="P418" i="1" s="1"/>
  <c r="G419" i="1"/>
  <c r="G420" i="1"/>
  <c r="G421" i="1"/>
  <c r="H421" i="1" s="1"/>
  <c r="M421" i="1" s="1"/>
  <c r="S421" i="1" s="1"/>
  <c r="G422" i="1"/>
  <c r="P422" i="1" s="1"/>
  <c r="G423" i="1"/>
  <c r="G424" i="1"/>
  <c r="H424" i="1" s="1"/>
  <c r="M424" i="1" s="1"/>
  <c r="S424" i="1" s="1"/>
  <c r="G425" i="1"/>
  <c r="H425" i="1" s="1"/>
  <c r="M425" i="1" s="1"/>
  <c r="S425" i="1" s="1"/>
  <c r="G426" i="1"/>
  <c r="H426" i="1" s="1"/>
  <c r="M426" i="1" s="1"/>
  <c r="S426" i="1" s="1"/>
  <c r="G427" i="1"/>
  <c r="G428" i="1"/>
  <c r="G429" i="1"/>
  <c r="G430" i="1"/>
  <c r="G431" i="1"/>
  <c r="G432" i="1"/>
  <c r="H432" i="1" s="1"/>
  <c r="M432" i="1" s="1"/>
  <c r="S432" i="1" s="1"/>
  <c r="G433" i="1"/>
  <c r="G434" i="1"/>
  <c r="P434" i="1" s="1"/>
  <c r="G435" i="1"/>
  <c r="P435" i="1" s="1"/>
  <c r="R435" i="1" s="1"/>
  <c r="G436" i="1"/>
  <c r="H436" i="1" s="1"/>
  <c r="M436" i="1" s="1"/>
  <c r="S436" i="1" s="1"/>
  <c r="G437" i="1"/>
  <c r="G438" i="1"/>
  <c r="H438" i="1" s="1"/>
  <c r="M438" i="1" s="1"/>
  <c r="S438" i="1" s="1"/>
  <c r="G439" i="1"/>
  <c r="G440" i="1"/>
  <c r="G441" i="1"/>
  <c r="H441" i="1" s="1"/>
  <c r="M441" i="1" s="1"/>
  <c r="S441" i="1" s="1"/>
  <c r="G442" i="1"/>
  <c r="H442" i="1" s="1"/>
  <c r="M442" i="1" s="1"/>
  <c r="S442" i="1" s="1"/>
  <c r="G443" i="1"/>
  <c r="G444" i="1"/>
  <c r="H444" i="1" s="1"/>
  <c r="M444" i="1" s="1"/>
  <c r="S444" i="1" s="1"/>
  <c r="G445" i="1"/>
  <c r="G446" i="1"/>
  <c r="G447" i="1"/>
  <c r="G448" i="1"/>
  <c r="H448" i="1" s="1"/>
  <c r="M448" i="1" s="1"/>
  <c r="S448" i="1" s="1"/>
  <c r="G449" i="1"/>
  <c r="G450" i="1"/>
  <c r="P450" i="1" s="1"/>
  <c r="G451" i="1"/>
  <c r="G452" i="1"/>
  <c r="G453" i="1"/>
  <c r="H453" i="1" s="1"/>
  <c r="M453" i="1" s="1"/>
  <c r="S453" i="1" s="1"/>
  <c r="G454" i="1"/>
  <c r="P454" i="1" s="1"/>
  <c r="G455" i="1"/>
  <c r="G456" i="1"/>
  <c r="H456" i="1" s="1"/>
  <c r="M456" i="1" s="1"/>
  <c r="S456" i="1" s="1"/>
  <c r="G457" i="1"/>
  <c r="G458" i="1"/>
  <c r="H458" i="1" s="1"/>
  <c r="M458" i="1" s="1"/>
  <c r="S458" i="1" s="1"/>
  <c r="G459" i="1"/>
  <c r="G460" i="1"/>
  <c r="G461" i="1"/>
  <c r="G462" i="1"/>
  <c r="G463" i="1"/>
  <c r="G464" i="1"/>
  <c r="P464" i="1" s="1"/>
  <c r="G465" i="1"/>
  <c r="G466" i="1"/>
  <c r="P466" i="1" s="1"/>
  <c r="G467" i="1"/>
  <c r="P467" i="1" s="1"/>
  <c r="R467" i="1" s="1"/>
  <c r="G468" i="1"/>
  <c r="H468" i="1" s="1"/>
  <c r="M468" i="1" s="1"/>
  <c r="S468" i="1" s="1"/>
  <c r="G469" i="1"/>
  <c r="H469" i="1" s="1"/>
  <c r="M469" i="1" s="1"/>
  <c r="S469" i="1" s="1"/>
  <c r="G470" i="1"/>
  <c r="H470" i="1" s="1"/>
  <c r="M470" i="1" s="1"/>
  <c r="S470" i="1" s="1"/>
  <c r="G471" i="1"/>
  <c r="G472" i="1"/>
  <c r="P472" i="1" s="1"/>
  <c r="R472" i="1" s="1"/>
  <c r="G473" i="1"/>
  <c r="H473" i="1" s="1"/>
  <c r="M473" i="1" s="1"/>
  <c r="S473" i="1" s="1"/>
  <c r="G474" i="1"/>
  <c r="H474" i="1" s="1"/>
  <c r="M474" i="1" s="1"/>
  <c r="S474" i="1" s="1"/>
  <c r="G475" i="1"/>
  <c r="G476" i="1"/>
  <c r="G477" i="1"/>
  <c r="H477" i="1" s="1"/>
  <c r="M477" i="1" s="1"/>
  <c r="S477" i="1" s="1"/>
  <c r="G478" i="1"/>
  <c r="G479" i="1"/>
  <c r="G480" i="1"/>
  <c r="G481" i="1"/>
  <c r="G482" i="1"/>
  <c r="P482" i="1" s="1"/>
  <c r="G483" i="1"/>
  <c r="G484" i="1"/>
  <c r="G485" i="1"/>
  <c r="G486" i="1"/>
  <c r="P486" i="1" s="1"/>
  <c r="G487" i="1"/>
  <c r="G488" i="1"/>
  <c r="G489" i="1"/>
  <c r="G490" i="1"/>
  <c r="P490" i="1" s="1"/>
  <c r="G491" i="1"/>
  <c r="G492" i="1"/>
  <c r="H492" i="1" s="1"/>
  <c r="M492" i="1" s="1"/>
  <c r="S492" i="1" s="1"/>
  <c r="G493" i="1"/>
  <c r="G494" i="1"/>
  <c r="P494" i="1" s="1"/>
  <c r="G495" i="1"/>
  <c r="G496" i="1"/>
  <c r="G497" i="1"/>
  <c r="H497" i="1" s="1"/>
  <c r="M497" i="1" s="1"/>
  <c r="S497" i="1" s="1"/>
  <c r="G498" i="1"/>
  <c r="H498" i="1" s="1"/>
  <c r="M498" i="1" s="1"/>
  <c r="S498" i="1" s="1"/>
  <c r="G499" i="1"/>
  <c r="P499" i="1" s="1"/>
  <c r="R499" i="1" s="1"/>
  <c r="G500" i="1"/>
  <c r="H500" i="1" s="1"/>
  <c r="M500" i="1" s="1"/>
  <c r="S500" i="1" s="1"/>
  <c r="G501" i="1"/>
  <c r="H501" i="1" s="1"/>
  <c r="M501" i="1" s="1"/>
  <c r="S501" i="1" s="1"/>
  <c r="G502" i="1"/>
  <c r="H502" i="1" s="1"/>
  <c r="M502" i="1" s="1"/>
  <c r="S502" i="1" s="1"/>
  <c r="G503" i="1"/>
  <c r="G504" i="1"/>
  <c r="H504" i="1" s="1"/>
  <c r="M504" i="1" s="1"/>
  <c r="S504" i="1" s="1"/>
  <c r="G505" i="1"/>
  <c r="G506" i="1"/>
  <c r="P506" i="1" s="1"/>
  <c r="G507" i="1"/>
  <c r="G508" i="1"/>
  <c r="G509" i="1"/>
  <c r="H509" i="1" s="1"/>
  <c r="M509" i="1" s="1"/>
  <c r="S509" i="1" s="1"/>
  <c r="G510" i="1"/>
  <c r="G511" i="1"/>
  <c r="G512" i="1"/>
  <c r="H512" i="1" s="1"/>
  <c r="M512" i="1" s="1"/>
  <c r="S512" i="1" s="1"/>
  <c r="G513" i="1"/>
  <c r="G514" i="1"/>
  <c r="H514" i="1" s="1"/>
  <c r="M514" i="1" s="1"/>
  <c r="S514" i="1" s="1"/>
  <c r="G515" i="1"/>
  <c r="G516" i="1"/>
  <c r="H516" i="1" s="1"/>
  <c r="M516" i="1" s="1"/>
  <c r="S516" i="1" s="1"/>
  <c r="G517" i="1"/>
  <c r="H517" i="1" s="1"/>
  <c r="M517" i="1" s="1"/>
  <c r="S517" i="1" s="1"/>
  <c r="G518" i="1"/>
  <c r="H518" i="1" s="1"/>
  <c r="M518" i="1" s="1"/>
  <c r="S518" i="1" s="1"/>
  <c r="G519" i="1"/>
  <c r="G520" i="1"/>
  <c r="G521" i="1"/>
  <c r="G522" i="1"/>
  <c r="H522" i="1" s="1"/>
  <c r="M522" i="1" s="1"/>
  <c r="S522" i="1" s="1"/>
  <c r="G523" i="1"/>
  <c r="G524" i="1"/>
  <c r="G525" i="1"/>
  <c r="H525" i="1" s="1"/>
  <c r="M525" i="1" s="1"/>
  <c r="S525" i="1" s="1"/>
  <c r="G526" i="1"/>
  <c r="H526" i="1" s="1"/>
  <c r="M526" i="1" s="1"/>
  <c r="S526" i="1" s="1"/>
  <c r="G527" i="1"/>
  <c r="G528" i="1"/>
  <c r="H528" i="1" s="1"/>
  <c r="M528" i="1" s="1"/>
  <c r="S528" i="1" s="1"/>
  <c r="G529" i="1"/>
  <c r="G530" i="1"/>
  <c r="H530" i="1" s="1"/>
  <c r="M530" i="1" s="1"/>
  <c r="S530" i="1" s="1"/>
  <c r="G531" i="1"/>
  <c r="P531" i="1" s="1"/>
  <c r="R531" i="1" s="1"/>
  <c r="G532" i="1"/>
  <c r="H532" i="1" s="1"/>
  <c r="M532" i="1" s="1"/>
  <c r="S532" i="1" s="1"/>
  <c r="G533" i="1"/>
  <c r="H533" i="1" s="1"/>
  <c r="M533" i="1" s="1"/>
  <c r="S533" i="1" s="1"/>
  <c r="G534" i="1"/>
  <c r="H534" i="1" s="1"/>
  <c r="M534" i="1" s="1"/>
  <c r="S534" i="1" s="1"/>
  <c r="G535" i="1"/>
  <c r="G536" i="1"/>
  <c r="G537" i="1"/>
  <c r="G538" i="1"/>
  <c r="G539" i="1"/>
  <c r="G540" i="1"/>
  <c r="H540" i="1" s="1"/>
  <c r="M540" i="1" s="1"/>
  <c r="S540" i="1" s="1"/>
  <c r="G541" i="1"/>
  <c r="P541" i="1" s="1"/>
  <c r="G542" i="1"/>
  <c r="P542" i="1" s="1"/>
  <c r="G543" i="1"/>
  <c r="G544" i="1"/>
  <c r="P544" i="1" s="1"/>
  <c r="G545" i="1"/>
  <c r="P545" i="1" s="1"/>
  <c r="G546" i="1"/>
  <c r="P546" i="1" s="1"/>
  <c r="G547" i="1"/>
  <c r="G548" i="1"/>
  <c r="P548" i="1" s="1"/>
  <c r="G549" i="1"/>
  <c r="P549" i="1" s="1"/>
  <c r="G550" i="1"/>
  <c r="H550" i="1" s="1"/>
  <c r="M550" i="1" s="1"/>
  <c r="S550" i="1" s="1"/>
  <c r="G551" i="1"/>
  <c r="G552" i="1"/>
  <c r="G553" i="1"/>
  <c r="P553" i="1" s="1"/>
  <c r="G554" i="1"/>
  <c r="H554" i="1" s="1"/>
  <c r="M554" i="1" s="1"/>
  <c r="S554" i="1" s="1"/>
  <c r="G555" i="1"/>
  <c r="G556" i="1"/>
  <c r="G557" i="1"/>
  <c r="P557" i="1" s="1"/>
  <c r="G558" i="1"/>
  <c r="G559" i="1"/>
  <c r="G560" i="1"/>
  <c r="P560" i="1" s="1"/>
  <c r="G561" i="1"/>
  <c r="P561" i="1" s="1"/>
  <c r="G562" i="1"/>
  <c r="P562" i="1" s="1"/>
  <c r="G563" i="1"/>
  <c r="P563" i="1" s="1"/>
  <c r="G564" i="1"/>
  <c r="G565" i="1"/>
  <c r="G566" i="1"/>
  <c r="P566" i="1" s="1"/>
  <c r="G567" i="1"/>
  <c r="G568" i="1"/>
  <c r="G569" i="1"/>
  <c r="P569" i="1" s="1"/>
  <c r="G570" i="1"/>
  <c r="G571" i="1"/>
  <c r="G572" i="1"/>
  <c r="H572" i="1" s="1"/>
  <c r="M572" i="1" s="1"/>
  <c r="S572" i="1" s="1"/>
  <c r="G573" i="1"/>
  <c r="P573" i="1" s="1"/>
  <c r="G574" i="1"/>
  <c r="H574" i="1" s="1"/>
  <c r="M574" i="1" s="1"/>
  <c r="S574" i="1" s="1"/>
  <c r="G575" i="1"/>
  <c r="G576" i="1"/>
  <c r="H576" i="1" s="1"/>
  <c r="M576" i="1" s="1"/>
  <c r="S576" i="1" s="1"/>
  <c r="G577" i="1"/>
  <c r="P577" i="1" s="1"/>
  <c r="G578" i="1"/>
  <c r="G579" i="1"/>
  <c r="G580" i="1"/>
  <c r="G581" i="1"/>
  <c r="G582" i="1"/>
  <c r="P582" i="1" s="1"/>
  <c r="G583" i="1"/>
  <c r="G584" i="1"/>
  <c r="G585" i="1"/>
  <c r="P585" i="1" s="1"/>
  <c r="G586" i="1"/>
  <c r="P586" i="1" s="1"/>
  <c r="G587" i="1"/>
  <c r="G588" i="1"/>
  <c r="H588" i="1" s="1"/>
  <c r="M588" i="1" s="1"/>
  <c r="S588" i="1" s="1"/>
  <c r="G589" i="1"/>
  <c r="P589" i="1" s="1"/>
  <c r="G590" i="1"/>
  <c r="P590" i="1" s="1"/>
  <c r="G591" i="1"/>
  <c r="G592" i="1"/>
  <c r="H592" i="1" s="1"/>
  <c r="M592" i="1" s="1"/>
  <c r="S592" i="1" s="1"/>
  <c r="G593" i="1"/>
  <c r="P593" i="1" s="1"/>
  <c r="G594" i="1"/>
  <c r="P594" i="1" s="1"/>
  <c r="G595" i="1"/>
  <c r="P595" i="1" s="1"/>
  <c r="G596" i="1"/>
  <c r="G597" i="1"/>
  <c r="P597" i="1" s="1"/>
  <c r="G598" i="1"/>
  <c r="P598" i="1" s="1"/>
  <c r="G599" i="1"/>
  <c r="G600" i="1"/>
  <c r="H600" i="1" s="1"/>
  <c r="M600" i="1" s="1"/>
  <c r="S600" i="1" s="1"/>
  <c r="G601" i="1"/>
  <c r="P601" i="1" s="1"/>
  <c r="G602" i="1"/>
  <c r="H602" i="1" s="1"/>
  <c r="M602" i="1" s="1"/>
  <c r="S602" i="1" s="1"/>
  <c r="G603" i="1"/>
  <c r="G604" i="1"/>
  <c r="G605" i="1"/>
  <c r="P605" i="1" s="1"/>
  <c r="G606" i="1"/>
  <c r="G607" i="1"/>
  <c r="G608" i="1"/>
  <c r="P608" i="1" s="1"/>
  <c r="G609" i="1"/>
  <c r="P609" i="1" s="1"/>
  <c r="G610" i="1"/>
  <c r="P610" i="1" s="1"/>
  <c r="G611" i="1"/>
  <c r="G612" i="1"/>
  <c r="H612" i="1" s="1"/>
  <c r="M612" i="1" s="1"/>
  <c r="S612" i="1" s="1"/>
  <c r="G613" i="1"/>
  <c r="P613" i="1" s="1"/>
  <c r="G614" i="1"/>
  <c r="P614" i="1" s="1"/>
  <c r="G615" i="1"/>
  <c r="G616" i="1"/>
  <c r="P616" i="1" s="1"/>
  <c r="R616" i="1" s="1"/>
  <c r="G617" i="1"/>
  <c r="P617" i="1" s="1"/>
  <c r="G618" i="1"/>
  <c r="P618" i="1" s="1"/>
  <c r="G619" i="1"/>
  <c r="G620" i="1"/>
  <c r="P620" i="1" s="1"/>
  <c r="G621" i="1"/>
  <c r="P621" i="1" s="1"/>
  <c r="G622" i="1"/>
  <c r="H622" i="1" s="1"/>
  <c r="M622" i="1" s="1"/>
  <c r="S622" i="1" s="1"/>
  <c r="G623" i="1"/>
  <c r="G624" i="1"/>
  <c r="H624" i="1" s="1"/>
  <c r="M624" i="1" s="1"/>
  <c r="S624" i="1" s="1"/>
  <c r="G625" i="1"/>
  <c r="P625" i="1" s="1"/>
  <c r="G626" i="1"/>
  <c r="H626" i="1" s="1"/>
  <c r="M626" i="1" s="1"/>
  <c r="S626" i="1" s="1"/>
  <c r="G627" i="1"/>
  <c r="P627" i="1" s="1"/>
  <c r="G628" i="1"/>
  <c r="G629" i="1"/>
  <c r="P629" i="1" s="1"/>
  <c r="G630" i="1"/>
  <c r="H630" i="1" s="1"/>
  <c r="M630" i="1" s="1"/>
  <c r="S630" i="1" s="1"/>
  <c r="G631" i="1"/>
  <c r="G632" i="1"/>
  <c r="P632" i="1" s="1"/>
  <c r="G633" i="1"/>
  <c r="P633" i="1" s="1"/>
  <c r="G634" i="1"/>
  <c r="H634" i="1" s="1"/>
  <c r="M634" i="1" s="1"/>
  <c r="S634" i="1" s="1"/>
  <c r="G635" i="1"/>
  <c r="G636" i="1"/>
  <c r="P636" i="1" s="1"/>
  <c r="G637" i="1"/>
  <c r="P637" i="1" s="1"/>
  <c r="G638" i="1"/>
  <c r="H638" i="1" s="1"/>
  <c r="M638" i="1" s="1"/>
  <c r="S638" i="1" s="1"/>
  <c r="G639" i="1"/>
  <c r="G640" i="1"/>
  <c r="H640" i="1" s="1"/>
  <c r="M640" i="1" s="1"/>
  <c r="S640" i="1" s="1"/>
  <c r="G641" i="1"/>
  <c r="P641" i="1" s="1"/>
  <c r="G642" i="1"/>
  <c r="H642" i="1" s="1"/>
  <c r="M642" i="1" s="1"/>
  <c r="S642" i="1" s="1"/>
  <c r="G643" i="1"/>
  <c r="G644" i="1"/>
  <c r="G645" i="1"/>
  <c r="P645" i="1" s="1"/>
  <c r="G646" i="1"/>
  <c r="H646" i="1" s="1"/>
  <c r="M646" i="1" s="1"/>
  <c r="S646" i="1" s="1"/>
  <c r="G647" i="1"/>
  <c r="G648" i="1"/>
  <c r="G649" i="1"/>
  <c r="P649" i="1" s="1"/>
  <c r="G650" i="1"/>
  <c r="H650" i="1" s="1"/>
  <c r="M650" i="1" s="1"/>
  <c r="S650" i="1" s="1"/>
  <c r="G651" i="1"/>
  <c r="G652" i="1"/>
  <c r="P652" i="1" s="1"/>
  <c r="G653" i="1"/>
  <c r="P653" i="1" s="1"/>
  <c r="G654" i="1"/>
  <c r="H654" i="1" s="1"/>
  <c r="M654" i="1" s="1"/>
  <c r="S654" i="1" s="1"/>
  <c r="G655" i="1"/>
  <c r="G656" i="1"/>
  <c r="P656" i="1" s="1"/>
  <c r="G657" i="1"/>
  <c r="P657" i="1" s="1"/>
  <c r="G658" i="1"/>
  <c r="H658" i="1" s="1"/>
  <c r="M658" i="1" s="1"/>
  <c r="S658" i="1" s="1"/>
  <c r="G659" i="1"/>
  <c r="P659" i="1" s="1"/>
  <c r="G660" i="1"/>
  <c r="H660" i="1" s="1"/>
  <c r="M660" i="1" s="1"/>
  <c r="S660" i="1" s="1"/>
  <c r="G661" i="1"/>
  <c r="G662" i="1"/>
  <c r="G663" i="1"/>
  <c r="G664" i="1"/>
  <c r="H664" i="1" s="1"/>
  <c r="M664" i="1" s="1"/>
  <c r="S664" i="1" s="1"/>
  <c r="G665" i="1"/>
  <c r="P665" i="1" s="1"/>
  <c r="G666" i="1"/>
  <c r="H666" i="1" s="1"/>
  <c r="M666" i="1" s="1"/>
  <c r="S666" i="1" s="1"/>
  <c r="G667" i="1"/>
  <c r="G668" i="1"/>
  <c r="G669" i="1"/>
  <c r="P669" i="1" s="1"/>
  <c r="G670" i="1"/>
  <c r="H670" i="1" s="1"/>
  <c r="M670" i="1" s="1"/>
  <c r="S670" i="1" s="1"/>
  <c r="G671" i="1"/>
  <c r="G672" i="1"/>
  <c r="P672" i="1" s="1"/>
  <c r="G673" i="1"/>
  <c r="P673" i="1" s="1"/>
  <c r="G674" i="1"/>
  <c r="H674" i="1" s="1"/>
  <c r="M674" i="1" s="1"/>
  <c r="S674" i="1" s="1"/>
  <c r="G675" i="1"/>
  <c r="G676" i="1"/>
  <c r="P676" i="1" s="1"/>
  <c r="G677" i="1"/>
  <c r="G678" i="1"/>
  <c r="G679" i="1"/>
  <c r="G680" i="1"/>
  <c r="G681" i="1"/>
  <c r="P681" i="1" s="1"/>
  <c r="G682" i="1"/>
  <c r="H682" i="1" s="1"/>
  <c r="M682" i="1" s="1"/>
  <c r="S682" i="1" s="1"/>
  <c r="G683" i="1"/>
  <c r="G684" i="1"/>
  <c r="P684" i="1" s="1"/>
  <c r="G685" i="1"/>
  <c r="P685" i="1" s="1"/>
  <c r="G686" i="1"/>
  <c r="H686" i="1" s="1"/>
  <c r="M686" i="1" s="1"/>
  <c r="S686" i="1" s="1"/>
  <c r="G687" i="1"/>
  <c r="G688" i="1"/>
  <c r="P688" i="1" s="1"/>
  <c r="G689" i="1"/>
  <c r="P689" i="1" s="1"/>
  <c r="G690" i="1"/>
  <c r="H690" i="1" s="1"/>
  <c r="M690" i="1" s="1"/>
  <c r="S690" i="1" s="1"/>
  <c r="G691" i="1"/>
  <c r="P691" i="1" s="1"/>
  <c r="G692" i="1"/>
  <c r="H692" i="1" s="1"/>
  <c r="M692" i="1" s="1"/>
  <c r="S692" i="1" s="1"/>
  <c r="G693" i="1"/>
  <c r="P693" i="1" s="1"/>
  <c r="G694" i="1"/>
  <c r="H694" i="1" s="1"/>
  <c r="M694" i="1" s="1"/>
  <c r="S694" i="1" s="1"/>
  <c r="G695" i="1"/>
  <c r="G696" i="1"/>
  <c r="G697" i="1"/>
  <c r="P697" i="1" s="1"/>
  <c r="G698" i="1"/>
  <c r="H698" i="1" s="1"/>
  <c r="M698" i="1" s="1"/>
  <c r="S698" i="1" s="1"/>
  <c r="G699" i="1"/>
  <c r="G700" i="1"/>
  <c r="H700" i="1" s="1"/>
  <c r="M700" i="1" s="1"/>
  <c r="S700" i="1" s="1"/>
  <c r="G701" i="1"/>
  <c r="P701" i="1" s="1"/>
  <c r="G702" i="1"/>
  <c r="H702" i="1" s="1"/>
  <c r="M702" i="1" s="1"/>
  <c r="S702" i="1" s="1"/>
  <c r="G703" i="1"/>
  <c r="G704" i="1"/>
  <c r="H704" i="1" s="1"/>
  <c r="M704" i="1" s="1"/>
  <c r="S704" i="1" s="1"/>
  <c r="G705" i="1"/>
  <c r="P705" i="1" s="1"/>
  <c r="G706" i="1"/>
  <c r="H706" i="1" s="1"/>
  <c r="M706" i="1" s="1"/>
  <c r="S706" i="1" s="1"/>
  <c r="G707" i="1"/>
  <c r="G708" i="1"/>
  <c r="H708" i="1" s="1"/>
  <c r="M708" i="1" s="1"/>
  <c r="S708" i="1" s="1"/>
  <c r="G709" i="1"/>
  <c r="P709" i="1" s="1"/>
  <c r="G710" i="1"/>
  <c r="H710" i="1" s="1"/>
  <c r="M710" i="1" s="1"/>
  <c r="S710" i="1" s="1"/>
  <c r="G711" i="1"/>
  <c r="G712" i="1"/>
  <c r="G713" i="1"/>
  <c r="P713" i="1" s="1"/>
  <c r="R713" i="1" s="1"/>
  <c r="G714" i="1"/>
  <c r="H714" i="1" s="1"/>
  <c r="M714" i="1" s="1"/>
  <c r="S714" i="1" s="1"/>
  <c r="G715" i="1"/>
  <c r="G716" i="1"/>
  <c r="G717" i="1"/>
  <c r="P717" i="1" s="1"/>
  <c r="G718" i="1"/>
  <c r="H718" i="1" s="1"/>
  <c r="M718" i="1" s="1"/>
  <c r="S718" i="1" s="1"/>
  <c r="G719" i="1"/>
  <c r="G720" i="1"/>
  <c r="H720" i="1" s="1"/>
  <c r="M720" i="1" s="1"/>
  <c r="S720" i="1" s="1"/>
  <c r="G721" i="1"/>
  <c r="P721" i="1" s="1"/>
  <c r="G722" i="1"/>
  <c r="H722" i="1" s="1"/>
  <c r="M722" i="1" s="1"/>
  <c r="S722" i="1" s="1"/>
  <c r="G723" i="1"/>
  <c r="P723" i="1" s="1"/>
  <c r="G724" i="1"/>
  <c r="P724" i="1" s="1"/>
  <c r="G725" i="1"/>
  <c r="G726" i="1"/>
  <c r="G727" i="1"/>
  <c r="G728" i="1"/>
  <c r="P728" i="1" s="1"/>
  <c r="R728" i="1" s="1"/>
  <c r="G729" i="1"/>
  <c r="P729" i="1" s="1"/>
  <c r="G730" i="1"/>
  <c r="H730" i="1" s="1"/>
  <c r="M730" i="1" s="1"/>
  <c r="S730" i="1" s="1"/>
  <c r="G731" i="1"/>
  <c r="G732" i="1"/>
  <c r="H732" i="1" s="1"/>
  <c r="M732" i="1" s="1"/>
  <c r="S732" i="1" s="1"/>
  <c r="G733" i="1"/>
  <c r="P733" i="1" s="1"/>
  <c r="G734" i="1"/>
  <c r="H734" i="1" s="1"/>
  <c r="M734" i="1" s="1"/>
  <c r="S734" i="1" s="1"/>
  <c r="G735" i="1"/>
  <c r="P735" i="1" s="1"/>
  <c r="R735" i="1" s="1"/>
  <c r="G736" i="1"/>
  <c r="P736" i="1" s="1"/>
  <c r="G737" i="1"/>
  <c r="P737" i="1" s="1"/>
  <c r="G738" i="1"/>
  <c r="H738" i="1" s="1"/>
  <c r="M738" i="1" s="1"/>
  <c r="S738" i="1" s="1"/>
  <c r="G739" i="1"/>
  <c r="G740" i="1"/>
  <c r="P740" i="1" s="1"/>
  <c r="G741" i="1"/>
  <c r="P741" i="1" s="1"/>
  <c r="G742" i="1"/>
  <c r="G743" i="1"/>
  <c r="G744" i="1"/>
  <c r="H744" i="1" s="1"/>
  <c r="M744" i="1" s="1"/>
  <c r="S744" i="1" s="1"/>
  <c r="G745" i="1"/>
  <c r="P745" i="1" s="1"/>
  <c r="G746" i="1"/>
  <c r="H746" i="1" s="1"/>
  <c r="M746" i="1" s="1"/>
  <c r="S746" i="1" s="1"/>
  <c r="G747" i="1"/>
  <c r="G748" i="1"/>
  <c r="H748" i="1" s="1"/>
  <c r="M748" i="1" s="1"/>
  <c r="S748" i="1" s="1"/>
  <c r="G749" i="1"/>
  <c r="P749" i="1" s="1"/>
  <c r="G750" i="1"/>
  <c r="H750" i="1" s="1"/>
  <c r="M750" i="1" s="1"/>
  <c r="S750" i="1" s="1"/>
  <c r="G751" i="1"/>
  <c r="G752" i="1"/>
  <c r="P752" i="1" s="1"/>
  <c r="G753" i="1"/>
  <c r="G754" i="1"/>
  <c r="H754" i="1" s="1"/>
  <c r="M754" i="1" s="1"/>
  <c r="S754" i="1" s="1"/>
  <c r="G755" i="1"/>
  <c r="P755" i="1" s="1"/>
  <c r="G756" i="1"/>
  <c r="H756" i="1" s="1"/>
  <c r="M756" i="1" s="1"/>
  <c r="S756" i="1" s="1"/>
  <c r="G757" i="1"/>
  <c r="G758" i="1"/>
  <c r="H758" i="1" s="1"/>
  <c r="M758" i="1" s="1"/>
  <c r="S758" i="1" s="1"/>
  <c r="G759" i="1"/>
  <c r="G760" i="1"/>
  <c r="G761" i="1"/>
  <c r="G762" i="1"/>
  <c r="H762" i="1" s="1"/>
  <c r="M762" i="1" s="1"/>
  <c r="S762" i="1" s="1"/>
  <c r="G763" i="1"/>
  <c r="G764" i="1"/>
  <c r="P764" i="1" s="1"/>
  <c r="G765" i="1"/>
  <c r="G766" i="1"/>
  <c r="H766" i="1" s="1"/>
  <c r="M766" i="1" s="1"/>
  <c r="S766" i="1" s="1"/>
  <c r="G767" i="1"/>
  <c r="H767" i="1" s="1"/>
  <c r="M767" i="1" s="1"/>
  <c r="S767" i="1" s="1"/>
  <c r="G768" i="1"/>
  <c r="P768" i="1" s="1"/>
  <c r="G769" i="1"/>
  <c r="G770" i="1"/>
  <c r="H770" i="1" s="1"/>
  <c r="M770" i="1" s="1"/>
  <c r="S770" i="1" s="1"/>
  <c r="G771" i="1"/>
  <c r="G772" i="1"/>
  <c r="P772" i="1" s="1"/>
  <c r="G773" i="1"/>
  <c r="G774" i="1"/>
  <c r="H774" i="1" s="1"/>
  <c r="M774" i="1" s="1"/>
  <c r="S774" i="1" s="1"/>
  <c r="G775" i="1"/>
  <c r="G776" i="1"/>
  <c r="H776" i="1" s="1"/>
  <c r="M776" i="1" s="1"/>
  <c r="S776" i="1" s="1"/>
  <c r="G777" i="1"/>
  <c r="G778" i="1"/>
  <c r="H778" i="1" s="1"/>
  <c r="M778" i="1" s="1"/>
  <c r="S778" i="1" s="1"/>
  <c r="G779" i="1"/>
  <c r="G780" i="1"/>
  <c r="P780" i="1" s="1"/>
  <c r="G781" i="1"/>
  <c r="G782" i="1"/>
  <c r="H782" i="1" s="1"/>
  <c r="M782" i="1" s="1"/>
  <c r="S782" i="1" s="1"/>
  <c r="G783" i="1"/>
  <c r="G784" i="1"/>
  <c r="P784" i="1" s="1"/>
  <c r="G785" i="1"/>
  <c r="G786" i="1"/>
  <c r="H786" i="1" s="1"/>
  <c r="M786" i="1" s="1"/>
  <c r="S786" i="1" s="1"/>
  <c r="G787" i="1"/>
  <c r="P787" i="1" s="1"/>
  <c r="G788" i="1"/>
  <c r="P788" i="1" s="1"/>
  <c r="G789" i="1"/>
  <c r="G790" i="1"/>
  <c r="H790" i="1" s="1"/>
  <c r="M790" i="1" s="1"/>
  <c r="S790" i="1" s="1"/>
  <c r="G791" i="1"/>
  <c r="G792" i="1"/>
  <c r="H792" i="1" s="1"/>
  <c r="M792" i="1" s="1"/>
  <c r="S792" i="1" s="1"/>
  <c r="G793" i="1"/>
  <c r="G794" i="1"/>
  <c r="H794" i="1" s="1"/>
  <c r="M794" i="1" s="1"/>
  <c r="S794" i="1" s="1"/>
  <c r="G795" i="1"/>
  <c r="G796" i="1"/>
  <c r="G797" i="1"/>
  <c r="G798" i="1"/>
  <c r="H798" i="1" s="1"/>
  <c r="M798" i="1" s="1"/>
  <c r="S798" i="1" s="1"/>
  <c r="G799" i="1"/>
  <c r="G800" i="1"/>
  <c r="P800" i="1" s="1"/>
  <c r="R800" i="1" s="1"/>
  <c r="G801" i="1"/>
  <c r="G802" i="1"/>
  <c r="H802" i="1" s="1"/>
  <c r="M802" i="1" s="1"/>
  <c r="S802" i="1" s="1"/>
  <c r="G803" i="1"/>
  <c r="G804" i="1"/>
  <c r="P804" i="1" s="1"/>
  <c r="G805" i="1"/>
  <c r="G806" i="1"/>
  <c r="G807" i="1"/>
  <c r="G808" i="1"/>
  <c r="G809" i="1"/>
  <c r="G810" i="1"/>
  <c r="H810" i="1" s="1"/>
  <c r="M810" i="1" s="1"/>
  <c r="S810" i="1" s="1"/>
  <c r="G811" i="1"/>
  <c r="G812" i="1"/>
  <c r="P812" i="1" s="1"/>
  <c r="G813" i="1"/>
  <c r="G814" i="1"/>
  <c r="H814" i="1" s="1"/>
  <c r="M814" i="1" s="1"/>
  <c r="S814" i="1" s="1"/>
  <c r="G815" i="1"/>
  <c r="G816" i="1"/>
  <c r="P816" i="1" s="1"/>
  <c r="G817" i="1"/>
  <c r="G818" i="1"/>
  <c r="H818" i="1" s="1"/>
  <c r="M818" i="1" s="1"/>
  <c r="S818" i="1" s="1"/>
  <c r="G819" i="1"/>
  <c r="P819" i="1" s="1"/>
  <c r="G820" i="1"/>
  <c r="H820" i="1" s="1"/>
  <c r="M820" i="1" s="1"/>
  <c r="S820" i="1" s="1"/>
  <c r="G821" i="1"/>
  <c r="G822" i="1"/>
  <c r="H822" i="1" s="1"/>
  <c r="M822" i="1" s="1"/>
  <c r="S822" i="1" s="1"/>
  <c r="G823" i="1"/>
  <c r="G824" i="1"/>
  <c r="H824" i="1" s="1"/>
  <c r="M824" i="1" s="1"/>
  <c r="S824" i="1" s="1"/>
  <c r="G825" i="1"/>
  <c r="G826" i="1"/>
  <c r="H826" i="1" s="1"/>
  <c r="M826" i="1" s="1"/>
  <c r="S826" i="1" s="1"/>
  <c r="G827" i="1"/>
  <c r="G828" i="1"/>
  <c r="P828" i="1" s="1"/>
  <c r="G829" i="1"/>
  <c r="G830" i="1"/>
  <c r="H830" i="1" s="1"/>
  <c r="M830" i="1" s="1"/>
  <c r="S830" i="1" s="1"/>
  <c r="G831" i="1"/>
  <c r="G832" i="1"/>
  <c r="H832" i="1" s="1"/>
  <c r="M832" i="1" s="1"/>
  <c r="S832" i="1" s="1"/>
  <c r="G833" i="1"/>
  <c r="G834" i="1"/>
  <c r="H834" i="1" s="1"/>
  <c r="M834" i="1" s="1"/>
  <c r="S834" i="1" s="1"/>
  <c r="G835" i="1"/>
  <c r="G836" i="1"/>
  <c r="P836" i="1" s="1"/>
  <c r="G837" i="1"/>
  <c r="G838" i="1"/>
  <c r="H838" i="1" s="1"/>
  <c r="M838" i="1" s="1"/>
  <c r="S838" i="1" s="1"/>
  <c r="G839" i="1"/>
  <c r="G840" i="1"/>
  <c r="H840" i="1" s="1"/>
  <c r="M840" i="1" s="1"/>
  <c r="S840" i="1" s="1"/>
  <c r="G841" i="1"/>
  <c r="G842" i="1"/>
  <c r="H842" i="1" s="1"/>
  <c r="M842" i="1" s="1"/>
  <c r="S842" i="1" s="1"/>
  <c r="G843" i="1"/>
  <c r="G844" i="1"/>
  <c r="P844" i="1" s="1"/>
  <c r="G845" i="1"/>
  <c r="G846" i="1"/>
  <c r="H846" i="1" s="1"/>
  <c r="M846" i="1" s="1"/>
  <c r="S846" i="1" s="1"/>
  <c r="G847" i="1"/>
  <c r="G848" i="1"/>
  <c r="P848" i="1" s="1"/>
  <c r="G849" i="1"/>
  <c r="G850" i="1"/>
  <c r="H850" i="1" s="1"/>
  <c r="M850" i="1" s="1"/>
  <c r="S850" i="1" s="1"/>
  <c r="G851" i="1"/>
  <c r="P851" i="1" s="1"/>
  <c r="G852" i="1"/>
  <c r="H852" i="1" s="1"/>
  <c r="M852" i="1" s="1"/>
  <c r="S852" i="1" s="1"/>
  <c r="G853" i="1"/>
  <c r="G854" i="1"/>
  <c r="H854" i="1" s="1"/>
  <c r="M854" i="1" s="1"/>
  <c r="S854" i="1" s="1"/>
  <c r="G855" i="1"/>
  <c r="G856" i="1"/>
  <c r="G857" i="1"/>
  <c r="G858" i="1"/>
  <c r="H858" i="1" s="1"/>
  <c r="M858" i="1" s="1"/>
  <c r="S858" i="1" s="1"/>
  <c r="G859" i="1"/>
  <c r="G860" i="1"/>
  <c r="G861" i="1"/>
  <c r="G862" i="1"/>
  <c r="H862" i="1" s="1"/>
  <c r="M862" i="1" s="1"/>
  <c r="S862" i="1" s="1"/>
  <c r="G863" i="1"/>
  <c r="P863" i="1" s="1"/>
  <c r="R863" i="1" s="1"/>
  <c r="G864" i="1"/>
  <c r="H864" i="1" s="1"/>
  <c r="M864" i="1" s="1"/>
  <c r="S864" i="1" s="1"/>
  <c r="G865" i="1"/>
  <c r="G866" i="1"/>
  <c r="H866" i="1" s="1"/>
  <c r="M866" i="1" s="1"/>
  <c r="S866" i="1" s="1"/>
  <c r="G867" i="1"/>
  <c r="G868" i="1"/>
  <c r="P868" i="1" s="1"/>
  <c r="G869" i="1"/>
  <c r="G870" i="1"/>
  <c r="G871" i="1"/>
  <c r="G872" i="1"/>
  <c r="P872" i="1" s="1"/>
  <c r="R872" i="1" s="1"/>
  <c r="G873" i="1"/>
  <c r="G874" i="1"/>
  <c r="H874" i="1" s="1"/>
  <c r="M874" i="1" s="1"/>
  <c r="S874" i="1" s="1"/>
  <c r="G875" i="1"/>
  <c r="G876" i="1"/>
  <c r="P876" i="1" s="1"/>
  <c r="G877" i="1"/>
  <c r="G878" i="1"/>
  <c r="H878" i="1" s="1"/>
  <c r="M878" i="1" s="1"/>
  <c r="S878" i="1" s="1"/>
  <c r="G879" i="1"/>
  <c r="G880" i="1"/>
  <c r="P880" i="1" s="1"/>
  <c r="G881" i="1"/>
  <c r="G882" i="1"/>
  <c r="H882" i="1" s="1"/>
  <c r="M882" i="1" s="1"/>
  <c r="S882" i="1" s="1"/>
  <c r="G883" i="1"/>
  <c r="P883" i="1" s="1"/>
  <c r="G884" i="1"/>
  <c r="H884" i="1" s="1"/>
  <c r="M884" i="1" s="1"/>
  <c r="S884" i="1" s="1"/>
  <c r="G885" i="1"/>
  <c r="G886" i="1"/>
  <c r="H886" i="1" s="1"/>
  <c r="M886" i="1" s="1"/>
  <c r="S886" i="1" s="1"/>
  <c r="G887" i="1"/>
  <c r="G888" i="1"/>
  <c r="H888" i="1" s="1"/>
  <c r="M888" i="1" s="1"/>
  <c r="S888" i="1" s="1"/>
  <c r="G889" i="1"/>
  <c r="G890" i="1"/>
  <c r="H890" i="1" s="1"/>
  <c r="M890" i="1" s="1"/>
  <c r="S890" i="1" s="1"/>
  <c r="G891" i="1"/>
  <c r="G892" i="1"/>
  <c r="H892" i="1" s="1"/>
  <c r="M892" i="1" s="1"/>
  <c r="S892" i="1" s="1"/>
  <c r="G893" i="1"/>
  <c r="G894" i="1"/>
  <c r="H894" i="1" s="1"/>
  <c r="M894" i="1" s="1"/>
  <c r="S894" i="1" s="1"/>
  <c r="G895" i="1"/>
  <c r="G896" i="1"/>
  <c r="H896" i="1" s="1"/>
  <c r="M896" i="1" s="1"/>
  <c r="S896" i="1" s="1"/>
  <c r="G897" i="1"/>
  <c r="G898" i="1"/>
  <c r="H898" i="1" s="1"/>
  <c r="M898" i="1" s="1"/>
  <c r="S898" i="1" s="1"/>
  <c r="G899" i="1"/>
  <c r="G900" i="1"/>
  <c r="P900" i="1" s="1"/>
  <c r="G901" i="1"/>
  <c r="G902" i="1"/>
  <c r="H902" i="1" s="1"/>
  <c r="M902" i="1" s="1"/>
  <c r="S902" i="1" s="1"/>
  <c r="G903" i="1"/>
  <c r="G904" i="1"/>
  <c r="H904" i="1" s="1"/>
  <c r="M904" i="1" s="1"/>
  <c r="S904" i="1" s="1"/>
  <c r="G905" i="1"/>
  <c r="G906" i="1"/>
  <c r="H906" i="1" s="1"/>
  <c r="M906" i="1" s="1"/>
  <c r="S906" i="1" s="1"/>
  <c r="G907" i="1"/>
  <c r="G908" i="1"/>
  <c r="H908" i="1" s="1"/>
  <c r="M908" i="1" s="1"/>
  <c r="S908" i="1" s="1"/>
  <c r="G909" i="1"/>
  <c r="G910" i="1"/>
  <c r="H910" i="1" s="1"/>
  <c r="M910" i="1" s="1"/>
  <c r="S910" i="1" s="1"/>
  <c r="G911" i="1"/>
  <c r="H911" i="1" s="1"/>
  <c r="M911" i="1" s="1"/>
  <c r="S911" i="1" s="1"/>
  <c r="G912" i="1"/>
  <c r="G913" i="1"/>
  <c r="G914" i="1"/>
  <c r="H914" i="1" s="1"/>
  <c r="M914" i="1" s="1"/>
  <c r="S914" i="1" s="1"/>
  <c r="G915" i="1"/>
  <c r="G916" i="1"/>
  <c r="H916" i="1" s="1"/>
  <c r="M916" i="1" s="1"/>
  <c r="S916" i="1" s="1"/>
  <c r="G917" i="1"/>
  <c r="G918" i="1"/>
  <c r="H918" i="1" s="1"/>
  <c r="M918" i="1" s="1"/>
  <c r="S918" i="1" s="1"/>
  <c r="G919" i="1"/>
  <c r="G920" i="1"/>
  <c r="G921" i="1"/>
  <c r="G922" i="1"/>
  <c r="H922" i="1" s="1"/>
  <c r="M922" i="1" s="1"/>
  <c r="S922" i="1" s="1"/>
  <c r="G923" i="1"/>
  <c r="G924" i="1"/>
  <c r="G925" i="1"/>
  <c r="G926" i="1"/>
  <c r="H926" i="1" s="1"/>
  <c r="M926" i="1" s="1"/>
  <c r="S926" i="1" s="1"/>
  <c r="G927" i="1"/>
  <c r="P927" i="1" s="1"/>
  <c r="R927" i="1" s="1"/>
  <c r="G928" i="1"/>
  <c r="G929" i="1"/>
  <c r="G930" i="1"/>
  <c r="H930" i="1" s="1"/>
  <c r="M930" i="1" s="1"/>
  <c r="S930" i="1" s="1"/>
  <c r="G931" i="1"/>
  <c r="G932" i="1"/>
  <c r="G933" i="1"/>
  <c r="G934" i="1"/>
  <c r="G935" i="1"/>
  <c r="G936" i="1"/>
  <c r="G937" i="1"/>
  <c r="G938" i="1"/>
  <c r="H938" i="1" s="1"/>
  <c r="M938" i="1" s="1"/>
  <c r="S938" i="1" s="1"/>
  <c r="G939" i="1"/>
  <c r="G940" i="1"/>
  <c r="P940" i="1" s="1"/>
  <c r="G941" i="1"/>
  <c r="G942" i="1"/>
  <c r="H942" i="1" s="1"/>
  <c r="M942" i="1" s="1"/>
  <c r="S942" i="1" s="1"/>
  <c r="G943" i="1"/>
  <c r="G944" i="1"/>
  <c r="P944" i="1" s="1"/>
  <c r="G945" i="1"/>
  <c r="G946" i="1"/>
  <c r="H946" i="1" s="1"/>
  <c r="M946" i="1" s="1"/>
  <c r="S946" i="1" s="1"/>
  <c r="G947" i="1"/>
  <c r="H947" i="1" s="1"/>
  <c r="M947" i="1" s="1"/>
  <c r="S947" i="1" s="1"/>
  <c r="G948" i="1"/>
  <c r="H948" i="1" s="1"/>
  <c r="M948" i="1" s="1"/>
  <c r="S948" i="1" s="1"/>
  <c r="G949" i="1"/>
  <c r="G950" i="1"/>
  <c r="H950" i="1" s="1"/>
  <c r="M950" i="1" s="1"/>
  <c r="S950" i="1" s="1"/>
  <c r="G951" i="1"/>
  <c r="G952" i="1"/>
  <c r="H952" i="1" s="1"/>
  <c r="M952" i="1" s="1"/>
  <c r="S952" i="1" s="1"/>
  <c r="G953" i="1"/>
  <c r="G954" i="1"/>
  <c r="H954" i="1" s="1"/>
  <c r="M954" i="1" s="1"/>
  <c r="S954" i="1" s="1"/>
  <c r="G955" i="1"/>
  <c r="G956" i="1"/>
  <c r="H956" i="1" s="1"/>
  <c r="M956" i="1" s="1"/>
  <c r="S956" i="1" s="1"/>
  <c r="G957" i="1"/>
  <c r="G958" i="1"/>
  <c r="H958" i="1" s="1"/>
  <c r="M958" i="1" s="1"/>
  <c r="S958" i="1" s="1"/>
  <c r="G959" i="1"/>
  <c r="G960" i="1"/>
  <c r="H960" i="1" s="1"/>
  <c r="M960" i="1" s="1"/>
  <c r="S960" i="1" s="1"/>
  <c r="G961" i="1"/>
  <c r="G962" i="1"/>
  <c r="H962" i="1" s="1"/>
  <c r="M962" i="1" s="1"/>
  <c r="S962" i="1" s="1"/>
  <c r="G963" i="1"/>
  <c r="G964" i="1"/>
  <c r="P964" i="1" s="1"/>
  <c r="G965" i="1"/>
  <c r="G966" i="1"/>
  <c r="H966" i="1" s="1"/>
  <c r="M966" i="1" s="1"/>
  <c r="S966" i="1" s="1"/>
  <c r="G967" i="1"/>
  <c r="G968" i="1"/>
  <c r="G969" i="1"/>
  <c r="G970" i="1"/>
  <c r="H970" i="1" s="1"/>
  <c r="M970" i="1" s="1"/>
  <c r="S970" i="1" s="1"/>
  <c r="G971" i="1"/>
  <c r="G972" i="1"/>
  <c r="P972" i="1" s="1"/>
  <c r="G973" i="1"/>
  <c r="G974" i="1"/>
  <c r="H974" i="1" s="1"/>
  <c r="M974" i="1" s="1"/>
  <c r="S974" i="1" s="1"/>
  <c r="G975" i="1"/>
  <c r="H975" i="1" s="1"/>
  <c r="M975" i="1" s="1"/>
  <c r="S975" i="1" s="1"/>
  <c r="G976" i="1"/>
  <c r="P976" i="1" s="1"/>
  <c r="G977" i="1"/>
  <c r="G978" i="1"/>
  <c r="H978" i="1" s="1"/>
  <c r="M978" i="1" s="1"/>
  <c r="S978" i="1" s="1"/>
  <c r="G979" i="1"/>
  <c r="G980" i="1"/>
  <c r="P980" i="1" s="1"/>
  <c r="G981" i="1"/>
  <c r="G982" i="1"/>
  <c r="H982" i="1" s="1"/>
  <c r="M982" i="1" s="1"/>
  <c r="S982" i="1" s="1"/>
  <c r="G983" i="1"/>
  <c r="G984" i="1"/>
  <c r="G985" i="1"/>
  <c r="G986" i="1"/>
  <c r="H986" i="1" s="1"/>
  <c r="M986" i="1" s="1"/>
  <c r="S986" i="1" s="1"/>
  <c r="G987" i="1"/>
  <c r="G988" i="1"/>
  <c r="G989" i="1"/>
  <c r="G990" i="1"/>
  <c r="H990" i="1" s="1"/>
  <c r="M990" i="1" s="1"/>
  <c r="S990" i="1" s="1"/>
  <c r="G991" i="1"/>
  <c r="G992" i="1"/>
  <c r="P992" i="1" s="1"/>
  <c r="G993" i="1"/>
  <c r="G994" i="1"/>
  <c r="H994" i="1" s="1"/>
  <c r="M994" i="1" s="1"/>
  <c r="S994" i="1" s="1"/>
  <c r="G995" i="1"/>
  <c r="H995" i="1" s="1"/>
  <c r="M995" i="1" s="1"/>
  <c r="S995" i="1" s="1"/>
  <c r="G996" i="1"/>
  <c r="P996" i="1" s="1"/>
  <c r="G997" i="1"/>
  <c r="G998" i="1"/>
  <c r="G999" i="1"/>
  <c r="G1000" i="1"/>
  <c r="H1000" i="1" s="1"/>
  <c r="M1000" i="1" s="1"/>
  <c r="S1000" i="1" s="1"/>
  <c r="G1001" i="1"/>
  <c r="G1002" i="1"/>
  <c r="H1002" i="1" s="1"/>
  <c r="M1002" i="1" s="1"/>
  <c r="S1002" i="1" s="1"/>
  <c r="G1003" i="1"/>
  <c r="G1004" i="1"/>
  <c r="H1004" i="1" s="1"/>
  <c r="M1004" i="1" s="1"/>
  <c r="S1004" i="1" s="1"/>
  <c r="G1005" i="1"/>
  <c r="G1006" i="1"/>
  <c r="H1006" i="1" s="1"/>
  <c r="M1006" i="1" s="1"/>
  <c r="S1006" i="1" s="1"/>
  <c r="G1007" i="1"/>
  <c r="G1008" i="1"/>
  <c r="G1009" i="1"/>
  <c r="G1010" i="1"/>
  <c r="H1010" i="1" s="1"/>
  <c r="M1010" i="1" s="1"/>
  <c r="S1010" i="1" s="1"/>
  <c r="G1011" i="1"/>
  <c r="G1012" i="1"/>
  <c r="H1012" i="1" s="1"/>
  <c r="M1012" i="1" s="1"/>
  <c r="S1012" i="1" s="1"/>
  <c r="G1013" i="1"/>
  <c r="G1014" i="1"/>
  <c r="H1014" i="1" s="1"/>
  <c r="M1014" i="1" s="1"/>
  <c r="S1014" i="1" s="1"/>
  <c r="G1015" i="1"/>
  <c r="G1016" i="1"/>
  <c r="H1016" i="1" s="1"/>
  <c r="M1016" i="1" s="1"/>
  <c r="S1016" i="1" s="1"/>
  <c r="G1017" i="1"/>
  <c r="G1018" i="1"/>
  <c r="H1018" i="1" s="1"/>
  <c r="M1018" i="1" s="1"/>
  <c r="S1018" i="1" s="1"/>
  <c r="G1019" i="1"/>
  <c r="G1020" i="1"/>
  <c r="H1020" i="1" s="1"/>
  <c r="M1020" i="1" s="1"/>
  <c r="S1020" i="1" s="1"/>
  <c r="G1021" i="1"/>
  <c r="G1022" i="1"/>
  <c r="H1022" i="1" s="1"/>
  <c r="M1022" i="1" s="1"/>
  <c r="S1022" i="1" s="1"/>
  <c r="G1023" i="1"/>
  <c r="H1023" i="1" s="1"/>
  <c r="M1023" i="1" s="1"/>
  <c r="S1023" i="1" s="1"/>
  <c r="G1024" i="1"/>
  <c r="P1024" i="1" s="1"/>
  <c r="G1025" i="1"/>
  <c r="G1026" i="1"/>
  <c r="H1026" i="1" s="1"/>
  <c r="M1026" i="1" s="1"/>
  <c r="S1026" i="1" s="1"/>
  <c r="G1027" i="1"/>
  <c r="G1028" i="1"/>
  <c r="G1029" i="1"/>
  <c r="G1030" i="1"/>
  <c r="H1030" i="1" s="1"/>
  <c r="M1030" i="1" s="1"/>
  <c r="S1030" i="1" s="1"/>
  <c r="G1031" i="1"/>
  <c r="G1032" i="1"/>
  <c r="H1032" i="1" s="1"/>
  <c r="M1032" i="1" s="1"/>
  <c r="S1032" i="1" s="1"/>
  <c r="G1033" i="1"/>
  <c r="G1034" i="1"/>
  <c r="H1034" i="1" s="1"/>
  <c r="M1034" i="1" s="1"/>
  <c r="S1034" i="1" s="1"/>
  <c r="G1035" i="1"/>
  <c r="G1036" i="1"/>
  <c r="P1036" i="1" s="1"/>
  <c r="G1037" i="1"/>
  <c r="G1038" i="1"/>
  <c r="H1038" i="1" s="1"/>
  <c r="M1038" i="1" s="1"/>
  <c r="S1038" i="1" s="1"/>
  <c r="G1039" i="1"/>
  <c r="G1040" i="1"/>
  <c r="P1040" i="1" s="1"/>
  <c r="G1041" i="1"/>
  <c r="G1042" i="1"/>
  <c r="H1042" i="1" s="1"/>
  <c r="M1042" i="1" s="1"/>
  <c r="S1042" i="1" s="1"/>
  <c r="G1043" i="1"/>
  <c r="G1044" i="1"/>
  <c r="H1044" i="1" s="1"/>
  <c r="M1044" i="1" s="1"/>
  <c r="S1044" i="1" s="1"/>
  <c r="G1045" i="1"/>
  <c r="G1046" i="1"/>
  <c r="H1046" i="1" s="1"/>
  <c r="M1046" i="1" s="1"/>
  <c r="S1046" i="1" s="1"/>
  <c r="G1047" i="1"/>
  <c r="G1048" i="1"/>
  <c r="H1048" i="1" s="1"/>
  <c r="M1048" i="1" s="1"/>
  <c r="S1048" i="1" s="1"/>
  <c r="G1049" i="1"/>
  <c r="G1050" i="1"/>
  <c r="H1050" i="1" s="1"/>
  <c r="M1050" i="1" s="1"/>
  <c r="S1050" i="1" s="1"/>
  <c r="G1051" i="1"/>
  <c r="G1052" i="1"/>
  <c r="G1053" i="1"/>
  <c r="G8" i="1"/>
  <c r="H8" i="1" s="1"/>
  <c r="M8" i="1" s="1"/>
  <c r="S8" i="1" s="1"/>
  <c r="G7" i="1"/>
  <c r="G6" i="1"/>
  <c r="H6" i="1" s="1"/>
  <c r="M6" i="1" s="1"/>
  <c r="S6" i="1" s="1"/>
  <c r="K71" i="1"/>
  <c r="K70" i="1"/>
  <c r="K69" i="1"/>
  <c r="K68" i="1"/>
  <c r="K67" i="1"/>
  <c r="H693" i="1"/>
  <c r="M693" i="1" s="1"/>
  <c r="S693" i="1" s="1"/>
  <c r="H613" i="1"/>
  <c r="M613" i="1" s="1"/>
  <c r="S613" i="1" s="1"/>
  <c r="H597" i="1"/>
  <c r="M597" i="1" s="1"/>
  <c r="S597" i="1" s="1"/>
  <c r="H549" i="1"/>
  <c r="M549" i="1" s="1"/>
  <c r="S549" i="1" s="1"/>
  <c r="P509" i="1"/>
  <c r="P477" i="1"/>
  <c r="P469" i="1"/>
  <c r="P425" i="1"/>
  <c r="P421" i="1"/>
  <c r="P405" i="1"/>
  <c r="H397" i="1"/>
  <c r="M397" i="1" s="1"/>
  <c r="S397" i="1" s="1"/>
  <c r="P397" i="1"/>
  <c r="H381" i="1"/>
  <c r="M381" i="1" s="1"/>
  <c r="S381" i="1" s="1"/>
  <c r="P381" i="1"/>
  <c r="P357" i="1"/>
  <c r="H349" i="1"/>
  <c r="M349" i="1" s="1"/>
  <c r="S349" i="1" s="1"/>
  <c r="P349" i="1"/>
  <c r="M333" i="1"/>
  <c r="S333" i="1" s="1"/>
  <c r="P333" i="1"/>
  <c r="P325" i="1"/>
  <c r="P309" i="1"/>
  <c r="M301" i="1"/>
  <c r="S301" i="1" s="1"/>
  <c r="P301" i="1"/>
  <c r="H297" i="1"/>
  <c r="M297" i="1" s="1"/>
  <c r="S297" i="1" s="1"/>
  <c r="H293" i="1"/>
  <c r="M293" i="1" s="1"/>
  <c r="S293" i="1" s="1"/>
  <c r="P293" i="1"/>
  <c r="H285" i="1"/>
  <c r="M285" i="1" s="1"/>
  <c r="S285" i="1" s="1"/>
  <c r="P285" i="1"/>
  <c r="H277" i="1"/>
  <c r="M277" i="1"/>
  <c r="S277" i="1" s="1"/>
  <c r="P277" i="1"/>
  <c r="H269" i="1"/>
  <c r="M269" i="1" s="1"/>
  <c r="S269" i="1" s="1"/>
  <c r="H261" i="1"/>
  <c r="M261" i="1" s="1"/>
  <c r="S261" i="1" s="1"/>
  <c r="M253" i="1"/>
  <c r="S253" i="1" s="1"/>
  <c r="P253" i="1"/>
  <c r="H237" i="1"/>
  <c r="M237" i="1"/>
  <c r="S237" i="1" s="1"/>
  <c r="H229" i="1"/>
  <c r="M229" i="1" s="1"/>
  <c r="S229" i="1" s="1"/>
  <c r="P229" i="1"/>
  <c r="P225" i="1"/>
  <c r="P221" i="1"/>
  <c r="H213" i="1"/>
  <c r="M213" i="1"/>
  <c r="S213" i="1" s="1"/>
  <c r="H205" i="1"/>
  <c r="M205" i="1" s="1"/>
  <c r="S205" i="1" s="1"/>
  <c r="P205" i="1"/>
  <c r="H189" i="1"/>
  <c r="M189" i="1" s="1"/>
  <c r="S189" i="1" s="1"/>
  <c r="P177" i="1"/>
  <c r="H165" i="1"/>
  <c r="M165" i="1" s="1"/>
  <c r="S165" i="1" s="1"/>
  <c r="P165" i="1"/>
  <c r="H161" i="1"/>
  <c r="M161" i="1" s="1"/>
  <c r="S161" i="1" s="1"/>
  <c r="P161" i="1"/>
  <c r="P149" i="1"/>
  <c r="H141" i="1"/>
  <c r="M141" i="1" s="1"/>
  <c r="S141" i="1" s="1"/>
  <c r="P141" i="1"/>
  <c r="H133" i="1"/>
  <c r="M133" i="1" s="1"/>
  <c r="S133" i="1" s="1"/>
  <c r="P129" i="1"/>
  <c r="H125" i="1"/>
  <c r="M125" i="1" s="1"/>
  <c r="S125" i="1" s="1"/>
  <c r="P125" i="1"/>
  <c r="H121" i="1"/>
  <c r="M121" i="1" s="1"/>
  <c r="S121" i="1" s="1"/>
  <c r="H117" i="1"/>
  <c r="M117" i="1"/>
  <c r="S117" i="1" s="1"/>
  <c r="P117" i="1"/>
  <c r="H109" i="1"/>
  <c r="M109" i="1" s="1"/>
  <c r="S109" i="1" s="1"/>
  <c r="H105" i="1"/>
  <c r="M105" i="1" s="1"/>
  <c r="S105" i="1" s="1"/>
  <c r="P105" i="1"/>
  <c r="H97" i="1"/>
  <c r="M97" i="1" s="1"/>
  <c r="S97" i="1" s="1"/>
  <c r="P97" i="1"/>
  <c r="H93" i="1"/>
  <c r="M93" i="1"/>
  <c r="S93" i="1" s="1"/>
  <c r="P89" i="1"/>
  <c r="M85" i="1"/>
  <c r="S85" i="1" s="1"/>
  <c r="P85" i="1"/>
  <c r="H69" i="1"/>
  <c r="M69" i="1" s="1"/>
  <c r="S69" i="1" s="1"/>
  <c r="P69" i="1"/>
  <c r="H65" i="1"/>
  <c r="M65" i="1" s="1"/>
  <c r="S65" i="1" s="1"/>
  <c r="P65" i="1"/>
  <c r="Q167" i="1"/>
  <c r="O167" i="1"/>
  <c r="Q171" i="1"/>
  <c r="O171" i="1"/>
  <c r="O175" i="1"/>
  <c r="Q179" i="1"/>
  <c r="O179" i="1"/>
  <c r="Q183" i="1"/>
  <c r="O183" i="1"/>
  <c r="Q187" i="1"/>
  <c r="O187" i="1"/>
  <c r="Q191" i="1"/>
  <c r="O191" i="1"/>
  <c r="Q195" i="1"/>
  <c r="O195" i="1"/>
  <c r="Q199" i="1"/>
  <c r="O199" i="1"/>
  <c r="Q203" i="1"/>
  <c r="O203" i="1"/>
  <c r="O207" i="1"/>
  <c r="Q211" i="1"/>
  <c r="O211" i="1"/>
  <c r="Q215" i="1"/>
  <c r="O215" i="1"/>
  <c r="Q219" i="1"/>
  <c r="O219" i="1"/>
  <c r="Q223" i="1"/>
  <c r="O223" i="1"/>
  <c r="Q227" i="1"/>
  <c r="O227" i="1"/>
  <c r="Q231" i="1"/>
  <c r="O231" i="1"/>
  <c r="Q235" i="1"/>
  <c r="O235" i="1"/>
  <c r="O239" i="1"/>
  <c r="Q243" i="1"/>
  <c r="O243" i="1"/>
  <c r="Q247" i="1"/>
  <c r="O247" i="1"/>
  <c r="Q251" i="1"/>
  <c r="O251" i="1"/>
  <c r="Q255" i="1"/>
  <c r="O255" i="1"/>
  <c r="Q259" i="1"/>
  <c r="O259" i="1"/>
  <c r="Q263" i="1"/>
  <c r="O263" i="1"/>
  <c r="Q267" i="1"/>
  <c r="O267" i="1"/>
  <c r="O271" i="1"/>
  <c r="Q275" i="1"/>
  <c r="O275" i="1"/>
  <c r="Q279" i="1"/>
  <c r="O279" i="1"/>
  <c r="Q283" i="1"/>
  <c r="O283" i="1"/>
  <c r="Q287" i="1"/>
  <c r="O287" i="1"/>
  <c r="Q291" i="1"/>
  <c r="O291" i="1"/>
  <c r="Q295" i="1"/>
  <c r="O295" i="1"/>
  <c r="Q299" i="1"/>
  <c r="O299" i="1"/>
  <c r="O303" i="1"/>
  <c r="Q307" i="1"/>
  <c r="O307" i="1"/>
  <c r="O311" i="1"/>
  <c r="Q311" i="1"/>
  <c r="O315" i="1"/>
  <c r="Q315" i="1"/>
  <c r="O319" i="1"/>
  <c r="Q319" i="1"/>
  <c r="O323" i="1"/>
  <c r="Q323" i="1"/>
  <c r="O327" i="1"/>
  <c r="Q327" i="1"/>
  <c r="O331" i="1"/>
  <c r="Q331" i="1"/>
  <c r="Q335" i="1"/>
  <c r="O339" i="1"/>
  <c r="Q339" i="1"/>
  <c r="O343" i="1"/>
  <c r="Q343" i="1"/>
  <c r="O347" i="1"/>
  <c r="Q347" i="1"/>
  <c r="O351" i="1"/>
  <c r="Q351" i="1"/>
  <c r="O355" i="1"/>
  <c r="Q355" i="1"/>
  <c r="O359" i="1"/>
  <c r="Q359" i="1"/>
  <c r="O363" i="1"/>
  <c r="Q363" i="1"/>
  <c r="Q367" i="1"/>
  <c r="O371" i="1"/>
  <c r="Q371" i="1"/>
  <c r="O375" i="1"/>
  <c r="Q375" i="1"/>
  <c r="O379" i="1"/>
  <c r="Q379" i="1"/>
  <c r="O383" i="1"/>
  <c r="Q383" i="1"/>
  <c r="O387" i="1"/>
  <c r="Q387" i="1"/>
  <c r="O391" i="1"/>
  <c r="Q391" i="1"/>
  <c r="O395" i="1"/>
  <c r="Q395" i="1"/>
  <c r="Q399" i="1"/>
  <c r="O403" i="1"/>
  <c r="Q403" i="1"/>
  <c r="O407" i="1"/>
  <c r="Q407" i="1"/>
  <c r="O411" i="1"/>
  <c r="Q411" i="1"/>
  <c r="O415" i="1"/>
  <c r="Q415" i="1"/>
  <c r="O419" i="1"/>
  <c r="Q419" i="1"/>
  <c r="O423" i="1"/>
  <c r="Q423" i="1"/>
  <c r="O427" i="1"/>
  <c r="Q427" i="1"/>
  <c r="Q431" i="1"/>
  <c r="O435" i="1"/>
  <c r="Q435" i="1"/>
  <c r="O439" i="1"/>
  <c r="Q439" i="1"/>
  <c r="O443" i="1"/>
  <c r="Q443" i="1"/>
  <c r="O447" i="1"/>
  <c r="Q447" i="1"/>
  <c r="O451" i="1"/>
  <c r="Q451" i="1"/>
  <c r="O455" i="1"/>
  <c r="Q455" i="1"/>
  <c r="O459" i="1"/>
  <c r="Q459" i="1"/>
  <c r="Q463" i="1"/>
  <c r="O467" i="1"/>
  <c r="Q467" i="1"/>
  <c r="O471" i="1"/>
  <c r="Q471" i="1"/>
  <c r="O475" i="1"/>
  <c r="Q475" i="1"/>
  <c r="O479" i="1"/>
  <c r="Q479" i="1"/>
  <c r="O483" i="1"/>
  <c r="Q483" i="1"/>
  <c r="O487" i="1"/>
  <c r="Q487" i="1"/>
  <c r="O491" i="1"/>
  <c r="Q491" i="1"/>
  <c r="Q495" i="1"/>
  <c r="O499" i="1"/>
  <c r="Q499" i="1"/>
  <c r="O503" i="1"/>
  <c r="Q503" i="1"/>
  <c r="O507" i="1"/>
  <c r="Q507" i="1"/>
  <c r="O511" i="1"/>
  <c r="Q511" i="1"/>
  <c r="O515" i="1"/>
  <c r="Q515" i="1"/>
  <c r="O519" i="1"/>
  <c r="Q519" i="1"/>
  <c r="O523" i="1"/>
  <c r="Q523" i="1"/>
  <c r="Q527" i="1"/>
  <c r="O531" i="1"/>
  <c r="Q531" i="1"/>
  <c r="O535" i="1"/>
  <c r="Q535" i="1"/>
  <c r="O539" i="1"/>
  <c r="Q539" i="1"/>
  <c r="O543" i="1"/>
  <c r="Q543" i="1"/>
  <c r="O547" i="1"/>
  <c r="Q547" i="1"/>
  <c r="O551" i="1"/>
  <c r="Q551" i="1"/>
  <c r="O555" i="1"/>
  <c r="Q555" i="1"/>
  <c r="Q559" i="1"/>
  <c r="O563" i="1"/>
  <c r="Q563" i="1"/>
  <c r="O567" i="1"/>
  <c r="Q567" i="1"/>
  <c r="O571" i="1"/>
  <c r="Q571" i="1"/>
  <c r="O575" i="1"/>
  <c r="Q575" i="1"/>
  <c r="O579" i="1"/>
  <c r="Q579" i="1"/>
  <c r="O583" i="1"/>
  <c r="Q583" i="1"/>
  <c r="O587" i="1"/>
  <c r="Q587" i="1"/>
  <c r="Q591" i="1"/>
  <c r="O595" i="1"/>
  <c r="Q595" i="1"/>
  <c r="O599" i="1"/>
  <c r="Q599" i="1"/>
  <c r="O603" i="1"/>
  <c r="Q603" i="1"/>
  <c r="O607" i="1"/>
  <c r="Q607" i="1"/>
  <c r="O611" i="1"/>
  <c r="Q611" i="1"/>
  <c r="O615" i="1"/>
  <c r="Q615" i="1"/>
  <c r="O619" i="1"/>
  <c r="Q619" i="1"/>
  <c r="Q623" i="1"/>
  <c r="O627" i="1"/>
  <c r="Q627" i="1"/>
  <c r="R627" i="1" s="1"/>
  <c r="Q631" i="1"/>
  <c r="O631" i="1"/>
  <c r="Q635" i="1"/>
  <c r="O635" i="1"/>
  <c r="Q639" i="1"/>
  <c r="O639" i="1"/>
  <c r="Q643" i="1"/>
  <c r="O643" i="1"/>
  <c r="Q647" i="1"/>
  <c r="O647" i="1"/>
  <c r="Q651" i="1"/>
  <c r="O651" i="1"/>
  <c r="O655" i="1"/>
  <c r="Q659" i="1"/>
  <c r="O659" i="1"/>
  <c r="Q663" i="1"/>
  <c r="O663" i="1"/>
  <c r="Q667" i="1"/>
  <c r="O667" i="1"/>
  <c r="Q671" i="1"/>
  <c r="O671" i="1"/>
  <c r="Q675" i="1"/>
  <c r="O675" i="1"/>
  <c r="Q679" i="1"/>
  <c r="O679" i="1"/>
  <c r="Q683" i="1"/>
  <c r="O683" i="1"/>
  <c r="O687" i="1"/>
  <c r="Q691" i="1"/>
  <c r="O691" i="1"/>
  <c r="Q695" i="1"/>
  <c r="O695" i="1"/>
  <c r="Q699" i="1"/>
  <c r="O699" i="1"/>
  <c r="Q703" i="1"/>
  <c r="O703" i="1"/>
  <c r="Q707" i="1"/>
  <c r="O707" i="1"/>
  <c r="Q711" i="1"/>
  <c r="O711" i="1"/>
  <c r="Q715" i="1"/>
  <c r="O715" i="1"/>
  <c r="O719" i="1"/>
  <c r="Q723" i="1"/>
  <c r="O723" i="1"/>
  <c r="Q727" i="1"/>
  <c r="O727" i="1"/>
  <c r="Q731" i="1"/>
  <c r="O731" i="1"/>
  <c r="Q735" i="1"/>
  <c r="O735" i="1"/>
  <c r="Q739" i="1"/>
  <c r="O739" i="1"/>
  <c r="Q743" i="1"/>
  <c r="O743" i="1"/>
  <c r="Q747" i="1"/>
  <c r="O747" i="1"/>
  <c r="O751" i="1"/>
  <c r="Q755" i="1"/>
  <c r="O755" i="1"/>
  <c r="Q759" i="1"/>
  <c r="O759" i="1"/>
  <c r="Q763" i="1"/>
  <c r="O763" i="1"/>
  <c r="Q767" i="1"/>
  <c r="O767" i="1"/>
  <c r="Q771" i="1"/>
  <c r="O771" i="1"/>
  <c r="Q775" i="1"/>
  <c r="O775" i="1"/>
  <c r="Q779" i="1"/>
  <c r="O779" i="1"/>
  <c r="O783" i="1"/>
  <c r="Q787" i="1"/>
  <c r="O787" i="1"/>
  <c r="Q791" i="1"/>
  <c r="O791" i="1"/>
  <c r="Q795" i="1"/>
  <c r="O795" i="1"/>
  <c r="Q799" i="1"/>
  <c r="O799" i="1"/>
  <c r="Q803" i="1"/>
  <c r="O803" i="1"/>
  <c r="Q807" i="1"/>
  <c r="O807" i="1"/>
  <c r="Q811" i="1"/>
  <c r="O811" i="1"/>
  <c r="O815" i="1"/>
  <c r="Q819" i="1"/>
  <c r="O819" i="1"/>
  <c r="Q823" i="1"/>
  <c r="O823" i="1"/>
  <c r="Q827" i="1"/>
  <c r="O827" i="1"/>
  <c r="Q831" i="1"/>
  <c r="O831" i="1"/>
  <c r="Q835" i="1"/>
  <c r="O835" i="1"/>
  <c r="Q839" i="1"/>
  <c r="O839" i="1"/>
  <c r="Q843" i="1"/>
  <c r="O843" i="1"/>
  <c r="O847" i="1"/>
  <c r="Q851" i="1"/>
  <c r="O851" i="1"/>
  <c r="Q855" i="1"/>
  <c r="O855" i="1"/>
  <c r="Q859" i="1"/>
  <c r="O859" i="1"/>
  <c r="Q863" i="1"/>
  <c r="O863" i="1"/>
  <c r="Q867" i="1"/>
  <c r="O867" i="1"/>
  <c r="Q871" i="1"/>
  <c r="O871" i="1"/>
  <c r="Q875" i="1"/>
  <c r="O875" i="1"/>
  <c r="O879" i="1"/>
  <c r="Q883" i="1"/>
  <c r="O883" i="1"/>
  <c r="Q887" i="1"/>
  <c r="O887" i="1"/>
  <c r="Q891" i="1"/>
  <c r="O891" i="1"/>
  <c r="Q895" i="1"/>
  <c r="O895" i="1"/>
  <c r="Q899" i="1"/>
  <c r="O899" i="1"/>
  <c r="Q903" i="1"/>
  <c r="O903" i="1"/>
  <c r="Q907" i="1"/>
  <c r="O907" i="1"/>
  <c r="O911" i="1"/>
  <c r="Q915" i="1"/>
  <c r="O915" i="1"/>
  <c r="Q919" i="1"/>
  <c r="R919" i="1" s="1"/>
  <c r="O919" i="1"/>
  <c r="Q923" i="1"/>
  <c r="O923" i="1"/>
  <c r="Q927" i="1"/>
  <c r="O927" i="1"/>
  <c r="Q931" i="1"/>
  <c r="O931" i="1"/>
  <c r="Q935" i="1"/>
  <c r="O935" i="1"/>
  <c r="Q939" i="1"/>
  <c r="O939" i="1"/>
  <c r="O943" i="1"/>
  <c r="Q947" i="1"/>
  <c r="O947" i="1"/>
  <c r="Q951" i="1"/>
  <c r="O951" i="1"/>
  <c r="Q955" i="1"/>
  <c r="O955" i="1"/>
  <c r="Q959" i="1"/>
  <c r="O959" i="1"/>
  <c r="Q963" i="1"/>
  <c r="R963" i="1" s="1"/>
  <c r="O963" i="1"/>
  <c r="Q967" i="1"/>
  <c r="O967" i="1"/>
  <c r="Q971" i="1"/>
  <c r="O971" i="1"/>
  <c r="Q975" i="1"/>
  <c r="O979" i="1"/>
  <c r="Q979" i="1"/>
  <c r="O983" i="1"/>
  <c r="Q983" i="1"/>
  <c r="O987" i="1"/>
  <c r="Q987" i="1"/>
  <c r="O991" i="1"/>
  <c r="Q991" i="1"/>
  <c r="O995" i="1"/>
  <c r="Q995" i="1"/>
  <c r="O999" i="1"/>
  <c r="Q999" i="1"/>
  <c r="O1003" i="1"/>
  <c r="Q1003" i="1"/>
  <c r="Q1007" i="1"/>
  <c r="O1011" i="1"/>
  <c r="Q1011" i="1"/>
  <c r="O1015" i="1"/>
  <c r="Q1015" i="1"/>
  <c r="O1019" i="1"/>
  <c r="Q1019" i="1"/>
  <c r="O1023" i="1"/>
  <c r="Q1023" i="1"/>
  <c r="O1027" i="1"/>
  <c r="Q1027" i="1"/>
  <c r="O1031" i="1"/>
  <c r="Q1031" i="1"/>
  <c r="O1035" i="1"/>
  <c r="Q1035" i="1"/>
  <c r="Q1039" i="1"/>
  <c r="O1043" i="1"/>
  <c r="Q1043" i="1"/>
  <c r="O1047" i="1"/>
  <c r="Q1047" i="1"/>
  <c r="O1051" i="1"/>
  <c r="Q1051" i="1"/>
  <c r="Q8" i="1"/>
  <c r="O10" i="1"/>
  <c r="P11" i="1"/>
  <c r="Q12" i="1"/>
  <c r="O14" i="1"/>
  <c r="Q16" i="1"/>
  <c r="O18" i="1"/>
  <c r="Q20" i="1"/>
  <c r="O22" i="1"/>
  <c r="P23" i="1"/>
  <c r="Q24" i="1"/>
  <c r="O26" i="1"/>
  <c r="P27" i="1"/>
  <c r="Q28" i="1"/>
  <c r="P34" i="1"/>
  <c r="R34" i="1" s="1"/>
  <c r="O37" i="1"/>
  <c r="Q39" i="1"/>
  <c r="P42" i="1"/>
  <c r="O45" i="1"/>
  <c r="Q47" i="1"/>
  <c r="O53" i="1"/>
  <c r="Q55" i="1"/>
  <c r="P58" i="1"/>
  <c r="O61" i="1"/>
  <c r="P66" i="1"/>
  <c r="O69" i="1"/>
  <c r="Q71" i="1"/>
  <c r="O77" i="1"/>
  <c r="P82" i="1"/>
  <c r="O85" i="1"/>
  <c r="Q87" i="1"/>
  <c r="O93" i="1"/>
  <c r="P98" i="1"/>
  <c r="Q103" i="1"/>
  <c r="Q111" i="1"/>
  <c r="P114" i="1"/>
  <c r="O117" i="1"/>
  <c r="Q119" i="1"/>
  <c r="O133" i="1"/>
  <c r="Q135" i="1"/>
  <c r="P138" i="1"/>
  <c r="R138" i="1" s="1"/>
  <c r="Q143" i="1"/>
  <c r="O149" i="1"/>
  <c r="Q151" i="1"/>
  <c r="P154" i="1"/>
  <c r="Q159" i="1"/>
  <c r="P162" i="1"/>
  <c r="H1040" i="1"/>
  <c r="M1040" i="1" s="1"/>
  <c r="S1040" i="1" s="1"/>
  <c r="H1036" i="1"/>
  <c r="M1036" i="1" s="1"/>
  <c r="S1036" i="1" s="1"/>
  <c r="H1028" i="1"/>
  <c r="M1028" i="1" s="1"/>
  <c r="S1028" i="1" s="1"/>
  <c r="P1028" i="1"/>
  <c r="P1012" i="1"/>
  <c r="H996" i="1"/>
  <c r="M996" i="1" s="1"/>
  <c r="S996" i="1" s="1"/>
  <c r="H992" i="1"/>
  <c r="M992" i="1" s="1"/>
  <c r="S992" i="1" s="1"/>
  <c r="H988" i="1"/>
  <c r="M988" i="1" s="1"/>
  <c r="S988" i="1" s="1"/>
  <c r="P988" i="1"/>
  <c r="H980" i="1"/>
  <c r="M980" i="1" s="1"/>
  <c r="S980" i="1" s="1"/>
  <c r="P956" i="1"/>
  <c r="H944" i="1"/>
  <c r="M944" i="1" s="1"/>
  <c r="S944" i="1" s="1"/>
  <c r="H940" i="1"/>
  <c r="M940" i="1" s="1"/>
  <c r="S940" i="1" s="1"/>
  <c r="H932" i="1"/>
  <c r="M932" i="1" s="1"/>
  <c r="S932" i="1" s="1"/>
  <c r="P932" i="1"/>
  <c r="H928" i="1"/>
  <c r="M928" i="1" s="1"/>
  <c r="S928" i="1" s="1"/>
  <c r="P928" i="1"/>
  <c r="P916" i="1"/>
  <c r="P908" i="1"/>
  <c r="H900" i="1"/>
  <c r="M900" i="1" s="1"/>
  <c r="S900" i="1" s="1"/>
  <c r="P892" i="1"/>
  <c r="P888" i="1"/>
  <c r="R888" i="1" s="1"/>
  <c r="P884" i="1"/>
  <c r="H880" i="1"/>
  <c r="M880" i="1" s="1"/>
  <c r="S880" i="1" s="1"/>
  <c r="H868" i="1"/>
  <c r="M868" i="1" s="1"/>
  <c r="S868" i="1" s="1"/>
  <c r="H860" i="1"/>
  <c r="M860" i="1" s="1"/>
  <c r="S860" i="1" s="1"/>
  <c r="P860" i="1"/>
  <c r="P852" i="1"/>
  <c r="H844" i="1"/>
  <c r="M844" i="1" s="1"/>
  <c r="S844" i="1" s="1"/>
  <c r="H836" i="1"/>
  <c r="M836" i="1" s="1"/>
  <c r="S836" i="1" s="1"/>
  <c r="P832" i="1"/>
  <c r="H828" i="1"/>
  <c r="M828" i="1" s="1"/>
  <c r="S828" i="1" s="1"/>
  <c r="P820" i="1"/>
  <c r="H816" i="1"/>
  <c r="M816" i="1" s="1"/>
  <c r="S816" i="1" s="1"/>
  <c r="H812" i="1"/>
  <c r="M812" i="1" s="1"/>
  <c r="S812" i="1" s="1"/>
  <c r="H804" i="1"/>
  <c r="M804" i="1" s="1"/>
  <c r="S804" i="1" s="1"/>
  <c r="H800" i="1"/>
  <c r="M800" i="1" s="1"/>
  <c r="S800" i="1" s="1"/>
  <c r="H796" i="1"/>
  <c r="M796" i="1" s="1"/>
  <c r="S796" i="1" s="1"/>
  <c r="P796" i="1"/>
  <c r="H788" i="1"/>
  <c r="M788" i="1" s="1"/>
  <c r="S788" i="1" s="1"/>
  <c r="H772" i="1"/>
  <c r="M772" i="1" s="1"/>
  <c r="S772" i="1" s="1"/>
  <c r="H768" i="1"/>
  <c r="M768" i="1" s="1"/>
  <c r="S768" i="1" s="1"/>
  <c r="H764" i="1"/>
  <c r="M764" i="1" s="1"/>
  <c r="S764" i="1" s="1"/>
  <c r="P756" i="1"/>
  <c r="P748" i="1"/>
  <c r="H740" i="1"/>
  <c r="M740" i="1"/>
  <c r="S740" i="1" s="1"/>
  <c r="H736" i="1"/>
  <c r="M736" i="1" s="1"/>
  <c r="S736" i="1" s="1"/>
  <c r="H728" i="1"/>
  <c r="M728" i="1" s="1"/>
  <c r="S728" i="1" s="1"/>
  <c r="H724" i="1"/>
  <c r="M724" i="1" s="1"/>
  <c r="S724" i="1" s="1"/>
  <c r="H716" i="1"/>
  <c r="M716" i="1" s="1"/>
  <c r="S716" i="1" s="1"/>
  <c r="P716" i="1"/>
  <c r="P704" i="1"/>
  <c r="R704" i="1" s="1"/>
  <c r="P700" i="1"/>
  <c r="P692" i="1"/>
  <c r="H688" i="1"/>
  <c r="M688" i="1" s="1"/>
  <c r="S688" i="1" s="1"/>
  <c r="H676" i="1"/>
  <c r="M676" i="1"/>
  <c r="S676" i="1" s="1"/>
  <c r="H672" i="1"/>
  <c r="M672" i="1" s="1"/>
  <c r="S672" i="1" s="1"/>
  <c r="H668" i="1"/>
  <c r="M668" i="1" s="1"/>
  <c r="S668" i="1" s="1"/>
  <c r="P668" i="1"/>
  <c r="P660" i="1"/>
  <c r="H656" i="1"/>
  <c r="M656" i="1" s="1"/>
  <c r="S656" i="1" s="1"/>
  <c r="H652" i="1"/>
  <c r="M652" i="1" s="1"/>
  <c r="S652" i="1" s="1"/>
  <c r="H644" i="1"/>
  <c r="M644" i="1" s="1"/>
  <c r="S644" i="1" s="1"/>
  <c r="P644" i="1"/>
  <c r="P640" i="1"/>
  <c r="H636" i="1"/>
  <c r="M636" i="1" s="1"/>
  <c r="S636" i="1" s="1"/>
  <c r="H632" i="1"/>
  <c r="M632" i="1" s="1"/>
  <c r="S632" i="1" s="1"/>
  <c r="H628" i="1"/>
  <c r="M628" i="1" s="1"/>
  <c r="S628" i="1" s="1"/>
  <c r="P628" i="1"/>
  <c r="H620" i="1"/>
  <c r="M620" i="1" s="1"/>
  <c r="S620" i="1" s="1"/>
  <c r="H608" i="1"/>
  <c r="M608" i="1" s="1"/>
  <c r="S608" i="1" s="1"/>
  <c r="H604" i="1"/>
  <c r="M604" i="1" s="1"/>
  <c r="S604" i="1" s="1"/>
  <c r="P604" i="1"/>
  <c r="H596" i="1"/>
  <c r="M596" i="1" s="1"/>
  <c r="S596" i="1" s="1"/>
  <c r="P596" i="1"/>
  <c r="H580" i="1"/>
  <c r="M580" i="1" s="1"/>
  <c r="S580" i="1" s="1"/>
  <c r="P580" i="1"/>
  <c r="R580" i="1" s="1"/>
  <c r="P576" i="1"/>
  <c r="R576" i="1" s="1"/>
  <c r="P572" i="1"/>
  <c r="H560" i="1"/>
  <c r="M560" i="1" s="1"/>
  <c r="S560" i="1" s="1"/>
  <c r="H556" i="1"/>
  <c r="M556" i="1" s="1"/>
  <c r="S556" i="1" s="1"/>
  <c r="P556" i="1"/>
  <c r="H548" i="1"/>
  <c r="M548" i="1" s="1"/>
  <c r="S548" i="1" s="1"/>
  <c r="H544" i="1"/>
  <c r="M544" i="1" s="1"/>
  <c r="S544" i="1" s="1"/>
  <c r="P532" i="1"/>
  <c r="H524" i="1"/>
  <c r="M524" i="1" s="1"/>
  <c r="S524" i="1" s="1"/>
  <c r="P524" i="1"/>
  <c r="P512" i="1"/>
  <c r="H508" i="1"/>
  <c r="M508" i="1" s="1"/>
  <c r="S508" i="1" s="1"/>
  <c r="P508" i="1"/>
  <c r="P500" i="1"/>
  <c r="R500" i="1" s="1"/>
  <c r="H496" i="1"/>
  <c r="M496" i="1" s="1"/>
  <c r="S496" i="1" s="1"/>
  <c r="P496" i="1"/>
  <c r="P492" i="1"/>
  <c r="H484" i="1"/>
  <c r="M484" i="1" s="1"/>
  <c r="S484" i="1" s="1"/>
  <c r="P484" i="1"/>
  <c r="H476" i="1"/>
  <c r="M476" i="1" s="1"/>
  <c r="S476" i="1" s="1"/>
  <c r="P476" i="1"/>
  <c r="P468" i="1"/>
  <c r="H464" i="1"/>
  <c r="M464" i="1" s="1"/>
  <c r="S464" i="1" s="1"/>
  <c r="H460" i="1"/>
  <c r="M460" i="1" s="1"/>
  <c r="S460" i="1" s="1"/>
  <c r="P460" i="1"/>
  <c r="H452" i="1"/>
  <c r="M452" i="1" s="1"/>
  <c r="S452" i="1" s="1"/>
  <c r="P452" i="1"/>
  <c r="P448" i="1"/>
  <c r="P436" i="1"/>
  <c r="H428" i="1"/>
  <c r="M428" i="1" s="1"/>
  <c r="S428" i="1" s="1"/>
  <c r="P428" i="1"/>
  <c r="H412" i="1"/>
  <c r="M412" i="1" s="1"/>
  <c r="S412" i="1" s="1"/>
  <c r="P412" i="1"/>
  <c r="H404" i="1"/>
  <c r="M404" i="1" s="1"/>
  <c r="S404" i="1" s="1"/>
  <c r="P404" i="1"/>
  <c r="R404" i="1" s="1"/>
  <c r="P400" i="1"/>
  <c r="H396" i="1"/>
  <c r="M396" i="1" s="1"/>
  <c r="S396" i="1" s="1"/>
  <c r="P396" i="1"/>
  <c r="H388" i="1"/>
  <c r="M388" i="1" s="1"/>
  <c r="S388" i="1" s="1"/>
  <c r="H384" i="1"/>
  <c r="M384" i="1" s="1"/>
  <c r="S384" i="1" s="1"/>
  <c r="P384" i="1"/>
  <c r="R384" i="1" s="1"/>
  <c r="H380" i="1"/>
  <c r="M380" i="1" s="1"/>
  <c r="S380" i="1" s="1"/>
  <c r="P380" i="1"/>
  <c r="H372" i="1"/>
  <c r="M372" i="1" s="1"/>
  <c r="S372" i="1" s="1"/>
  <c r="P372" i="1"/>
  <c r="R372" i="1" s="1"/>
  <c r="H364" i="1"/>
  <c r="M364" i="1" s="1"/>
  <c r="S364" i="1" s="1"/>
  <c r="P364" i="1"/>
  <c r="H356" i="1"/>
  <c r="M356" i="1" s="1"/>
  <c r="S356" i="1" s="1"/>
  <c r="H348" i="1"/>
  <c r="M348" i="1" s="1"/>
  <c r="S348" i="1" s="1"/>
  <c r="P348" i="1"/>
  <c r="H340" i="1"/>
  <c r="M340" i="1" s="1"/>
  <c r="S340" i="1" s="1"/>
  <c r="P340" i="1"/>
  <c r="H332" i="1"/>
  <c r="M332" i="1" s="1"/>
  <c r="S332" i="1" s="1"/>
  <c r="P332" i="1"/>
  <c r="H324" i="1"/>
  <c r="M324" i="1" s="1"/>
  <c r="S324" i="1" s="1"/>
  <c r="H320" i="1"/>
  <c r="M320" i="1" s="1"/>
  <c r="S320" i="1" s="1"/>
  <c r="P320" i="1"/>
  <c r="H316" i="1"/>
  <c r="M316" i="1" s="1"/>
  <c r="S316" i="1" s="1"/>
  <c r="P316" i="1"/>
  <c r="H308" i="1"/>
  <c r="M308" i="1" s="1"/>
  <c r="S308" i="1" s="1"/>
  <c r="P308" i="1"/>
  <c r="P304" i="1"/>
  <c r="H300" i="1"/>
  <c r="M300" i="1" s="1"/>
  <c r="S300" i="1" s="1"/>
  <c r="P300" i="1"/>
  <c r="H292" i="1"/>
  <c r="M292" i="1" s="1"/>
  <c r="S292" i="1" s="1"/>
  <c r="P288" i="1"/>
  <c r="R288" i="1" s="1"/>
  <c r="H284" i="1"/>
  <c r="M284" i="1" s="1"/>
  <c r="S284" i="1" s="1"/>
  <c r="P284" i="1"/>
  <c r="H276" i="1"/>
  <c r="M276" i="1" s="1"/>
  <c r="S276" i="1" s="1"/>
  <c r="P276" i="1"/>
  <c r="H268" i="1"/>
  <c r="M268" i="1" s="1"/>
  <c r="S268" i="1" s="1"/>
  <c r="P268" i="1"/>
  <c r="H264" i="1"/>
  <c r="M264" i="1" s="1"/>
  <c r="S264" i="1" s="1"/>
  <c r="P264" i="1"/>
  <c r="R264" i="1" s="1"/>
  <c r="H260" i="1"/>
  <c r="M260" i="1" s="1"/>
  <c r="S260" i="1" s="1"/>
  <c r="P260" i="1"/>
  <c r="H256" i="1"/>
  <c r="M256" i="1" s="1"/>
  <c r="S256" i="1" s="1"/>
  <c r="P256" i="1"/>
  <c r="H252" i="1"/>
  <c r="M252" i="1" s="1"/>
  <c r="S252" i="1" s="1"/>
  <c r="P252" i="1"/>
  <c r="H244" i="1"/>
  <c r="M244" i="1" s="1"/>
  <c r="S244" i="1" s="1"/>
  <c r="P244" i="1"/>
  <c r="P240" i="1"/>
  <c r="H236" i="1"/>
  <c r="M236" i="1" s="1"/>
  <c r="S236" i="1" s="1"/>
  <c r="P236" i="1"/>
  <c r="H228" i="1"/>
  <c r="M228" i="1" s="1"/>
  <c r="S228" i="1" s="1"/>
  <c r="P228" i="1"/>
  <c r="H220" i="1"/>
  <c r="M220" i="1" s="1"/>
  <c r="S220" i="1" s="1"/>
  <c r="P220" i="1"/>
  <c r="H212" i="1"/>
  <c r="M212" i="1" s="1"/>
  <c r="S212" i="1" s="1"/>
  <c r="P212" i="1"/>
  <c r="P208" i="1"/>
  <c r="H204" i="1"/>
  <c r="M204" i="1" s="1"/>
  <c r="S204" i="1" s="1"/>
  <c r="P204" i="1"/>
  <c r="H196" i="1"/>
  <c r="M196" i="1" s="1"/>
  <c r="S196" i="1" s="1"/>
  <c r="P196" i="1"/>
  <c r="H192" i="1"/>
  <c r="M192" i="1" s="1"/>
  <c r="S192" i="1" s="1"/>
  <c r="P192" i="1"/>
  <c r="H188" i="1"/>
  <c r="M188" i="1" s="1"/>
  <c r="S188" i="1" s="1"/>
  <c r="P188" i="1"/>
  <c r="H180" i="1"/>
  <c r="M180" i="1" s="1"/>
  <c r="S180" i="1" s="1"/>
  <c r="P180" i="1"/>
  <c r="P176" i="1"/>
  <c r="H172" i="1"/>
  <c r="M172" i="1" s="1"/>
  <c r="S172" i="1" s="1"/>
  <c r="P172" i="1"/>
  <c r="H61" i="1"/>
  <c r="M61" i="1" s="1"/>
  <c r="S61" i="1" s="1"/>
  <c r="H49" i="1"/>
  <c r="M49" i="1" s="1"/>
  <c r="S49" i="1" s="1"/>
  <c r="P49" i="1"/>
  <c r="R49" i="1" s="1"/>
  <c r="H45" i="1"/>
  <c r="M45" i="1" s="1"/>
  <c r="S45" i="1" s="1"/>
  <c r="P45" i="1"/>
  <c r="R45" i="1" s="1"/>
  <c r="H41" i="1"/>
  <c r="M41" i="1" s="1"/>
  <c r="S41" i="1" s="1"/>
  <c r="P41" i="1"/>
  <c r="R41" i="1"/>
  <c r="Q36" i="1"/>
  <c r="O36" i="1"/>
  <c r="Q40" i="1"/>
  <c r="O40" i="1"/>
  <c r="Q44" i="1"/>
  <c r="O44" i="1"/>
  <c r="Q52" i="1"/>
  <c r="O52" i="1"/>
  <c r="Q56" i="1"/>
  <c r="O56" i="1"/>
  <c r="Q60" i="1"/>
  <c r="Q64" i="1"/>
  <c r="O64" i="1"/>
  <c r="O68" i="1"/>
  <c r="Q72" i="1"/>
  <c r="O72" i="1"/>
  <c r="Q76" i="1"/>
  <c r="O76" i="1"/>
  <c r="Q80" i="1"/>
  <c r="O80" i="1"/>
  <c r="Q84" i="1"/>
  <c r="O84" i="1"/>
  <c r="Q88" i="1"/>
  <c r="O88" i="1"/>
  <c r="Q92" i="1"/>
  <c r="O92" i="1"/>
  <c r="Q96" i="1"/>
  <c r="O96" i="1"/>
  <c r="O100" i="1"/>
  <c r="Q104" i="1"/>
  <c r="O104" i="1"/>
  <c r="Q108" i="1"/>
  <c r="O108" i="1"/>
  <c r="Q112" i="1"/>
  <c r="R112" i="1" s="1"/>
  <c r="O112" i="1"/>
  <c r="Q116" i="1"/>
  <c r="O116" i="1"/>
  <c r="Q120" i="1"/>
  <c r="Q124" i="1"/>
  <c r="O128" i="1"/>
  <c r="Q132" i="1"/>
  <c r="O132" i="1"/>
  <c r="Q136" i="1"/>
  <c r="O136" i="1"/>
  <c r="Q140" i="1"/>
  <c r="O140" i="1"/>
  <c r="Q144" i="1"/>
  <c r="O144" i="1"/>
  <c r="Q148" i="1"/>
  <c r="O148" i="1"/>
  <c r="Q152" i="1"/>
  <c r="O152" i="1"/>
  <c r="Q160" i="1"/>
  <c r="O160" i="1"/>
  <c r="Q164" i="1"/>
  <c r="O164" i="1"/>
  <c r="Q168" i="1"/>
  <c r="O168" i="1"/>
  <c r="Q176" i="1"/>
  <c r="O176" i="1"/>
  <c r="Q180" i="1"/>
  <c r="O180" i="1"/>
  <c r="Q184" i="1"/>
  <c r="O184" i="1"/>
  <c r="Q192" i="1"/>
  <c r="O192" i="1"/>
  <c r="Q196" i="1"/>
  <c r="R196" i="1" s="1"/>
  <c r="O196" i="1"/>
  <c r="Q200" i="1"/>
  <c r="O200" i="1"/>
  <c r="Q204" i="1"/>
  <c r="Q208" i="1"/>
  <c r="O208" i="1"/>
  <c r="Q212" i="1"/>
  <c r="R212" i="1" s="1"/>
  <c r="O212" i="1"/>
  <c r="Q216" i="1"/>
  <c r="O216" i="1"/>
  <c r="Q224" i="1"/>
  <c r="O224" i="1"/>
  <c r="Q228" i="1"/>
  <c r="O228" i="1"/>
  <c r="Q232" i="1"/>
  <c r="O232" i="1"/>
  <c r="Q240" i="1"/>
  <c r="O240" i="1"/>
  <c r="Q244" i="1"/>
  <c r="R244" i="1" s="1"/>
  <c r="O244" i="1"/>
  <c r="Q248" i="1"/>
  <c r="O248" i="1"/>
  <c r="Q256" i="1"/>
  <c r="O256" i="1"/>
  <c r="Q260" i="1"/>
  <c r="R260" i="1" s="1"/>
  <c r="O260" i="1"/>
  <c r="Q264" i="1"/>
  <c r="O264" i="1"/>
  <c r="Q272" i="1"/>
  <c r="O272" i="1"/>
  <c r="Q276" i="1"/>
  <c r="O276" i="1"/>
  <c r="Q280" i="1"/>
  <c r="O280" i="1"/>
  <c r="Q288" i="1"/>
  <c r="O288" i="1"/>
  <c r="Q292" i="1"/>
  <c r="R292" i="1" s="1"/>
  <c r="O292" i="1"/>
  <c r="Q296" i="1"/>
  <c r="O296" i="1"/>
  <c r="Q304" i="1"/>
  <c r="O304" i="1"/>
  <c r="O308" i="1"/>
  <c r="Q308" i="1"/>
  <c r="Q312" i="1"/>
  <c r="O312" i="1"/>
  <c r="Q320" i="1"/>
  <c r="O320" i="1"/>
  <c r="O324" i="1"/>
  <c r="Q324" i="1"/>
  <c r="R324" i="1" s="1"/>
  <c r="Q328" i="1"/>
  <c r="O328" i="1"/>
  <c r="Q336" i="1"/>
  <c r="O336" i="1"/>
  <c r="O340" i="1"/>
  <c r="Q340" i="1"/>
  <c r="Q344" i="1"/>
  <c r="O344" i="1"/>
  <c r="Q352" i="1"/>
  <c r="O352" i="1"/>
  <c r="O356" i="1"/>
  <c r="Q356" i="1"/>
  <c r="Q360" i="1"/>
  <c r="O360" i="1"/>
  <c r="Q368" i="1"/>
  <c r="O368" i="1"/>
  <c r="O372" i="1"/>
  <c r="Q372" i="1"/>
  <c r="Q376" i="1"/>
  <c r="O376" i="1"/>
  <c r="Q384" i="1"/>
  <c r="O384" i="1"/>
  <c r="O388" i="1"/>
  <c r="Q388" i="1"/>
  <c r="Q392" i="1"/>
  <c r="O392" i="1"/>
  <c r="Q400" i="1"/>
  <c r="O400" i="1"/>
  <c r="O404" i="1"/>
  <c r="Q404" i="1"/>
  <c r="Q408" i="1"/>
  <c r="O408" i="1"/>
  <c r="Q416" i="1"/>
  <c r="O416" i="1"/>
  <c r="O420" i="1"/>
  <c r="Q420" i="1"/>
  <c r="Q424" i="1"/>
  <c r="O424" i="1"/>
  <c r="Q432" i="1"/>
  <c r="O432" i="1"/>
  <c r="O436" i="1"/>
  <c r="Q436" i="1"/>
  <c r="Q440" i="1"/>
  <c r="O440" i="1"/>
  <c r="Q448" i="1"/>
  <c r="O448" i="1"/>
  <c r="O452" i="1"/>
  <c r="Q452" i="1"/>
  <c r="Q456" i="1"/>
  <c r="O456" i="1"/>
  <c r="O460" i="1"/>
  <c r="Q464" i="1"/>
  <c r="O464" i="1"/>
  <c r="O468" i="1"/>
  <c r="Q468" i="1"/>
  <c r="Q472" i="1"/>
  <c r="O472" i="1"/>
  <c r="Q480" i="1"/>
  <c r="O480" i="1"/>
  <c r="Q484" i="1"/>
  <c r="O484" i="1"/>
  <c r="Q488" i="1"/>
  <c r="O488" i="1"/>
  <c r="Q496" i="1"/>
  <c r="O496" i="1"/>
  <c r="Q500" i="1"/>
  <c r="O500" i="1"/>
  <c r="Q504" i="1"/>
  <c r="O504" i="1"/>
  <c r="Q512" i="1"/>
  <c r="O512" i="1"/>
  <c r="Q516" i="1"/>
  <c r="O516" i="1"/>
  <c r="Q520" i="1"/>
  <c r="O520" i="1"/>
  <c r="Q528" i="1"/>
  <c r="O528" i="1"/>
  <c r="Q532" i="1"/>
  <c r="R532" i="1" s="1"/>
  <c r="O532" i="1"/>
  <c r="Q536" i="1"/>
  <c r="O536" i="1"/>
  <c r="Q544" i="1"/>
  <c r="O544" i="1"/>
  <c r="Q548" i="1"/>
  <c r="R548" i="1" s="1"/>
  <c r="O548" i="1"/>
  <c r="Q552" i="1"/>
  <c r="O552" i="1"/>
  <c r="Q560" i="1"/>
  <c r="O560" i="1"/>
  <c r="Q564" i="1"/>
  <c r="O564" i="1"/>
  <c r="Q568" i="1"/>
  <c r="O568" i="1"/>
  <c r="Q576" i="1"/>
  <c r="O576" i="1"/>
  <c r="Q580" i="1"/>
  <c r="O580" i="1"/>
  <c r="Q584" i="1"/>
  <c r="O584" i="1"/>
  <c r="Q592" i="1"/>
  <c r="O592" i="1"/>
  <c r="Q596" i="1"/>
  <c r="O596" i="1"/>
  <c r="Q600" i="1"/>
  <c r="O600" i="1"/>
  <c r="Q608" i="1"/>
  <c r="O608" i="1"/>
  <c r="Q612" i="1"/>
  <c r="O612" i="1"/>
  <c r="Q616" i="1"/>
  <c r="O616" i="1"/>
  <c r="Q624" i="1"/>
  <c r="O624" i="1"/>
  <c r="Q628" i="1"/>
  <c r="O628" i="1"/>
  <c r="Q632" i="1"/>
  <c r="O632" i="1"/>
  <c r="Q640" i="1"/>
  <c r="O640" i="1"/>
  <c r="Q644" i="1"/>
  <c r="O644" i="1"/>
  <c r="Q648" i="1"/>
  <c r="O648" i="1"/>
  <c r="Q656" i="1"/>
  <c r="O656" i="1"/>
  <c r="Q660" i="1"/>
  <c r="O660" i="1"/>
  <c r="Q664" i="1"/>
  <c r="O664" i="1"/>
  <c r="Q672" i="1"/>
  <c r="O672" i="1"/>
  <c r="Q676" i="1"/>
  <c r="O676" i="1"/>
  <c r="Q680" i="1"/>
  <c r="O680" i="1"/>
  <c r="Q688" i="1"/>
  <c r="O688" i="1"/>
  <c r="Q692" i="1"/>
  <c r="O692" i="1"/>
  <c r="Q696" i="1"/>
  <c r="O696" i="1"/>
  <c r="Q704" i="1"/>
  <c r="O704" i="1"/>
  <c r="Q708" i="1"/>
  <c r="O708" i="1"/>
  <c r="Q712" i="1"/>
  <c r="O712" i="1"/>
  <c r="Q716" i="1"/>
  <c r="R716" i="1" s="1"/>
  <c r="Q720" i="1"/>
  <c r="O720" i="1"/>
  <c r="Q724" i="1"/>
  <c r="R724" i="1" s="1"/>
  <c r="O724" i="1"/>
  <c r="Q728" i="1"/>
  <c r="O728" i="1"/>
  <c r="Q736" i="1"/>
  <c r="O736" i="1"/>
  <c r="Q740" i="1"/>
  <c r="O740" i="1"/>
  <c r="Q744" i="1"/>
  <c r="O744" i="1"/>
  <c r="Q752" i="1"/>
  <c r="O752" i="1"/>
  <c r="Q756" i="1"/>
  <c r="O756" i="1"/>
  <c r="Q760" i="1"/>
  <c r="O760" i="1"/>
  <c r="Q768" i="1"/>
  <c r="O768" i="1"/>
  <c r="Q772" i="1"/>
  <c r="O772" i="1"/>
  <c r="Q776" i="1"/>
  <c r="O776" i="1"/>
  <c r="Q784" i="1"/>
  <c r="O784" i="1"/>
  <c r="Q788" i="1"/>
  <c r="O788" i="1"/>
  <c r="Q792" i="1"/>
  <c r="O792" i="1"/>
  <c r="Q800" i="1"/>
  <c r="O800" i="1"/>
  <c r="Q804" i="1"/>
  <c r="O804" i="1"/>
  <c r="Q808" i="1"/>
  <c r="O808" i="1"/>
  <c r="Q816" i="1"/>
  <c r="O816" i="1"/>
  <c r="Q820" i="1"/>
  <c r="O820" i="1"/>
  <c r="Q824" i="1"/>
  <c r="O824" i="1"/>
  <c r="Q832" i="1"/>
  <c r="O832" i="1"/>
  <c r="Q836" i="1"/>
  <c r="O836" i="1"/>
  <c r="Q840" i="1"/>
  <c r="O840" i="1"/>
  <c r="Q848" i="1"/>
  <c r="O848" i="1"/>
  <c r="Q852" i="1"/>
  <c r="O852" i="1"/>
  <c r="Q856" i="1"/>
  <c r="O856" i="1"/>
  <c r="Q864" i="1"/>
  <c r="O864" i="1"/>
  <c r="Q868" i="1"/>
  <c r="O868" i="1"/>
  <c r="Q872" i="1"/>
  <c r="O872" i="1"/>
  <c r="Q880" i="1"/>
  <c r="O880" i="1"/>
  <c r="Q884" i="1"/>
  <c r="O884" i="1"/>
  <c r="Q888" i="1"/>
  <c r="O888" i="1"/>
  <c r="Q896" i="1"/>
  <c r="O896" i="1"/>
  <c r="Q900" i="1"/>
  <c r="O900" i="1"/>
  <c r="Q904" i="1"/>
  <c r="O904" i="1"/>
  <c r="Q912" i="1"/>
  <c r="O912" i="1"/>
  <c r="Q916" i="1"/>
  <c r="O916" i="1"/>
  <c r="Q920" i="1"/>
  <c r="O920" i="1"/>
  <c r="O928" i="1"/>
  <c r="Q928" i="1"/>
  <c r="O932" i="1"/>
  <c r="Q932" i="1"/>
  <c r="O936" i="1"/>
  <c r="Q936" i="1"/>
  <c r="O944" i="1"/>
  <c r="Q944" i="1"/>
  <c r="R944" i="1" s="1"/>
  <c r="O948" i="1"/>
  <c r="Q948" i="1"/>
  <c r="O952" i="1"/>
  <c r="Q952" i="1"/>
  <c r="O960" i="1"/>
  <c r="Q960" i="1"/>
  <c r="O964" i="1"/>
  <c r="Q964" i="1"/>
  <c r="O968" i="1"/>
  <c r="Q968" i="1"/>
  <c r="Q972" i="1"/>
  <c r="R972" i="1" s="1"/>
  <c r="Q976" i="1"/>
  <c r="O976" i="1"/>
  <c r="Q980" i="1"/>
  <c r="O980" i="1"/>
  <c r="Q984" i="1"/>
  <c r="O984" i="1"/>
  <c r="Q992" i="1"/>
  <c r="O992" i="1"/>
  <c r="Q996" i="1"/>
  <c r="O996" i="1"/>
  <c r="Q1000" i="1"/>
  <c r="O1000" i="1"/>
  <c r="Q1008" i="1"/>
  <c r="O1008" i="1"/>
  <c r="Q1012" i="1"/>
  <c r="O1012" i="1"/>
  <c r="Q1016" i="1"/>
  <c r="O1016" i="1"/>
  <c r="Q1024" i="1"/>
  <c r="O1024" i="1"/>
  <c r="Q1028" i="1"/>
  <c r="O1028" i="1"/>
  <c r="Q1032" i="1"/>
  <c r="O1032" i="1"/>
  <c r="Q1040" i="1"/>
  <c r="O1040" i="1"/>
  <c r="Q1044" i="1"/>
  <c r="O1044" i="1"/>
  <c r="Q1048" i="1"/>
  <c r="O1048" i="1"/>
  <c r="Q7" i="1"/>
  <c r="O9" i="1"/>
  <c r="P10" i="1"/>
  <c r="R10" i="1" s="1"/>
  <c r="Q11" i="1"/>
  <c r="O13" i="1"/>
  <c r="P14" i="1"/>
  <c r="R14" i="1" s="1"/>
  <c r="Q15" i="1"/>
  <c r="P18" i="1"/>
  <c r="R18" i="1" s="1"/>
  <c r="Q19" i="1"/>
  <c r="O21" i="1"/>
  <c r="P22" i="1"/>
  <c r="R22" i="1" s="1"/>
  <c r="Q23" i="1"/>
  <c r="O25" i="1"/>
  <c r="P26" i="1"/>
  <c r="R26" i="1" s="1"/>
  <c r="Q27" i="1"/>
  <c r="O29" i="1"/>
  <c r="P30" i="1"/>
  <c r="R30" i="1" s="1"/>
  <c r="Q31" i="1"/>
  <c r="O33" i="1"/>
  <c r="O35" i="1"/>
  <c r="P40" i="1"/>
  <c r="O43" i="1"/>
  <c r="P48" i="1"/>
  <c r="O51" i="1"/>
  <c r="P56" i="1"/>
  <c r="O59" i="1"/>
  <c r="P64" i="1"/>
  <c r="R64" i="1" s="1"/>
  <c r="O67" i="1"/>
  <c r="P72" i="1"/>
  <c r="O75" i="1"/>
  <c r="P80" i="1"/>
  <c r="O83" i="1"/>
  <c r="O91" i="1"/>
  <c r="P96" i="1"/>
  <c r="R96" i="1" s="1"/>
  <c r="O99" i="1"/>
  <c r="P104" i="1"/>
  <c r="O107" i="1"/>
  <c r="P112" i="1"/>
  <c r="O115" i="1"/>
  <c r="P120" i="1"/>
  <c r="R120" i="1" s="1"/>
  <c r="O123" i="1"/>
  <c r="P128" i="1"/>
  <c r="O131" i="1"/>
  <c r="P136" i="1"/>
  <c r="O139" i="1"/>
  <c r="P144" i="1"/>
  <c r="O147" i="1"/>
  <c r="P152" i="1"/>
  <c r="O155" i="1"/>
  <c r="P160" i="1"/>
  <c r="R160" i="1" s="1"/>
  <c r="O163" i="1"/>
  <c r="P166" i="1"/>
  <c r="H1051" i="1"/>
  <c r="M1051" i="1"/>
  <c r="S1051" i="1" s="1"/>
  <c r="P1051" i="1"/>
  <c r="H1047" i="1"/>
  <c r="M1047" i="1" s="1"/>
  <c r="S1047" i="1" s="1"/>
  <c r="P1047" i="1"/>
  <c r="R1047" i="1" s="1"/>
  <c r="H1043" i="1"/>
  <c r="M1043" i="1" s="1"/>
  <c r="S1043" i="1" s="1"/>
  <c r="P1043" i="1"/>
  <c r="R1043" i="1" s="1"/>
  <c r="H1039" i="1"/>
  <c r="M1039" i="1" s="1"/>
  <c r="S1039" i="1" s="1"/>
  <c r="P1039" i="1"/>
  <c r="H1035" i="1"/>
  <c r="M1035" i="1" s="1"/>
  <c r="S1035" i="1" s="1"/>
  <c r="P1035" i="1"/>
  <c r="H1031" i="1"/>
  <c r="M1031" i="1" s="1"/>
  <c r="S1031" i="1" s="1"/>
  <c r="P1031" i="1"/>
  <c r="R1031" i="1"/>
  <c r="H1027" i="1"/>
  <c r="M1027" i="1" s="1"/>
  <c r="S1027" i="1" s="1"/>
  <c r="P1027" i="1"/>
  <c r="R1027" i="1" s="1"/>
  <c r="H1019" i="1"/>
  <c r="M1019" i="1" s="1"/>
  <c r="S1019" i="1" s="1"/>
  <c r="P1019" i="1"/>
  <c r="R1019" i="1" s="1"/>
  <c r="H1015" i="1"/>
  <c r="M1015" i="1" s="1"/>
  <c r="S1015" i="1" s="1"/>
  <c r="P1015" i="1"/>
  <c r="H1011" i="1"/>
  <c r="M1011" i="1" s="1"/>
  <c r="S1011" i="1" s="1"/>
  <c r="P1011" i="1"/>
  <c r="R1011" i="1" s="1"/>
  <c r="H1007" i="1"/>
  <c r="M1007" i="1" s="1"/>
  <c r="S1007" i="1" s="1"/>
  <c r="P1007" i="1"/>
  <c r="R1007" i="1" s="1"/>
  <c r="H1003" i="1"/>
  <c r="M1003" i="1" s="1"/>
  <c r="S1003" i="1" s="1"/>
  <c r="P1003" i="1"/>
  <c r="H999" i="1"/>
  <c r="M999" i="1"/>
  <c r="S999" i="1" s="1"/>
  <c r="P999" i="1"/>
  <c r="R999" i="1" s="1"/>
  <c r="P995" i="1"/>
  <c r="R995" i="1" s="1"/>
  <c r="H991" i="1"/>
  <c r="M991" i="1" s="1"/>
  <c r="S991" i="1" s="1"/>
  <c r="P991" i="1"/>
  <c r="H987" i="1"/>
  <c r="M987" i="1" s="1"/>
  <c r="S987" i="1" s="1"/>
  <c r="P987" i="1"/>
  <c r="R987" i="1" s="1"/>
  <c r="H983" i="1"/>
  <c r="M983" i="1" s="1"/>
  <c r="S983" i="1" s="1"/>
  <c r="P983" i="1"/>
  <c r="R983" i="1" s="1"/>
  <c r="H979" i="1"/>
  <c r="M979" i="1" s="1"/>
  <c r="S979" i="1" s="1"/>
  <c r="P979" i="1"/>
  <c r="P975" i="1"/>
  <c r="H971" i="1"/>
  <c r="M971" i="1" s="1"/>
  <c r="S971" i="1" s="1"/>
  <c r="P971" i="1"/>
  <c r="H967" i="1"/>
  <c r="M967" i="1" s="1"/>
  <c r="S967" i="1" s="1"/>
  <c r="P967" i="1"/>
  <c r="H963" i="1"/>
  <c r="M963" i="1" s="1"/>
  <c r="S963" i="1" s="1"/>
  <c r="P963" i="1"/>
  <c r="H959" i="1"/>
  <c r="M959" i="1" s="1"/>
  <c r="S959" i="1" s="1"/>
  <c r="P959" i="1"/>
  <c r="R959" i="1" s="1"/>
  <c r="H955" i="1"/>
  <c r="M955" i="1"/>
  <c r="S955" i="1" s="1"/>
  <c r="P955" i="1"/>
  <c r="H951" i="1"/>
  <c r="M951" i="1" s="1"/>
  <c r="S951" i="1" s="1"/>
  <c r="P951" i="1"/>
  <c r="R951" i="1" s="1"/>
  <c r="P947" i="1"/>
  <c r="H943" i="1"/>
  <c r="M943" i="1" s="1"/>
  <c r="S943" i="1" s="1"/>
  <c r="P943" i="1"/>
  <c r="H939" i="1"/>
  <c r="M939" i="1" s="1"/>
  <c r="S939" i="1" s="1"/>
  <c r="P939" i="1"/>
  <c r="H935" i="1"/>
  <c r="M935" i="1" s="1"/>
  <c r="S935" i="1" s="1"/>
  <c r="P935" i="1"/>
  <c r="H931" i="1"/>
  <c r="M931" i="1" s="1"/>
  <c r="S931" i="1" s="1"/>
  <c r="P931" i="1"/>
  <c r="R931" i="1"/>
  <c r="H927" i="1"/>
  <c r="M927" i="1" s="1"/>
  <c r="S927" i="1" s="1"/>
  <c r="H923" i="1"/>
  <c r="M923" i="1"/>
  <c r="S923" i="1" s="1"/>
  <c r="P923" i="1"/>
  <c r="H919" i="1"/>
  <c r="M919" i="1" s="1"/>
  <c r="S919" i="1" s="1"/>
  <c r="P919" i="1"/>
  <c r="H915" i="1"/>
  <c r="M915" i="1" s="1"/>
  <c r="S915" i="1" s="1"/>
  <c r="P915" i="1"/>
  <c r="P911" i="1"/>
  <c r="R911" i="1" s="1"/>
  <c r="H907" i="1"/>
  <c r="M907" i="1" s="1"/>
  <c r="S907" i="1" s="1"/>
  <c r="P907" i="1"/>
  <c r="R907" i="1" s="1"/>
  <c r="H903" i="1"/>
  <c r="M903" i="1" s="1"/>
  <c r="S903" i="1" s="1"/>
  <c r="P903" i="1"/>
  <c r="R903" i="1" s="1"/>
  <c r="H899" i="1"/>
  <c r="M899" i="1" s="1"/>
  <c r="S899" i="1" s="1"/>
  <c r="P899" i="1"/>
  <c r="H895" i="1"/>
  <c r="M895" i="1" s="1"/>
  <c r="S895" i="1" s="1"/>
  <c r="P895" i="1"/>
  <c r="H891" i="1"/>
  <c r="M891" i="1" s="1"/>
  <c r="S891" i="1" s="1"/>
  <c r="P891" i="1"/>
  <c r="H887" i="1"/>
  <c r="M887" i="1" s="1"/>
  <c r="S887" i="1" s="1"/>
  <c r="P887" i="1"/>
  <c r="H883" i="1"/>
  <c r="M883" i="1" s="1"/>
  <c r="S883" i="1" s="1"/>
  <c r="H879" i="1"/>
  <c r="M879" i="1" s="1"/>
  <c r="S879" i="1" s="1"/>
  <c r="P879" i="1"/>
  <c r="R879" i="1" s="1"/>
  <c r="H875" i="1"/>
  <c r="M875" i="1" s="1"/>
  <c r="S875" i="1" s="1"/>
  <c r="P875" i="1"/>
  <c r="R875" i="1" s="1"/>
  <c r="H871" i="1"/>
  <c r="M871" i="1" s="1"/>
  <c r="S871" i="1" s="1"/>
  <c r="P871" i="1"/>
  <c r="R871" i="1" s="1"/>
  <c r="H867" i="1"/>
  <c r="M867" i="1" s="1"/>
  <c r="S867" i="1" s="1"/>
  <c r="P867" i="1"/>
  <c r="R867" i="1" s="1"/>
  <c r="H863" i="1"/>
  <c r="M863" i="1" s="1"/>
  <c r="S863" i="1" s="1"/>
  <c r="H859" i="1"/>
  <c r="M859" i="1" s="1"/>
  <c r="S859" i="1" s="1"/>
  <c r="P859" i="1"/>
  <c r="H855" i="1"/>
  <c r="M855" i="1" s="1"/>
  <c r="S855" i="1" s="1"/>
  <c r="P855" i="1"/>
  <c r="H851" i="1"/>
  <c r="M851" i="1" s="1"/>
  <c r="S851" i="1" s="1"/>
  <c r="H847" i="1"/>
  <c r="M847" i="1" s="1"/>
  <c r="S847" i="1" s="1"/>
  <c r="P847" i="1"/>
  <c r="R847" i="1" s="1"/>
  <c r="H843" i="1"/>
  <c r="M843" i="1" s="1"/>
  <c r="S843" i="1" s="1"/>
  <c r="P843" i="1"/>
  <c r="R843" i="1" s="1"/>
  <c r="H839" i="1"/>
  <c r="M839" i="1" s="1"/>
  <c r="S839" i="1" s="1"/>
  <c r="P839" i="1"/>
  <c r="R839" i="1" s="1"/>
  <c r="H835" i="1"/>
  <c r="M835" i="1" s="1"/>
  <c r="S835" i="1" s="1"/>
  <c r="P835" i="1"/>
  <c r="H831" i="1"/>
  <c r="M831" i="1" s="1"/>
  <c r="S831" i="1" s="1"/>
  <c r="P831" i="1"/>
  <c r="R831" i="1" s="1"/>
  <c r="H827" i="1"/>
  <c r="M827" i="1" s="1"/>
  <c r="S827" i="1" s="1"/>
  <c r="P827" i="1"/>
  <c r="H823" i="1"/>
  <c r="M823" i="1" s="1"/>
  <c r="S823" i="1" s="1"/>
  <c r="P823" i="1"/>
  <c r="H819" i="1"/>
  <c r="M819" i="1" s="1"/>
  <c r="S819" i="1" s="1"/>
  <c r="H815" i="1"/>
  <c r="M815" i="1" s="1"/>
  <c r="S815" i="1" s="1"/>
  <c r="P815" i="1"/>
  <c r="R815" i="1" s="1"/>
  <c r="H811" i="1"/>
  <c r="M811" i="1" s="1"/>
  <c r="S811" i="1" s="1"/>
  <c r="P811" i="1"/>
  <c r="R811" i="1" s="1"/>
  <c r="H807" i="1"/>
  <c r="M807" i="1" s="1"/>
  <c r="S807" i="1" s="1"/>
  <c r="P807" i="1"/>
  <c r="R807" i="1" s="1"/>
  <c r="H803" i="1"/>
  <c r="M803" i="1" s="1"/>
  <c r="S803" i="1" s="1"/>
  <c r="P803" i="1"/>
  <c r="H799" i="1"/>
  <c r="M799" i="1" s="1"/>
  <c r="S799" i="1" s="1"/>
  <c r="P799" i="1"/>
  <c r="R799" i="1" s="1"/>
  <c r="H795" i="1"/>
  <c r="M795" i="1" s="1"/>
  <c r="S795" i="1" s="1"/>
  <c r="P795" i="1"/>
  <c r="H791" i="1"/>
  <c r="M791" i="1" s="1"/>
  <c r="S791" i="1" s="1"/>
  <c r="P791" i="1"/>
  <c r="H787" i="1"/>
  <c r="M787" i="1" s="1"/>
  <c r="S787" i="1" s="1"/>
  <c r="H783" i="1"/>
  <c r="M783" i="1" s="1"/>
  <c r="S783" i="1" s="1"/>
  <c r="P783" i="1"/>
  <c r="R783" i="1" s="1"/>
  <c r="H779" i="1"/>
  <c r="M779" i="1" s="1"/>
  <c r="S779" i="1" s="1"/>
  <c r="P779" i="1"/>
  <c r="H775" i="1"/>
  <c r="M775" i="1" s="1"/>
  <c r="S775" i="1" s="1"/>
  <c r="P775" i="1"/>
  <c r="R775" i="1" s="1"/>
  <c r="H771" i="1"/>
  <c r="M771" i="1" s="1"/>
  <c r="S771" i="1" s="1"/>
  <c r="P771" i="1"/>
  <c r="R771" i="1" s="1"/>
  <c r="P767" i="1"/>
  <c r="H763" i="1"/>
  <c r="M763" i="1" s="1"/>
  <c r="S763" i="1" s="1"/>
  <c r="P763" i="1"/>
  <c r="H759" i="1"/>
  <c r="M759" i="1" s="1"/>
  <c r="S759" i="1" s="1"/>
  <c r="P759" i="1"/>
  <c r="H755" i="1"/>
  <c r="M755" i="1" s="1"/>
  <c r="S755" i="1" s="1"/>
  <c r="H751" i="1"/>
  <c r="M751" i="1" s="1"/>
  <c r="S751" i="1" s="1"/>
  <c r="P751" i="1"/>
  <c r="R751" i="1" s="1"/>
  <c r="H747" i="1"/>
  <c r="M747" i="1" s="1"/>
  <c r="S747" i="1" s="1"/>
  <c r="P747" i="1"/>
  <c r="H743" i="1"/>
  <c r="M743" i="1" s="1"/>
  <c r="S743" i="1" s="1"/>
  <c r="P743" i="1"/>
  <c r="R743" i="1" s="1"/>
  <c r="H739" i="1"/>
  <c r="M739" i="1" s="1"/>
  <c r="S739" i="1" s="1"/>
  <c r="P739" i="1"/>
  <c r="R739" i="1" s="1"/>
  <c r="H735" i="1"/>
  <c r="M735" i="1" s="1"/>
  <c r="S735" i="1" s="1"/>
  <c r="H731" i="1"/>
  <c r="M731" i="1" s="1"/>
  <c r="S731" i="1" s="1"/>
  <c r="P731" i="1"/>
  <c r="H727" i="1"/>
  <c r="M727" i="1" s="1"/>
  <c r="S727" i="1" s="1"/>
  <c r="P727" i="1"/>
  <c r="H723" i="1"/>
  <c r="M723" i="1" s="1"/>
  <c r="S723" i="1" s="1"/>
  <c r="H719" i="1"/>
  <c r="M719" i="1" s="1"/>
  <c r="S719" i="1" s="1"/>
  <c r="P719" i="1"/>
  <c r="R719" i="1" s="1"/>
  <c r="H715" i="1"/>
  <c r="M715" i="1" s="1"/>
  <c r="S715" i="1" s="1"/>
  <c r="P715" i="1"/>
  <c r="H711" i="1"/>
  <c r="M711" i="1" s="1"/>
  <c r="S711" i="1" s="1"/>
  <c r="P711" i="1"/>
  <c r="R711" i="1" s="1"/>
  <c r="H707" i="1"/>
  <c r="M707" i="1" s="1"/>
  <c r="S707" i="1" s="1"/>
  <c r="P707" i="1"/>
  <c r="R707" i="1" s="1"/>
  <c r="H703" i="1"/>
  <c r="M703" i="1" s="1"/>
  <c r="S703" i="1" s="1"/>
  <c r="P703" i="1"/>
  <c r="R703" i="1" s="1"/>
  <c r="H699" i="1"/>
  <c r="M699" i="1" s="1"/>
  <c r="S699" i="1" s="1"/>
  <c r="P699" i="1"/>
  <c r="H695" i="1"/>
  <c r="M695" i="1" s="1"/>
  <c r="S695" i="1" s="1"/>
  <c r="P695" i="1"/>
  <c r="R695" i="1" s="1"/>
  <c r="H691" i="1"/>
  <c r="M691" i="1" s="1"/>
  <c r="S691" i="1" s="1"/>
  <c r="H687" i="1"/>
  <c r="M687" i="1" s="1"/>
  <c r="S687" i="1" s="1"/>
  <c r="P687" i="1"/>
  <c r="R687" i="1" s="1"/>
  <c r="H683" i="1"/>
  <c r="M683" i="1" s="1"/>
  <c r="S683" i="1" s="1"/>
  <c r="P683" i="1"/>
  <c r="H679" i="1"/>
  <c r="M679" i="1" s="1"/>
  <c r="S679" i="1" s="1"/>
  <c r="P679" i="1"/>
  <c r="R679" i="1" s="1"/>
  <c r="H675" i="1"/>
  <c r="M675" i="1" s="1"/>
  <c r="S675" i="1" s="1"/>
  <c r="P675" i="1"/>
  <c r="R675" i="1" s="1"/>
  <c r="H671" i="1"/>
  <c r="M671" i="1" s="1"/>
  <c r="S671" i="1" s="1"/>
  <c r="P671" i="1"/>
  <c r="H667" i="1"/>
  <c r="M667" i="1" s="1"/>
  <c r="S667" i="1" s="1"/>
  <c r="P667" i="1"/>
  <c r="H663" i="1"/>
  <c r="M663" i="1" s="1"/>
  <c r="S663" i="1" s="1"/>
  <c r="P663" i="1"/>
  <c r="R663" i="1" s="1"/>
  <c r="H659" i="1"/>
  <c r="M659" i="1" s="1"/>
  <c r="S659" i="1" s="1"/>
  <c r="H655" i="1"/>
  <c r="M655" i="1" s="1"/>
  <c r="S655" i="1" s="1"/>
  <c r="P655" i="1"/>
  <c r="R655" i="1" s="1"/>
  <c r="H651" i="1"/>
  <c r="M651" i="1" s="1"/>
  <c r="S651" i="1" s="1"/>
  <c r="P651" i="1"/>
  <c r="R651" i="1" s="1"/>
  <c r="H647" i="1"/>
  <c r="M647" i="1" s="1"/>
  <c r="S647" i="1" s="1"/>
  <c r="P647" i="1"/>
  <c r="R647" i="1" s="1"/>
  <c r="H643" i="1"/>
  <c r="M643" i="1" s="1"/>
  <c r="S643" i="1" s="1"/>
  <c r="P643" i="1"/>
  <c r="H639" i="1"/>
  <c r="M639" i="1" s="1"/>
  <c r="S639" i="1" s="1"/>
  <c r="P639" i="1"/>
  <c r="H635" i="1"/>
  <c r="M635" i="1" s="1"/>
  <c r="S635" i="1" s="1"/>
  <c r="P635" i="1"/>
  <c r="H631" i="1"/>
  <c r="M631" i="1" s="1"/>
  <c r="S631" i="1" s="1"/>
  <c r="P631" i="1"/>
  <c r="H627" i="1"/>
  <c r="M627" i="1" s="1"/>
  <c r="S627" i="1" s="1"/>
  <c r="H623" i="1"/>
  <c r="M623" i="1" s="1"/>
  <c r="S623" i="1" s="1"/>
  <c r="P623" i="1"/>
  <c r="R623" i="1" s="1"/>
  <c r="H619" i="1"/>
  <c r="M619" i="1" s="1"/>
  <c r="S619" i="1" s="1"/>
  <c r="P619" i="1"/>
  <c r="R619" i="1" s="1"/>
  <c r="H615" i="1"/>
  <c r="M615" i="1" s="1"/>
  <c r="S615" i="1" s="1"/>
  <c r="P615" i="1"/>
  <c r="R615" i="1" s="1"/>
  <c r="H611" i="1"/>
  <c r="M611" i="1" s="1"/>
  <c r="S611" i="1" s="1"/>
  <c r="P611" i="1"/>
  <c r="H607" i="1"/>
  <c r="M607" i="1" s="1"/>
  <c r="S607" i="1" s="1"/>
  <c r="P607" i="1"/>
  <c r="R607" i="1" s="1"/>
  <c r="H603" i="1"/>
  <c r="M603" i="1" s="1"/>
  <c r="S603" i="1" s="1"/>
  <c r="P603" i="1"/>
  <c r="H599" i="1"/>
  <c r="M599" i="1" s="1"/>
  <c r="S599" i="1" s="1"/>
  <c r="P599" i="1"/>
  <c r="H595" i="1"/>
  <c r="M595" i="1" s="1"/>
  <c r="S595" i="1" s="1"/>
  <c r="H591" i="1"/>
  <c r="M591" i="1" s="1"/>
  <c r="S591" i="1" s="1"/>
  <c r="P591" i="1"/>
  <c r="R591" i="1" s="1"/>
  <c r="H587" i="1"/>
  <c r="M587" i="1" s="1"/>
  <c r="S587" i="1" s="1"/>
  <c r="P587" i="1"/>
  <c r="H583" i="1"/>
  <c r="M583" i="1" s="1"/>
  <c r="S583" i="1" s="1"/>
  <c r="P583" i="1"/>
  <c r="R583" i="1" s="1"/>
  <c r="H579" i="1"/>
  <c r="M579" i="1" s="1"/>
  <c r="S579" i="1" s="1"/>
  <c r="P579" i="1"/>
  <c r="R579" i="1" s="1"/>
  <c r="H575" i="1"/>
  <c r="M575" i="1" s="1"/>
  <c r="S575" i="1" s="1"/>
  <c r="P575" i="1"/>
  <c r="H571" i="1"/>
  <c r="M571" i="1" s="1"/>
  <c r="S571" i="1" s="1"/>
  <c r="P571" i="1"/>
  <c r="H567" i="1"/>
  <c r="M567" i="1" s="1"/>
  <c r="S567" i="1" s="1"/>
  <c r="P567" i="1"/>
  <c r="R567" i="1" s="1"/>
  <c r="H563" i="1"/>
  <c r="M563" i="1" s="1"/>
  <c r="S563" i="1" s="1"/>
  <c r="H559" i="1"/>
  <c r="M559" i="1" s="1"/>
  <c r="S559" i="1" s="1"/>
  <c r="P559" i="1"/>
  <c r="R559" i="1" s="1"/>
  <c r="H555" i="1"/>
  <c r="M555" i="1" s="1"/>
  <c r="S555" i="1" s="1"/>
  <c r="P555" i="1"/>
  <c r="H551" i="1"/>
  <c r="M551" i="1" s="1"/>
  <c r="S551" i="1" s="1"/>
  <c r="P551" i="1"/>
  <c r="R551" i="1" s="1"/>
  <c r="H547" i="1"/>
  <c r="M547" i="1" s="1"/>
  <c r="S547" i="1" s="1"/>
  <c r="P547" i="1"/>
  <c r="H543" i="1"/>
  <c r="M543" i="1" s="1"/>
  <c r="S543" i="1" s="1"/>
  <c r="P543" i="1"/>
  <c r="H539" i="1"/>
  <c r="M539" i="1" s="1"/>
  <c r="S539" i="1" s="1"/>
  <c r="P539" i="1"/>
  <c r="R539" i="1" s="1"/>
  <c r="H535" i="1"/>
  <c r="M535" i="1" s="1"/>
  <c r="S535" i="1" s="1"/>
  <c r="P535" i="1"/>
  <c r="R535" i="1" s="1"/>
  <c r="H531" i="1"/>
  <c r="M531" i="1" s="1"/>
  <c r="S531" i="1" s="1"/>
  <c r="H527" i="1"/>
  <c r="M527" i="1" s="1"/>
  <c r="S527" i="1" s="1"/>
  <c r="P527" i="1"/>
  <c r="R527" i="1" s="1"/>
  <c r="H523" i="1"/>
  <c r="M523" i="1" s="1"/>
  <c r="S523" i="1" s="1"/>
  <c r="P523" i="1"/>
  <c r="R523" i="1" s="1"/>
  <c r="H519" i="1"/>
  <c r="M519" i="1" s="1"/>
  <c r="S519" i="1" s="1"/>
  <c r="P519" i="1"/>
  <c r="R519" i="1" s="1"/>
  <c r="H515" i="1"/>
  <c r="M515" i="1" s="1"/>
  <c r="S515" i="1" s="1"/>
  <c r="P515" i="1"/>
  <c r="R515" i="1" s="1"/>
  <c r="H511" i="1"/>
  <c r="M511" i="1" s="1"/>
  <c r="S511" i="1" s="1"/>
  <c r="P511" i="1"/>
  <c r="R511" i="1" s="1"/>
  <c r="H507" i="1"/>
  <c r="M507" i="1" s="1"/>
  <c r="S507" i="1" s="1"/>
  <c r="P507" i="1"/>
  <c r="R507" i="1" s="1"/>
  <c r="H503" i="1"/>
  <c r="M503" i="1" s="1"/>
  <c r="S503" i="1" s="1"/>
  <c r="P503" i="1"/>
  <c r="R503" i="1" s="1"/>
  <c r="H499" i="1"/>
  <c r="M499" i="1" s="1"/>
  <c r="S499" i="1" s="1"/>
  <c r="H495" i="1"/>
  <c r="M495" i="1" s="1"/>
  <c r="S495" i="1" s="1"/>
  <c r="P495" i="1"/>
  <c r="H491" i="1"/>
  <c r="M491" i="1" s="1"/>
  <c r="S491" i="1" s="1"/>
  <c r="P491" i="1"/>
  <c r="R491" i="1" s="1"/>
  <c r="H487" i="1"/>
  <c r="M487" i="1" s="1"/>
  <c r="S487" i="1" s="1"/>
  <c r="P487" i="1"/>
  <c r="H483" i="1"/>
  <c r="M483" i="1" s="1"/>
  <c r="S483" i="1" s="1"/>
  <c r="P483" i="1"/>
  <c r="R483" i="1" s="1"/>
  <c r="H479" i="1"/>
  <c r="M479" i="1" s="1"/>
  <c r="S479" i="1" s="1"/>
  <c r="P479" i="1"/>
  <c r="R479" i="1" s="1"/>
  <c r="H475" i="1"/>
  <c r="M475" i="1" s="1"/>
  <c r="S475" i="1" s="1"/>
  <c r="P475" i="1"/>
  <c r="R475" i="1" s="1"/>
  <c r="H471" i="1"/>
  <c r="M471" i="1" s="1"/>
  <c r="S471" i="1" s="1"/>
  <c r="P471" i="1"/>
  <c r="R471" i="1" s="1"/>
  <c r="H467" i="1"/>
  <c r="M467" i="1" s="1"/>
  <c r="S467" i="1" s="1"/>
  <c r="H463" i="1"/>
  <c r="M463" i="1" s="1"/>
  <c r="S463" i="1" s="1"/>
  <c r="P463" i="1"/>
  <c r="R463" i="1" s="1"/>
  <c r="H459" i="1"/>
  <c r="M459" i="1" s="1"/>
  <c r="S459" i="1" s="1"/>
  <c r="P459" i="1"/>
  <c r="R459" i="1" s="1"/>
  <c r="H455" i="1"/>
  <c r="M455" i="1" s="1"/>
  <c r="S455" i="1" s="1"/>
  <c r="P455" i="1"/>
  <c r="R455" i="1" s="1"/>
  <c r="H451" i="1"/>
  <c r="M451" i="1" s="1"/>
  <c r="S451" i="1" s="1"/>
  <c r="P451" i="1"/>
  <c r="R451" i="1" s="1"/>
  <c r="H447" i="1"/>
  <c r="M447" i="1" s="1"/>
  <c r="S447" i="1" s="1"/>
  <c r="P447" i="1"/>
  <c r="R447" i="1" s="1"/>
  <c r="H443" i="1"/>
  <c r="M443" i="1" s="1"/>
  <c r="S443" i="1" s="1"/>
  <c r="P443" i="1"/>
  <c r="R443" i="1" s="1"/>
  <c r="H439" i="1"/>
  <c r="M439" i="1" s="1"/>
  <c r="S439" i="1" s="1"/>
  <c r="P439" i="1"/>
  <c r="H435" i="1"/>
  <c r="M435" i="1" s="1"/>
  <c r="S435" i="1" s="1"/>
  <c r="H431" i="1"/>
  <c r="M431" i="1" s="1"/>
  <c r="S431" i="1" s="1"/>
  <c r="P431" i="1"/>
  <c r="R431" i="1" s="1"/>
  <c r="H427" i="1"/>
  <c r="M427" i="1" s="1"/>
  <c r="S427" i="1" s="1"/>
  <c r="P427" i="1"/>
  <c r="H423" i="1"/>
  <c r="M423" i="1" s="1"/>
  <c r="S423" i="1" s="1"/>
  <c r="P423" i="1"/>
  <c r="R423" i="1" s="1"/>
  <c r="H419" i="1"/>
  <c r="M419" i="1" s="1"/>
  <c r="S419" i="1" s="1"/>
  <c r="P419" i="1"/>
  <c r="H415" i="1"/>
  <c r="M415" i="1" s="1"/>
  <c r="S415" i="1" s="1"/>
  <c r="P415" i="1"/>
  <c r="R415" i="1" s="1"/>
  <c r="H411" i="1"/>
  <c r="M411" i="1" s="1"/>
  <c r="S411" i="1" s="1"/>
  <c r="P411" i="1"/>
  <c r="R411" i="1" s="1"/>
  <c r="H407" i="1"/>
  <c r="M407" i="1" s="1"/>
  <c r="S407" i="1" s="1"/>
  <c r="P407" i="1"/>
  <c r="H403" i="1"/>
  <c r="M403" i="1" s="1"/>
  <c r="S403" i="1" s="1"/>
  <c r="H399" i="1"/>
  <c r="M399" i="1" s="1"/>
  <c r="S399" i="1" s="1"/>
  <c r="P399" i="1"/>
  <c r="R399" i="1" s="1"/>
  <c r="H395" i="1"/>
  <c r="M395" i="1" s="1"/>
  <c r="S395" i="1" s="1"/>
  <c r="P395" i="1"/>
  <c r="R395" i="1" s="1"/>
  <c r="H391" i="1"/>
  <c r="M391" i="1" s="1"/>
  <c r="S391" i="1" s="1"/>
  <c r="P391" i="1"/>
  <c r="R391" i="1" s="1"/>
  <c r="H387" i="1"/>
  <c r="M387" i="1" s="1"/>
  <c r="S387" i="1" s="1"/>
  <c r="P387" i="1"/>
  <c r="R387" i="1" s="1"/>
  <c r="H383" i="1"/>
  <c r="M383" i="1" s="1"/>
  <c r="S383" i="1" s="1"/>
  <c r="P383" i="1"/>
  <c r="R383" i="1" s="1"/>
  <c r="H379" i="1"/>
  <c r="M379" i="1" s="1"/>
  <c r="S379" i="1" s="1"/>
  <c r="P379" i="1"/>
  <c r="R379" i="1" s="1"/>
  <c r="H375" i="1"/>
  <c r="M375" i="1" s="1"/>
  <c r="S375" i="1" s="1"/>
  <c r="P375" i="1"/>
  <c r="R375" i="1" s="1"/>
  <c r="H371" i="1"/>
  <c r="M371" i="1" s="1"/>
  <c r="S371" i="1" s="1"/>
  <c r="H367" i="1"/>
  <c r="M367" i="1" s="1"/>
  <c r="S367" i="1" s="1"/>
  <c r="P367" i="1"/>
  <c r="R367" i="1" s="1"/>
  <c r="H363" i="1"/>
  <c r="M363" i="1" s="1"/>
  <c r="S363" i="1" s="1"/>
  <c r="P363" i="1"/>
  <c r="R363" i="1" s="1"/>
  <c r="H359" i="1"/>
  <c r="M359" i="1" s="1"/>
  <c r="S359" i="1" s="1"/>
  <c r="P359" i="1"/>
  <c r="H355" i="1"/>
  <c r="M355" i="1" s="1"/>
  <c r="S355" i="1" s="1"/>
  <c r="P355" i="1"/>
  <c r="R355" i="1" s="1"/>
  <c r="H351" i="1"/>
  <c r="M351" i="1" s="1"/>
  <c r="S351" i="1" s="1"/>
  <c r="P351" i="1"/>
  <c r="H347" i="1"/>
  <c r="M347" i="1" s="1"/>
  <c r="S347" i="1" s="1"/>
  <c r="P347" i="1"/>
  <c r="R347" i="1" s="1"/>
  <c r="H343" i="1"/>
  <c r="M343" i="1" s="1"/>
  <c r="S343" i="1" s="1"/>
  <c r="P343" i="1"/>
  <c r="R343" i="1" s="1"/>
  <c r="H339" i="1"/>
  <c r="M339" i="1" s="1"/>
  <c r="S339" i="1" s="1"/>
  <c r="P339" i="1"/>
  <c r="R339" i="1" s="1"/>
  <c r="H335" i="1"/>
  <c r="M335" i="1" s="1"/>
  <c r="S335" i="1" s="1"/>
  <c r="P335" i="1"/>
  <c r="R335" i="1" s="1"/>
  <c r="H331" i="1"/>
  <c r="M331" i="1" s="1"/>
  <c r="S331" i="1" s="1"/>
  <c r="P331" i="1"/>
  <c r="R331" i="1" s="1"/>
  <c r="H327" i="1"/>
  <c r="M327" i="1" s="1"/>
  <c r="S327" i="1" s="1"/>
  <c r="P327" i="1"/>
  <c r="R327" i="1" s="1"/>
  <c r="H323" i="1"/>
  <c r="M323" i="1" s="1"/>
  <c r="S323" i="1" s="1"/>
  <c r="P323" i="1"/>
  <c r="R323" i="1" s="1"/>
  <c r="H319" i="1"/>
  <c r="M319" i="1" s="1"/>
  <c r="S319" i="1" s="1"/>
  <c r="P319" i="1"/>
  <c r="H315" i="1"/>
  <c r="M315" i="1" s="1"/>
  <c r="S315" i="1" s="1"/>
  <c r="P315" i="1"/>
  <c r="R315" i="1" s="1"/>
  <c r="H311" i="1"/>
  <c r="M311" i="1" s="1"/>
  <c r="S311" i="1" s="1"/>
  <c r="P311" i="1"/>
  <c r="R311" i="1" s="1"/>
  <c r="H307" i="1"/>
  <c r="M307" i="1" s="1"/>
  <c r="S307" i="1" s="1"/>
  <c r="P307" i="1"/>
  <c r="H303" i="1"/>
  <c r="M303" i="1" s="1"/>
  <c r="S303" i="1" s="1"/>
  <c r="P303" i="1"/>
  <c r="R303" i="1" s="1"/>
  <c r="H299" i="1"/>
  <c r="M299" i="1" s="1"/>
  <c r="S299" i="1" s="1"/>
  <c r="P299" i="1"/>
  <c r="R299" i="1" s="1"/>
  <c r="H295" i="1"/>
  <c r="M295" i="1" s="1"/>
  <c r="S295" i="1" s="1"/>
  <c r="P295" i="1"/>
  <c r="H291" i="1"/>
  <c r="M291" i="1" s="1"/>
  <c r="S291" i="1" s="1"/>
  <c r="P291" i="1"/>
  <c r="R291" i="1" s="1"/>
  <c r="H287" i="1"/>
  <c r="M287" i="1" s="1"/>
  <c r="S287" i="1" s="1"/>
  <c r="P287" i="1"/>
  <c r="H283" i="1"/>
  <c r="M283" i="1" s="1"/>
  <c r="S283" i="1" s="1"/>
  <c r="P283" i="1"/>
  <c r="R283" i="1" s="1"/>
  <c r="H279" i="1"/>
  <c r="M279" i="1" s="1"/>
  <c r="S279" i="1" s="1"/>
  <c r="P279" i="1"/>
  <c r="R279" i="1" s="1"/>
  <c r="H275" i="1"/>
  <c r="M275" i="1" s="1"/>
  <c r="S275" i="1" s="1"/>
  <c r="P275" i="1"/>
  <c r="R275" i="1" s="1"/>
  <c r="H271" i="1"/>
  <c r="M271" i="1" s="1"/>
  <c r="S271" i="1" s="1"/>
  <c r="P271" i="1"/>
  <c r="R271" i="1" s="1"/>
  <c r="H267" i="1"/>
  <c r="M267" i="1" s="1"/>
  <c r="S267" i="1" s="1"/>
  <c r="P267" i="1"/>
  <c r="R267" i="1" s="1"/>
  <c r="H263" i="1"/>
  <c r="M263" i="1" s="1"/>
  <c r="S263" i="1" s="1"/>
  <c r="P263" i="1"/>
  <c r="R263" i="1" s="1"/>
  <c r="H259" i="1"/>
  <c r="M259" i="1" s="1"/>
  <c r="S259" i="1" s="1"/>
  <c r="P259" i="1"/>
  <c r="R259" i="1" s="1"/>
  <c r="H255" i="1"/>
  <c r="M255" i="1" s="1"/>
  <c r="S255" i="1" s="1"/>
  <c r="P255" i="1"/>
  <c r="H251" i="1"/>
  <c r="M251" i="1" s="1"/>
  <c r="S251" i="1" s="1"/>
  <c r="P251" i="1"/>
  <c r="R251" i="1" s="1"/>
  <c r="H247" i="1"/>
  <c r="M247" i="1" s="1"/>
  <c r="S247" i="1" s="1"/>
  <c r="P247" i="1"/>
  <c r="H243" i="1"/>
  <c r="M243" i="1" s="1"/>
  <c r="S243" i="1" s="1"/>
  <c r="P243" i="1"/>
  <c r="R243" i="1" s="1"/>
  <c r="H239" i="1"/>
  <c r="M239" i="1" s="1"/>
  <c r="S239" i="1" s="1"/>
  <c r="P239" i="1"/>
  <c r="R239" i="1" s="1"/>
  <c r="H235" i="1"/>
  <c r="M235" i="1" s="1"/>
  <c r="S235" i="1" s="1"/>
  <c r="P235" i="1"/>
  <c r="H231" i="1"/>
  <c r="M231" i="1" s="1"/>
  <c r="S231" i="1" s="1"/>
  <c r="P231" i="1"/>
  <c r="R231" i="1" s="1"/>
  <c r="H227" i="1"/>
  <c r="M227" i="1" s="1"/>
  <c r="S227" i="1" s="1"/>
  <c r="P227" i="1"/>
  <c r="H223" i="1"/>
  <c r="M223" i="1" s="1"/>
  <c r="S223" i="1" s="1"/>
  <c r="P223" i="1"/>
  <c r="H219" i="1"/>
  <c r="M219" i="1" s="1"/>
  <c r="S219" i="1" s="1"/>
  <c r="P219" i="1"/>
  <c r="H215" i="1"/>
  <c r="M215" i="1" s="1"/>
  <c r="S215" i="1" s="1"/>
  <c r="P215" i="1"/>
  <c r="R215" i="1" s="1"/>
  <c r="H211" i="1"/>
  <c r="M211" i="1" s="1"/>
  <c r="S211" i="1" s="1"/>
  <c r="P211" i="1"/>
  <c r="H207" i="1"/>
  <c r="M207" i="1" s="1"/>
  <c r="S207" i="1" s="1"/>
  <c r="P207" i="1"/>
  <c r="R207" i="1" s="1"/>
  <c r="H203" i="1"/>
  <c r="M203" i="1" s="1"/>
  <c r="S203" i="1" s="1"/>
  <c r="P203" i="1"/>
  <c r="H199" i="1"/>
  <c r="M199" i="1" s="1"/>
  <c r="S199" i="1" s="1"/>
  <c r="P199" i="1"/>
  <c r="R199" i="1" s="1"/>
  <c r="H195" i="1"/>
  <c r="M195" i="1" s="1"/>
  <c r="S195" i="1" s="1"/>
  <c r="P195" i="1"/>
  <c r="R195" i="1" s="1"/>
  <c r="H191" i="1"/>
  <c r="M191" i="1" s="1"/>
  <c r="S191" i="1" s="1"/>
  <c r="P191" i="1"/>
  <c r="H187" i="1"/>
  <c r="M187" i="1" s="1"/>
  <c r="S187" i="1" s="1"/>
  <c r="P187" i="1"/>
  <c r="R187" i="1" s="1"/>
  <c r="H183" i="1"/>
  <c r="M183" i="1" s="1"/>
  <c r="S183" i="1" s="1"/>
  <c r="P183" i="1"/>
  <c r="H179" i="1"/>
  <c r="M179" i="1" s="1"/>
  <c r="S179" i="1" s="1"/>
  <c r="P179" i="1"/>
  <c r="H175" i="1"/>
  <c r="M175" i="1" s="1"/>
  <c r="S175" i="1" s="1"/>
  <c r="P175" i="1"/>
  <c r="R175" i="1" s="1"/>
  <c r="H171" i="1"/>
  <c r="M171" i="1" s="1"/>
  <c r="S171" i="1" s="1"/>
  <c r="P171" i="1"/>
  <c r="H167" i="1"/>
  <c r="M167" i="1" s="1"/>
  <c r="S167" i="1" s="1"/>
  <c r="P167" i="1"/>
  <c r="R167" i="1" s="1"/>
  <c r="P163" i="1"/>
  <c r="R163" i="1" s="1"/>
  <c r="H159" i="1"/>
  <c r="M159" i="1" s="1"/>
  <c r="S159" i="1" s="1"/>
  <c r="P159" i="1"/>
  <c r="H155" i="1"/>
  <c r="M155" i="1" s="1"/>
  <c r="S155" i="1" s="1"/>
  <c r="P155" i="1"/>
  <c r="R155" i="1" s="1"/>
  <c r="H151" i="1"/>
  <c r="M151" i="1" s="1"/>
  <c r="S151" i="1" s="1"/>
  <c r="P151" i="1"/>
  <c r="R151" i="1" s="1"/>
  <c r="H147" i="1"/>
  <c r="M147" i="1" s="1"/>
  <c r="S147" i="1" s="1"/>
  <c r="P147" i="1"/>
  <c r="R147" i="1" s="1"/>
  <c r="H143" i="1"/>
  <c r="M143" i="1" s="1"/>
  <c r="S143" i="1" s="1"/>
  <c r="P143" i="1"/>
  <c r="P139" i="1"/>
  <c r="R139" i="1" s="1"/>
  <c r="H135" i="1"/>
  <c r="M135" i="1" s="1"/>
  <c r="S135" i="1" s="1"/>
  <c r="P135" i="1"/>
  <c r="R135" i="1" s="1"/>
  <c r="H131" i="1"/>
  <c r="M131" i="1" s="1"/>
  <c r="S131" i="1" s="1"/>
  <c r="P131" i="1"/>
  <c r="R131" i="1"/>
  <c r="H127" i="1"/>
  <c r="M127" i="1" s="1"/>
  <c r="S127" i="1" s="1"/>
  <c r="P127" i="1"/>
  <c r="H123" i="1"/>
  <c r="M123" i="1" s="1"/>
  <c r="S123" i="1" s="1"/>
  <c r="P123" i="1"/>
  <c r="R123" i="1" s="1"/>
  <c r="H119" i="1"/>
  <c r="M119" i="1" s="1"/>
  <c r="S119" i="1" s="1"/>
  <c r="P119" i="1"/>
  <c r="P111" i="1"/>
  <c r="H103" i="1"/>
  <c r="M103" i="1"/>
  <c r="S103" i="1" s="1"/>
  <c r="P103" i="1"/>
  <c r="H95" i="1"/>
  <c r="M95" i="1" s="1"/>
  <c r="S95" i="1" s="1"/>
  <c r="P95" i="1"/>
  <c r="P91" i="1"/>
  <c r="R91" i="1" s="1"/>
  <c r="H87" i="1"/>
  <c r="M87" i="1" s="1"/>
  <c r="S87" i="1" s="1"/>
  <c r="P87" i="1"/>
  <c r="H83" i="1"/>
  <c r="M83" i="1" s="1"/>
  <c r="S83" i="1" s="1"/>
  <c r="P83" i="1"/>
  <c r="R83" i="1" s="1"/>
  <c r="H79" i="1"/>
  <c r="M79" i="1"/>
  <c r="S79" i="1" s="1"/>
  <c r="P79" i="1"/>
  <c r="H75" i="1"/>
  <c r="M75" i="1" s="1"/>
  <c r="S75" i="1" s="1"/>
  <c r="P75" i="1"/>
  <c r="R75" i="1" s="1"/>
  <c r="H71" i="1"/>
  <c r="M71" i="1" s="1"/>
  <c r="S71" i="1" s="1"/>
  <c r="P71" i="1"/>
  <c r="R71" i="1" s="1"/>
  <c r="H67" i="1"/>
  <c r="M67" i="1" s="1"/>
  <c r="S67" i="1" s="1"/>
  <c r="P67" i="1"/>
  <c r="R67" i="1" s="1"/>
  <c r="O169" i="1"/>
  <c r="Q169" i="1"/>
  <c r="O177" i="1"/>
  <c r="Q177" i="1"/>
  <c r="Q181" i="1"/>
  <c r="R181" i="1" s="1"/>
  <c r="O185" i="1"/>
  <c r="Q185" i="1"/>
  <c r="O193" i="1"/>
  <c r="Q193" i="1"/>
  <c r="Q197" i="1"/>
  <c r="O201" i="1"/>
  <c r="Q201" i="1"/>
  <c r="O209" i="1"/>
  <c r="Q209" i="1"/>
  <c r="Q213" i="1"/>
  <c r="R213" i="1" s="1"/>
  <c r="O217" i="1"/>
  <c r="Q217" i="1"/>
  <c r="O225" i="1"/>
  <c r="Q225" i="1"/>
  <c r="Q229" i="1"/>
  <c r="O233" i="1"/>
  <c r="Q233" i="1"/>
  <c r="O241" i="1"/>
  <c r="Q241" i="1"/>
  <c r="Q245" i="1"/>
  <c r="O249" i="1"/>
  <c r="Q249" i="1"/>
  <c r="O257" i="1"/>
  <c r="Q257" i="1"/>
  <c r="Q261" i="1"/>
  <c r="O265" i="1"/>
  <c r="Q265" i="1"/>
  <c r="O273" i="1"/>
  <c r="Q273" i="1"/>
  <c r="Q277" i="1"/>
  <c r="R277" i="1" s="1"/>
  <c r="O281" i="1"/>
  <c r="Q281" i="1"/>
  <c r="O289" i="1"/>
  <c r="Q289" i="1"/>
  <c r="Q293" i="1"/>
  <c r="R293" i="1" s="1"/>
  <c r="O297" i="1"/>
  <c r="Q297" i="1"/>
  <c r="R297" i="1" s="1"/>
  <c r="O305" i="1"/>
  <c r="Q305" i="1"/>
  <c r="O309" i="1"/>
  <c r="Q313" i="1"/>
  <c r="O313" i="1"/>
  <c r="Q321" i="1"/>
  <c r="O321" i="1"/>
  <c r="O325" i="1"/>
  <c r="Q329" i="1"/>
  <c r="O329" i="1"/>
  <c r="Q337" i="1"/>
  <c r="O337" i="1"/>
  <c r="O341" i="1"/>
  <c r="Q345" i="1"/>
  <c r="O345" i="1"/>
  <c r="Q353" i="1"/>
  <c r="O353" i="1"/>
  <c r="O357" i="1"/>
  <c r="Q361" i="1"/>
  <c r="O361" i="1"/>
  <c r="Q369" i="1"/>
  <c r="O369" i="1"/>
  <c r="O373" i="1"/>
  <c r="Q377" i="1"/>
  <c r="O377" i="1"/>
  <c r="Q385" i="1"/>
  <c r="O385" i="1"/>
  <c r="O389" i="1"/>
  <c r="Q393" i="1"/>
  <c r="O393" i="1"/>
  <c r="Q401" i="1"/>
  <c r="O401" i="1"/>
  <c r="O405" i="1"/>
  <c r="Q409" i="1"/>
  <c r="O409" i="1"/>
  <c r="Q417" i="1"/>
  <c r="O417" i="1"/>
  <c r="O421" i="1"/>
  <c r="Q425" i="1"/>
  <c r="O425" i="1"/>
  <c r="Q433" i="1"/>
  <c r="O433" i="1"/>
  <c r="O437" i="1"/>
  <c r="Q441" i="1"/>
  <c r="Q449" i="1"/>
  <c r="Q453" i="1"/>
  <c r="O453" i="1"/>
  <c r="Q457" i="1"/>
  <c r="Q465" i="1"/>
  <c r="Q469" i="1"/>
  <c r="O469" i="1"/>
  <c r="Q473" i="1"/>
  <c r="Q481" i="1"/>
  <c r="Q485" i="1"/>
  <c r="O485" i="1"/>
  <c r="Q489" i="1"/>
  <c r="Q497" i="1"/>
  <c r="Q501" i="1"/>
  <c r="O501" i="1"/>
  <c r="Q505" i="1"/>
  <c r="Q513" i="1"/>
  <c r="Q517" i="1"/>
  <c r="O517" i="1"/>
  <c r="Q521" i="1"/>
  <c r="Q529" i="1"/>
  <c r="Q533" i="1"/>
  <c r="O533" i="1"/>
  <c r="Q537" i="1"/>
  <c r="Q545" i="1"/>
  <c r="Q549" i="1"/>
  <c r="R549" i="1" s="1"/>
  <c r="O549" i="1"/>
  <c r="Q553" i="1"/>
  <c r="Q561" i="1"/>
  <c r="R561" i="1" s="1"/>
  <c r="Q565" i="1"/>
  <c r="O565" i="1"/>
  <c r="Q569" i="1"/>
  <c r="Q577" i="1"/>
  <c r="R577" i="1" s="1"/>
  <c r="Q581" i="1"/>
  <c r="O581" i="1"/>
  <c r="Q585" i="1"/>
  <c r="Q593" i="1"/>
  <c r="R593" i="1" s="1"/>
  <c r="Q597" i="1"/>
  <c r="O597" i="1"/>
  <c r="Q601" i="1"/>
  <c r="R601" i="1" s="1"/>
  <c r="Q609" i="1"/>
  <c r="R609" i="1" s="1"/>
  <c r="O609" i="1"/>
  <c r="Q613" i="1"/>
  <c r="O613" i="1"/>
  <c r="O617" i="1"/>
  <c r="O625" i="1"/>
  <c r="Q629" i="1"/>
  <c r="R629" i="1" s="1"/>
  <c r="O629" i="1"/>
  <c r="Q633" i="1"/>
  <c r="R633" i="1" s="1"/>
  <c r="Q641" i="1"/>
  <c r="R641" i="1" s="1"/>
  <c r="Q645" i="1"/>
  <c r="R645" i="1" s="1"/>
  <c r="O645" i="1"/>
  <c r="Q649" i="1"/>
  <c r="R649" i="1" s="1"/>
  <c r="Q657" i="1"/>
  <c r="Q661" i="1"/>
  <c r="O661" i="1"/>
  <c r="Q665" i="1"/>
  <c r="R665" i="1" s="1"/>
  <c r="Q673" i="1"/>
  <c r="R673" i="1" s="1"/>
  <c r="Q677" i="1"/>
  <c r="O677" i="1"/>
  <c r="Q681" i="1"/>
  <c r="R681" i="1" s="1"/>
  <c r="Q689" i="1"/>
  <c r="R689" i="1" s="1"/>
  <c r="Q693" i="1"/>
  <c r="R693" i="1" s="1"/>
  <c r="O693" i="1"/>
  <c r="Q697" i="1"/>
  <c r="Q705" i="1"/>
  <c r="R705" i="1" s="1"/>
  <c r="Q709" i="1"/>
  <c r="R709" i="1" s="1"/>
  <c r="O709" i="1"/>
  <c r="Q713" i="1"/>
  <c r="Q717" i="1"/>
  <c r="R717" i="1" s="1"/>
  <c r="Q721" i="1"/>
  <c r="Q725" i="1"/>
  <c r="O725" i="1"/>
  <c r="Q729" i="1"/>
  <c r="R729" i="1" s="1"/>
  <c r="Q737" i="1"/>
  <c r="Q741" i="1"/>
  <c r="R741" i="1" s="1"/>
  <c r="O741" i="1"/>
  <c r="Q745" i="1"/>
  <c r="Q753" i="1"/>
  <c r="Q757" i="1"/>
  <c r="O757" i="1"/>
  <c r="Q761" i="1"/>
  <c r="Q769" i="1"/>
  <c r="Q773" i="1"/>
  <c r="O773" i="1"/>
  <c r="Q777" i="1"/>
  <c r="Q785" i="1"/>
  <c r="O789" i="1"/>
  <c r="Q789" i="1"/>
  <c r="Q793" i="1"/>
  <c r="Q801" i="1"/>
  <c r="O805" i="1"/>
  <c r="Q805" i="1"/>
  <c r="Q809" i="1"/>
  <c r="O813" i="1"/>
  <c r="Q813" i="1"/>
  <c r="Q817" i="1"/>
  <c r="O821" i="1"/>
  <c r="Q821" i="1"/>
  <c r="Q825" i="1"/>
  <c r="Q833" i="1"/>
  <c r="O837" i="1"/>
  <c r="Q837" i="1"/>
  <c r="Q841" i="1"/>
  <c r="Q849" i="1"/>
  <c r="O853" i="1"/>
  <c r="Q853" i="1"/>
  <c r="Q857" i="1"/>
  <c r="O861" i="1"/>
  <c r="Q865" i="1"/>
  <c r="O869" i="1"/>
  <c r="Q869" i="1"/>
  <c r="Q873" i="1"/>
  <c r="Q881" i="1"/>
  <c r="O885" i="1"/>
  <c r="Q885" i="1"/>
  <c r="Q889" i="1"/>
  <c r="Q897" i="1"/>
  <c r="O901" i="1"/>
  <c r="Q901" i="1"/>
  <c r="Q905" i="1"/>
  <c r="Q913" i="1"/>
  <c r="O917" i="1"/>
  <c r="Q917" i="1"/>
  <c r="Q921" i="1"/>
  <c r="Q929" i="1"/>
  <c r="O933" i="1"/>
  <c r="Q933" i="1"/>
  <c r="Q937" i="1"/>
  <c r="Q945" i="1"/>
  <c r="O949" i="1"/>
  <c r="Q949" i="1"/>
  <c r="Q953" i="1"/>
  <c r="O957" i="1"/>
  <c r="Q957" i="1"/>
  <c r="Q961" i="1"/>
  <c r="O965" i="1"/>
  <c r="Q965" i="1"/>
  <c r="Q969" i="1"/>
  <c r="O977" i="1"/>
  <c r="Q981" i="1"/>
  <c r="O981" i="1"/>
  <c r="O985" i="1"/>
  <c r="O993" i="1"/>
  <c r="Q997" i="1"/>
  <c r="O997" i="1"/>
  <c r="O1001" i="1"/>
  <c r="O1009" i="1"/>
  <c r="Q1013" i="1"/>
  <c r="O1013" i="1"/>
  <c r="O1017" i="1"/>
  <c r="O1025" i="1"/>
  <c r="Q1029" i="1"/>
  <c r="O1029" i="1"/>
  <c r="O1033" i="1"/>
  <c r="O1041" i="1"/>
  <c r="Q1045" i="1"/>
  <c r="O1045" i="1"/>
  <c r="O1049" i="1"/>
  <c r="P9" i="1"/>
  <c r="R9" i="1" s="1"/>
  <c r="P13" i="1"/>
  <c r="R13" i="1" s="1"/>
  <c r="P17" i="1"/>
  <c r="P25" i="1"/>
  <c r="R25" i="1" s="1"/>
  <c r="P29" i="1"/>
  <c r="R29" i="1" s="1"/>
  <c r="P33" i="1"/>
  <c r="R33" i="1" s="1"/>
  <c r="P38" i="1"/>
  <c r="O41" i="1"/>
  <c r="P46" i="1"/>
  <c r="O49" i="1"/>
  <c r="P54" i="1"/>
  <c r="O57" i="1"/>
  <c r="P62" i="1"/>
  <c r="O65" i="1"/>
  <c r="P70" i="1"/>
  <c r="O73" i="1"/>
  <c r="P78" i="1"/>
  <c r="O81" i="1"/>
  <c r="P86" i="1"/>
  <c r="O89" i="1"/>
  <c r="O97" i="1"/>
  <c r="P102" i="1"/>
  <c r="O105" i="1"/>
  <c r="P110" i="1"/>
  <c r="O113" i="1"/>
  <c r="O121" i="1"/>
  <c r="P126" i="1"/>
  <c r="O129" i="1"/>
  <c r="P134" i="1"/>
  <c r="O137" i="1"/>
  <c r="O145" i="1"/>
  <c r="P150" i="1"/>
  <c r="O153" i="1"/>
  <c r="P158" i="1"/>
  <c r="O161" i="1"/>
  <c r="P1046" i="1"/>
  <c r="P1042" i="1"/>
  <c r="P1038" i="1"/>
  <c r="P1034" i="1"/>
  <c r="P1030" i="1"/>
  <c r="P1026" i="1"/>
  <c r="P1022" i="1"/>
  <c r="P1018" i="1"/>
  <c r="R1018" i="1" s="1"/>
  <c r="P1014" i="1"/>
  <c r="R1014" i="1" s="1"/>
  <c r="P1010" i="1"/>
  <c r="P1006" i="1"/>
  <c r="P994" i="1"/>
  <c r="P990" i="1"/>
  <c r="P982" i="1"/>
  <c r="P978" i="1"/>
  <c r="P974" i="1"/>
  <c r="P970" i="1"/>
  <c r="P966" i="1"/>
  <c r="P962" i="1"/>
  <c r="P958" i="1"/>
  <c r="P954" i="1"/>
  <c r="P950" i="1"/>
  <c r="R950" i="1" s="1"/>
  <c r="P946" i="1"/>
  <c r="P942" i="1"/>
  <c r="P938" i="1"/>
  <c r="P930" i="1"/>
  <c r="P926" i="1"/>
  <c r="P922" i="1"/>
  <c r="P918" i="1"/>
  <c r="R918" i="1" s="1"/>
  <c r="P914" i="1"/>
  <c r="P910" i="1"/>
  <c r="P906" i="1"/>
  <c r="P902" i="1"/>
  <c r="P898" i="1"/>
  <c r="P894" i="1"/>
  <c r="P890" i="1"/>
  <c r="P886" i="1"/>
  <c r="P882" i="1"/>
  <c r="P878" i="1"/>
  <c r="P874" i="1"/>
  <c r="P866" i="1"/>
  <c r="P862" i="1"/>
  <c r="P858" i="1"/>
  <c r="P854" i="1"/>
  <c r="R854" i="1" s="1"/>
  <c r="P850" i="1"/>
  <c r="P846" i="1"/>
  <c r="P842" i="1"/>
  <c r="P838" i="1"/>
  <c r="P834" i="1"/>
  <c r="P830" i="1"/>
  <c r="P826" i="1"/>
  <c r="P822" i="1"/>
  <c r="R822" i="1" s="1"/>
  <c r="P818" i="1"/>
  <c r="P814" i="1"/>
  <c r="P810" i="1"/>
  <c r="P802" i="1"/>
  <c r="P798" i="1"/>
  <c r="P794" i="1"/>
  <c r="P790" i="1"/>
  <c r="P786" i="1"/>
  <c r="P778" i="1"/>
  <c r="P774" i="1"/>
  <c r="R774" i="1" s="1"/>
  <c r="P770" i="1"/>
  <c r="R770" i="1" s="1"/>
  <c r="P766" i="1"/>
  <c r="P762" i="1"/>
  <c r="P758" i="1"/>
  <c r="P754" i="1"/>
  <c r="P750" i="1"/>
  <c r="P746" i="1"/>
  <c r="P738" i="1"/>
  <c r="P734" i="1"/>
  <c r="P730" i="1"/>
  <c r="P722" i="1"/>
  <c r="P718" i="1"/>
  <c r="P714" i="1"/>
  <c r="R714" i="1" s="1"/>
  <c r="P710" i="1"/>
  <c r="P706" i="1"/>
  <c r="P702" i="1"/>
  <c r="P698" i="1"/>
  <c r="P694" i="1"/>
  <c r="P690" i="1"/>
  <c r="P686" i="1"/>
  <c r="P682" i="1"/>
  <c r="P674" i="1"/>
  <c r="P670" i="1"/>
  <c r="P666" i="1"/>
  <c r="P658" i="1"/>
  <c r="P654" i="1"/>
  <c r="P650" i="1"/>
  <c r="P646" i="1"/>
  <c r="P642" i="1"/>
  <c r="P638" i="1"/>
  <c r="P634" i="1"/>
  <c r="P630" i="1"/>
  <c r="P626" i="1"/>
  <c r="H618" i="1"/>
  <c r="M618" i="1" s="1"/>
  <c r="S618" i="1" s="1"/>
  <c r="H614" i="1"/>
  <c r="M614" i="1" s="1"/>
  <c r="S614" i="1" s="1"/>
  <c r="H610" i="1"/>
  <c r="M610" i="1" s="1"/>
  <c r="S610" i="1" s="1"/>
  <c r="H606" i="1"/>
  <c r="M606" i="1" s="1"/>
  <c r="S606" i="1" s="1"/>
  <c r="P606" i="1"/>
  <c r="P602" i="1"/>
  <c r="H594" i="1"/>
  <c r="M594" i="1" s="1"/>
  <c r="S594" i="1" s="1"/>
  <c r="H590" i="1"/>
  <c r="M590" i="1" s="1"/>
  <c r="S590" i="1" s="1"/>
  <c r="H586" i="1"/>
  <c r="M586" i="1" s="1"/>
  <c r="S586" i="1" s="1"/>
  <c r="H582" i="1"/>
  <c r="M582" i="1" s="1"/>
  <c r="S582" i="1" s="1"/>
  <c r="H578" i="1"/>
  <c r="M578" i="1" s="1"/>
  <c r="S578" i="1" s="1"/>
  <c r="P578" i="1"/>
  <c r="H570" i="1"/>
  <c r="M570" i="1" s="1"/>
  <c r="S570" i="1" s="1"/>
  <c r="P570" i="1"/>
  <c r="H562" i="1"/>
  <c r="M562" i="1" s="1"/>
  <c r="S562" i="1" s="1"/>
  <c r="H558" i="1"/>
  <c r="M558" i="1" s="1"/>
  <c r="S558" i="1" s="1"/>
  <c r="P558" i="1"/>
  <c r="P554" i="1"/>
  <c r="R554" i="1" s="1"/>
  <c r="H542" i="1"/>
  <c r="M542" i="1" s="1"/>
  <c r="S542" i="1" s="1"/>
  <c r="H538" i="1"/>
  <c r="M538" i="1" s="1"/>
  <c r="S538" i="1" s="1"/>
  <c r="P538" i="1"/>
  <c r="P530" i="1"/>
  <c r="P526" i="1"/>
  <c r="P522" i="1"/>
  <c r="P518" i="1"/>
  <c r="H510" i="1"/>
  <c r="M510" i="1" s="1"/>
  <c r="S510" i="1" s="1"/>
  <c r="P510" i="1"/>
  <c r="P502" i="1"/>
  <c r="P498" i="1"/>
  <c r="H490" i="1"/>
  <c r="M490" i="1" s="1"/>
  <c r="S490" i="1" s="1"/>
  <c r="H486" i="1"/>
  <c r="M486" i="1" s="1"/>
  <c r="S486" i="1" s="1"/>
  <c r="H482" i="1"/>
  <c r="M482" i="1" s="1"/>
  <c r="S482" i="1" s="1"/>
  <c r="H478" i="1"/>
  <c r="M478" i="1" s="1"/>
  <c r="S478" i="1" s="1"/>
  <c r="P478" i="1"/>
  <c r="P474" i="1"/>
  <c r="H466" i="1"/>
  <c r="M466" i="1" s="1"/>
  <c r="S466" i="1" s="1"/>
  <c r="H462" i="1"/>
  <c r="M462" i="1" s="1"/>
  <c r="S462" i="1" s="1"/>
  <c r="P462" i="1"/>
  <c r="P458" i="1"/>
  <c r="R458" i="1" s="1"/>
  <c r="H450" i="1"/>
  <c r="M450" i="1" s="1"/>
  <c r="S450" i="1" s="1"/>
  <c r="H446" i="1"/>
  <c r="M446" i="1" s="1"/>
  <c r="S446" i="1" s="1"/>
  <c r="P446" i="1"/>
  <c r="P442" i="1"/>
  <c r="H434" i="1"/>
  <c r="M434" i="1" s="1"/>
  <c r="S434" i="1" s="1"/>
  <c r="H430" i="1"/>
  <c r="M430" i="1" s="1"/>
  <c r="S430" i="1" s="1"/>
  <c r="P430" i="1"/>
  <c r="P426" i="1"/>
  <c r="H418" i="1"/>
  <c r="M418" i="1" s="1"/>
  <c r="S418" i="1" s="1"/>
  <c r="H414" i="1"/>
  <c r="M414" i="1" s="1"/>
  <c r="S414" i="1" s="1"/>
  <c r="P414" i="1"/>
  <c r="P410" i="1"/>
  <c r="H402" i="1"/>
  <c r="M402" i="1" s="1"/>
  <c r="S402" i="1" s="1"/>
  <c r="H398" i="1"/>
  <c r="M398" i="1" s="1"/>
  <c r="S398" i="1" s="1"/>
  <c r="P398" i="1"/>
  <c r="P394" i="1"/>
  <c r="H386" i="1"/>
  <c r="M386" i="1" s="1"/>
  <c r="S386" i="1" s="1"/>
  <c r="H382" i="1"/>
  <c r="M382" i="1" s="1"/>
  <c r="S382" i="1" s="1"/>
  <c r="P382" i="1"/>
  <c r="P378" i="1"/>
  <c r="H370" i="1"/>
  <c r="M370" i="1" s="1"/>
  <c r="S370" i="1" s="1"/>
  <c r="H366" i="1"/>
  <c r="M366" i="1" s="1"/>
  <c r="S366" i="1" s="1"/>
  <c r="P366" i="1"/>
  <c r="P362" i="1"/>
  <c r="H354" i="1"/>
  <c r="M354" i="1" s="1"/>
  <c r="S354" i="1" s="1"/>
  <c r="H350" i="1"/>
  <c r="M350" i="1" s="1"/>
  <c r="S350" i="1" s="1"/>
  <c r="P350" i="1"/>
  <c r="P346" i="1"/>
  <c r="R346" i="1" s="1"/>
  <c r="H338" i="1"/>
  <c r="M338" i="1" s="1"/>
  <c r="S338" i="1" s="1"/>
  <c r="H334" i="1"/>
  <c r="M334" i="1" s="1"/>
  <c r="S334" i="1" s="1"/>
  <c r="P334" i="1"/>
  <c r="P330" i="1"/>
  <c r="H322" i="1"/>
  <c r="M322" i="1" s="1"/>
  <c r="S322" i="1" s="1"/>
  <c r="H318" i="1"/>
  <c r="M318" i="1" s="1"/>
  <c r="S318" i="1" s="1"/>
  <c r="P318" i="1"/>
  <c r="P314" i="1"/>
  <c r="H306" i="1"/>
  <c r="M306" i="1" s="1"/>
  <c r="S306" i="1" s="1"/>
  <c r="H302" i="1"/>
  <c r="M302" i="1" s="1"/>
  <c r="S302" i="1" s="1"/>
  <c r="P302" i="1"/>
  <c r="P298" i="1"/>
  <c r="R298" i="1" s="1"/>
  <c r="P290" i="1"/>
  <c r="P286" i="1"/>
  <c r="P282" i="1"/>
  <c r="H270" i="1"/>
  <c r="M270" i="1" s="1"/>
  <c r="S270" i="1" s="1"/>
  <c r="P270" i="1"/>
  <c r="P266" i="1"/>
  <c r="R266" i="1" s="1"/>
  <c r="H258" i="1"/>
  <c r="M258" i="1" s="1"/>
  <c r="S258" i="1" s="1"/>
  <c r="H254" i="1"/>
  <c r="M254" i="1" s="1"/>
  <c r="S254" i="1" s="1"/>
  <c r="H250" i="1"/>
  <c r="M250" i="1" s="1"/>
  <c r="S250" i="1" s="1"/>
  <c r="H246" i="1"/>
  <c r="M246" i="1" s="1"/>
  <c r="S246" i="1" s="1"/>
  <c r="P246" i="1"/>
  <c r="P242" i="1"/>
  <c r="P238" i="1"/>
  <c r="P234" i="1"/>
  <c r="R234" i="1" s="1"/>
  <c r="H222" i="1"/>
  <c r="M222" i="1" s="1"/>
  <c r="S222" i="1" s="1"/>
  <c r="H218" i="1"/>
  <c r="M218" i="1" s="1"/>
  <c r="S218" i="1" s="1"/>
  <c r="P218" i="1"/>
  <c r="H206" i="1"/>
  <c r="M206" i="1" s="1"/>
  <c r="S206" i="1" s="1"/>
  <c r="P206" i="1"/>
  <c r="H198" i="1"/>
  <c r="M198" i="1" s="1"/>
  <c r="S198" i="1" s="1"/>
  <c r="P198" i="1"/>
  <c r="H190" i="1"/>
  <c r="M190" i="1" s="1"/>
  <c r="S190" i="1" s="1"/>
  <c r="P190" i="1"/>
  <c r="H182" i="1"/>
  <c r="M182" i="1" s="1"/>
  <c r="S182" i="1" s="1"/>
  <c r="H178" i="1"/>
  <c r="M178" i="1" s="1"/>
  <c r="S178" i="1" s="1"/>
  <c r="H174" i="1"/>
  <c r="M174" i="1" s="1"/>
  <c r="S174" i="1" s="1"/>
  <c r="H170" i="1"/>
  <c r="M170" i="1" s="1"/>
  <c r="S170" i="1" s="1"/>
  <c r="H59" i="1"/>
  <c r="M59" i="1" s="1"/>
  <c r="S59" i="1" s="1"/>
  <c r="P59" i="1"/>
  <c r="R59" i="1" s="1"/>
  <c r="H55" i="1"/>
  <c r="M55" i="1" s="1"/>
  <c r="S55" i="1" s="1"/>
  <c r="P55" i="1"/>
  <c r="H51" i="1"/>
  <c r="M51" i="1" s="1"/>
  <c r="S51" i="1" s="1"/>
  <c r="P51" i="1"/>
  <c r="R51" i="1"/>
  <c r="H43" i="1"/>
  <c r="M43" i="1"/>
  <c r="S43" i="1" s="1"/>
  <c r="P43" i="1"/>
  <c r="R43" i="1"/>
  <c r="H39" i="1"/>
  <c r="M39" i="1" s="1"/>
  <c r="S39" i="1" s="1"/>
  <c r="P39" i="1"/>
  <c r="R39" i="1" s="1"/>
  <c r="P35" i="1"/>
  <c r="R35" i="1" s="1"/>
  <c r="O34" i="1"/>
  <c r="Q34" i="1"/>
  <c r="O38" i="1"/>
  <c r="Q38" i="1"/>
  <c r="O42" i="1"/>
  <c r="Q42" i="1"/>
  <c r="R42" i="1" s="1"/>
  <c r="O46" i="1"/>
  <c r="Q46" i="1"/>
  <c r="O50" i="1"/>
  <c r="Q50" i="1"/>
  <c r="O54" i="1"/>
  <c r="Q54" i="1"/>
  <c r="O58" i="1"/>
  <c r="Q58" i="1"/>
  <c r="R58" i="1" s="1"/>
  <c r="O62" i="1"/>
  <c r="Q62" i="1"/>
  <c r="O66" i="1"/>
  <c r="Q66" i="1"/>
  <c r="O70" i="1"/>
  <c r="O74" i="1"/>
  <c r="Q74" i="1"/>
  <c r="O82" i="1"/>
  <c r="Q82" i="1"/>
  <c r="O86" i="1"/>
  <c r="O90" i="1"/>
  <c r="Q90" i="1"/>
  <c r="O98" i="1"/>
  <c r="Q98" i="1"/>
  <c r="O102" i="1"/>
  <c r="Q102" i="1"/>
  <c r="O106" i="1"/>
  <c r="Q106" i="1"/>
  <c r="O110" i="1"/>
  <c r="O114" i="1"/>
  <c r="Q114" i="1"/>
  <c r="R114" i="1" s="1"/>
  <c r="O118" i="1"/>
  <c r="Q118" i="1"/>
  <c r="O122" i="1"/>
  <c r="Q122" i="1"/>
  <c r="O130" i="1"/>
  <c r="Q130" i="1"/>
  <c r="O134" i="1"/>
  <c r="Q134" i="1"/>
  <c r="O138" i="1"/>
  <c r="Q138" i="1"/>
  <c r="O142" i="1"/>
  <c r="Q142" i="1"/>
  <c r="O146" i="1"/>
  <c r="Q146" i="1"/>
  <c r="O150" i="1"/>
  <c r="Q150" i="1"/>
  <c r="O154" i="1"/>
  <c r="Q154" i="1"/>
  <c r="O158" i="1"/>
  <c r="Q158" i="1"/>
  <c r="O162" i="1"/>
  <c r="Q162" i="1"/>
  <c r="O166" i="1"/>
  <c r="Q166" i="1"/>
  <c r="R166" i="1" s="1"/>
  <c r="O170" i="1"/>
  <c r="Q170" i="1"/>
  <c r="O174" i="1"/>
  <c r="Q174" i="1"/>
  <c r="O178" i="1"/>
  <c r="Q178" i="1"/>
  <c r="O182" i="1"/>
  <c r="Q182" i="1"/>
  <c r="O186" i="1"/>
  <c r="Q186" i="1"/>
  <c r="O190" i="1"/>
  <c r="Q190" i="1"/>
  <c r="O194" i="1"/>
  <c r="Q194" i="1"/>
  <c r="O198" i="1"/>
  <c r="Q198" i="1"/>
  <c r="O202" i="1"/>
  <c r="Q202" i="1"/>
  <c r="O206" i="1"/>
  <c r="Q206" i="1"/>
  <c r="O210" i="1"/>
  <c r="Q210" i="1"/>
  <c r="O214" i="1"/>
  <c r="Q214" i="1"/>
  <c r="O218" i="1"/>
  <c r="Q218" i="1"/>
  <c r="O222" i="1"/>
  <c r="Q222" i="1"/>
  <c r="O226" i="1"/>
  <c r="Q226" i="1"/>
  <c r="O230" i="1"/>
  <c r="Q230" i="1"/>
  <c r="O234" i="1"/>
  <c r="Q234" i="1"/>
  <c r="O238" i="1"/>
  <c r="Q238" i="1"/>
  <c r="O242" i="1"/>
  <c r="Q242" i="1"/>
  <c r="O246" i="1"/>
  <c r="Q246" i="1"/>
  <c r="O250" i="1"/>
  <c r="Q250" i="1"/>
  <c r="O254" i="1"/>
  <c r="Q254" i="1"/>
  <c r="O258" i="1"/>
  <c r="Q258" i="1"/>
  <c r="O262" i="1"/>
  <c r="Q262" i="1"/>
  <c r="O266" i="1"/>
  <c r="Q266" i="1"/>
  <c r="O270" i="1"/>
  <c r="Q270" i="1"/>
  <c r="O274" i="1"/>
  <c r="Q274" i="1"/>
  <c r="O278" i="1"/>
  <c r="Q278" i="1"/>
  <c r="O282" i="1"/>
  <c r="Q282" i="1"/>
  <c r="O286" i="1"/>
  <c r="Q286" i="1"/>
  <c r="O290" i="1"/>
  <c r="Q290" i="1"/>
  <c r="O294" i="1"/>
  <c r="Q294" i="1"/>
  <c r="O298" i="1"/>
  <c r="Q298" i="1"/>
  <c r="O302" i="1"/>
  <c r="Q302" i="1"/>
  <c r="O306" i="1"/>
  <c r="Q306" i="1"/>
  <c r="Q310" i="1"/>
  <c r="O310" i="1"/>
  <c r="Q314" i="1"/>
  <c r="O314" i="1"/>
  <c r="Q318" i="1"/>
  <c r="O318" i="1"/>
  <c r="Q322" i="1"/>
  <c r="O322" i="1"/>
  <c r="Q326" i="1"/>
  <c r="O326" i="1"/>
  <c r="Q330" i="1"/>
  <c r="O330" i="1"/>
  <c r="Q334" i="1"/>
  <c r="O334" i="1"/>
  <c r="Q338" i="1"/>
  <c r="O338" i="1"/>
  <c r="Q342" i="1"/>
  <c r="O342" i="1"/>
  <c r="Q346" i="1"/>
  <c r="O346" i="1"/>
  <c r="Q350" i="1"/>
  <c r="O350" i="1"/>
  <c r="Q354" i="1"/>
  <c r="O354" i="1"/>
  <c r="Q358" i="1"/>
  <c r="O358" i="1"/>
  <c r="Q362" i="1"/>
  <c r="O362" i="1"/>
  <c r="Q366" i="1"/>
  <c r="O366" i="1"/>
  <c r="Q370" i="1"/>
  <c r="O370" i="1"/>
  <c r="Q374" i="1"/>
  <c r="O374" i="1"/>
  <c r="Q378" i="1"/>
  <c r="O378" i="1"/>
  <c r="Q382" i="1"/>
  <c r="O382" i="1"/>
  <c r="Q386" i="1"/>
  <c r="O386" i="1"/>
  <c r="Q390" i="1"/>
  <c r="O390" i="1"/>
  <c r="Q394" i="1"/>
  <c r="R394" i="1" s="1"/>
  <c r="O394" i="1"/>
  <c r="Q398" i="1"/>
  <c r="O398" i="1"/>
  <c r="Q402" i="1"/>
  <c r="O402" i="1"/>
  <c r="Q406" i="1"/>
  <c r="O406" i="1"/>
  <c r="Q410" i="1"/>
  <c r="O410" i="1"/>
  <c r="Q414" i="1"/>
  <c r="O414" i="1"/>
  <c r="Q418" i="1"/>
  <c r="O418" i="1"/>
  <c r="Q422" i="1"/>
  <c r="O422" i="1"/>
  <c r="Q426" i="1"/>
  <c r="O426" i="1"/>
  <c r="Q430" i="1"/>
  <c r="O430" i="1"/>
  <c r="Q434" i="1"/>
  <c r="O434" i="1"/>
  <c r="Q438" i="1"/>
  <c r="O438" i="1"/>
  <c r="Q442" i="1"/>
  <c r="O442" i="1"/>
  <c r="Q446" i="1"/>
  <c r="R446" i="1" s="1"/>
  <c r="O446" i="1"/>
  <c r="Q450" i="1"/>
  <c r="O450" i="1"/>
  <c r="Q454" i="1"/>
  <c r="O454" i="1"/>
  <c r="Q458" i="1"/>
  <c r="O458" i="1"/>
  <c r="Q462" i="1"/>
  <c r="O462" i="1"/>
  <c r="Q466" i="1"/>
  <c r="O466" i="1"/>
  <c r="Q470" i="1"/>
  <c r="O470" i="1"/>
  <c r="Q474" i="1"/>
  <c r="O474" i="1"/>
  <c r="Q478" i="1"/>
  <c r="O478" i="1"/>
  <c r="O482" i="1"/>
  <c r="Q482" i="1"/>
  <c r="O486" i="1"/>
  <c r="Q486" i="1"/>
  <c r="O490" i="1"/>
  <c r="Q490" i="1"/>
  <c r="O494" i="1"/>
  <c r="Q494" i="1"/>
  <c r="O498" i="1"/>
  <c r="Q498" i="1"/>
  <c r="O502" i="1"/>
  <c r="Q502" i="1"/>
  <c r="O506" i="1"/>
  <c r="Q506" i="1"/>
  <c r="O510" i="1"/>
  <c r="Q510" i="1"/>
  <c r="O514" i="1"/>
  <c r="Q514" i="1"/>
  <c r="O518" i="1"/>
  <c r="Q518" i="1"/>
  <c r="O522" i="1"/>
  <c r="Q522" i="1"/>
  <c r="O526" i="1"/>
  <c r="Q526" i="1"/>
  <c r="O530" i="1"/>
  <c r="Q530" i="1"/>
  <c r="O534" i="1"/>
  <c r="Q534" i="1"/>
  <c r="O538" i="1"/>
  <c r="Q538" i="1"/>
  <c r="O542" i="1"/>
  <c r="Q542" i="1"/>
  <c r="O546" i="1"/>
  <c r="Q546" i="1"/>
  <c r="O550" i="1"/>
  <c r="Q550" i="1"/>
  <c r="O554" i="1"/>
  <c r="Q554" i="1"/>
  <c r="O558" i="1"/>
  <c r="Q558" i="1"/>
  <c r="O562" i="1"/>
  <c r="Q562" i="1"/>
  <c r="O566" i="1"/>
  <c r="Q566" i="1"/>
  <c r="O570" i="1"/>
  <c r="Q570" i="1"/>
  <c r="O574" i="1"/>
  <c r="Q574" i="1"/>
  <c r="O578" i="1"/>
  <c r="Q578" i="1"/>
  <c r="O582" i="1"/>
  <c r="Q582" i="1"/>
  <c r="O586" i="1"/>
  <c r="Q586" i="1"/>
  <c r="O590" i="1"/>
  <c r="Q590" i="1"/>
  <c r="O594" i="1"/>
  <c r="Q594" i="1"/>
  <c r="O598" i="1"/>
  <c r="Q598" i="1"/>
  <c r="O602" i="1"/>
  <c r="Q602" i="1"/>
  <c r="O606" i="1"/>
  <c r="Q606" i="1"/>
  <c r="O610" i="1"/>
  <c r="Q610" i="1"/>
  <c r="O614" i="1"/>
  <c r="Q614" i="1"/>
  <c r="O618" i="1"/>
  <c r="Q618" i="1"/>
  <c r="O622" i="1"/>
  <c r="Q622" i="1"/>
  <c r="O626" i="1"/>
  <c r="Q626" i="1"/>
  <c r="O630" i="1"/>
  <c r="Q630" i="1"/>
  <c r="O634" i="1"/>
  <c r="Q634" i="1"/>
  <c r="O638" i="1"/>
  <c r="Q638" i="1"/>
  <c r="O642" i="1"/>
  <c r="Q642" i="1"/>
  <c r="O646" i="1"/>
  <c r="Q646" i="1"/>
  <c r="R646" i="1" s="1"/>
  <c r="O650" i="1"/>
  <c r="Q650" i="1"/>
  <c r="O654" i="1"/>
  <c r="Q654" i="1"/>
  <c r="O658" i="1"/>
  <c r="Q658" i="1"/>
  <c r="O662" i="1"/>
  <c r="Q662" i="1"/>
  <c r="O666" i="1"/>
  <c r="Q666" i="1"/>
  <c r="O670" i="1"/>
  <c r="Q670" i="1"/>
  <c r="O674" i="1"/>
  <c r="Q674" i="1"/>
  <c r="O678" i="1"/>
  <c r="Q678" i="1"/>
  <c r="O682" i="1"/>
  <c r="Q682" i="1"/>
  <c r="O686" i="1"/>
  <c r="Q686" i="1"/>
  <c r="O690" i="1"/>
  <c r="Q690" i="1"/>
  <c r="R690" i="1"/>
  <c r="O694" i="1"/>
  <c r="Q694" i="1"/>
  <c r="O698" i="1"/>
  <c r="Q698" i="1"/>
  <c r="O702" i="1"/>
  <c r="Q702" i="1"/>
  <c r="O706" i="1"/>
  <c r="Q706" i="1"/>
  <c r="O710" i="1"/>
  <c r="Q710" i="1"/>
  <c r="O714" i="1"/>
  <c r="Q714" i="1"/>
  <c r="O718" i="1"/>
  <c r="Q718" i="1"/>
  <c r="O722" i="1"/>
  <c r="Q722" i="1"/>
  <c r="O726" i="1"/>
  <c r="Q726" i="1"/>
  <c r="O730" i="1"/>
  <c r="Q730" i="1"/>
  <c r="O734" i="1"/>
  <c r="Q734" i="1"/>
  <c r="O738" i="1"/>
  <c r="Q738" i="1"/>
  <c r="O742" i="1"/>
  <c r="Q742" i="1"/>
  <c r="O746" i="1"/>
  <c r="Q746" i="1"/>
  <c r="R746" i="1" s="1"/>
  <c r="O750" i="1"/>
  <c r="Q750" i="1"/>
  <c r="O754" i="1"/>
  <c r="Q754" i="1"/>
  <c r="O758" i="1"/>
  <c r="Q758" i="1"/>
  <c r="O762" i="1"/>
  <c r="Q762" i="1"/>
  <c r="O766" i="1"/>
  <c r="Q766" i="1"/>
  <c r="O770" i="1"/>
  <c r="Q770" i="1"/>
  <c r="O774" i="1"/>
  <c r="Q774" i="1"/>
  <c r="O778" i="1"/>
  <c r="Q778" i="1"/>
  <c r="O782" i="1"/>
  <c r="Q782" i="1"/>
  <c r="O786" i="1"/>
  <c r="Q786" i="1"/>
  <c r="O790" i="1"/>
  <c r="Q790" i="1"/>
  <c r="O794" i="1"/>
  <c r="Q794" i="1"/>
  <c r="Q798" i="1"/>
  <c r="O798" i="1"/>
  <c r="O802" i="1"/>
  <c r="Q802" i="1"/>
  <c r="Q806" i="1"/>
  <c r="O806" i="1"/>
  <c r="O810" i="1"/>
  <c r="Q810" i="1"/>
  <c r="Q814" i="1"/>
  <c r="O814" i="1"/>
  <c r="O818" i="1"/>
  <c r="Q818" i="1"/>
  <c r="Q822" i="1"/>
  <c r="O822" i="1"/>
  <c r="O826" i="1"/>
  <c r="Q826" i="1"/>
  <c r="Q830" i="1"/>
  <c r="O830" i="1"/>
  <c r="O834" i="1"/>
  <c r="Q834" i="1"/>
  <c r="Q838" i="1"/>
  <c r="O838" i="1"/>
  <c r="O842" i="1"/>
  <c r="Q842" i="1"/>
  <c r="Q846" i="1"/>
  <c r="O846" i="1"/>
  <c r="O850" i="1"/>
  <c r="Q850" i="1"/>
  <c r="Q854" i="1"/>
  <c r="O854" i="1"/>
  <c r="O858" i="1"/>
  <c r="Q858" i="1"/>
  <c r="Q862" i="1"/>
  <c r="R862" i="1" s="1"/>
  <c r="O862" i="1"/>
  <c r="O866" i="1"/>
  <c r="Q866" i="1"/>
  <c r="Q870" i="1"/>
  <c r="O870" i="1"/>
  <c r="O874" i="1"/>
  <c r="Q874" i="1"/>
  <c r="Q878" i="1"/>
  <c r="O878" i="1"/>
  <c r="O882" i="1"/>
  <c r="Q882" i="1"/>
  <c r="Q886" i="1"/>
  <c r="O886" i="1"/>
  <c r="O890" i="1"/>
  <c r="Q890" i="1"/>
  <c r="Q894" i="1"/>
  <c r="O894" i="1"/>
  <c r="O898" i="1"/>
  <c r="Q898" i="1"/>
  <c r="Q902" i="1"/>
  <c r="O902" i="1"/>
  <c r="O906" i="1"/>
  <c r="Q906" i="1"/>
  <c r="Q910" i="1"/>
  <c r="R910" i="1" s="1"/>
  <c r="O910" i="1"/>
  <c r="O914" i="1"/>
  <c r="Q914" i="1"/>
  <c r="Q918" i="1"/>
  <c r="O918" i="1"/>
  <c r="Q922" i="1"/>
  <c r="O922" i="1"/>
  <c r="Q926" i="1"/>
  <c r="O926" i="1"/>
  <c r="Q930" i="1"/>
  <c r="O930" i="1"/>
  <c r="Q934" i="1"/>
  <c r="O934" i="1"/>
  <c r="Q938" i="1"/>
  <c r="O938" i="1"/>
  <c r="Q942" i="1"/>
  <c r="O942" i="1"/>
  <c r="Q946" i="1"/>
  <c r="O946" i="1"/>
  <c r="Q950" i="1"/>
  <c r="O950" i="1"/>
  <c r="Q954" i="1"/>
  <c r="O954" i="1"/>
  <c r="Q958" i="1"/>
  <c r="R958" i="1" s="1"/>
  <c r="O958" i="1"/>
  <c r="Q962" i="1"/>
  <c r="O962" i="1"/>
  <c r="Q966" i="1"/>
  <c r="O966" i="1"/>
  <c r="Q970" i="1"/>
  <c r="O970" i="1"/>
  <c r="O974" i="1"/>
  <c r="Q974" i="1"/>
  <c r="O978" i="1"/>
  <c r="Q978" i="1"/>
  <c r="O982" i="1"/>
  <c r="Q982" i="1"/>
  <c r="O986" i="1"/>
  <c r="Q986" i="1"/>
  <c r="O990" i="1"/>
  <c r="Q990" i="1"/>
  <c r="O994" i="1"/>
  <c r="Q994" i="1"/>
  <c r="O998" i="1"/>
  <c r="Q998" i="1"/>
  <c r="O1002" i="1"/>
  <c r="Q1002" i="1"/>
  <c r="O1006" i="1"/>
  <c r="Q1006" i="1"/>
  <c r="O1010" i="1"/>
  <c r="Q1010" i="1"/>
  <c r="O1014" i="1"/>
  <c r="Q1014" i="1"/>
  <c r="O1018" i="1"/>
  <c r="Q1018" i="1"/>
  <c r="O1022" i="1"/>
  <c r="Q1022" i="1"/>
  <c r="O1026" i="1"/>
  <c r="Q1026" i="1"/>
  <c r="O1030" i="1"/>
  <c r="Q1030" i="1"/>
  <c r="O1034" i="1"/>
  <c r="Q1034" i="1"/>
  <c r="O1038" i="1"/>
  <c r="Q1038" i="1"/>
  <c r="O1042" i="1"/>
  <c r="Q1042" i="1"/>
  <c r="O1046" i="1"/>
  <c r="Q1046" i="1"/>
  <c r="O1050" i="1"/>
  <c r="Q1050" i="1"/>
  <c r="P8" i="1"/>
  <c r="P16" i="1"/>
  <c r="R16" i="1" s="1"/>
  <c r="P20" i="1"/>
  <c r="P24" i="1"/>
  <c r="R24" i="1" s="1"/>
  <c r="P32" i="1"/>
  <c r="P36" i="1"/>
  <c r="P44" i="1"/>
  <c r="R44" i="1" s="1"/>
  <c r="P52" i="1"/>
  <c r="R52" i="1" s="1"/>
  <c r="P60" i="1"/>
  <c r="R60" i="1" s="1"/>
  <c r="P68" i="1"/>
  <c r="R68" i="1" s="1"/>
  <c r="P76" i="1"/>
  <c r="P84" i="1"/>
  <c r="R84" i="1" s="1"/>
  <c r="P92" i="1"/>
  <c r="R92" i="1" s="1"/>
  <c r="P108" i="1"/>
  <c r="R108" i="1"/>
  <c r="P124" i="1"/>
  <c r="R124" i="1" s="1"/>
  <c r="P132" i="1"/>
  <c r="P140" i="1"/>
  <c r="P148" i="1"/>
  <c r="R148" i="1" s="1"/>
  <c r="P156" i="1"/>
  <c r="P164" i="1"/>
  <c r="R65" i="1"/>
  <c r="R69" i="1"/>
  <c r="R85" i="1"/>
  <c r="R89" i="1"/>
  <c r="R97" i="1"/>
  <c r="R105" i="1"/>
  <c r="R117" i="1"/>
  <c r="R121" i="1"/>
  <c r="R129" i="1"/>
  <c r="R133" i="1"/>
  <c r="R149" i="1"/>
  <c r="R161" i="1"/>
  <c r="R165" i="1"/>
  <c r="R169" i="1"/>
  <c r="R72" i="1"/>
  <c r="R80" i="1"/>
  <c r="R104" i="1"/>
  <c r="R136" i="1"/>
  <c r="R144" i="1"/>
  <c r="R192" i="1"/>
  <c r="R208" i="1"/>
  <c r="R414" i="1"/>
  <c r="R569" i="1"/>
  <c r="R597" i="1"/>
  <c r="R613" i="1"/>
  <c r="R547" i="1"/>
  <c r="R563" i="1"/>
  <c r="R571" i="1"/>
  <c r="R587" i="1"/>
  <c r="R595" i="1"/>
  <c r="R603" i="1"/>
  <c r="R611" i="1"/>
  <c r="R740" i="1"/>
  <c r="R756" i="1"/>
  <c r="R891" i="1"/>
  <c r="R899" i="1"/>
  <c r="R976" i="1"/>
  <c r="R40" i="1"/>
  <c r="R570" i="1"/>
  <c r="R866" i="1"/>
  <c r="R180" i="1"/>
  <c r="R308" i="1"/>
  <c r="R340" i="1"/>
  <c r="R356" i="1"/>
  <c r="R388" i="1"/>
  <c r="R436" i="1"/>
  <c r="R452" i="1"/>
  <c r="R468" i="1"/>
  <c r="R484" i="1"/>
  <c r="R596" i="1"/>
  <c r="R261" i="1"/>
  <c r="R162" i="1"/>
  <c r="R98" i="1"/>
  <c r="R671" i="1"/>
  <c r="R639" i="1"/>
  <c r="R478" i="1"/>
  <c r="R758" i="1"/>
  <c r="R176" i="1"/>
  <c r="R240" i="1"/>
  <c r="R304" i="1"/>
  <c r="R400" i="1"/>
  <c r="R464" i="1"/>
  <c r="R496" i="1"/>
  <c r="R560" i="1"/>
  <c r="R784" i="1"/>
  <c r="R816" i="1"/>
  <c r="R848" i="1"/>
  <c r="R880" i="1"/>
  <c r="R992" i="1"/>
  <c r="R1024" i="1"/>
  <c r="R1040" i="1"/>
  <c r="R27" i="1"/>
  <c r="R745" i="1"/>
  <c r="R699" i="1"/>
  <c r="R691" i="1"/>
  <c r="R683" i="1"/>
  <c r="R667" i="1"/>
  <c r="R659" i="1"/>
  <c r="R635" i="1"/>
  <c r="Q156" i="1" l="1"/>
  <c r="O156" i="1"/>
  <c r="O316" i="1"/>
  <c r="Q316" i="1"/>
  <c r="R316" i="1" s="1"/>
  <c r="Q636" i="1"/>
  <c r="O636" i="1"/>
  <c r="Q892" i="1"/>
  <c r="R892" i="1" s="1"/>
  <c r="O892" i="1"/>
  <c r="Q1020" i="1"/>
  <c r="O1020" i="1"/>
  <c r="O236" i="1"/>
  <c r="O269" i="1"/>
  <c r="Q269" i="1"/>
  <c r="R269" i="1" s="1"/>
  <c r="R426" i="1"/>
  <c r="Q1004" i="1"/>
  <c r="Q492" i="1"/>
  <c r="O557" i="1"/>
  <c r="Q509" i="1"/>
  <c r="R509" i="1" s="1"/>
  <c r="O1036" i="1"/>
  <c r="O780" i="1"/>
  <c r="O524" i="1"/>
  <c r="O268" i="1"/>
  <c r="P504" i="1"/>
  <c r="R504" i="1" s="1"/>
  <c r="P824" i="1"/>
  <c r="R824" i="1" s="1"/>
  <c r="R141" i="1"/>
  <c r="H529" i="1"/>
  <c r="M529" i="1" s="1"/>
  <c r="S529" i="1" s="1"/>
  <c r="P529" i="1"/>
  <c r="H513" i="1"/>
  <c r="M513" i="1" s="1"/>
  <c r="S513" i="1" s="1"/>
  <c r="P513" i="1"/>
  <c r="H481" i="1"/>
  <c r="M481" i="1" s="1"/>
  <c r="S481" i="1" s="1"/>
  <c r="P481" i="1"/>
  <c r="H465" i="1"/>
  <c r="M465" i="1" s="1"/>
  <c r="S465" i="1" s="1"/>
  <c r="P465" i="1"/>
  <c r="R465" i="1" s="1"/>
  <c r="H449" i="1"/>
  <c r="M449" i="1" s="1"/>
  <c r="S449" i="1" s="1"/>
  <c r="P449" i="1"/>
  <c r="H433" i="1"/>
  <c r="M433" i="1" s="1"/>
  <c r="S433" i="1" s="1"/>
  <c r="P433" i="1"/>
  <c r="R433" i="1" s="1"/>
  <c r="H417" i="1"/>
  <c r="M417" i="1" s="1"/>
  <c r="S417" i="1" s="1"/>
  <c r="P417" i="1"/>
  <c r="R417" i="1" s="1"/>
  <c r="H385" i="1"/>
  <c r="M385" i="1" s="1"/>
  <c r="S385" i="1" s="1"/>
  <c r="P385" i="1"/>
  <c r="R385" i="1" s="1"/>
  <c r="H369" i="1"/>
  <c r="M369" i="1" s="1"/>
  <c r="S369" i="1" s="1"/>
  <c r="P369" i="1"/>
  <c r="R369" i="1" s="1"/>
  <c r="H337" i="1"/>
  <c r="M337" i="1" s="1"/>
  <c r="S337" i="1" s="1"/>
  <c r="P337" i="1"/>
  <c r="R337" i="1" s="1"/>
  <c r="H289" i="1"/>
  <c r="M289" i="1" s="1"/>
  <c r="S289" i="1" s="1"/>
  <c r="P289" i="1"/>
  <c r="H273" i="1"/>
  <c r="M273" i="1" s="1"/>
  <c r="S273" i="1" s="1"/>
  <c r="P273" i="1"/>
  <c r="H241" i="1"/>
  <c r="M241" i="1" s="1"/>
  <c r="S241" i="1" s="1"/>
  <c r="P241" i="1"/>
  <c r="P209" i="1"/>
  <c r="H209" i="1"/>
  <c r="M209" i="1" s="1"/>
  <c r="S209" i="1" s="1"/>
  <c r="H193" i="1"/>
  <c r="M193" i="1" s="1"/>
  <c r="S193" i="1" s="1"/>
  <c r="P193" i="1"/>
  <c r="H146" i="1"/>
  <c r="M146" i="1" s="1"/>
  <c r="S146" i="1" s="1"/>
  <c r="P146" i="1"/>
  <c r="R146" i="1" s="1"/>
  <c r="H130" i="1"/>
  <c r="M130" i="1" s="1"/>
  <c r="S130" i="1" s="1"/>
  <c r="P130" i="1"/>
  <c r="R130" i="1" s="1"/>
  <c r="P115" i="1"/>
  <c r="R115" i="1" s="1"/>
  <c r="H115" i="1"/>
  <c r="M115" i="1" s="1"/>
  <c r="S115" i="1" s="1"/>
  <c r="H99" i="1"/>
  <c r="M99" i="1" s="1"/>
  <c r="S99" i="1" s="1"/>
  <c r="P99" i="1"/>
  <c r="R99" i="1" s="1"/>
  <c r="O348" i="1"/>
  <c r="Q348" i="1"/>
  <c r="R348" i="1" s="1"/>
  <c r="Q988" i="1"/>
  <c r="R988" i="1" s="1"/>
  <c r="O988" i="1"/>
  <c r="Q573" i="1"/>
  <c r="R573" i="1" s="1"/>
  <c r="O573" i="1"/>
  <c r="O365" i="1"/>
  <c r="O749" i="1"/>
  <c r="H63" i="1"/>
  <c r="M63" i="1" s="1"/>
  <c r="S63" i="1" s="1"/>
  <c r="R242" i="1"/>
  <c r="O989" i="1"/>
  <c r="Q893" i="1"/>
  <c r="O605" i="1"/>
  <c r="O461" i="1"/>
  <c r="Q173" i="1"/>
  <c r="R235" i="1"/>
  <c r="R56" i="1"/>
  <c r="P664" i="1"/>
  <c r="P904" i="1"/>
  <c r="R904" i="1" s="1"/>
  <c r="P1000" i="1"/>
  <c r="Q188" i="1"/>
  <c r="R188" i="1" s="1"/>
  <c r="O188" i="1"/>
  <c r="Q668" i="1"/>
  <c r="R668" i="1" s="1"/>
  <c r="O668" i="1"/>
  <c r="O956" i="1"/>
  <c r="Q956" i="1"/>
  <c r="R956" i="1" s="1"/>
  <c r="O95" i="1"/>
  <c r="Q95" i="1"/>
  <c r="Q317" i="1"/>
  <c r="O317" i="1"/>
  <c r="Q669" i="1"/>
  <c r="R669" i="1" s="1"/>
  <c r="O669" i="1"/>
  <c r="R513" i="1"/>
  <c r="R156" i="1"/>
  <c r="R722" i="1"/>
  <c r="Q845" i="1"/>
  <c r="O701" i="1"/>
  <c r="O812" i="1"/>
  <c r="O556" i="1"/>
  <c r="O300" i="1"/>
  <c r="P328" i="1"/>
  <c r="R328" i="1" s="1"/>
  <c r="P305" i="1"/>
  <c r="Q941" i="1"/>
  <c r="P1016" i="1"/>
  <c r="R1016" i="1" s="1"/>
  <c r="Q220" i="1"/>
  <c r="R220" i="1" s="1"/>
  <c r="O220" i="1"/>
  <c r="O380" i="1"/>
  <c r="Q380" i="1"/>
  <c r="R380" i="1" s="1"/>
  <c r="O476" i="1"/>
  <c r="Q476" i="1"/>
  <c r="R476" i="1" s="1"/>
  <c r="Q540" i="1"/>
  <c r="O540" i="1"/>
  <c r="Q732" i="1"/>
  <c r="O732" i="1"/>
  <c r="Q860" i="1"/>
  <c r="R860" i="1" s="1"/>
  <c r="O860" i="1"/>
  <c r="R778" i="1"/>
  <c r="Q17" i="1"/>
  <c r="O17" i="1"/>
  <c r="O253" i="1"/>
  <c r="Q253" i="1"/>
  <c r="R253" i="1" s="1"/>
  <c r="Q748" i="1"/>
  <c r="R748" i="1" s="1"/>
  <c r="H31" i="1"/>
  <c r="M31" i="1" s="1"/>
  <c r="S31" i="1" s="1"/>
  <c r="P31" i="1"/>
  <c r="R31" i="1" s="1"/>
  <c r="R8" i="1"/>
  <c r="Q126" i="1"/>
  <c r="Q94" i="1"/>
  <c r="R453" i="1"/>
  <c r="R305" i="1"/>
  <c r="O844" i="1"/>
  <c r="O588" i="1"/>
  <c r="Q332" i="1"/>
  <c r="R332" i="1" s="1"/>
  <c r="P840" i="1"/>
  <c r="R840" i="1" s="1"/>
  <c r="P15" i="1"/>
  <c r="R15" i="1" s="1"/>
  <c r="P321" i="1"/>
  <c r="P441" i="1"/>
  <c r="R366" i="1"/>
  <c r="P116" i="1"/>
  <c r="O637" i="1"/>
  <c r="O493" i="1"/>
  <c r="R449" i="1"/>
  <c r="O349" i="1"/>
  <c r="H616" i="1"/>
  <c r="M616" i="1" s="1"/>
  <c r="S616" i="1" s="1"/>
  <c r="O109" i="1"/>
  <c r="Q125" i="1"/>
  <c r="R125" i="1" s="1"/>
  <c r="O125" i="1"/>
  <c r="Q284" i="1"/>
  <c r="R284" i="1" s="1"/>
  <c r="O284" i="1"/>
  <c r="Q604" i="1"/>
  <c r="R604" i="1" s="1"/>
  <c r="O604" i="1"/>
  <c r="Q48" i="1"/>
  <c r="R48" i="1" s="1"/>
  <c r="O48" i="1"/>
  <c r="Q157" i="1"/>
  <c r="O157" i="1"/>
  <c r="O285" i="1"/>
  <c r="Q285" i="1"/>
  <c r="R285" i="1" s="1"/>
  <c r="Q381" i="1"/>
  <c r="O381" i="1"/>
  <c r="R1050" i="1"/>
  <c r="R330" i="1"/>
  <c r="R462" i="1"/>
  <c r="R602" i="1"/>
  <c r="O1021" i="1"/>
  <c r="Q877" i="1"/>
  <c r="O733" i="1"/>
  <c r="Q541" i="1"/>
  <c r="R541" i="1" s="1"/>
  <c r="Q301" i="1"/>
  <c r="R301" i="1" s="1"/>
  <c r="Q205" i="1"/>
  <c r="R205" i="1" s="1"/>
  <c r="R715" i="1"/>
  <c r="O876" i="1"/>
  <c r="O620" i="1"/>
  <c r="Q364" i="1"/>
  <c r="R364" i="1" s="1"/>
  <c r="O444" i="1"/>
  <c r="Q444" i="1"/>
  <c r="Q572" i="1"/>
  <c r="R572" i="1" s="1"/>
  <c r="O572" i="1"/>
  <c r="Q700" i="1"/>
  <c r="R700" i="1" s="1"/>
  <c r="O700" i="1"/>
  <c r="O221" i="1"/>
  <c r="Q221" i="1"/>
  <c r="R221" i="1" s="1"/>
  <c r="Q397" i="1"/>
  <c r="O397" i="1"/>
  <c r="Q653" i="1"/>
  <c r="R653" i="1" s="1"/>
  <c r="O653" i="1"/>
  <c r="O909" i="1"/>
  <c r="Q909" i="1"/>
  <c r="Q1037" i="1"/>
  <c r="O1037" i="1"/>
  <c r="R362" i="1"/>
  <c r="H100" i="1"/>
  <c r="M100" i="1" s="1"/>
  <c r="S100" i="1" s="1"/>
  <c r="P100" i="1"/>
  <c r="R100" i="1" s="1"/>
  <c r="R538" i="1"/>
  <c r="R750" i="1"/>
  <c r="O973" i="1"/>
  <c r="O685" i="1"/>
  <c r="O589" i="1"/>
  <c r="P248" i="1"/>
  <c r="R248" i="1" s="1"/>
  <c r="P344" i="1"/>
  <c r="R344" i="1" s="1"/>
  <c r="H472" i="1"/>
  <c r="M472" i="1" s="1"/>
  <c r="S472" i="1" s="1"/>
  <c r="P776" i="1"/>
  <c r="R776" i="1" s="1"/>
  <c r="H169" i="1"/>
  <c r="M169" i="1" s="1"/>
  <c r="S169" i="1" s="1"/>
  <c r="O412" i="1"/>
  <c r="Q412" i="1"/>
  <c r="R412" i="1" s="1"/>
  <c r="P47" i="1"/>
  <c r="R47" i="1" s="1"/>
  <c r="Q829" i="1"/>
  <c r="O908" i="1"/>
  <c r="O652" i="1"/>
  <c r="Q396" i="1"/>
  <c r="R396" i="1" s="1"/>
  <c r="H537" i="1"/>
  <c r="M537" i="1" s="1"/>
  <c r="S537" i="1" s="1"/>
  <c r="P537" i="1"/>
  <c r="R537" i="1" s="1"/>
  <c r="H505" i="1"/>
  <c r="M505" i="1" s="1"/>
  <c r="S505" i="1" s="1"/>
  <c r="P505" i="1"/>
  <c r="R505" i="1" s="1"/>
  <c r="H489" i="1"/>
  <c r="M489" i="1" s="1"/>
  <c r="S489" i="1" s="1"/>
  <c r="P489" i="1"/>
  <c r="H457" i="1"/>
  <c r="M457" i="1" s="1"/>
  <c r="S457" i="1" s="1"/>
  <c r="P457" i="1"/>
  <c r="H409" i="1"/>
  <c r="M409" i="1" s="1"/>
  <c r="S409" i="1" s="1"/>
  <c r="P409" i="1"/>
  <c r="R409" i="1" s="1"/>
  <c r="P393" i="1"/>
  <c r="R393" i="1" s="1"/>
  <c r="H393" i="1"/>
  <c r="M393" i="1" s="1"/>
  <c r="S393" i="1" s="1"/>
  <c r="H345" i="1"/>
  <c r="M345" i="1" s="1"/>
  <c r="S345" i="1" s="1"/>
  <c r="P345" i="1"/>
  <c r="R345" i="1" s="1"/>
  <c r="H313" i="1"/>
  <c r="M313" i="1" s="1"/>
  <c r="S313" i="1" s="1"/>
  <c r="P313" i="1"/>
  <c r="R313" i="1" s="1"/>
  <c r="H281" i="1"/>
  <c r="M281" i="1" s="1"/>
  <c r="S281" i="1" s="1"/>
  <c r="P281" i="1"/>
  <c r="R281" i="1" s="1"/>
  <c r="P265" i="1"/>
  <c r="R265" i="1" s="1"/>
  <c r="H265" i="1"/>
  <c r="M265" i="1" s="1"/>
  <c r="S265" i="1" s="1"/>
  <c r="P249" i="1"/>
  <c r="R249" i="1" s="1"/>
  <c r="H249" i="1"/>
  <c r="M249" i="1" s="1"/>
  <c r="S249" i="1" s="1"/>
  <c r="H233" i="1"/>
  <c r="M233" i="1" s="1"/>
  <c r="S233" i="1" s="1"/>
  <c r="P233" i="1"/>
  <c r="H217" i="1"/>
  <c r="M217" i="1" s="1"/>
  <c r="S217" i="1" s="1"/>
  <c r="P217" i="1"/>
  <c r="R217" i="1" s="1"/>
  <c r="P201" i="1"/>
  <c r="R201" i="1" s="1"/>
  <c r="H201" i="1"/>
  <c r="M201" i="1" s="1"/>
  <c r="S201" i="1" s="1"/>
  <c r="H107" i="1"/>
  <c r="M107" i="1" s="1"/>
  <c r="S107" i="1" s="1"/>
  <c r="P107" i="1"/>
  <c r="R107" i="1" s="1"/>
  <c r="R1042" i="1"/>
  <c r="H968" i="1"/>
  <c r="M968" i="1" s="1"/>
  <c r="S968" i="1" s="1"/>
  <c r="P968" i="1"/>
  <c r="R968" i="1" s="1"/>
  <c r="H920" i="1"/>
  <c r="M920" i="1" s="1"/>
  <c r="S920" i="1" s="1"/>
  <c r="P920" i="1"/>
  <c r="R920" i="1" s="1"/>
  <c r="H712" i="1"/>
  <c r="M712" i="1" s="1"/>
  <c r="S712" i="1" s="1"/>
  <c r="P712" i="1"/>
  <c r="R712" i="1" s="1"/>
  <c r="P696" i="1"/>
  <c r="H696" i="1"/>
  <c r="M696" i="1" s="1"/>
  <c r="S696" i="1" s="1"/>
  <c r="H680" i="1"/>
  <c r="M680" i="1" s="1"/>
  <c r="S680" i="1" s="1"/>
  <c r="P680" i="1"/>
  <c r="P648" i="1"/>
  <c r="H648" i="1"/>
  <c r="M648" i="1" s="1"/>
  <c r="S648" i="1" s="1"/>
  <c r="H584" i="1"/>
  <c r="M584" i="1" s="1"/>
  <c r="S584" i="1" s="1"/>
  <c r="P584" i="1"/>
  <c r="R584" i="1" s="1"/>
  <c r="H568" i="1"/>
  <c r="M568" i="1" s="1"/>
  <c r="S568" i="1" s="1"/>
  <c r="P568" i="1"/>
  <c r="R568" i="1" s="1"/>
  <c r="H552" i="1"/>
  <c r="M552" i="1" s="1"/>
  <c r="S552" i="1" s="1"/>
  <c r="P552" i="1"/>
  <c r="R552" i="1" s="1"/>
  <c r="H536" i="1"/>
  <c r="M536" i="1" s="1"/>
  <c r="S536" i="1" s="1"/>
  <c r="P536" i="1"/>
  <c r="R536" i="1" s="1"/>
  <c r="H520" i="1"/>
  <c r="M520" i="1" s="1"/>
  <c r="S520" i="1" s="1"/>
  <c r="P520" i="1"/>
  <c r="R520" i="1" s="1"/>
  <c r="H488" i="1"/>
  <c r="M488" i="1" s="1"/>
  <c r="S488" i="1" s="1"/>
  <c r="P488" i="1"/>
  <c r="R488" i="1" s="1"/>
  <c r="H440" i="1"/>
  <c r="M440" i="1" s="1"/>
  <c r="S440" i="1" s="1"/>
  <c r="P440" i="1"/>
  <c r="R440" i="1" s="1"/>
  <c r="H408" i="1"/>
  <c r="M408" i="1" s="1"/>
  <c r="S408" i="1" s="1"/>
  <c r="P408" i="1"/>
  <c r="R408" i="1" s="1"/>
  <c r="H392" i="1"/>
  <c r="M392" i="1" s="1"/>
  <c r="S392" i="1" s="1"/>
  <c r="P392" i="1"/>
  <c r="R392" i="1" s="1"/>
  <c r="H360" i="1"/>
  <c r="M360" i="1" s="1"/>
  <c r="S360" i="1" s="1"/>
  <c r="P360" i="1"/>
  <c r="R360" i="1" s="1"/>
  <c r="H312" i="1"/>
  <c r="M312" i="1" s="1"/>
  <c r="S312" i="1" s="1"/>
  <c r="P312" i="1"/>
  <c r="R312" i="1" s="1"/>
  <c r="H296" i="1"/>
  <c r="M296" i="1" s="1"/>
  <c r="S296" i="1" s="1"/>
  <c r="P296" i="1"/>
  <c r="R296" i="1" s="1"/>
  <c r="H232" i="1"/>
  <c r="M232" i="1" s="1"/>
  <c r="S232" i="1" s="1"/>
  <c r="P232" i="1"/>
  <c r="R232" i="1" s="1"/>
  <c r="H216" i="1"/>
  <c r="M216" i="1" s="1"/>
  <c r="S216" i="1" s="1"/>
  <c r="P216" i="1"/>
  <c r="R216" i="1" s="1"/>
  <c r="H200" i="1"/>
  <c r="M200" i="1" s="1"/>
  <c r="S200" i="1" s="1"/>
  <c r="P200" i="1"/>
  <c r="R200" i="1" s="1"/>
  <c r="H184" i="1"/>
  <c r="M184" i="1" s="1"/>
  <c r="S184" i="1" s="1"/>
  <c r="P184" i="1"/>
  <c r="H168" i="1"/>
  <c r="M168" i="1" s="1"/>
  <c r="S168" i="1" s="1"/>
  <c r="P168" i="1"/>
  <c r="R168" i="1" s="1"/>
  <c r="P153" i="1"/>
  <c r="R153" i="1" s="1"/>
  <c r="H153" i="1"/>
  <c r="M153" i="1" s="1"/>
  <c r="S153" i="1" s="1"/>
  <c r="H137" i="1"/>
  <c r="M137" i="1" s="1"/>
  <c r="S137" i="1" s="1"/>
  <c r="P137" i="1"/>
  <c r="R137" i="1" s="1"/>
  <c r="H53" i="1"/>
  <c r="M53" i="1" s="1"/>
  <c r="S53" i="1" s="1"/>
  <c r="P53" i="1"/>
  <c r="R53" i="1" s="1"/>
  <c r="H37" i="1"/>
  <c r="M37" i="1" s="1"/>
  <c r="S37" i="1" s="1"/>
  <c r="P37" i="1"/>
  <c r="R37" i="1" s="1"/>
  <c r="H376" i="1"/>
  <c r="M376" i="1" s="1"/>
  <c r="S376" i="1" s="1"/>
  <c r="P376" i="1"/>
  <c r="R376" i="1" s="1"/>
  <c r="Q940" i="1"/>
  <c r="R940" i="1" s="1"/>
  <c r="O684" i="1"/>
  <c r="Q428" i="1"/>
  <c r="R428" i="1" s="1"/>
  <c r="O172" i="1"/>
  <c r="P952" i="1"/>
  <c r="R952" i="1" s="1"/>
  <c r="R154" i="1"/>
  <c r="Q32" i="1"/>
  <c r="R32" i="1" s="1"/>
  <c r="Q252" i="1"/>
  <c r="R252" i="1" s="1"/>
  <c r="O252" i="1"/>
  <c r="Q508" i="1"/>
  <c r="R508" i="1" s="1"/>
  <c r="O508" i="1"/>
  <c r="Q764" i="1"/>
  <c r="R764" i="1" s="1"/>
  <c r="O764" i="1"/>
  <c r="Q796" i="1"/>
  <c r="R796" i="1" s="1"/>
  <c r="O796" i="1"/>
  <c r="Q828" i="1"/>
  <c r="R828" i="1" s="1"/>
  <c r="O828" i="1"/>
  <c r="O924" i="1"/>
  <c r="Q924" i="1"/>
  <c r="O189" i="1"/>
  <c r="Q189" i="1"/>
  <c r="R189" i="1" s="1"/>
  <c r="Q445" i="1"/>
  <c r="R445" i="1" s="1"/>
  <c r="O445" i="1"/>
  <c r="Q781" i="1"/>
  <c r="O781" i="1"/>
  <c r="H808" i="1"/>
  <c r="M808" i="1" s="1"/>
  <c r="S808" i="1" s="1"/>
  <c r="P808" i="1"/>
  <c r="R808" i="1" s="1"/>
  <c r="H760" i="1"/>
  <c r="M760" i="1" s="1"/>
  <c r="S760" i="1" s="1"/>
  <c r="P760" i="1"/>
  <c r="R760" i="1" s="1"/>
  <c r="O621" i="1"/>
  <c r="R481" i="1"/>
  <c r="O6" i="1"/>
  <c r="O78" i="1"/>
  <c r="R17" i="1"/>
  <c r="O1005" i="1"/>
  <c r="O765" i="1"/>
  <c r="Q525" i="1"/>
  <c r="O477" i="1"/>
  <c r="O333" i="1"/>
  <c r="Q237" i="1"/>
  <c r="R237" i="1" s="1"/>
  <c r="P424" i="1"/>
  <c r="R424" i="1" s="1"/>
  <c r="H872" i="1"/>
  <c r="M872" i="1" s="1"/>
  <c r="S872" i="1" s="1"/>
  <c r="H998" i="1"/>
  <c r="M998" i="1" s="1"/>
  <c r="S998" i="1" s="1"/>
  <c r="P998" i="1"/>
  <c r="H934" i="1"/>
  <c r="M934" i="1" s="1"/>
  <c r="S934" i="1" s="1"/>
  <c r="P934" i="1"/>
  <c r="R934" i="1" s="1"/>
  <c r="H870" i="1"/>
  <c r="M870" i="1" s="1"/>
  <c r="S870" i="1" s="1"/>
  <c r="P870" i="1"/>
  <c r="R870" i="1" s="1"/>
  <c r="H806" i="1"/>
  <c r="M806" i="1" s="1"/>
  <c r="S806" i="1" s="1"/>
  <c r="P806" i="1"/>
  <c r="R806" i="1" s="1"/>
  <c r="H742" i="1"/>
  <c r="M742" i="1" s="1"/>
  <c r="S742" i="1" s="1"/>
  <c r="P742" i="1"/>
  <c r="R742" i="1" s="1"/>
  <c r="H726" i="1"/>
  <c r="M726" i="1" s="1"/>
  <c r="S726" i="1" s="1"/>
  <c r="P726" i="1"/>
  <c r="R726" i="1" s="1"/>
  <c r="H678" i="1"/>
  <c r="M678" i="1" s="1"/>
  <c r="S678" i="1" s="1"/>
  <c r="P678" i="1"/>
  <c r="R678" i="1" s="1"/>
  <c r="H662" i="1"/>
  <c r="M662" i="1" s="1"/>
  <c r="S662" i="1" s="1"/>
  <c r="P662" i="1"/>
  <c r="R662" i="1" s="1"/>
  <c r="O79" i="1"/>
  <c r="Q79" i="1"/>
  <c r="R79" i="1" s="1"/>
  <c r="Q413" i="1"/>
  <c r="O413" i="1"/>
  <c r="O797" i="1"/>
  <c r="Q797" i="1"/>
  <c r="O925" i="1"/>
  <c r="Q925" i="1"/>
  <c r="H984" i="1"/>
  <c r="M984" i="1" s="1"/>
  <c r="S984" i="1" s="1"/>
  <c r="P984" i="1"/>
  <c r="R984" i="1" s="1"/>
  <c r="P936" i="1"/>
  <c r="R936" i="1" s="1"/>
  <c r="H936" i="1"/>
  <c r="M936" i="1" s="1"/>
  <c r="S936" i="1" s="1"/>
  <c r="H856" i="1"/>
  <c r="M856" i="1" s="1"/>
  <c r="S856" i="1" s="1"/>
  <c r="P856" i="1"/>
  <c r="R856" i="1" s="1"/>
  <c r="H280" i="1"/>
  <c r="M280" i="1" s="1"/>
  <c r="S280" i="1" s="1"/>
  <c r="P280" i="1"/>
  <c r="R280" i="1" s="1"/>
  <c r="O429" i="1"/>
  <c r="R289" i="1"/>
  <c r="R193" i="1"/>
  <c r="R814" i="1"/>
  <c r="R218" i="1"/>
  <c r="R233" i="1"/>
  <c r="R159" i="1"/>
  <c r="H361" i="1"/>
  <c r="M361" i="1" s="1"/>
  <c r="S361" i="1" s="1"/>
  <c r="P1008" i="1"/>
  <c r="R1008" i="1" s="1"/>
  <c r="H1008" i="1"/>
  <c r="M1008" i="1" s="1"/>
  <c r="S1008" i="1" s="1"/>
  <c r="P912" i="1"/>
  <c r="R912" i="1" s="1"/>
  <c r="H912" i="1"/>
  <c r="M912" i="1" s="1"/>
  <c r="S912" i="1" s="1"/>
  <c r="H480" i="1"/>
  <c r="M480" i="1" s="1"/>
  <c r="S480" i="1" s="1"/>
  <c r="P480" i="1"/>
  <c r="R480" i="1" s="1"/>
  <c r="O127" i="1"/>
  <c r="Q127" i="1"/>
  <c r="R657" i="1"/>
  <c r="R489" i="1"/>
  <c r="R361" i="1"/>
  <c r="R273" i="1"/>
  <c r="H848" i="1"/>
  <c r="M848" i="1" s="1"/>
  <c r="S848" i="1" s="1"/>
  <c r="H1024" i="1"/>
  <c r="M1024" i="1" s="1"/>
  <c r="S1024" i="1" s="1"/>
  <c r="R790" i="1"/>
  <c r="R314" i="1"/>
  <c r="R1022" i="1"/>
  <c r="R697" i="1"/>
  <c r="R529" i="1"/>
  <c r="R401" i="1"/>
  <c r="R229" i="1"/>
  <c r="R111" i="1"/>
  <c r="R439" i="1"/>
  <c r="R575" i="1"/>
  <c r="R643" i="1"/>
  <c r="R779" i="1"/>
  <c r="R915" i="1"/>
  <c r="P88" i="1"/>
  <c r="R88" i="1" s="1"/>
  <c r="P272" i="1"/>
  <c r="R272" i="1" s="1"/>
  <c r="P352" i="1"/>
  <c r="P432" i="1"/>
  <c r="R432" i="1" s="1"/>
  <c r="P592" i="1"/>
  <c r="R592" i="1" s="1"/>
  <c r="R852" i="1"/>
  <c r="H181" i="1"/>
  <c r="M181" i="1" s="1"/>
  <c r="S181" i="1" s="1"/>
  <c r="R318" i="1"/>
  <c r="R702" i="1"/>
  <c r="R898" i="1"/>
  <c r="R737" i="1"/>
  <c r="R441" i="1"/>
  <c r="R225" i="1"/>
  <c r="R179" i="1"/>
  <c r="R307" i="1"/>
  <c r="R407" i="1"/>
  <c r="R543" i="1"/>
  <c r="R747" i="1"/>
  <c r="R975" i="1"/>
  <c r="R1035" i="1"/>
  <c r="H752" i="1"/>
  <c r="M752" i="1" s="1"/>
  <c r="S752" i="1" s="1"/>
  <c r="H972" i="1"/>
  <c r="M972" i="1" s="1"/>
  <c r="S972" i="1" s="1"/>
  <c r="H493" i="1"/>
  <c r="M493" i="1" s="1"/>
  <c r="S493" i="1" s="1"/>
  <c r="P493" i="1"/>
  <c r="R493" i="1" s="1"/>
  <c r="H445" i="1"/>
  <c r="M445" i="1" s="1"/>
  <c r="S445" i="1" s="1"/>
  <c r="P445" i="1"/>
  <c r="H429" i="1"/>
  <c r="M429" i="1" s="1"/>
  <c r="S429" i="1" s="1"/>
  <c r="P429" i="1"/>
  <c r="P924" i="1"/>
  <c r="H924" i="1"/>
  <c r="M924" i="1" s="1"/>
  <c r="S924" i="1" s="1"/>
  <c r="R177" i="1"/>
  <c r="R183" i="1"/>
  <c r="R247" i="1"/>
  <c r="R696" i="1"/>
  <c r="P77" i="1"/>
  <c r="R77" i="1" s="1"/>
  <c r="H77" i="1"/>
  <c r="M77" i="1" s="1"/>
  <c r="S77" i="1" s="1"/>
  <c r="R164" i="1"/>
  <c r="R55" i="1"/>
  <c r="P214" i="1"/>
  <c r="R214" i="1" s="1"/>
  <c r="P278" i="1"/>
  <c r="R278" i="1" s="1"/>
  <c r="P534" i="1"/>
  <c r="R922" i="1"/>
  <c r="P986" i="1"/>
  <c r="P1050" i="1"/>
  <c r="R721" i="1"/>
  <c r="R553" i="1"/>
  <c r="R469" i="1"/>
  <c r="R425" i="1"/>
  <c r="R209" i="1"/>
  <c r="R127" i="1"/>
  <c r="R191" i="1"/>
  <c r="R223" i="1"/>
  <c r="R255" i="1"/>
  <c r="R319" i="1"/>
  <c r="R351" i="1"/>
  <c r="R419" i="1"/>
  <c r="R487" i="1"/>
  <c r="R555" i="1"/>
  <c r="R1015" i="1"/>
  <c r="P368" i="1"/>
  <c r="R368" i="1" s="1"/>
  <c r="R884" i="1"/>
  <c r="H645" i="1"/>
  <c r="M645" i="1" s="1"/>
  <c r="S645" i="1" s="1"/>
  <c r="H19" i="1"/>
  <c r="M19" i="1" s="1"/>
  <c r="S19" i="1" s="1"/>
  <c r="P19" i="1"/>
  <c r="R19" i="1" s="1"/>
  <c r="P661" i="1"/>
  <c r="R661" i="1" s="1"/>
  <c r="H661" i="1"/>
  <c r="M661" i="1" s="1"/>
  <c r="S661" i="1" s="1"/>
  <c r="P565" i="1"/>
  <c r="R565" i="1" s="1"/>
  <c r="H565" i="1"/>
  <c r="M565" i="1" s="1"/>
  <c r="S565" i="1" s="1"/>
  <c r="H50" i="1"/>
  <c r="M50" i="1" s="1"/>
  <c r="S50" i="1" s="1"/>
  <c r="P50" i="1"/>
  <c r="R50" i="1" s="1"/>
  <c r="R545" i="1"/>
  <c r="R631" i="1"/>
  <c r="R767" i="1"/>
  <c r="R835" i="1"/>
  <c r="P224" i="1"/>
  <c r="R224" i="1" s="1"/>
  <c r="P336" i="1"/>
  <c r="R336" i="1" s="1"/>
  <c r="P416" i="1"/>
  <c r="P624" i="1"/>
  <c r="R624" i="1" s="1"/>
  <c r="H784" i="1"/>
  <c r="M784" i="1" s="1"/>
  <c r="S784" i="1" s="1"/>
  <c r="P1004" i="1"/>
  <c r="R1004" i="1" s="1"/>
  <c r="P453" i="1"/>
  <c r="R996" i="1"/>
  <c r="R900" i="1"/>
  <c r="R804" i="1"/>
  <c r="R788" i="1"/>
  <c r="H564" i="1"/>
  <c r="M564" i="1" s="1"/>
  <c r="S564" i="1" s="1"/>
  <c r="P564" i="1"/>
  <c r="R564" i="1" s="1"/>
  <c r="H420" i="1"/>
  <c r="M420" i="1" s="1"/>
  <c r="S420" i="1" s="1"/>
  <c r="P420" i="1"/>
  <c r="R420" i="1" s="1"/>
  <c r="R132" i="1"/>
  <c r="R20" i="1"/>
  <c r="P230" i="1"/>
  <c r="P294" i="1"/>
  <c r="P550" i="1"/>
  <c r="R874" i="1"/>
  <c r="P1002" i="1"/>
  <c r="R1002" i="1" s="1"/>
  <c r="P6" i="1"/>
  <c r="R6" i="1" s="1"/>
  <c r="R585" i="1"/>
  <c r="R457" i="1"/>
  <c r="R241" i="1"/>
  <c r="R359" i="1"/>
  <c r="R427" i="1"/>
  <c r="R495" i="1"/>
  <c r="R599" i="1"/>
  <c r="R803" i="1"/>
  <c r="P1023" i="1"/>
  <c r="R1023" i="1" s="1"/>
  <c r="P896" i="1"/>
  <c r="H373" i="1"/>
  <c r="M373" i="1" s="1"/>
  <c r="S373" i="1" s="1"/>
  <c r="R883" i="1"/>
  <c r="R851" i="1"/>
  <c r="R819" i="1"/>
  <c r="R787" i="1"/>
  <c r="R755" i="1"/>
  <c r="R723" i="1"/>
  <c r="R625" i="1"/>
  <c r="R421" i="1"/>
  <c r="H684" i="1"/>
  <c r="M684" i="1" s="1"/>
  <c r="S684" i="1" s="1"/>
  <c r="R731" i="1"/>
  <c r="R763" i="1"/>
  <c r="R795" i="1"/>
  <c r="R827" i="1"/>
  <c r="R859" i="1"/>
  <c r="R1003" i="1"/>
  <c r="R736" i="1"/>
  <c r="R608" i="1"/>
  <c r="R928" i="1"/>
  <c r="R1000" i="1"/>
  <c r="R1012" i="1"/>
  <c r="R321" i="1"/>
  <c r="H7" i="1"/>
  <c r="M7" i="1" s="1"/>
  <c r="S7" i="1" s="1"/>
  <c r="P7" i="1"/>
  <c r="R7" i="1" s="1"/>
  <c r="P725" i="1"/>
  <c r="R725" i="1" s="1"/>
  <c r="H725" i="1"/>
  <c r="M725" i="1" s="1"/>
  <c r="S725" i="1" s="1"/>
  <c r="P677" i="1"/>
  <c r="R677" i="1" s="1"/>
  <c r="H677" i="1"/>
  <c r="M677" i="1" s="1"/>
  <c r="S677" i="1" s="1"/>
  <c r="P581" i="1"/>
  <c r="R581" i="1" s="1"/>
  <c r="H581" i="1"/>
  <c r="M581" i="1" s="1"/>
  <c r="S581" i="1" s="1"/>
  <c r="H521" i="1"/>
  <c r="M521" i="1" s="1"/>
  <c r="S521" i="1" s="1"/>
  <c r="P521" i="1"/>
  <c r="R521" i="1" s="1"/>
  <c r="H485" i="1"/>
  <c r="M485" i="1" s="1"/>
  <c r="S485" i="1" s="1"/>
  <c r="P485" i="1"/>
  <c r="R485" i="1" s="1"/>
  <c r="H461" i="1"/>
  <c r="M461" i="1" s="1"/>
  <c r="S461" i="1" s="1"/>
  <c r="P461" i="1"/>
  <c r="R461" i="1" s="1"/>
  <c r="H437" i="1"/>
  <c r="M437" i="1" s="1"/>
  <c r="S437" i="1" s="1"/>
  <c r="P437" i="1"/>
  <c r="R437" i="1" s="1"/>
  <c r="H413" i="1"/>
  <c r="M413" i="1" s="1"/>
  <c r="S413" i="1" s="1"/>
  <c r="P413" i="1"/>
  <c r="H389" i="1"/>
  <c r="M389" i="1" s="1"/>
  <c r="S389" i="1" s="1"/>
  <c r="P389" i="1"/>
  <c r="H377" i="1"/>
  <c r="M377" i="1" s="1"/>
  <c r="S377" i="1" s="1"/>
  <c r="P377" i="1"/>
  <c r="R377" i="1" s="1"/>
  <c r="H329" i="1"/>
  <c r="M329" i="1" s="1"/>
  <c r="S329" i="1" s="1"/>
  <c r="P329" i="1"/>
  <c r="R329" i="1" s="1"/>
  <c r="H317" i="1"/>
  <c r="M317" i="1" s="1"/>
  <c r="S317" i="1" s="1"/>
  <c r="P317" i="1"/>
  <c r="H257" i="1"/>
  <c r="M257" i="1" s="1"/>
  <c r="S257" i="1" s="1"/>
  <c r="P257" i="1"/>
  <c r="R257" i="1" s="1"/>
  <c r="H197" i="1"/>
  <c r="M197" i="1" s="1"/>
  <c r="S197" i="1" s="1"/>
  <c r="P197" i="1"/>
  <c r="R197" i="1" s="1"/>
  <c r="H185" i="1"/>
  <c r="M185" i="1" s="1"/>
  <c r="S185" i="1" s="1"/>
  <c r="P185" i="1"/>
  <c r="R185" i="1" s="1"/>
  <c r="R832" i="1"/>
  <c r="R916" i="1"/>
  <c r="R82" i="1"/>
  <c r="R895" i="1"/>
  <c r="H401" i="1"/>
  <c r="M401" i="1" s="1"/>
  <c r="S401" i="1" s="1"/>
  <c r="H629" i="1"/>
  <c r="M629" i="1" s="1"/>
  <c r="S629" i="1" s="1"/>
  <c r="R964" i="1"/>
  <c r="R868" i="1"/>
  <c r="R772" i="1"/>
  <c r="R586" i="1"/>
  <c r="R490" i="1"/>
  <c r="R466" i="1"/>
  <c r="R418" i="1"/>
  <c r="R370" i="1"/>
  <c r="R358" i="1"/>
  <c r="R322" i="1"/>
  <c r="Q101" i="1"/>
  <c r="O101" i="1"/>
  <c r="R894" i="1"/>
  <c r="R846" i="1"/>
  <c r="R754" i="1"/>
  <c r="R798" i="1"/>
  <c r="R654" i="1"/>
  <c r="R350" i="1"/>
  <c r="R638" i="1"/>
  <c r="R734" i="1"/>
  <c r="R786" i="1"/>
  <c r="R810" i="1"/>
  <c r="R906" i="1"/>
  <c r="R1039" i="1"/>
  <c r="R184" i="1"/>
  <c r="R256" i="1"/>
  <c r="R352" i="1"/>
  <c r="R512" i="1"/>
  <c r="P540" i="1"/>
  <c r="P612" i="1"/>
  <c r="R612" i="1" s="1"/>
  <c r="P720" i="1"/>
  <c r="R720" i="1" s="1"/>
  <c r="P732" i="1"/>
  <c r="R732" i="1" s="1"/>
  <c r="P744" i="1"/>
  <c r="R744" i="1" s="1"/>
  <c r="P792" i="1"/>
  <c r="R792" i="1" s="1"/>
  <c r="R820" i="1"/>
  <c r="H876" i="1"/>
  <c r="M876" i="1" s="1"/>
  <c r="S876" i="1" s="1"/>
  <c r="P960" i="1"/>
  <c r="R960" i="1" s="1"/>
  <c r="P173" i="1"/>
  <c r="R173" i="1" s="1"/>
  <c r="P245" i="1"/>
  <c r="R245" i="1" s="1"/>
  <c r="R78" i="1"/>
  <c r="R730" i="1"/>
  <c r="R926" i="1"/>
  <c r="R902" i="1"/>
  <c r="R878" i="1"/>
  <c r="R830" i="1"/>
  <c r="R698" i="1"/>
  <c r="R46" i="1"/>
  <c r="R282" i="1"/>
  <c r="R474" i="1"/>
  <c r="R522" i="1"/>
  <c r="R642" i="1"/>
  <c r="R666" i="1"/>
  <c r="R738" i="1"/>
  <c r="R762" i="1"/>
  <c r="R838" i="1"/>
  <c r="R886" i="1"/>
  <c r="R982" i="1"/>
  <c r="R1030" i="1"/>
  <c r="R991" i="1"/>
  <c r="R152" i="1"/>
  <c r="R128" i="1"/>
  <c r="R684" i="1"/>
  <c r="R540" i="1"/>
  <c r="R492" i="1"/>
  <c r="R276" i="1"/>
  <c r="R228" i="1"/>
  <c r="R204" i="1"/>
  <c r="P456" i="1"/>
  <c r="R456" i="1" s="1"/>
  <c r="P528" i="1"/>
  <c r="R528" i="1" s="1"/>
  <c r="R544" i="1"/>
  <c r="P600" i="1"/>
  <c r="R600" i="1" s="1"/>
  <c r="P708" i="1"/>
  <c r="H780" i="1"/>
  <c r="M780" i="1" s="1"/>
  <c r="S780" i="1" s="1"/>
  <c r="P864" i="1"/>
  <c r="R864" i="1" s="1"/>
  <c r="H976" i="1"/>
  <c r="M976" i="1" s="1"/>
  <c r="S976" i="1" s="1"/>
  <c r="P1020" i="1"/>
  <c r="R1020" i="1" s="1"/>
  <c r="P1032" i="1"/>
  <c r="R1032" i="1" s="1"/>
  <c r="P1044" i="1"/>
  <c r="R1044" i="1" s="1"/>
  <c r="R11" i="1"/>
  <c r="P353" i="1"/>
  <c r="R353" i="1" s="1"/>
  <c r="P365" i="1"/>
  <c r="P497" i="1"/>
  <c r="R497" i="1" s="1"/>
  <c r="R966" i="1"/>
  <c r="R942" i="1"/>
  <c r="R706" i="1"/>
  <c r="R334" i="1"/>
  <c r="R382" i="1"/>
  <c r="R430" i="1"/>
  <c r="R694" i="1"/>
  <c r="R718" i="1"/>
  <c r="R766" i="1"/>
  <c r="R794" i="1"/>
  <c r="R842" i="1"/>
  <c r="R938" i="1"/>
  <c r="R962" i="1"/>
  <c r="R986" i="1"/>
  <c r="R1034" i="1"/>
  <c r="R143" i="1"/>
  <c r="R320" i="1"/>
  <c r="R416" i="1"/>
  <c r="P444" i="1"/>
  <c r="P516" i="1"/>
  <c r="R516" i="1" s="1"/>
  <c r="P588" i="1"/>
  <c r="R588" i="1" s="1"/>
  <c r="R752" i="1"/>
  <c r="R896" i="1"/>
  <c r="P948" i="1"/>
  <c r="R948" i="1" s="1"/>
  <c r="H964" i="1"/>
  <c r="M964" i="1" s="1"/>
  <c r="S964" i="1" s="1"/>
  <c r="R980" i="1"/>
  <c r="P1048" i="1"/>
  <c r="R1048" i="1" s="1"/>
  <c r="H341" i="1"/>
  <c r="M341" i="1" s="1"/>
  <c r="S341" i="1" s="1"/>
  <c r="P473" i="1"/>
  <c r="R473" i="1" s="1"/>
  <c r="H113" i="1"/>
  <c r="M113" i="1" s="1"/>
  <c r="S113" i="1" s="1"/>
  <c r="P113" i="1"/>
  <c r="R113" i="1" s="1"/>
  <c r="P101" i="1"/>
  <c r="H101" i="1"/>
  <c r="M101" i="1" s="1"/>
  <c r="S101" i="1" s="1"/>
  <c r="H90" i="1"/>
  <c r="M90" i="1" s="1"/>
  <c r="S90" i="1" s="1"/>
  <c r="P90" i="1"/>
  <c r="R90" i="1" s="1"/>
  <c r="H73" i="1"/>
  <c r="M73" i="1" s="1"/>
  <c r="S73" i="1" s="1"/>
  <c r="P73" i="1"/>
  <c r="R73" i="1" s="1"/>
  <c r="R990" i="1"/>
  <c r="R448" i="1"/>
  <c r="R768" i="1"/>
  <c r="R636" i="1"/>
  <c r="R618" i="1"/>
  <c r="R450" i="1"/>
  <c r="R402" i="1"/>
  <c r="R390" i="1"/>
  <c r="R354" i="1"/>
  <c r="R306" i="1"/>
  <c r="R210" i="1"/>
  <c r="H145" i="1"/>
  <c r="M145" i="1" s="1"/>
  <c r="S145" i="1" s="1"/>
  <c r="P145" i="1"/>
  <c r="R145" i="1" s="1"/>
  <c r="H106" i="1"/>
  <c r="M106" i="1" s="1"/>
  <c r="S106" i="1" s="1"/>
  <c r="P106" i="1"/>
  <c r="R106" i="1" s="1"/>
  <c r="R325" i="1"/>
  <c r="R373" i="1"/>
  <c r="R397" i="1"/>
  <c r="R250" i="1"/>
  <c r="R178" i="1"/>
  <c r="R61" i="1"/>
  <c r="R309" i="1"/>
  <c r="R333" i="1"/>
  <c r="R357" i="1"/>
  <c r="R381" i="1"/>
  <c r="R405" i="1"/>
  <c r="R429" i="1"/>
  <c r="P122" i="1"/>
  <c r="R122" i="1" s="1"/>
  <c r="R506" i="1"/>
  <c r="R338" i="1"/>
  <c r="R326" i="1"/>
  <c r="R170" i="1"/>
  <c r="R317" i="1"/>
  <c r="R341" i="1"/>
  <c r="R365" i="1"/>
  <c r="R389" i="1"/>
  <c r="R413" i="1"/>
  <c r="R617" i="1"/>
  <c r="R836" i="1"/>
  <c r="R932" i="1"/>
  <c r="R1028" i="1"/>
  <c r="R66" i="1"/>
  <c r="R23" i="1"/>
  <c r="R887" i="1"/>
  <c r="AH80" i="6"/>
  <c r="AK80" i="6" s="1"/>
  <c r="AG144" i="6"/>
  <c r="AJ144" i="6" s="1"/>
  <c r="AG74" i="6"/>
  <c r="AJ74" i="6" s="1"/>
  <c r="AU52" i="6"/>
  <c r="AK111" i="6"/>
  <c r="AG52" i="6"/>
  <c r="AJ52" i="6" s="1"/>
  <c r="AH146" i="6"/>
  <c r="AK146" i="6" s="1"/>
  <c r="AH52" i="6"/>
  <c r="AK52" i="6" s="1"/>
  <c r="AU51" i="6"/>
  <c r="R52" i="6"/>
  <c r="AU70" i="6"/>
  <c r="AU118" i="6"/>
  <c r="AU120" i="6"/>
  <c r="AU129" i="6"/>
  <c r="AU155" i="6"/>
  <c r="AK160" i="6"/>
  <c r="AK152" i="6"/>
  <c r="AK121" i="6"/>
  <c r="AH67" i="6"/>
  <c r="AK67" i="6" s="1"/>
  <c r="AJ67" i="6"/>
  <c r="AH147" i="6"/>
  <c r="AK147" i="6" s="1"/>
  <c r="AJ147" i="6"/>
  <c r="AG110" i="6"/>
  <c r="AJ110" i="6" s="1"/>
  <c r="AU18" i="6"/>
  <c r="AU30" i="6"/>
  <c r="AU20" i="6"/>
  <c r="AU31" i="6"/>
  <c r="N118" i="6"/>
  <c r="R118" i="6" s="1"/>
  <c r="N116" i="6"/>
  <c r="R116" i="6" s="1"/>
  <c r="N112" i="6"/>
  <c r="R112" i="6" s="1"/>
  <c r="AG146" i="6"/>
  <c r="AJ146" i="6" s="1"/>
  <c r="N115" i="6"/>
  <c r="R115" i="6" s="1"/>
  <c r="N113" i="6"/>
  <c r="R113" i="6" s="1"/>
  <c r="N111" i="6"/>
  <c r="R111" i="6" s="1"/>
  <c r="N30" i="6"/>
  <c r="R30" i="6" s="1"/>
  <c r="N51" i="6"/>
  <c r="R51" i="6" s="1"/>
  <c r="N71" i="6"/>
  <c r="R71" i="6" s="1"/>
  <c r="N145" i="6"/>
  <c r="R145" i="6" s="1"/>
  <c r="N158" i="6"/>
  <c r="R158" i="6" s="1"/>
  <c r="N161" i="6"/>
  <c r="R161" i="6" s="1"/>
  <c r="N176" i="6"/>
  <c r="R176" i="6" s="1"/>
  <c r="N68" i="6"/>
  <c r="R68" i="6" s="1"/>
  <c r="N73" i="6"/>
  <c r="R73" i="6" s="1"/>
  <c r="N74" i="6"/>
  <c r="R74" i="6" s="1"/>
  <c r="N70" i="6"/>
  <c r="R70" i="6" s="1"/>
  <c r="N76" i="6"/>
  <c r="R76" i="6" s="1"/>
  <c r="N81" i="6"/>
  <c r="R81" i="6" s="1"/>
  <c r="N108" i="6"/>
  <c r="R108" i="6" s="1"/>
  <c r="N82" i="6"/>
  <c r="R82" i="6" s="1"/>
  <c r="N84" i="6"/>
  <c r="R84" i="6" s="1"/>
  <c r="N140" i="6"/>
  <c r="R140" i="6" s="1"/>
  <c r="N156" i="6"/>
  <c r="R156" i="6" s="1"/>
  <c r="N142" i="6"/>
  <c r="R142" i="6" s="1"/>
  <c r="N129" i="6"/>
  <c r="R129" i="6" s="1"/>
  <c r="N122" i="6"/>
  <c r="R122" i="6" s="1"/>
  <c r="N146" i="6"/>
  <c r="R146" i="6" s="1"/>
  <c r="N155" i="6"/>
  <c r="R155" i="6" s="1"/>
  <c r="N148" i="6"/>
  <c r="R148" i="6" s="1"/>
  <c r="N162" i="6"/>
  <c r="R162" i="6" s="1"/>
  <c r="AG177" i="6"/>
  <c r="AJ177" i="6" s="1"/>
  <c r="AH177" i="6"/>
  <c r="AK177" i="6" s="1"/>
  <c r="N177" i="6"/>
  <c r="R177" i="6" s="1"/>
  <c r="N160" i="6"/>
  <c r="R160" i="6" s="1"/>
  <c r="AH176" i="6"/>
  <c r="AK176" i="6" s="1"/>
  <c r="AG176" i="6"/>
  <c r="AJ176" i="6" s="1"/>
  <c r="AG161" i="6"/>
  <c r="AJ161" i="6" s="1"/>
  <c r="AH161" i="6"/>
  <c r="AK161" i="6" s="1"/>
  <c r="AH155" i="6"/>
  <c r="AK155" i="6" s="1"/>
  <c r="AG155" i="6"/>
  <c r="AJ155" i="6" s="1"/>
  <c r="AH148" i="6"/>
  <c r="AK148" i="6" s="1"/>
  <c r="AG148" i="6"/>
  <c r="AJ148" i="6" s="1"/>
  <c r="AG159" i="6"/>
  <c r="AJ159" i="6" s="1"/>
  <c r="AH159" i="6"/>
  <c r="AK159" i="6" s="1"/>
  <c r="N159" i="6"/>
  <c r="R159" i="6" s="1"/>
  <c r="AG157" i="6"/>
  <c r="AJ157" i="6" s="1"/>
  <c r="AH157" i="6"/>
  <c r="AK157" i="6" s="1"/>
  <c r="N144" i="6"/>
  <c r="R144" i="6" s="1"/>
  <c r="N153" i="6"/>
  <c r="R153" i="6" s="1"/>
  <c r="N157" i="6"/>
  <c r="R157" i="6" s="1"/>
  <c r="N154" i="6"/>
  <c r="R154" i="6" s="1"/>
  <c r="N152" i="6"/>
  <c r="R152" i="6" s="1"/>
  <c r="N147" i="6"/>
  <c r="R147" i="6" s="1"/>
  <c r="AH158" i="6"/>
  <c r="AK158" i="6" s="1"/>
  <c r="AG158" i="6"/>
  <c r="AJ158" i="6" s="1"/>
  <c r="AH156" i="6"/>
  <c r="AK156" i="6" s="1"/>
  <c r="AG156" i="6"/>
  <c r="AJ156" i="6" s="1"/>
  <c r="AH153" i="6"/>
  <c r="AK153" i="6" s="1"/>
  <c r="AG153" i="6"/>
  <c r="AJ153" i="6" s="1"/>
  <c r="AG145" i="6"/>
  <c r="AJ145" i="6" s="1"/>
  <c r="AH145" i="6"/>
  <c r="AK145" i="6" s="1"/>
  <c r="AH129" i="6"/>
  <c r="AK129" i="6" s="1"/>
  <c r="AG129" i="6"/>
  <c r="AJ129" i="6" s="1"/>
  <c r="AH122" i="6"/>
  <c r="AK122" i="6" s="1"/>
  <c r="AG122" i="6"/>
  <c r="AJ122" i="6" s="1"/>
  <c r="AG143" i="6"/>
  <c r="AJ143" i="6" s="1"/>
  <c r="AH143" i="6"/>
  <c r="AK143" i="6" s="1"/>
  <c r="N143" i="6"/>
  <c r="R143" i="6" s="1"/>
  <c r="AG141" i="6"/>
  <c r="AJ141" i="6" s="1"/>
  <c r="AH141" i="6"/>
  <c r="AK141" i="6" s="1"/>
  <c r="N124" i="6"/>
  <c r="R124" i="6" s="1"/>
  <c r="N141" i="6"/>
  <c r="R141" i="6" s="1"/>
  <c r="N128" i="6"/>
  <c r="R128" i="6" s="1"/>
  <c r="N123" i="6"/>
  <c r="R123" i="6" s="1"/>
  <c r="N121" i="6"/>
  <c r="R121" i="6" s="1"/>
  <c r="AH142" i="6"/>
  <c r="AK142" i="6" s="1"/>
  <c r="AG142" i="6"/>
  <c r="AJ142" i="6" s="1"/>
  <c r="AH140" i="6"/>
  <c r="AK140" i="6" s="1"/>
  <c r="AG140" i="6"/>
  <c r="AJ140" i="6" s="1"/>
  <c r="AH124" i="6"/>
  <c r="AK124" i="6" s="1"/>
  <c r="AG124" i="6"/>
  <c r="AJ124" i="6" s="1"/>
  <c r="AG117" i="6"/>
  <c r="AJ117" i="6" s="1"/>
  <c r="AH117" i="6"/>
  <c r="AK117" i="6" s="1"/>
  <c r="AH114" i="6"/>
  <c r="AK114" i="6" s="1"/>
  <c r="AG114" i="6"/>
  <c r="AJ114" i="6" s="1"/>
  <c r="AH120" i="6"/>
  <c r="AK120" i="6" s="1"/>
  <c r="AG120" i="6"/>
  <c r="AJ120" i="6" s="1"/>
  <c r="N114" i="6"/>
  <c r="R114" i="6" s="1"/>
  <c r="AH118" i="6"/>
  <c r="AK118" i="6" s="1"/>
  <c r="AG118" i="6"/>
  <c r="AJ118" i="6" s="1"/>
  <c r="AH116" i="6"/>
  <c r="AK116" i="6" s="1"/>
  <c r="AG116" i="6"/>
  <c r="AJ116" i="6" s="1"/>
  <c r="AH112" i="6"/>
  <c r="AK112" i="6" s="1"/>
  <c r="AG112" i="6"/>
  <c r="AJ112" i="6" s="1"/>
  <c r="N120" i="6"/>
  <c r="R120" i="6" s="1"/>
  <c r="N117" i="6"/>
  <c r="R117" i="6" s="1"/>
  <c r="AH84" i="6"/>
  <c r="AK84" i="6" s="1"/>
  <c r="AG84" i="6"/>
  <c r="AJ84" i="6" s="1"/>
  <c r="AG109" i="6"/>
  <c r="AJ109" i="6" s="1"/>
  <c r="AH109" i="6"/>
  <c r="AK109" i="6" s="1"/>
  <c r="N109" i="6"/>
  <c r="R109" i="6" s="1"/>
  <c r="N80" i="6"/>
  <c r="R80" i="6" s="1"/>
  <c r="N96" i="6"/>
  <c r="N83" i="6"/>
  <c r="R83" i="6" s="1"/>
  <c r="AH108" i="6"/>
  <c r="AK108" i="6" s="1"/>
  <c r="AG108" i="6"/>
  <c r="AJ108" i="6" s="1"/>
  <c r="AG81" i="6"/>
  <c r="AJ81" i="6" s="1"/>
  <c r="AH81" i="6"/>
  <c r="AK81" i="6" s="1"/>
  <c r="AH70" i="6"/>
  <c r="AK70" i="6" s="1"/>
  <c r="AG70" i="6"/>
  <c r="AJ70" i="6" s="1"/>
  <c r="AH76" i="6"/>
  <c r="AK76" i="6" s="1"/>
  <c r="AG76" i="6"/>
  <c r="AJ76" i="6" s="1"/>
  <c r="AG79" i="6"/>
  <c r="AJ79" i="6" s="1"/>
  <c r="AH79" i="6"/>
  <c r="AK79" i="6" s="1"/>
  <c r="N79" i="6"/>
  <c r="R79" i="6" s="1"/>
  <c r="AG72" i="6"/>
  <c r="AJ72" i="6" s="1"/>
  <c r="AH72" i="6"/>
  <c r="AK72" i="6" s="1"/>
  <c r="N67" i="6"/>
  <c r="N78" i="6"/>
  <c r="R78" i="6" s="1"/>
  <c r="N72" i="6"/>
  <c r="R72" i="6" s="1"/>
  <c r="N69" i="6"/>
  <c r="R69" i="6" s="1"/>
  <c r="N77" i="6"/>
  <c r="R77" i="6" s="1"/>
  <c r="N75" i="6"/>
  <c r="R75" i="6" s="1"/>
  <c r="AH73" i="6"/>
  <c r="AK73" i="6" s="1"/>
  <c r="AG73" i="6"/>
  <c r="AJ73" i="6" s="1"/>
  <c r="AH71" i="6"/>
  <c r="AK71" i="6" s="1"/>
  <c r="AG71" i="6"/>
  <c r="AJ71" i="6" s="1"/>
  <c r="AH78" i="6"/>
  <c r="AK78" i="6" s="1"/>
  <c r="AG78" i="6"/>
  <c r="AJ78" i="6" s="1"/>
  <c r="AG68" i="6"/>
  <c r="AJ68" i="6" s="1"/>
  <c r="AH68" i="6"/>
  <c r="AK68" i="6" s="1"/>
  <c r="N18" i="6"/>
  <c r="R18" i="6" s="1"/>
  <c r="N31" i="6"/>
  <c r="R31" i="6" s="1"/>
  <c r="AH51" i="6"/>
  <c r="AK51" i="6" s="1"/>
  <c r="AG51" i="6"/>
  <c r="AJ51" i="6" s="1"/>
  <c r="AH54" i="6"/>
  <c r="AK54" i="6" s="1"/>
  <c r="AG54" i="6"/>
  <c r="AJ54" i="6" s="1"/>
  <c r="N19" i="6"/>
  <c r="R19" i="6" s="1"/>
  <c r="N29" i="6"/>
  <c r="R29" i="6" s="1"/>
  <c r="N54" i="6"/>
  <c r="R54" i="6" s="1"/>
  <c r="N20" i="6"/>
  <c r="R20" i="6" s="1"/>
  <c r="R422" i="1"/>
  <c r="R36" i="1"/>
  <c r="R1026" i="1"/>
  <c r="R1010" i="1"/>
  <c r="R994" i="1"/>
  <c r="R978" i="1"/>
  <c r="R914" i="1"/>
  <c r="R890" i="1"/>
  <c r="R882" i="1"/>
  <c r="R858" i="1"/>
  <c r="R850" i="1"/>
  <c r="R834" i="1"/>
  <c r="R826" i="1"/>
  <c r="R710" i="1"/>
  <c r="R682" i="1"/>
  <c r="R674" i="1"/>
  <c r="R630" i="1"/>
  <c r="R598" i="1"/>
  <c r="R590" i="1"/>
  <c r="R566" i="1"/>
  <c r="R558" i="1"/>
  <c r="R534" i="1"/>
  <c r="R526" i="1"/>
  <c r="R502" i="1"/>
  <c r="R494" i="1"/>
  <c r="R442" i="1"/>
  <c r="R386" i="1"/>
  <c r="R378" i="1"/>
  <c r="R290" i="1"/>
  <c r="R258" i="1"/>
  <c r="R194" i="1"/>
  <c r="P186" i="1"/>
  <c r="R186" i="1" s="1"/>
  <c r="H194" i="1"/>
  <c r="M194" i="1" s="1"/>
  <c r="S194" i="1" s="1"/>
  <c r="P202" i="1"/>
  <c r="R202" i="1" s="1"/>
  <c r="H210" i="1"/>
  <c r="M210" i="1" s="1"/>
  <c r="S210" i="1" s="1"/>
  <c r="P226" i="1"/>
  <c r="R226" i="1" s="1"/>
  <c r="P262" i="1"/>
  <c r="P274" i="1"/>
  <c r="R274" i="1" s="1"/>
  <c r="P310" i="1"/>
  <c r="R310" i="1" s="1"/>
  <c r="H326" i="1"/>
  <c r="M326" i="1" s="1"/>
  <c r="S326" i="1" s="1"/>
  <c r="P342" i="1"/>
  <c r="R342" i="1" s="1"/>
  <c r="H358" i="1"/>
  <c r="M358" i="1" s="1"/>
  <c r="S358" i="1" s="1"/>
  <c r="P374" i="1"/>
  <c r="R374" i="1" s="1"/>
  <c r="H390" i="1"/>
  <c r="M390" i="1" s="1"/>
  <c r="S390" i="1" s="1"/>
  <c r="P406" i="1"/>
  <c r="R406" i="1" s="1"/>
  <c r="H422" i="1"/>
  <c r="M422" i="1" s="1"/>
  <c r="S422" i="1" s="1"/>
  <c r="P438" i="1"/>
  <c r="R438" i="1" s="1"/>
  <c r="H454" i="1"/>
  <c r="M454" i="1" s="1"/>
  <c r="S454" i="1" s="1"/>
  <c r="P470" i="1"/>
  <c r="R470" i="1" s="1"/>
  <c r="H494" i="1"/>
  <c r="M494" i="1" s="1"/>
  <c r="S494" i="1" s="1"/>
  <c r="H506" i="1"/>
  <c r="M506" i="1" s="1"/>
  <c r="S506" i="1" s="1"/>
  <c r="P514" i="1"/>
  <c r="R514" i="1" s="1"/>
  <c r="H546" i="1"/>
  <c r="M546" i="1" s="1"/>
  <c r="S546" i="1" s="1"/>
  <c r="H566" i="1"/>
  <c r="M566" i="1" s="1"/>
  <c r="S566" i="1" s="1"/>
  <c r="P574" i="1"/>
  <c r="H598" i="1"/>
  <c r="M598" i="1" s="1"/>
  <c r="S598" i="1" s="1"/>
  <c r="P622" i="1"/>
  <c r="R622" i="1" s="1"/>
  <c r="P118" i="1"/>
  <c r="P21" i="1"/>
  <c r="R21" i="1" s="1"/>
  <c r="R119" i="1"/>
  <c r="R923" i="1"/>
  <c r="R935" i="1"/>
  <c r="R943" i="1"/>
  <c r="R955" i="1"/>
  <c r="R967" i="1"/>
  <c r="P57" i="1"/>
  <c r="R57" i="1" s="1"/>
  <c r="P74" i="1"/>
  <c r="R74" i="1" s="1"/>
  <c r="Q63" i="1"/>
  <c r="R63" i="1" s="1"/>
  <c r="H81" i="1"/>
  <c r="M81" i="1" s="1"/>
  <c r="S81" i="1" s="1"/>
  <c r="P81" i="1"/>
  <c r="R81" i="1" s="1"/>
  <c r="L66" i="1"/>
  <c r="K66" i="1"/>
  <c r="R970" i="1"/>
  <c r="R954" i="1"/>
  <c r="R946" i="1"/>
  <c r="R930" i="1"/>
  <c r="R818" i="1"/>
  <c r="R658" i="1"/>
  <c r="R650" i="1"/>
  <c r="R454" i="1"/>
  <c r="R434" i="1"/>
  <c r="R398" i="1"/>
  <c r="P782" i="1"/>
  <c r="R782" i="1" s="1"/>
  <c r="R287" i="1"/>
  <c r="R295" i="1"/>
  <c r="R140" i="1"/>
  <c r="R116" i="1"/>
  <c r="R76" i="1"/>
  <c r="P28" i="1"/>
  <c r="R28" i="1" s="1"/>
  <c r="P12" i="1"/>
  <c r="R12" i="1" s="1"/>
  <c r="R1046" i="1"/>
  <c r="R1038" i="1"/>
  <c r="R1006" i="1"/>
  <c r="R998" i="1"/>
  <c r="R974" i="1"/>
  <c r="R802" i="1"/>
  <c r="R686" i="1"/>
  <c r="R670" i="1"/>
  <c r="R634" i="1"/>
  <c r="R626" i="1"/>
  <c r="R610" i="1"/>
  <c r="R594" i="1"/>
  <c r="R578" i="1"/>
  <c r="R562" i="1"/>
  <c r="R546" i="1"/>
  <c r="R530" i="1"/>
  <c r="R498" i="1"/>
  <c r="R482" i="1"/>
  <c r="R410" i="1"/>
  <c r="R294" i="1"/>
  <c r="R286" i="1"/>
  <c r="R262" i="1"/>
  <c r="R254" i="1"/>
  <c r="R230" i="1"/>
  <c r="R190" i="1"/>
  <c r="R182" i="1"/>
  <c r="R174" i="1"/>
  <c r="P142" i="1"/>
  <c r="R142" i="1" s="1"/>
  <c r="P94" i="1"/>
  <c r="R94" i="1" s="1"/>
  <c r="R87" i="1"/>
  <c r="R95" i="1"/>
  <c r="R103" i="1"/>
  <c r="R171" i="1"/>
  <c r="R203" i="1"/>
  <c r="R211" i="1"/>
  <c r="R219" i="1"/>
  <c r="R227" i="1"/>
  <c r="R727" i="1"/>
  <c r="R759" i="1"/>
  <c r="R791" i="1"/>
  <c r="R823" i="1"/>
  <c r="R855" i="1"/>
  <c r="R939" i="1"/>
  <c r="R947" i="1"/>
  <c r="R971" i="1"/>
  <c r="R979" i="1"/>
  <c r="R1051" i="1"/>
  <c r="R652" i="1"/>
  <c r="O165" i="1"/>
  <c r="O30" i="1"/>
  <c r="H157" i="1"/>
  <c r="M157" i="1" s="1"/>
  <c r="S157" i="1" s="1"/>
  <c r="P157" i="1"/>
  <c r="R157" i="1" s="1"/>
  <c r="R246" i="1"/>
  <c r="R198" i="1"/>
  <c r="R518" i="1"/>
  <c r="R582" i="1"/>
  <c r="R222" i="1"/>
  <c r="R550" i="1"/>
  <c r="R640" i="1"/>
  <c r="R656" i="1"/>
  <c r="R486" i="1"/>
  <c r="R614" i="1"/>
  <c r="R628" i="1"/>
  <c r="R632" i="1"/>
  <c r="R676" i="1"/>
  <c r="R692" i="1"/>
  <c r="R644" i="1"/>
  <c r="R660" i="1"/>
  <c r="R672" i="1"/>
  <c r="R688" i="1"/>
  <c r="P501" i="1"/>
  <c r="R501" i="1" s="1"/>
  <c r="P517" i="1"/>
  <c r="R517" i="1" s="1"/>
  <c r="P533" i="1"/>
  <c r="R533" i="1" s="1"/>
  <c r="H557" i="1"/>
  <c r="M557" i="1" s="1"/>
  <c r="S557" i="1" s="1"/>
  <c r="H589" i="1"/>
  <c r="M589" i="1" s="1"/>
  <c r="S589" i="1" s="1"/>
  <c r="H621" i="1"/>
  <c r="M621" i="1" s="1"/>
  <c r="S621" i="1" s="1"/>
  <c r="H653" i="1"/>
  <c r="M653" i="1" s="1"/>
  <c r="S653" i="1" s="1"/>
  <c r="H685" i="1"/>
  <c r="M685" i="1" s="1"/>
  <c r="S685" i="1" s="1"/>
  <c r="H717" i="1"/>
  <c r="M717" i="1" s="1"/>
  <c r="S717" i="1" s="1"/>
  <c r="H749" i="1"/>
  <c r="M749" i="1" s="1"/>
  <c r="S749" i="1" s="1"/>
  <c r="R708" i="1"/>
  <c r="P525" i="1"/>
  <c r="H541" i="1"/>
  <c r="M541" i="1" s="1"/>
  <c r="S541" i="1" s="1"/>
  <c r="H573" i="1"/>
  <c r="M573" i="1" s="1"/>
  <c r="S573" i="1" s="1"/>
  <c r="H605" i="1"/>
  <c r="M605" i="1" s="1"/>
  <c r="S605" i="1" s="1"/>
  <c r="H637" i="1"/>
  <c r="M637" i="1" s="1"/>
  <c r="S637" i="1" s="1"/>
  <c r="H669" i="1"/>
  <c r="M669" i="1" s="1"/>
  <c r="S669" i="1" s="1"/>
  <c r="H701" i="1"/>
  <c r="M701" i="1" s="1"/>
  <c r="S701" i="1" s="1"/>
  <c r="H733" i="1"/>
  <c r="M733" i="1" s="1"/>
  <c r="S733" i="1" s="1"/>
  <c r="H709" i="1"/>
  <c r="M709" i="1" s="1"/>
  <c r="S709" i="1" s="1"/>
  <c r="H741" i="1"/>
  <c r="M741" i="1" s="1"/>
  <c r="S741" i="1" s="1"/>
  <c r="R270" i="1"/>
  <c r="R158" i="1"/>
  <c r="R126" i="1"/>
  <c r="R62" i="1"/>
  <c r="R238" i="1"/>
  <c r="R206" i="1"/>
  <c r="R150" i="1"/>
  <c r="R134" i="1"/>
  <c r="R118" i="1"/>
  <c r="R102" i="1"/>
  <c r="R86" i="1"/>
  <c r="R70" i="1"/>
  <c r="R54" i="1"/>
  <c r="R38" i="1"/>
  <c r="R302" i="1"/>
  <c r="R510" i="1"/>
  <c r="R542" i="1"/>
  <c r="R574" i="1"/>
  <c r="R606" i="1"/>
  <c r="R680" i="1"/>
  <c r="R648" i="1"/>
  <c r="R664" i="1"/>
  <c r="P1049" i="1"/>
  <c r="R1049" i="1" s="1"/>
  <c r="H1049" i="1"/>
  <c r="M1049" i="1" s="1"/>
  <c r="S1049" i="1" s="1"/>
  <c r="P1045" i="1"/>
  <c r="R1045" i="1" s="1"/>
  <c r="H1045" i="1"/>
  <c r="M1045" i="1" s="1"/>
  <c r="S1045" i="1" s="1"/>
  <c r="P1041" i="1"/>
  <c r="R1041" i="1" s="1"/>
  <c r="H1041" i="1"/>
  <c r="M1041" i="1" s="1"/>
  <c r="S1041" i="1" s="1"/>
  <c r="P1037" i="1"/>
  <c r="R1037" i="1" s="1"/>
  <c r="H1037" i="1"/>
  <c r="M1037" i="1" s="1"/>
  <c r="S1037" i="1" s="1"/>
  <c r="P1033" i="1"/>
  <c r="R1033" i="1" s="1"/>
  <c r="H1033" i="1"/>
  <c r="M1033" i="1" s="1"/>
  <c r="S1033" i="1" s="1"/>
  <c r="P1029" i="1"/>
  <c r="R1029" i="1" s="1"/>
  <c r="H1029" i="1"/>
  <c r="M1029" i="1" s="1"/>
  <c r="S1029" i="1" s="1"/>
  <c r="P1025" i="1"/>
  <c r="R1025" i="1" s="1"/>
  <c r="H1025" i="1"/>
  <c r="M1025" i="1" s="1"/>
  <c r="S1025" i="1" s="1"/>
  <c r="P1021" i="1"/>
  <c r="R1021" i="1" s="1"/>
  <c r="H1021" i="1"/>
  <c r="M1021" i="1" s="1"/>
  <c r="S1021" i="1" s="1"/>
  <c r="P1017" i="1"/>
  <c r="R1017" i="1" s="1"/>
  <c r="H1017" i="1"/>
  <c r="M1017" i="1" s="1"/>
  <c r="S1017" i="1" s="1"/>
  <c r="P1013" i="1"/>
  <c r="R1013" i="1" s="1"/>
  <c r="H1013" i="1"/>
  <c r="M1013" i="1" s="1"/>
  <c r="S1013" i="1" s="1"/>
  <c r="P1009" i="1"/>
  <c r="R1009" i="1" s="1"/>
  <c r="H1009" i="1"/>
  <c r="M1009" i="1" s="1"/>
  <c r="S1009" i="1" s="1"/>
  <c r="P1005" i="1"/>
  <c r="R1005" i="1" s="1"/>
  <c r="H1005" i="1"/>
  <c r="M1005" i="1" s="1"/>
  <c r="S1005" i="1" s="1"/>
  <c r="P1001" i="1"/>
  <c r="R1001" i="1" s="1"/>
  <c r="H1001" i="1"/>
  <c r="M1001" i="1" s="1"/>
  <c r="S1001" i="1" s="1"/>
  <c r="P997" i="1"/>
  <c r="R997" i="1" s="1"/>
  <c r="H997" i="1"/>
  <c r="M997" i="1" s="1"/>
  <c r="S997" i="1" s="1"/>
  <c r="P993" i="1"/>
  <c r="R993" i="1" s="1"/>
  <c r="H993" i="1"/>
  <c r="M993" i="1" s="1"/>
  <c r="S993" i="1" s="1"/>
  <c r="P989" i="1"/>
  <c r="R989" i="1" s="1"/>
  <c r="H989" i="1"/>
  <c r="M989" i="1" s="1"/>
  <c r="S989" i="1" s="1"/>
  <c r="P985" i="1"/>
  <c r="R985" i="1" s="1"/>
  <c r="H985" i="1"/>
  <c r="M985" i="1" s="1"/>
  <c r="S985" i="1" s="1"/>
  <c r="P981" i="1"/>
  <c r="R981" i="1" s="1"/>
  <c r="H981" i="1"/>
  <c r="M981" i="1" s="1"/>
  <c r="S981" i="1" s="1"/>
  <c r="P977" i="1"/>
  <c r="R977" i="1" s="1"/>
  <c r="H977" i="1"/>
  <c r="M977" i="1" s="1"/>
  <c r="S977" i="1" s="1"/>
  <c r="P973" i="1"/>
  <c r="R973" i="1" s="1"/>
  <c r="H973" i="1"/>
  <c r="M973" i="1" s="1"/>
  <c r="S973" i="1" s="1"/>
  <c r="P969" i="1"/>
  <c r="R969" i="1" s="1"/>
  <c r="H969" i="1"/>
  <c r="M969" i="1" s="1"/>
  <c r="S969" i="1" s="1"/>
  <c r="P965" i="1"/>
  <c r="R965" i="1" s="1"/>
  <c r="H965" i="1"/>
  <c r="M965" i="1" s="1"/>
  <c r="S965" i="1" s="1"/>
  <c r="P961" i="1"/>
  <c r="R961" i="1" s="1"/>
  <c r="H961" i="1"/>
  <c r="M961" i="1" s="1"/>
  <c r="S961" i="1" s="1"/>
  <c r="P957" i="1"/>
  <c r="R957" i="1" s="1"/>
  <c r="H957" i="1"/>
  <c r="M957" i="1" s="1"/>
  <c r="S957" i="1" s="1"/>
  <c r="P953" i="1"/>
  <c r="R953" i="1" s="1"/>
  <c r="H953" i="1"/>
  <c r="M953" i="1" s="1"/>
  <c r="S953" i="1" s="1"/>
  <c r="P949" i="1"/>
  <c r="R949" i="1" s="1"/>
  <c r="H949" i="1"/>
  <c r="M949" i="1" s="1"/>
  <c r="S949" i="1" s="1"/>
  <c r="P945" i="1"/>
  <c r="R945" i="1" s="1"/>
  <c r="H945" i="1"/>
  <c r="M945" i="1" s="1"/>
  <c r="S945" i="1" s="1"/>
  <c r="P941" i="1"/>
  <c r="R941" i="1" s="1"/>
  <c r="H941" i="1"/>
  <c r="M941" i="1" s="1"/>
  <c r="S941" i="1" s="1"/>
  <c r="P937" i="1"/>
  <c r="R937" i="1" s="1"/>
  <c r="H937" i="1"/>
  <c r="M937" i="1" s="1"/>
  <c r="S937" i="1" s="1"/>
  <c r="P933" i="1"/>
  <c r="R933" i="1" s="1"/>
  <c r="H933" i="1"/>
  <c r="M933" i="1" s="1"/>
  <c r="S933" i="1" s="1"/>
  <c r="P929" i="1"/>
  <c r="R929" i="1" s="1"/>
  <c r="H929" i="1"/>
  <c r="M929" i="1" s="1"/>
  <c r="S929" i="1" s="1"/>
  <c r="P925" i="1"/>
  <c r="H925" i="1"/>
  <c r="M925" i="1" s="1"/>
  <c r="S925" i="1" s="1"/>
  <c r="P921" i="1"/>
  <c r="R921" i="1" s="1"/>
  <c r="H921" i="1"/>
  <c r="M921" i="1" s="1"/>
  <c r="S921" i="1" s="1"/>
  <c r="P917" i="1"/>
  <c r="R917" i="1" s="1"/>
  <c r="H917" i="1"/>
  <c r="M917" i="1" s="1"/>
  <c r="S917" i="1" s="1"/>
  <c r="P913" i="1"/>
  <c r="R913" i="1" s="1"/>
  <c r="H913" i="1"/>
  <c r="M913" i="1" s="1"/>
  <c r="S913" i="1" s="1"/>
  <c r="P909" i="1"/>
  <c r="R909" i="1" s="1"/>
  <c r="H909" i="1"/>
  <c r="M909" i="1" s="1"/>
  <c r="S909" i="1" s="1"/>
  <c r="P905" i="1"/>
  <c r="R905" i="1" s="1"/>
  <c r="H905" i="1"/>
  <c r="M905" i="1" s="1"/>
  <c r="S905" i="1" s="1"/>
  <c r="P901" i="1"/>
  <c r="R901" i="1" s="1"/>
  <c r="H901" i="1"/>
  <c r="M901" i="1" s="1"/>
  <c r="S901" i="1" s="1"/>
  <c r="P897" i="1"/>
  <c r="R897" i="1" s="1"/>
  <c r="H897" i="1"/>
  <c r="M897" i="1" s="1"/>
  <c r="S897" i="1" s="1"/>
  <c r="P893" i="1"/>
  <c r="H893" i="1"/>
  <c r="M893" i="1" s="1"/>
  <c r="S893" i="1" s="1"/>
  <c r="P889" i="1"/>
  <c r="R889" i="1" s="1"/>
  <c r="H889" i="1"/>
  <c r="M889" i="1" s="1"/>
  <c r="S889" i="1" s="1"/>
  <c r="P885" i="1"/>
  <c r="R885" i="1" s="1"/>
  <c r="H885" i="1"/>
  <c r="M885" i="1" s="1"/>
  <c r="S885" i="1" s="1"/>
  <c r="P881" i="1"/>
  <c r="R881" i="1" s="1"/>
  <c r="H881" i="1"/>
  <c r="M881" i="1" s="1"/>
  <c r="S881" i="1" s="1"/>
  <c r="P877" i="1"/>
  <c r="R877" i="1" s="1"/>
  <c r="H877" i="1"/>
  <c r="M877" i="1" s="1"/>
  <c r="S877" i="1" s="1"/>
  <c r="P873" i="1"/>
  <c r="R873" i="1" s="1"/>
  <c r="H873" i="1"/>
  <c r="M873" i="1" s="1"/>
  <c r="S873" i="1" s="1"/>
  <c r="P869" i="1"/>
  <c r="R869" i="1" s="1"/>
  <c r="H869" i="1"/>
  <c r="M869" i="1" s="1"/>
  <c r="S869" i="1" s="1"/>
  <c r="P865" i="1"/>
  <c r="R865" i="1" s="1"/>
  <c r="H865" i="1"/>
  <c r="M865" i="1" s="1"/>
  <c r="S865" i="1" s="1"/>
  <c r="P861" i="1"/>
  <c r="R861" i="1" s="1"/>
  <c r="H861" i="1"/>
  <c r="M861" i="1" s="1"/>
  <c r="S861" i="1" s="1"/>
  <c r="P857" i="1"/>
  <c r="R857" i="1" s="1"/>
  <c r="H857" i="1"/>
  <c r="M857" i="1" s="1"/>
  <c r="S857" i="1" s="1"/>
  <c r="P853" i="1"/>
  <c r="R853" i="1" s="1"/>
  <c r="H853" i="1"/>
  <c r="M853" i="1" s="1"/>
  <c r="S853" i="1" s="1"/>
  <c r="P849" i="1"/>
  <c r="R849" i="1" s="1"/>
  <c r="H849" i="1"/>
  <c r="M849" i="1" s="1"/>
  <c r="S849" i="1" s="1"/>
  <c r="P845" i="1"/>
  <c r="H845" i="1"/>
  <c r="M845" i="1" s="1"/>
  <c r="S845" i="1" s="1"/>
  <c r="P841" i="1"/>
  <c r="R841" i="1" s="1"/>
  <c r="H841" i="1"/>
  <c r="M841" i="1" s="1"/>
  <c r="S841" i="1" s="1"/>
  <c r="P837" i="1"/>
  <c r="R837" i="1" s="1"/>
  <c r="H837" i="1"/>
  <c r="M837" i="1" s="1"/>
  <c r="S837" i="1" s="1"/>
  <c r="P833" i="1"/>
  <c r="R833" i="1" s="1"/>
  <c r="H833" i="1"/>
  <c r="M833" i="1" s="1"/>
  <c r="S833" i="1" s="1"/>
  <c r="P829" i="1"/>
  <c r="H829" i="1"/>
  <c r="M829" i="1" s="1"/>
  <c r="S829" i="1" s="1"/>
  <c r="P825" i="1"/>
  <c r="R825" i="1" s="1"/>
  <c r="H825" i="1"/>
  <c r="M825" i="1" s="1"/>
  <c r="S825" i="1" s="1"/>
  <c r="P821" i="1"/>
  <c r="R821" i="1" s="1"/>
  <c r="H821" i="1"/>
  <c r="M821" i="1" s="1"/>
  <c r="S821" i="1" s="1"/>
  <c r="P817" i="1"/>
  <c r="R817" i="1" s="1"/>
  <c r="H817" i="1"/>
  <c r="M817" i="1" s="1"/>
  <c r="S817" i="1" s="1"/>
  <c r="P813" i="1"/>
  <c r="R813" i="1" s="1"/>
  <c r="H813" i="1"/>
  <c r="M813" i="1" s="1"/>
  <c r="S813" i="1" s="1"/>
  <c r="P809" i="1"/>
  <c r="R809" i="1" s="1"/>
  <c r="H809" i="1"/>
  <c r="M809" i="1" s="1"/>
  <c r="S809" i="1" s="1"/>
  <c r="P805" i="1"/>
  <c r="R805" i="1" s="1"/>
  <c r="H805" i="1"/>
  <c r="M805" i="1" s="1"/>
  <c r="S805" i="1" s="1"/>
  <c r="P801" i="1"/>
  <c r="R801" i="1" s="1"/>
  <c r="H801" i="1"/>
  <c r="M801" i="1" s="1"/>
  <c r="S801" i="1" s="1"/>
  <c r="P797" i="1"/>
  <c r="R797" i="1" s="1"/>
  <c r="H797" i="1"/>
  <c r="M797" i="1" s="1"/>
  <c r="S797" i="1" s="1"/>
  <c r="P793" i="1"/>
  <c r="R793" i="1" s="1"/>
  <c r="H793" i="1"/>
  <c r="M793" i="1" s="1"/>
  <c r="S793" i="1" s="1"/>
  <c r="P789" i="1"/>
  <c r="R789" i="1" s="1"/>
  <c r="H789" i="1"/>
  <c r="M789" i="1" s="1"/>
  <c r="S789" i="1" s="1"/>
  <c r="P785" i="1"/>
  <c r="R785" i="1" s="1"/>
  <c r="H785" i="1"/>
  <c r="M785" i="1" s="1"/>
  <c r="S785" i="1" s="1"/>
  <c r="P781" i="1"/>
  <c r="H781" i="1"/>
  <c r="M781" i="1" s="1"/>
  <c r="S781" i="1" s="1"/>
  <c r="P777" i="1"/>
  <c r="R777" i="1" s="1"/>
  <c r="H777" i="1"/>
  <c r="M777" i="1" s="1"/>
  <c r="S777" i="1" s="1"/>
  <c r="P773" i="1"/>
  <c r="R773" i="1" s="1"/>
  <c r="H773" i="1"/>
  <c r="M773" i="1" s="1"/>
  <c r="S773" i="1" s="1"/>
  <c r="P769" i="1"/>
  <c r="R769" i="1" s="1"/>
  <c r="H769" i="1"/>
  <c r="M769" i="1" s="1"/>
  <c r="S769" i="1" s="1"/>
  <c r="P765" i="1"/>
  <c r="R765" i="1" s="1"/>
  <c r="H765" i="1"/>
  <c r="M765" i="1" s="1"/>
  <c r="S765" i="1" s="1"/>
  <c r="P761" i="1"/>
  <c r="R761" i="1" s="1"/>
  <c r="H761" i="1"/>
  <c r="M761" i="1" s="1"/>
  <c r="S761" i="1" s="1"/>
  <c r="P757" i="1"/>
  <c r="R757" i="1" s="1"/>
  <c r="H757" i="1"/>
  <c r="M757" i="1" s="1"/>
  <c r="S757" i="1" s="1"/>
  <c r="P753" i="1"/>
  <c r="R753" i="1" s="1"/>
  <c r="H753" i="1"/>
  <c r="M753" i="1" s="1"/>
  <c r="S753" i="1" s="1"/>
  <c r="H545" i="1"/>
  <c r="M545" i="1" s="1"/>
  <c r="S545" i="1" s="1"/>
  <c r="H553" i="1"/>
  <c r="M553" i="1" s="1"/>
  <c r="S553" i="1" s="1"/>
  <c r="H561" i="1"/>
  <c r="M561" i="1" s="1"/>
  <c r="S561" i="1" s="1"/>
  <c r="H569" i="1"/>
  <c r="M569" i="1" s="1"/>
  <c r="S569" i="1" s="1"/>
  <c r="H577" i="1"/>
  <c r="M577" i="1" s="1"/>
  <c r="S577" i="1" s="1"/>
  <c r="H585" i="1"/>
  <c r="M585" i="1" s="1"/>
  <c r="S585" i="1" s="1"/>
  <c r="H593" i="1"/>
  <c r="M593" i="1" s="1"/>
  <c r="S593" i="1" s="1"/>
  <c r="H601" i="1"/>
  <c r="M601" i="1" s="1"/>
  <c r="S601" i="1" s="1"/>
  <c r="H609" i="1"/>
  <c r="M609" i="1" s="1"/>
  <c r="S609" i="1" s="1"/>
  <c r="H617" i="1"/>
  <c r="M617" i="1" s="1"/>
  <c r="S617" i="1" s="1"/>
  <c r="H625" i="1"/>
  <c r="M625" i="1" s="1"/>
  <c r="S625" i="1" s="1"/>
  <c r="H633" i="1"/>
  <c r="M633" i="1" s="1"/>
  <c r="S633" i="1" s="1"/>
  <c r="H641" i="1"/>
  <c r="M641" i="1" s="1"/>
  <c r="S641" i="1" s="1"/>
  <c r="H649" i="1"/>
  <c r="M649" i="1" s="1"/>
  <c r="S649" i="1" s="1"/>
  <c r="H657" i="1"/>
  <c r="M657" i="1" s="1"/>
  <c r="S657" i="1" s="1"/>
  <c r="H665" i="1"/>
  <c r="M665" i="1" s="1"/>
  <c r="S665" i="1" s="1"/>
  <c r="H673" i="1"/>
  <c r="M673" i="1" s="1"/>
  <c r="S673" i="1" s="1"/>
  <c r="H681" i="1"/>
  <c r="M681" i="1" s="1"/>
  <c r="S681" i="1" s="1"/>
  <c r="H689" i="1"/>
  <c r="M689" i="1" s="1"/>
  <c r="S689" i="1" s="1"/>
  <c r="H697" i="1"/>
  <c r="M697" i="1" s="1"/>
  <c r="S697" i="1" s="1"/>
  <c r="H705" i="1"/>
  <c r="M705" i="1" s="1"/>
  <c r="S705" i="1" s="1"/>
  <c r="H713" i="1"/>
  <c r="M713" i="1" s="1"/>
  <c r="S713" i="1" s="1"/>
  <c r="H721" i="1"/>
  <c r="M721" i="1" s="1"/>
  <c r="S721" i="1" s="1"/>
  <c r="H729" i="1"/>
  <c r="M729" i="1" s="1"/>
  <c r="S729" i="1" s="1"/>
  <c r="H737" i="1"/>
  <c r="M737" i="1" s="1"/>
  <c r="S737" i="1" s="1"/>
  <c r="H745" i="1"/>
  <c r="M745" i="1" s="1"/>
  <c r="S745" i="1" s="1"/>
  <c r="R525" i="1" l="1"/>
  <c r="R829" i="1"/>
  <c r="R893" i="1"/>
  <c r="R925" i="1"/>
  <c r="R444" i="1"/>
  <c r="R924" i="1"/>
  <c r="R781" i="1"/>
  <c r="R845" i="1"/>
  <c r="R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Garay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Garay:</t>
        </r>
        <r>
          <rPr>
            <sz val="9"/>
            <color indexed="81"/>
            <rFont val="Tahoma"/>
            <family val="2"/>
          </rPr>
          <t xml:space="preserve">
Esta celda define la fraccion exacta si esta entre la hora en punto hasta los 15 mn es 0,25 y asi como  te lo explico en la hoja HORAS 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Garay:</t>
        </r>
        <r>
          <rPr>
            <sz val="9"/>
            <color indexed="81"/>
            <rFont val="Tahoma"/>
            <family val="2"/>
          </rPr>
          <t xml:space="preserve">
Esta celda indica que tipo de hora extra es, hay 7 clases, eso dpte de la hora y si es entre semana . En la hoja hora te las explico </t>
        </r>
      </text>
    </comment>
  </commentList>
</comments>
</file>

<file path=xl/sharedStrings.xml><?xml version="1.0" encoding="utf-8"?>
<sst xmlns="http://schemas.openxmlformats.org/spreadsheetml/2006/main" count="4742" uniqueCount="286">
  <si>
    <t>Nombre</t>
  </si>
  <si>
    <t>Dpto.</t>
  </si>
  <si>
    <t>Fecha</t>
  </si>
  <si>
    <t>48</t>
  </si>
  <si>
    <t>FAMOC DEPANEL S.A.</t>
  </si>
  <si>
    <t>3/5/2015</t>
  </si>
  <si>
    <t>GRANADOS RIC</t>
  </si>
  <si>
    <t>METALMECANICA</t>
  </si>
  <si>
    <t>GONZALEZ CAR</t>
  </si>
  <si>
    <t>ROJAS YOVANN</t>
  </si>
  <si>
    <t>CELIS SERGIO</t>
  </si>
  <si>
    <t>GALLEGO  ALF</t>
  </si>
  <si>
    <t>SILVA ANGEL</t>
  </si>
  <si>
    <t>PEÑA WERNEY</t>
  </si>
  <si>
    <t>GUTIERREZ MA</t>
  </si>
  <si>
    <t>JUAN CARLOS</t>
  </si>
  <si>
    <t>HERNANDEZ ED</t>
  </si>
  <si>
    <t>OSCAR ANGEL</t>
  </si>
  <si>
    <t>JHON FREDY L</t>
  </si>
  <si>
    <t>MIGUEL GARCI</t>
  </si>
  <si>
    <t>SOLANO MILLE</t>
  </si>
  <si>
    <t>ARIAS PEDRO</t>
  </si>
  <si>
    <t>PATIÑO JOSE</t>
  </si>
  <si>
    <t>RAMIREZ RONA</t>
  </si>
  <si>
    <t>ACERO DUVAN</t>
  </si>
  <si>
    <t>ARIZA ANDRU</t>
  </si>
  <si>
    <t>NUÑEZ MANUEL</t>
  </si>
  <si>
    <t>PULIDO RODRI</t>
  </si>
  <si>
    <t>JIMENEZ BELT</t>
  </si>
  <si>
    <t>VILLAMIL JOS</t>
  </si>
  <si>
    <t>MORENO ROMER</t>
  </si>
  <si>
    <t>BARRAGAN JOA</t>
  </si>
  <si>
    <t>LACHEROS MAU</t>
  </si>
  <si>
    <t>BELTRAN FABI</t>
  </si>
  <si>
    <t>FONSECA JOSE</t>
  </si>
  <si>
    <t>RODRIGUEZ WI</t>
  </si>
  <si>
    <t>MACHADO CRIS</t>
  </si>
  <si>
    <t>GONZALEZ HEC</t>
  </si>
  <si>
    <t>BETANCOUT BA</t>
  </si>
  <si>
    <t>MARIN JUAN C</t>
  </si>
  <si>
    <t>GONZALEZ DIA</t>
  </si>
  <si>
    <t>DIAZ JORGE E</t>
  </si>
  <si>
    <t>MATEUS JOSE</t>
  </si>
  <si>
    <t>BETANCOURT J</t>
  </si>
  <si>
    <t>AREVALO GUER</t>
  </si>
  <si>
    <t>CIFUENTES NE</t>
  </si>
  <si>
    <t>MARTINEZ JUA</t>
  </si>
  <si>
    <t>BELTRAN IVAN</t>
  </si>
  <si>
    <t>PEREAÑEZ GAB</t>
  </si>
  <si>
    <t>RINCON  JHON</t>
  </si>
  <si>
    <t>DIAZ LUIS AL</t>
  </si>
  <si>
    <t>HERRERA EDGA</t>
  </si>
  <si>
    <t>CHACON JUAN</t>
  </si>
  <si>
    <t>OSORIO CRIST</t>
  </si>
  <si>
    <t>MURCIA MIGUE</t>
  </si>
  <si>
    <t>MADERAS</t>
  </si>
  <si>
    <t>RAMIREZ  JEF</t>
  </si>
  <si>
    <t>DANIEL CALDE</t>
  </si>
  <si>
    <t>OSPINA BRAYA</t>
  </si>
  <si>
    <t>ZAMORA NELSO</t>
  </si>
  <si>
    <t>SIERRA SIERR</t>
  </si>
  <si>
    <t>SIERRA MANUE</t>
  </si>
  <si>
    <t>WILCHES MARC</t>
  </si>
  <si>
    <t>RAMIREZ MARC</t>
  </si>
  <si>
    <t>ALBADAN JOSE</t>
  </si>
  <si>
    <t>RAMOS PEDRO</t>
  </si>
  <si>
    <t>GONZALEZ ROB</t>
  </si>
  <si>
    <t>DIAZ HERRERA</t>
  </si>
  <si>
    <t>BULLA YAISLY</t>
  </si>
  <si>
    <t>MEDINA YOVAN</t>
  </si>
  <si>
    <t>HERNANDEZ JO</t>
  </si>
  <si>
    <t>SIERRA SERGI</t>
  </si>
  <si>
    <t>DESPACHOS</t>
  </si>
  <si>
    <t>PATIÑO TRIAN</t>
  </si>
  <si>
    <t>LOZANO DIEGO</t>
  </si>
  <si>
    <t>GUAPO JUAN C</t>
  </si>
  <si>
    <t>SARMIENTO CE</t>
  </si>
  <si>
    <t>MARTINEZ JOS</t>
  </si>
  <si>
    <t>BUSTOS GARNI</t>
  </si>
  <si>
    <t>RUEDA MIGUEL</t>
  </si>
  <si>
    <t>ALMACEN</t>
  </si>
  <si>
    <t>AVENDAÑO CRI</t>
  </si>
  <si>
    <t>ROMERO DIEGO</t>
  </si>
  <si>
    <t>WILLIAM  VIL</t>
  </si>
  <si>
    <t>MANTENIMIENTO</t>
  </si>
  <si>
    <t>CONEJO JOSE</t>
  </si>
  <si>
    <t>CAICEDO JUAN</t>
  </si>
  <si>
    <t>PATIÑO MANUE</t>
  </si>
  <si>
    <t>NIETO MIGUEL</t>
  </si>
  <si>
    <t>AVILA JUAN C</t>
  </si>
  <si>
    <t>CALDERON PAU</t>
  </si>
  <si>
    <t>LUIS EDUARDO</t>
  </si>
  <si>
    <t>CALIDAD</t>
  </si>
  <si>
    <t>JHOAN SEBAST</t>
  </si>
  <si>
    <t>ROSAS LEYTON</t>
  </si>
  <si>
    <t>CORTES ARIAS</t>
  </si>
  <si>
    <t>Hora INICIO</t>
  </si>
  <si>
    <t>HORA FIN</t>
  </si>
  <si>
    <t>TIEMPO ADIC</t>
  </si>
  <si>
    <t>CONCEPTO</t>
  </si>
  <si>
    <t>TURNO NOCT</t>
  </si>
  <si>
    <t>HEN</t>
  </si>
  <si>
    <t>1/7/2015</t>
  </si>
  <si>
    <t>10/7/2015</t>
  </si>
  <si>
    <t>13/7/2015</t>
  </si>
  <si>
    <t>14/7/2015</t>
  </si>
  <si>
    <t>15/7/2015</t>
  </si>
  <si>
    <t>2/7/2015</t>
  </si>
  <si>
    <t>30/6/2015</t>
  </si>
  <si>
    <t>6/7/2015</t>
  </si>
  <si>
    <t>7/7/2015</t>
  </si>
  <si>
    <t>8/7/2015</t>
  </si>
  <si>
    <t>9/7/2015</t>
  </si>
  <si>
    <t>3/7/2015</t>
  </si>
  <si>
    <t>4/7/2015</t>
  </si>
  <si>
    <t>MARENTES EDW</t>
  </si>
  <si>
    <t>5/7/2015</t>
  </si>
  <si>
    <t>11/7/2015</t>
  </si>
  <si>
    <t>12/7/2015</t>
  </si>
  <si>
    <t>FAMOC</t>
  </si>
  <si>
    <t>TAMPORAL</t>
  </si>
  <si>
    <t xml:space="preserve">EXTRA DIURNA </t>
  </si>
  <si>
    <t>EXTRA NOCTURNA</t>
  </si>
  <si>
    <t xml:space="preserve">DIURNA FESTIVA </t>
  </si>
  <si>
    <t xml:space="preserve">8 HORAS TRABAJADAS </t>
  </si>
  <si>
    <t xml:space="preserve">ORDINARIAS FESTIVAS </t>
  </si>
  <si>
    <t xml:space="preserve">ENTRADA </t>
  </si>
  <si>
    <t xml:space="preserve">COMPLETAR 8 HORAS </t>
  </si>
  <si>
    <t xml:space="preserve">NOCTURNAS FESTIVAS </t>
  </si>
  <si>
    <t xml:space="preserve">RECARGO NOCTURNO </t>
  </si>
  <si>
    <t>RECARGO NOCTURNO FES</t>
  </si>
  <si>
    <t>6                             1</t>
  </si>
  <si>
    <t>TURNO DIURNO</t>
  </si>
  <si>
    <t>6:30 AM a 4 PM</t>
  </si>
  <si>
    <t>6:15                        0,25</t>
  </si>
  <si>
    <t xml:space="preserve">TURNO NOCTURNO </t>
  </si>
  <si>
    <t xml:space="preserve">6 PM a 6 AM </t>
  </si>
  <si>
    <t>6:30                        0,5</t>
  </si>
  <si>
    <t>6:45                        0,75</t>
  </si>
  <si>
    <t xml:space="preserve">DESDE </t>
  </si>
  <si>
    <t>HASTA</t>
  </si>
  <si>
    <t>Fracciones</t>
  </si>
  <si>
    <t>FRACCION</t>
  </si>
  <si>
    <t>Extra nocturna</t>
  </si>
  <si>
    <t>min Ex Noc</t>
  </si>
  <si>
    <t>Ext Diurna</t>
  </si>
  <si>
    <t>Hora Noc</t>
  </si>
  <si>
    <t>Hora Diurna</t>
  </si>
  <si>
    <t>Fraccion</t>
  </si>
  <si>
    <t>Factor</t>
  </si>
  <si>
    <t>Ext totales tarde</t>
  </si>
  <si>
    <t>Fraccion D</t>
  </si>
  <si>
    <t>Fra N</t>
  </si>
  <si>
    <t>domingo</t>
  </si>
  <si>
    <t>df</t>
  </si>
  <si>
    <t>of</t>
  </si>
  <si>
    <t>nf</t>
  </si>
  <si>
    <t>Festivos</t>
  </si>
  <si>
    <t>Dia Semana</t>
  </si>
  <si>
    <t>Horas</t>
  </si>
  <si>
    <t>hora F</t>
  </si>
  <si>
    <t>min F</t>
  </si>
  <si>
    <t>FOD</t>
  </si>
  <si>
    <t>FD</t>
  </si>
  <si>
    <t>Fra FOD</t>
  </si>
  <si>
    <t>Fra FD</t>
  </si>
  <si>
    <t>Fra FN</t>
  </si>
  <si>
    <t>turno noche</t>
  </si>
  <si>
    <t>recargo noc</t>
  </si>
  <si>
    <t>2.5</t>
  </si>
  <si>
    <t>hen</t>
  </si>
  <si>
    <t>6 pm a 3 am</t>
  </si>
  <si>
    <t>turno de 8 hrs</t>
  </si>
  <si>
    <t xml:space="preserve">completa turno de 8 hrs </t>
  </si>
  <si>
    <t xml:space="preserve"> 1 hora de comida</t>
  </si>
  <si>
    <t>HORA EXT NOC</t>
  </si>
  <si>
    <t xml:space="preserve">RECA NOC </t>
  </si>
  <si>
    <t xml:space="preserve">Total Festiva Nocturna </t>
  </si>
  <si>
    <t xml:space="preserve">Total Festiva Diurna </t>
  </si>
  <si>
    <t>Total Festiva Ordinaria Diurna</t>
  </si>
  <si>
    <t>Total Diurna</t>
  </si>
  <si>
    <t>Recargo Nocturno</t>
  </si>
  <si>
    <t>Turno Noche</t>
  </si>
  <si>
    <t>Esta turno</t>
  </si>
  <si>
    <t>EXTRA Noctura</t>
  </si>
  <si>
    <t>6pm</t>
  </si>
  <si>
    <t xml:space="preserve">Turno </t>
  </si>
  <si>
    <t>3 .30 AM</t>
  </si>
  <si>
    <t>RECARGO</t>
  </si>
  <si>
    <t>Es Festivo</t>
  </si>
  <si>
    <t>Dia Normal</t>
  </si>
  <si>
    <t>Es Nocturno</t>
  </si>
  <si>
    <t>Horas Extras Festivas</t>
  </si>
  <si>
    <t>Fraccion HENF</t>
  </si>
  <si>
    <t>Hora ENF</t>
  </si>
  <si>
    <t>Hora Extra Festiva Nocturna</t>
  </si>
  <si>
    <t>Minuto ENF</t>
  </si>
  <si>
    <t>RN</t>
  </si>
  <si>
    <t>RFN</t>
  </si>
  <si>
    <t>Turno Nocturno</t>
  </si>
  <si>
    <t>Minuto</t>
  </si>
  <si>
    <t>Recargo noc ( Turno Noche)</t>
  </si>
  <si>
    <t>horas Extras Noc ( turno noche)</t>
  </si>
  <si>
    <t>2,5 hn</t>
  </si>
  <si>
    <t>rn1</t>
  </si>
  <si>
    <t>rn2</t>
  </si>
  <si>
    <t>HRN</t>
  </si>
  <si>
    <t>Hora</t>
  </si>
  <si>
    <t>Tiempo Adicional</t>
  </si>
  <si>
    <t>Total Recargo Nocturno</t>
  </si>
  <si>
    <t>Total Extra Nocturna.</t>
  </si>
  <si>
    <t>TRANSP INTERM X CONVENIO</t>
  </si>
  <si>
    <t xml:space="preserve">DESPUES DE LAS 21:00 PM HASTA 6 AM </t>
  </si>
  <si>
    <t>Total Nocturna Festiva</t>
  </si>
  <si>
    <t>Festivos 2022</t>
  </si>
  <si>
    <t xml:space="preserve">6.5 </t>
  </si>
  <si>
    <t>ALEXANDER BAQUERO</t>
  </si>
  <si>
    <t>ALFONSO ANGEL</t>
  </si>
  <si>
    <t>AMOR JHON FREDY</t>
  </si>
  <si>
    <t>CRISTHIAN DANIEL GALVIS</t>
  </si>
  <si>
    <t>EDGAR IVAN HERRERA</t>
  </si>
  <si>
    <t>EDUIN ALFAID HERNANDEZ</t>
  </si>
  <si>
    <t>FREDY PATIÑO</t>
  </si>
  <si>
    <t>IVAN CAMILO VELA</t>
  </si>
  <si>
    <t>IVAN DAVID BELTRAN</t>
  </si>
  <si>
    <t>JAIME BUSTOS</t>
  </si>
  <si>
    <t>JHONATAN PRECIADO</t>
  </si>
  <si>
    <t>JOSE FERNANDO ANGEL</t>
  </si>
  <si>
    <t>JOSE FONSECA</t>
  </si>
  <si>
    <t>JOSE HUGO MARTINEZ</t>
  </si>
  <si>
    <t>JOSE MAURICIO VILLAMIL</t>
  </si>
  <si>
    <t>JUAN PABLO MARTINEZ</t>
  </si>
  <si>
    <t>LUIS EMILIO MOSQUERA</t>
  </si>
  <si>
    <t>MANUEL ANDRES NUÑEZ</t>
  </si>
  <si>
    <t>MIGUEL ANGEL NIETO</t>
  </si>
  <si>
    <t>MARCELINO WILCHES</t>
  </si>
  <si>
    <t>NELSON ANDRES CIFUENTES</t>
  </si>
  <si>
    <t>NELSON ZAMORA</t>
  </si>
  <si>
    <t>VICTOR MANUEL RODRIGUEZ</t>
  </si>
  <si>
    <t>YAISLYT BULLA</t>
  </si>
  <si>
    <t>JUAN CARLOS MARIN</t>
  </si>
  <si>
    <t>WILSON JAVIER ACEVEDO</t>
  </si>
  <si>
    <t>ANGEL FRANKY ROMERO</t>
  </si>
  <si>
    <t>LUIS ALBEIRO DUQUE</t>
  </si>
  <si>
    <t>JOSE VICENTE ZAMUDIO</t>
  </si>
  <si>
    <t>ALBALEISY TORRES</t>
  </si>
  <si>
    <t>JOSE ROLANDO CONEJO</t>
  </si>
  <si>
    <t>JONNY ALEJANDRO MORENO</t>
  </si>
  <si>
    <t>YOBANNY BETANCOURT</t>
  </si>
  <si>
    <t>EDWIN ORLANDO VILLAMIL</t>
  </si>
  <si>
    <t>JUSTINIANO GONZALEZ</t>
  </si>
  <si>
    <t>ORGANIK</t>
  </si>
  <si>
    <t>LOGISTICA</t>
  </si>
  <si>
    <t>HORARIO LABORAL</t>
  </si>
  <si>
    <t>SABADOS</t>
  </si>
  <si>
    <t>HORAS EXTRAS</t>
  </si>
  <si>
    <t>LUNES A VIERNES</t>
  </si>
  <si>
    <t>DOMINGOS Y FESTIVOS</t>
  </si>
  <si>
    <t>H. EXT DIURNAS (pasadas las  8 Laborales)</t>
  </si>
  <si>
    <t xml:space="preserve"> H. EXT ORDINARIAS FESTIVAS ( 8 horas en un Domingo o Festivo)</t>
  </si>
  <si>
    <t>TURNO NOCHE ( 6.00 p.m a 6:00 a.m)</t>
  </si>
  <si>
    <t>TURNO NORMAL</t>
  </si>
  <si>
    <t>En horas extras no todos salen a la misma hora, unos salen a las  1.30 pm, 4.25 pm, 3.45 pm, 12:40 pm.3:30 pm</t>
  </si>
  <si>
    <t>el area de maderas y metalmecanica entran y salen en diferente horario.</t>
  </si>
  <si>
    <t xml:space="preserve">El personal no esta cumpliendo el horario establecido para los dias sabados,algunos entran mas temprano para salir mas temprano ejemplo : 5.20 am a 11:50 </t>
  </si>
  <si>
    <t xml:space="preserve">Notas: </t>
  </si>
  <si>
    <t xml:space="preserve"> H. EXT DIURNAS FESTIVAS     ( Pasadas las 8 Ordinarias en Domingo  o Festivo)</t>
  </si>
  <si>
    <t>HORARIO LABORAL ( 8 horas)</t>
  </si>
  <si>
    <t>RECARGO NOCTURNO (pasadas las  9 pm hasta las  6:00 a.m)</t>
  </si>
  <si>
    <t>LUNES A VIERNES (La jornada de 8 horas se cumple a las 2:00 am)</t>
  </si>
  <si>
    <t>H. EXT NOCTURNAS      (Desde las 2:00 am hasta las 6:00 am)</t>
  </si>
  <si>
    <t>TURNO NOCHE ( 6.00 p.m a 6:00 a.m) FINES DE SEMANA</t>
  </si>
  <si>
    <t>H. EXT NOCTURNAS FESTIVAS (Desde las 2:00 am hasta las 6:00 am)</t>
  </si>
  <si>
    <t>RECARGO NOCTURNO  FESTIVO (pasadas las  9 pm hasta las  6:00 a.m)</t>
  </si>
  <si>
    <t>SABADO  (La jornada de 8 horas se cumple a las 2:00 am)</t>
  </si>
  <si>
    <t>DOMINGO  Cuando el lunes NO es Festivo (La jornada de 8 horas se cumple a las 2:00 am)</t>
  </si>
  <si>
    <t>DOMINGO  Cuando el lunes ES Festivo (La jornada de 8 horas se cumple a las 2:00 am)</t>
  </si>
  <si>
    <t>RECARGO NOCTURNO (pasadas las  9 pm hasta las  12:00 a.m)</t>
  </si>
  <si>
    <t>poe que el turno de dia sale a alas  6.45 y el de noche empieza a las  6 pm, no deberia terminar uno y empezar el otro??</t>
  </si>
  <si>
    <t>TURNO DIA  ( 6.30 a.m a 6:30 p.m)</t>
  </si>
  <si>
    <t>2.75</t>
  </si>
  <si>
    <t>1.25</t>
  </si>
  <si>
    <t>LAS HORAS EXTRAS DOMINGOS  Y FESTIVOS EMPEZARA ALAS  6:30 am</t>
  </si>
  <si>
    <t>EDICSON AICARDO RAMIREZ</t>
  </si>
  <si>
    <t>CARLOS ANDRES GONZALEZ</t>
  </si>
  <si>
    <t>HORAS ESTRAS 30 DE ENERO DE2025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</si>
</sst>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;@"/>
    <numFmt numFmtId="165" formatCode="d/mm/yyyy;@"/>
    <numFmt numFmtId="166" formatCode="[$-F400]h:mm:ss\ AM/PM"/>
    <numFmt numFmtId="167" formatCode="[$-80A]h:mm:ss\ AM/PM;@"/>
  </numFmts>
  <fonts count="19" x14ac:knownFonts="1">
    <font>
      <sz val="10"/>
      <color indexed="72"/>
      <name val="Arial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2" fillId="0" borderId="0"/>
  </cellStyleXfs>
  <cellXfs count="105">
    <xf numFmtId="0" fontId="0" fillId="0" borderId="0" xfId="0"/>
    <xf numFmtId="0" fontId="1" fillId="0" borderId="0" xfId="0" applyFont="1"/>
    <xf numFmtId="20" fontId="1" fillId="0" borderId="0" xfId="0" applyNumberFormat="1" applyFont="1"/>
    <xf numFmtId="2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0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20" fontId="5" fillId="0" borderId="0" xfId="0" applyNumberFormat="1" applyFont="1"/>
    <xf numFmtId="0" fontId="9" fillId="0" borderId="1" xfId="0" applyFont="1" applyBorder="1"/>
    <xf numFmtId="16" fontId="9" fillId="0" borderId="1" xfId="0" applyNumberFormat="1" applyFont="1" applyBorder="1"/>
    <xf numFmtId="20" fontId="9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18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18" fontId="9" fillId="0" borderId="1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0" xfId="0" applyFont="1"/>
    <xf numFmtId="20" fontId="9" fillId="0" borderId="1" xfId="0" applyNumberFormat="1" applyFont="1" applyBorder="1" applyAlignment="1">
      <alignment wrapText="1"/>
    </xf>
    <xf numFmtId="165" fontId="0" fillId="0" borderId="0" xfId="0" applyNumberFormat="1"/>
    <xf numFmtId="49" fontId="0" fillId="0" borderId="0" xfId="0" applyNumberFormat="1"/>
    <xf numFmtId="0" fontId="9" fillId="2" borderId="1" xfId="0" applyFont="1" applyFill="1" applyBorder="1"/>
    <xf numFmtId="18" fontId="0" fillId="0" borderId="0" xfId="0" applyNumberFormat="1"/>
    <xf numFmtId="0" fontId="3" fillId="3" borderId="1" xfId="0" applyFont="1" applyFill="1" applyBorder="1"/>
    <xf numFmtId="20" fontId="5" fillId="0" borderId="1" xfId="0" applyNumberFormat="1" applyFont="1" applyBorder="1"/>
    <xf numFmtId="20" fontId="3" fillId="0" borderId="1" xfId="0" applyNumberFormat="1" applyFont="1" applyBorder="1"/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" fontId="0" fillId="0" borderId="0" xfId="0" applyNumberFormat="1" applyAlignment="1">
      <alignment wrapText="1"/>
    </xf>
    <xf numFmtId="0" fontId="8" fillId="6" borderId="1" xfId="0" applyFont="1" applyFill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8" fillId="7" borderId="1" xfId="0" applyFont="1" applyFill="1" applyBorder="1" applyAlignment="1">
      <alignment horizontal="center" wrapText="1"/>
    </xf>
    <xf numFmtId="20" fontId="9" fillId="0" borderId="0" xfId="0" applyNumberFormat="1" applyFont="1" applyAlignment="1">
      <alignment wrapText="1"/>
    </xf>
    <xf numFmtId="0" fontId="8" fillId="5" borderId="4" xfId="0" applyFont="1" applyFill="1" applyBorder="1" applyAlignment="1">
      <alignment horizontal="center" wrapText="1"/>
    </xf>
    <xf numFmtId="166" fontId="3" fillId="0" borderId="1" xfId="0" applyNumberFormat="1" applyFont="1" applyBorder="1"/>
    <xf numFmtId="0" fontId="8" fillId="5" borderId="5" xfId="0" applyFont="1" applyFill="1" applyBorder="1" applyAlignment="1">
      <alignment horizontal="center" wrapText="1"/>
    </xf>
    <xf numFmtId="0" fontId="1" fillId="3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5" fontId="1" fillId="0" borderId="0" xfId="0" applyNumberFormat="1" applyFont="1"/>
    <xf numFmtId="20" fontId="0" fillId="8" borderId="0" xfId="0" applyNumberFormat="1" applyFill="1"/>
    <xf numFmtId="20" fontId="0" fillId="8" borderId="1" xfId="0" applyNumberFormat="1" applyFill="1" applyBorder="1"/>
    <xf numFmtId="0" fontId="11" fillId="2" borderId="6" xfId="0" applyFont="1" applyFill="1" applyBorder="1" applyAlignment="1">
      <alignment horizontal="center" vertical="center" wrapText="1"/>
    </xf>
    <xf numFmtId="165" fontId="12" fillId="8" borderId="1" xfId="0" applyNumberFormat="1" applyFont="1" applyFill="1" applyBorder="1"/>
    <xf numFmtId="20" fontId="12" fillId="8" borderId="1" xfId="0" applyNumberFormat="1" applyFont="1" applyFill="1" applyBorder="1"/>
    <xf numFmtId="18" fontId="0" fillId="8" borderId="1" xfId="0" applyNumberFormat="1" applyFill="1" applyBorder="1"/>
    <xf numFmtId="0" fontId="12" fillId="8" borderId="1" xfId="0" applyFont="1" applyFill="1" applyBorder="1"/>
    <xf numFmtId="20" fontId="13" fillId="0" borderId="0" xfId="0" applyNumberFormat="1" applyFont="1" applyAlignment="1">
      <alignment horizontal="left"/>
    </xf>
    <xf numFmtId="20" fontId="0" fillId="8" borderId="3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/>
    <xf numFmtId="165" fontId="3" fillId="8" borderId="1" xfId="0" applyNumberFormat="1" applyFont="1" applyFill="1" applyBorder="1"/>
    <xf numFmtId="49" fontId="0" fillId="8" borderId="1" xfId="0" applyNumberFormat="1" applyFill="1" applyBorder="1"/>
    <xf numFmtId="0" fontId="0" fillId="8" borderId="0" xfId="0" applyFill="1"/>
    <xf numFmtId="0" fontId="1" fillId="8" borderId="1" xfId="0" applyFont="1" applyFill="1" applyBorder="1"/>
    <xf numFmtId="14" fontId="0" fillId="0" borderId="0" xfId="0" applyNumberFormat="1"/>
    <xf numFmtId="165" fontId="0" fillId="8" borderId="0" xfId="0" applyNumberFormat="1" applyFill="1"/>
    <xf numFmtId="165" fontId="12" fillId="0" borderId="1" xfId="0" applyNumberFormat="1" applyFont="1" applyBorder="1"/>
    <xf numFmtId="20" fontId="12" fillId="0" borderId="1" xfId="0" applyNumberFormat="1" applyFont="1" applyBorder="1"/>
    <xf numFmtId="20" fontId="0" fillId="0" borderId="1" xfId="0" applyNumberFormat="1" applyBorder="1"/>
    <xf numFmtId="0" fontId="0" fillId="0" borderId="0" xfId="0" applyAlignment="1">
      <alignment horizontal="center" wrapText="1"/>
    </xf>
    <xf numFmtId="167" fontId="9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5" fillId="2" borderId="0" xfId="0" applyFont="1" applyFill="1"/>
    <xf numFmtId="0" fontId="16" fillId="9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2" borderId="0" xfId="0" applyFont="1" applyFill="1" applyAlignment="1">
      <alignment wrapText="1"/>
    </xf>
    <xf numFmtId="167" fontId="9" fillId="0" borderId="1" xfId="0" applyNumberFormat="1" applyFont="1" applyBorder="1" applyAlignment="1">
      <alignment horizontal="center" wrapText="1"/>
    </xf>
    <xf numFmtId="0" fontId="8" fillId="8" borderId="0" xfId="0" applyFont="1" applyFill="1"/>
    <xf numFmtId="14" fontId="0" fillId="10" borderId="0" xfId="0" applyNumberFormat="1" applyFill="1"/>
    <xf numFmtId="14" fontId="0" fillId="11" borderId="0" xfId="0" applyNumberFormat="1" applyFill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6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4" fontId="0" fillId="12" borderId="0" xfId="0" applyNumberFormat="1" applyFill="1"/>
    <xf numFmtId="0" fontId="0" fillId="13" borderId="1" xfId="0" applyFill="1" applyBorder="1"/>
    <xf numFmtId="0" fontId="13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3" xfId="5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3"/>
  <sheetViews>
    <sheetView workbookViewId="0">
      <pane ySplit="4" topLeftCell="A5" activePane="bottomLeft" state="frozen"/>
      <selection pane="bottomLeft" activeCell="C33" sqref="C33"/>
    </sheetView>
  </sheetViews>
  <sheetFormatPr baseColWidth="10" defaultRowHeight="12.75" x14ac:dyDescent="0.2"/>
  <cols>
    <col min="2" max="2" width="18" customWidth="1"/>
    <col min="3" max="3" width="21.5703125" bestFit="1" customWidth="1"/>
    <col min="7" max="7" width="12.85546875" style="13" bestFit="1" customWidth="1"/>
    <col min="8" max="8" width="12.85546875" style="13" customWidth="1"/>
    <col min="9" max="9" width="13.7109375" customWidth="1"/>
    <col min="10" max="10" width="12.28515625" style="12" bestFit="1" customWidth="1"/>
    <col min="11" max="11" width="30.85546875" style="3" customWidth="1"/>
    <col min="12" max="12" width="11.42578125" style="13"/>
    <col min="14" max="14" width="7.140625" bestFit="1" customWidth="1"/>
    <col min="15" max="15" width="19.85546875" customWidth="1"/>
  </cols>
  <sheetData>
    <row r="1" spans="1:20" x14ac:dyDescent="0.2">
      <c r="B1" s="7" t="s">
        <v>0</v>
      </c>
      <c r="C1" s="7" t="s">
        <v>1</v>
      </c>
      <c r="D1" s="7" t="s">
        <v>2</v>
      </c>
      <c r="E1" s="8" t="s">
        <v>96</v>
      </c>
      <c r="F1" s="9" t="s">
        <v>97</v>
      </c>
      <c r="K1" s="3">
        <v>20</v>
      </c>
      <c r="N1">
        <v>20</v>
      </c>
    </row>
    <row r="2" spans="1:20" x14ac:dyDescent="0.2">
      <c r="B2" s="10"/>
      <c r="C2" s="4"/>
      <c r="D2" s="4"/>
      <c r="E2" s="4"/>
      <c r="F2" s="5"/>
      <c r="G2" s="12">
        <v>0.75</v>
      </c>
      <c r="J2" s="12">
        <v>0.14583333333333334</v>
      </c>
      <c r="N2">
        <v>40</v>
      </c>
    </row>
    <row r="3" spans="1:20" x14ac:dyDescent="0.2">
      <c r="B3" s="6"/>
      <c r="C3" s="6"/>
      <c r="D3" s="6"/>
      <c r="E3" s="6"/>
      <c r="F3" s="12">
        <v>0.25</v>
      </c>
      <c r="G3" s="12">
        <v>0.66666666666666663</v>
      </c>
      <c r="I3" s="11">
        <v>0.91666666666666663</v>
      </c>
      <c r="N3">
        <v>55</v>
      </c>
    </row>
    <row r="4" spans="1:20" x14ac:dyDescent="0.2">
      <c r="B4" s="7" t="s">
        <v>0</v>
      </c>
      <c r="C4" s="7" t="s">
        <v>1</v>
      </c>
      <c r="D4" s="7" t="s">
        <v>2</v>
      </c>
      <c r="E4" s="8" t="s">
        <v>96</v>
      </c>
      <c r="F4" s="9" t="s">
        <v>97</v>
      </c>
      <c r="G4" s="9" t="s">
        <v>98</v>
      </c>
      <c r="H4" s="9" t="s">
        <v>142</v>
      </c>
      <c r="I4" s="8" t="s">
        <v>99</v>
      </c>
      <c r="J4" s="14" t="s">
        <v>100</v>
      </c>
      <c r="K4" s="14" t="s">
        <v>101</v>
      </c>
      <c r="N4" s="29" t="s">
        <v>143</v>
      </c>
      <c r="O4" s="29" t="s">
        <v>144</v>
      </c>
      <c r="P4" s="29" t="s">
        <v>145</v>
      </c>
      <c r="Q4" s="29" t="s">
        <v>146</v>
      </c>
      <c r="R4" s="29" t="s">
        <v>147</v>
      </c>
      <c r="S4" s="29" t="s">
        <v>148</v>
      </c>
      <c r="T4" s="29"/>
    </row>
    <row r="5" spans="1:20" x14ac:dyDescent="0.2">
      <c r="B5" s="1" t="s">
        <v>3</v>
      </c>
      <c r="C5" s="1" t="s">
        <v>4</v>
      </c>
      <c r="D5" s="1" t="s">
        <v>5</v>
      </c>
      <c r="E5" s="2">
        <v>0.28333333333333333</v>
      </c>
      <c r="G5" s="12">
        <f>IF(F5&gt;$G$3,F5-$G$3,)</f>
        <v>0</v>
      </c>
      <c r="I5" s="13" t="str">
        <f>IF(F5&lt;$I$3,"DIURNO",IF(F5&gt;$I$3,"EXTRANOC",""))</f>
        <v>DIURNO</v>
      </c>
      <c r="J5" s="12" t="str">
        <f>IF(E5&gt;=$G$3,"TURNONOCT","")</f>
        <v/>
      </c>
      <c r="K5" s="3" t="str">
        <f>IF(J5="SI",F5-$J$2,"")</f>
        <v/>
      </c>
    </row>
    <row r="6" spans="1:20" x14ac:dyDescent="0.2">
      <c r="A6" t="s">
        <v>119</v>
      </c>
      <c r="B6" s="15" t="s">
        <v>6</v>
      </c>
      <c r="C6" s="15" t="s">
        <v>7</v>
      </c>
      <c r="D6" s="15" t="s">
        <v>102</v>
      </c>
      <c r="E6" s="16">
        <v>0.26874999999999999</v>
      </c>
      <c r="F6" s="3">
        <v>0.67013888888888884</v>
      </c>
      <c r="G6" s="12">
        <f>IF(F6&gt;$G$3,F6-$G$3,)</f>
        <v>3.4722222222222099E-3</v>
      </c>
      <c r="H6" s="13">
        <f t="shared" ref="H6:H69" si="0">MINUTE(G6)</f>
        <v>5</v>
      </c>
      <c r="I6" s="13" t="str">
        <f t="shared" ref="I6:I66" si="1">IF(F6&lt;$I$3,"DIURNO",IF(F6&gt;$I$3,"EXTRANOC",""))</f>
        <v>DIURNO</v>
      </c>
      <c r="J6" s="12" t="str">
        <f>IF(E6&gt;=$G$3,"TURNONOCT","")</f>
        <v/>
      </c>
      <c r="K6" s="3" t="str">
        <f t="shared" ref="K6:K69" si="2">IF(J6="SI",F6-$J$2,"")</f>
        <v/>
      </c>
      <c r="M6" s="13">
        <f>IF(H6&lt;=5,0,IF(H6&lt;=20,0.25,IF(H6&lt;=40,0.5,IF(H6&lt;=55,0.75,1))))</f>
        <v>0</v>
      </c>
      <c r="N6" s="28">
        <f>IF(F6&gt;$I$3,F6-$I$3,0)</f>
        <v>0</v>
      </c>
      <c r="O6" s="13">
        <f>MINUTE(N6)</f>
        <v>0</v>
      </c>
      <c r="P6" s="13">
        <f>HOUR(G6)</f>
        <v>0</v>
      </c>
      <c r="Q6">
        <f>HOUR(N6)</f>
        <v>0</v>
      </c>
      <c r="R6">
        <f>P6-Q6</f>
        <v>0</v>
      </c>
      <c r="S6">
        <f>M6</f>
        <v>0</v>
      </c>
    </row>
    <row r="7" spans="1:20" x14ac:dyDescent="0.2">
      <c r="B7" s="15" t="s">
        <v>6</v>
      </c>
      <c r="C7" s="15" t="s">
        <v>7</v>
      </c>
      <c r="D7" s="15" t="s">
        <v>103</v>
      </c>
      <c r="E7" s="16">
        <v>0.2673611111111111</v>
      </c>
      <c r="F7" s="3">
        <v>0.67083333333333339</v>
      </c>
      <c r="G7" s="12">
        <f>IF(F7&gt;$G$3,F7-$G$3,)</f>
        <v>4.1666666666667629E-3</v>
      </c>
      <c r="H7" s="13">
        <f t="shared" si="0"/>
        <v>6</v>
      </c>
      <c r="I7" s="13" t="str">
        <f t="shared" si="1"/>
        <v>DIURNO</v>
      </c>
      <c r="J7" s="12" t="str">
        <f>IF(E7&gt;=$G$3,"TURNONOCT","")</f>
        <v/>
      </c>
      <c r="K7" s="3" t="str">
        <f t="shared" si="2"/>
        <v/>
      </c>
      <c r="M7" s="13">
        <f t="shared" ref="M7:M70" si="3">IF(H7&lt;=5,0,IF(H7&lt;=20,0.25,IF(H7&lt;=40,0.5,IF(H7&lt;=55,0.75,1))))</f>
        <v>0.25</v>
      </c>
      <c r="N7" s="28">
        <f t="shared" ref="N7:N70" si="4">IF(F7&gt;$I$3,F7-$I$3,0)</f>
        <v>0</v>
      </c>
      <c r="O7" s="13">
        <f t="shared" ref="O7:O70" si="5">MINUTE(N7)</f>
        <v>0</v>
      </c>
      <c r="P7" s="13">
        <f t="shared" ref="P7:P70" si="6">HOUR(G7)</f>
        <v>0</v>
      </c>
      <c r="Q7">
        <f t="shared" ref="Q7:Q70" si="7">HOUR(N7)</f>
        <v>0</v>
      </c>
      <c r="R7">
        <f t="shared" ref="R7:R70" si="8">P7-Q7</f>
        <v>0</v>
      </c>
      <c r="S7">
        <f t="shared" ref="S7:S70" si="9">M7</f>
        <v>0.25</v>
      </c>
    </row>
    <row r="8" spans="1:20" x14ac:dyDescent="0.2">
      <c r="B8" s="15" t="s">
        <v>6</v>
      </c>
      <c r="C8" s="15" t="s">
        <v>7</v>
      </c>
      <c r="D8" s="15" t="s">
        <v>104</v>
      </c>
      <c r="E8" s="16">
        <v>7.5</v>
      </c>
      <c r="F8" s="3">
        <v>0.67291666666666661</v>
      </c>
      <c r="G8" s="12">
        <f>IF(F8&gt;$G$3,F8-$G$3,)</f>
        <v>6.2499999999999778E-3</v>
      </c>
      <c r="H8" s="13">
        <f t="shared" si="0"/>
        <v>9</v>
      </c>
      <c r="I8" s="13" t="str">
        <f t="shared" si="1"/>
        <v>DIURNO</v>
      </c>
      <c r="J8" s="12" t="str">
        <f>IF(E8&gt;=$G$3,"TURNONOCT","")</f>
        <v>TURNONOCT</v>
      </c>
      <c r="K8" s="3" t="str">
        <f t="shared" si="2"/>
        <v/>
      </c>
      <c r="M8" s="13">
        <f t="shared" si="3"/>
        <v>0.25</v>
      </c>
      <c r="N8" s="28">
        <f t="shared" si="4"/>
        <v>0</v>
      </c>
      <c r="O8" s="13">
        <f t="shared" si="5"/>
        <v>0</v>
      </c>
      <c r="P8" s="13">
        <f t="shared" si="6"/>
        <v>0</v>
      </c>
      <c r="Q8">
        <f t="shared" si="7"/>
        <v>0</v>
      </c>
      <c r="R8">
        <f t="shared" si="8"/>
        <v>0</v>
      </c>
      <c r="S8">
        <f t="shared" si="9"/>
        <v>0.25</v>
      </c>
    </row>
    <row r="9" spans="1:20" x14ac:dyDescent="0.2">
      <c r="B9" s="15" t="s">
        <v>6</v>
      </c>
      <c r="C9" s="15" t="s">
        <v>7</v>
      </c>
      <c r="D9" s="15" t="s">
        <v>105</v>
      </c>
      <c r="E9" s="16">
        <v>0.26666666666666666</v>
      </c>
      <c r="F9" s="3">
        <v>0.67152777777777783</v>
      </c>
      <c r="G9" s="12">
        <f t="shared" ref="G9:G72" si="10">IF(F9&gt;$G$3,F9-$G$3,)</f>
        <v>4.8611111111112049E-3</v>
      </c>
      <c r="H9" s="13">
        <f t="shared" si="0"/>
        <v>7</v>
      </c>
      <c r="I9" s="13" t="str">
        <f t="shared" si="1"/>
        <v>DIURNO</v>
      </c>
      <c r="J9" s="12" t="str">
        <f t="shared" ref="J9:J72" si="11">IF(E9&gt;=$G$3,"SI","")</f>
        <v/>
      </c>
      <c r="K9" s="3" t="str">
        <f t="shared" si="2"/>
        <v/>
      </c>
      <c r="M9" s="13">
        <f t="shared" si="3"/>
        <v>0.25</v>
      </c>
      <c r="N9" s="28">
        <f t="shared" si="4"/>
        <v>0</v>
      </c>
      <c r="O9" s="13">
        <f t="shared" si="5"/>
        <v>0</v>
      </c>
      <c r="P9" s="13">
        <f t="shared" si="6"/>
        <v>0</v>
      </c>
      <c r="Q9">
        <f t="shared" si="7"/>
        <v>0</v>
      </c>
      <c r="R9">
        <f t="shared" si="8"/>
        <v>0</v>
      </c>
      <c r="S9">
        <f t="shared" si="9"/>
        <v>0.25</v>
      </c>
    </row>
    <row r="10" spans="1:20" x14ac:dyDescent="0.2">
      <c r="B10" s="15" t="s">
        <v>6</v>
      </c>
      <c r="C10" s="15" t="s">
        <v>7</v>
      </c>
      <c r="D10" s="15" t="s">
        <v>106</v>
      </c>
      <c r="E10" s="16">
        <v>0.27013888888888887</v>
      </c>
      <c r="F10" s="3">
        <v>0.66875000000000007</v>
      </c>
      <c r="G10" s="12">
        <f t="shared" si="10"/>
        <v>2.083333333333437E-3</v>
      </c>
      <c r="H10" s="13">
        <f t="shared" si="0"/>
        <v>3</v>
      </c>
      <c r="I10" s="13" t="str">
        <f t="shared" si="1"/>
        <v>DIURNO</v>
      </c>
      <c r="J10" s="12" t="str">
        <f t="shared" si="11"/>
        <v/>
      </c>
      <c r="K10" s="3" t="str">
        <f t="shared" si="2"/>
        <v/>
      </c>
      <c r="M10" s="13">
        <f t="shared" si="3"/>
        <v>0</v>
      </c>
      <c r="N10" s="28">
        <f t="shared" si="4"/>
        <v>0</v>
      </c>
      <c r="O10" s="13">
        <f t="shared" si="5"/>
        <v>0</v>
      </c>
      <c r="P10" s="13">
        <f t="shared" si="6"/>
        <v>0</v>
      </c>
      <c r="Q10">
        <f t="shared" si="7"/>
        <v>0</v>
      </c>
      <c r="R10">
        <f t="shared" si="8"/>
        <v>0</v>
      </c>
      <c r="S10">
        <f t="shared" si="9"/>
        <v>0</v>
      </c>
    </row>
    <row r="11" spans="1:20" x14ac:dyDescent="0.2">
      <c r="B11" s="15" t="s">
        <v>6</v>
      </c>
      <c r="C11" s="15" t="s">
        <v>7</v>
      </c>
      <c r="D11" s="15" t="s">
        <v>107</v>
      </c>
      <c r="E11" s="16">
        <v>0.26527777777777778</v>
      </c>
      <c r="G11" s="12">
        <f t="shared" si="10"/>
        <v>0</v>
      </c>
      <c r="H11" s="13">
        <f t="shared" si="0"/>
        <v>0</v>
      </c>
      <c r="I11" s="13" t="str">
        <f t="shared" si="1"/>
        <v>DIURNO</v>
      </c>
      <c r="J11" s="12" t="str">
        <f t="shared" si="11"/>
        <v/>
      </c>
      <c r="K11" s="3" t="str">
        <f t="shared" si="2"/>
        <v/>
      </c>
      <c r="M11" s="13">
        <f t="shared" si="3"/>
        <v>0</v>
      </c>
      <c r="N11" s="28">
        <f t="shared" si="4"/>
        <v>0</v>
      </c>
      <c r="O11" s="13">
        <f t="shared" si="5"/>
        <v>0</v>
      </c>
      <c r="P11" s="13">
        <f t="shared" si="6"/>
        <v>0</v>
      </c>
      <c r="Q11">
        <f t="shared" si="7"/>
        <v>0</v>
      </c>
      <c r="R11">
        <f t="shared" si="8"/>
        <v>0</v>
      </c>
      <c r="S11">
        <f t="shared" si="9"/>
        <v>0</v>
      </c>
    </row>
    <row r="12" spans="1:20" x14ac:dyDescent="0.2">
      <c r="B12" s="15" t="s">
        <v>6</v>
      </c>
      <c r="C12" s="15" t="s">
        <v>7</v>
      </c>
      <c r="D12" s="15" t="s">
        <v>108</v>
      </c>
      <c r="E12" s="16">
        <v>0.26666666666666666</v>
      </c>
      <c r="F12" s="3">
        <v>0.67083333333333339</v>
      </c>
      <c r="G12" s="12">
        <f t="shared" si="10"/>
        <v>4.1666666666667629E-3</v>
      </c>
      <c r="H12" s="13">
        <f t="shared" si="0"/>
        <v>6</v>
      </c>
      <c r="I12" s="13" t="str">
        <f t="shared" si="1"/>
        <v>DIURNO</v>
      </c>
      <c r="J12" s="12" t="str">
        <f t="shared" si="11"/>
        <v/>
      </c>
      <c r="K12" s="3" t="str">
        <f t="shared" si="2"/>
        <v/>
      </c>
      <c r="M12" s="13">
        <f t="shared" si="3"/>
        <v>0.25</v>
      </c>
      <c r="N12" s="28">
        <f t="shared" si="4"/>
        <v>0</v>
      </c>
      <c r="O12" s="13">
        <f t="shared" si="5"/>
        <v>0</v>
      </c>
      <c r="P12" s="13">
        <f t="shared" si="6"/>
        <v>0</v>
      </c>
      <c r="Q12">
        <f t="shared" si="7"/>
        <v>0</v>
      </c>
      <c r="R12">
        <f t="shared" si="8"/>
        <v>0</v>
      </c>
      <c r="S12">
        <f t="shared" si="9"/>
        <v>0.25</v>
      </c>
    </row>
    <row r="13" spans="1:20" x14ac:dyDescent="0.2">
      <c r="B13" s="15" t="s">
        <v>6</v>
      </c>
      <c r="C13" s="15" t="s">
        <v>7</v>
      </c>
      <c r="D13" s="15" t="s">
        <v>109</v>
      </c>
      <c r="E13" s="16">
        <v>0.26666666666666666</v>
      </c>
      <c r="F13" s="3">
        <v>0.67083333333333339</v>
      </c>
      <c r="G13" s="12">
        <f t="shared" si="10"/>
        <v>4.1666666666667629E-3</v>
      </c>
      <c r="H13" s="13">
        <f t="shared" si="0"/>
        <v>6</v>
      </c>
      <c r="I13" s="13" t="str">
        <f t="shared" si="1"/>
        <v>DIURNO</v>
      </c>
      <c r="J13" s="12" t="str">
        <f t="shared" si="11"/>
        <v/>
      </c>
      <c r="K13" s="3" t="str">
        <f t="shared" si="2"/>
        <v/>
      </c>
      <c r="M13" s="13">
        <f t="shared" si="3"/>
        <v>0.25</v>
      </c>
      <c r="N13" s="28">
        <f t="shared" si="4"/>
        <v>0</v>
      </c>
      <c r="O13" s="13">
        <f t="shared" si="5"/>
        <v>0</v>
      </c>
      <c r="P13" s="13">
        <f t="shared" si="6"/>
        <v>0</v>
      </c>
      <c r="Q13">
        <f t="shared" si="7"/>
        <v>0</v>
      </c>
      <c r="R13">
        <f t="shared" si="8"/>
        <v>0</v>
      </c>
      <c r="S13">
        <f t="shared" si="9"/>
        <v>0.25</v>
      </c>
    </row>
    <row r="14" spans="1:20" x14ac:dyDescent="0.2">
      <c r="B14" s="15" t="s">
        <v>6</v>
      </c>
      <c r="C14" s="15" t="s">
        <v>7</v>
      </c>
      <c r="D14" s="15" t="s">
        <v>110</v>
      </c>
      <c r="E14" s="16">
        <v>0.27083333333333331</v>
      </c>
      <c r="F14" s="3">
        <v>0.67013888888888884</v>
      </c>
      <c r="G14" s="12">
        <f t="shared" si="10"/>
        <v>3.4722222222222099E-3</v>
      </c>
      <c r="H14" s="13">
        <f t="shared" si="0"/>
        <v>5</v>
      </c>
      <c r="I14" s="13" t="str">
        <f t="shared" si="1"/>
        <v>DIURNO</v>
      </c>
      <c r="J14" s="12" t="str">
        <f t="shared" si="11"/>
        <v/>
      </c>
      <c r="K14" s="3" t="str">
        <f t="shared" si="2"/>
        <v/>
      </c>
      <c r="M14" s="13">
        <f t="shared" si="3"/>
        <v>0</v>
      </c>
      <c r="N14" s="28">
        <f t="shared" si="4"/>
        <v>0</v>
      </c>
      <c r="O14" s="13">
        <f t="shared" si="5"/>
        <v>0</v>
      </c>
      <c r="P14" s="13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20" x14ac:dyDescent="0.2">
      <c r="B15" s="15" t="s">
        <v>6</v>
      </c>
      <c r="C15" s="15" t="s">
        <v>7</v>
      </c>
      <c r="D15" s="15" t="s">
        <v>111</v>
      </c>
      <c r="E15" s="16">
        <v>0.26597222222222222</v>
      </c>
      <c r="F15" s="3">
        <v>0.67083333333333339</v>
      </c>
      <c r="G15" s="12">
        <f t="shared" si="10"/>
        <v>4.1666666666667629E-3</v>
      </c>
      <c r="H15" s="13">
        <f t="shared" si="0"/>
        <v>6</v>
      </c>
      <c r="I15" s="13" t="str">
        <f t="shared" si="1"/>
        <v>DIURNO</v>
      </c>
      <c r="J15" s="12" t="str">
        <f t="shared" si="11"/>
        <v/>
      </c>
      <c r="K15" s="3" t="str">
        <f t="shared" si="2"/>
        <v/>
      </c>
      <c r="M15" s="13">
        <f t="shared" si="3"/>
        <v>0.25</v>
      </c>
      <c r="N15" s="28">
        <f t="shared" si="4"/>
        <v>0</v>
      </c>
      <c r="O15" s="13">
        <f t="shared" si="5"/>
        <v>0</v>
      </c>
      <c r="P15" s="13">
        <f t="shared" si="6"/>
        <v>0</v>
      </c>
      <c r="Q15">
        <f t="shared" si="7"/>
        <v>0</v>
      </c>
      <c r="R15">
        <f t="shared" si="8"/>
        <v>0</v>
      </c>
      <c r="S15">
        <f t="shared" si="9"/>
        <v>0.25</v>
      </c>
    </row>
    <row r="16" spans="1:20" x14ac:dyDescent="0.2">
      <c r="B16" s="15" t="s">
        <v>6</v>
      </c>
      <c r="C16" s="15" t="s">
        <v>7</v>
      </c>
      <c r="D16" s="15" t="s">
        <v>112</v>
      </c>
      <c r="E16" s="16">
        <v>0.26944444444444443</v>
      </c>
      <c r="F16" s="3">
        <v>0.66805555555555562</v>
      </c>
      <c r="G16" s="12">
        <f t="shared" si="10"/>
        <v>1.388888888888995E-3</v>
      </c>
      <c r="H16" s="13">
        <f t="shared" si="0"/>
        <v>2</v>
      </c>
      <c r="I16" s="13" t="str">
        <f t="shared" si="1"/>
        <v>DIURNO</v>
      </c>
      <c r="J16" s="12" t="str">
        <f t="shared" si="11"/>
        <v/>
      </c>
      <c r="K16" s="3" t="str">
        <f t="shared" si="2"/>
        <v/>
      </c>
      <c r="M16" s="13">
        <f t="shared" si="3"/>
        <v>0</v>
      </c>
      <c r="N16" s="28">
        <f t="shared" si="4"/>
        <v>0</v>
      </c>
      <c r="O16" s="13">
        <f t="shared" si="5"/>
        <v>0</v>
      </c>
      <c r="P16" s="13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B17" s="15" t="s">
        <v>8</v>
      </c>
      <c r="C17" s="15" t="s">
        <v>7</v>
      </c>
      <c r="D17" s="15" t="s">
        <v>102</v>
      </c>
      <c r="E17" s="16">
        <v>0.2722222222222222</v>
      </c>
      <c r="F17" s="3">
        <v>0.66736111111111107</v>
      </c>
      <c r="G17" s="12">
        <f t="shared" si="10"/>
        <v>6.9444444444444198E-4</v>
      </c>
      <c r="H17" s="13">
        <f t="shared" si="0"/>
        <v>1</v>
      </c>
      <c r="I17" s="13" t="str">
        <f t="shared" si="1"/>
        <v>DIURNO</v>
      </c>
      <c r="J17" s="12" t="str">
        <f t="shared" si="11"/>
        <v/>
      </c>
      <c r="K17" s="3" t="str">
        <f t="shared" si="2"/>
        <v/>
      </c>
      <c r="M17" s="13">
        <f t="shared" si="3"/>
        <v>0</v>
      </c>
      <c r="N17" s="28">
        <f t="shared" si="4"/>
        <v>0</v>
      </c>
      <c r="O17" s="13">
        <f t="shared" si="5"/>
        <v>0</v>
      </c>
      <c r="P17" s="13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x14ac:dyDescent="0.2">
      <c r="B18" s="15" t="s">
        <v>8</v>
      </c>
      <c r="C18" s="15" t="s">
        <v>7</v>
      </c>
      <c r="D18" s="15" t="s">
        <v>103</v>
      </c>
      <c r="E18" s="16">
        <v>0.27152777777777776</v>
      </c>
      <c r="F18" s="3">
        <v>0.66666666666666663</v>
      </c>
      <c r="G18" s="12">
        <f t="shared" si="10"/>
        <v>0</v>
      </c>
      <c r="H18" s="13">
        <f t="shared" si="0"/>
        <v>0</v>
      </c>
      <c r="I18" s="13" t="str">
        <f t="shared" si="1"/>
        <v>DIURNO</v>
      </c>
      <c r="J18" s="12" t="str">
        <f t="shared" si="11"/>
        <v/>
      </c>
      <c r="K18" s="3" t="str">
        <f t="shared" si="2"/>
        <v/>
      </c>
      <c r="M18" s="13">
        <f t="shared" si="3"/>
        <v>0</v>
      </c>
      <c r="N18" s="28">
        <f t="shared" si="4"/>
        <v>0</v>
      </c>
      <c r="O18" s="13">
        <f t="shared" si="5"/>
        <v>0</v>
      </c>
      <c r="P18" s="13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B19" s="15" t="s">
        <v>8</v>
      </c>
      <c r="C19" s="15" t="s">
        <v>7</v>
      </c>
      <c r="D19" s="15" t="s">
        <v>104</v>
      </c>
      <c r="E19" s="16">
        <v>0.27083333333333331</v>
      </c>
      <c r="F19" s="3">
        <v>0.66736111111111107</v>
      </c>
      <c r="G19" s="12">
        <f t="shared" si="10"/>
        <v>6.9444444444444198E-4</v>
      </c>
      <c r="H19" s="13">
        <f t="shared" si="0"/>
        <v>1</v>
      </c>
      <c r="I19" s="13" t="str">
        <f t="shared" si="1"/>
        <v>DIURNO</v>
      </c>
      <c r="J19" s="12" t="str">
        <f t="shared" si="11"/>
        <v/>
      </c>
      <c r="K19" s="3" t="str">
        <f t="shared" si="2"/>
        <v/>
      </c>
      <c r="M19" s="13">
        <f t="shared" si="3"/>
        <v>0</v>
      </c>
      <c r="N19" s="28">
        <f t="shared" si="4"/>
        <v>0</v>
      </c>
      <c r="O19" s="13">
        <f t="shared" si="5"/>
        <v>0</v>
      </c>
      <c r="P19" s="13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B20" s="15" t="s">
        <v>8</v>
      </c>
      <c r="C20" s="15" t="s">
        <v>7</v>
      </c>
      <c r="D20" s="15" t="s">
        <v>105</v>
      </c>
      <c r="E20" s="16">
        <v>0.27499999999999997</v>
      </c>
      <c r="F20" s="3">
        <v>0.66666666666666663</v>
      </c>
      <c r="G20" s="12">
        <f t="shared" si="10"/>
        <v>0</v>
      </c>
      <c r="H20" s="13">
        <f t="shared" si="0"/>
        <v>0</v>
      </c>
      <c r="I20" s="13" t="str">
        <f t="shared" si="1"/>
        <v>DIURNO</v>
      </c>
      <c r="J20" s="12" t="str">
        <f t="shared" si="11"/>
        <v/>
      </c>
      <c r="K20" s="3" t="str">
        <f t="shared" si="2"/>
        <v/>
      </c>
      <c r="M20" s="13">
        <f t="shared" si="3"/>
        <v>0</v>
      </c>
      <c r="N20" s="28">
        <f t="shared" si="4"/>
        <v>0</v>
      </c>
      <c r="O20" s="13">
        <f t="shared" si="5"/>
        <v>0</v>
      </c>
      <c r="P20" s="13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B21" s="15" t="s">
        <v>8</v>
      </c>
      <c r="C21" s="15" t="s">
        <v>7</v>
      </c>
      <c r="D21" s="15" t="s">
        <v>106</v>
      </c>
      <c r="E21" s="16">
        <v>0.2722222222222222</v>
      </c>
      <c r="F21" s="3">
        <v>0.66666666666666663</v>
      </c>
      <c r="G21" s="12">
        <f t="shared" si="10"/>
        <v>0</v>
      </c>
      <c r="H21" s="13">
        <f t="shared" si="0"/>
        <v>0</v>
      </c>
      <c r="I21" s="13" t="str">
        <f t="shared" si="1"/>
        <v>DIURNO</v>
      </c>
      <c r="J21" s="12" t="str">
        <f t="shared" si="11"/>
        <v/>
      </c>
      <c r="K21" s="3" t="str">
        <f t="shared" si="2"/>
        <v/>
      </c>
      <c r="M21" s="13">
        <f t="shared" si="3"/>
        <v>0</v>
      </c>
      <c r="N21" s="28">
        <f t="shared" si="4"/>
        <v>0</v>
      </c>
      <c r="O21" s="13">
        <f t="shared" si="5"/>
        <v>0</v>
      </c>
      <c r="P21" s="13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B22" s="15" t="s">
        <v>8</v>
      </c>
      <c r="C22" s="15" t="s">
        <v>7</v>
      </c>
      <c r="D22" s="15" t="s">
        <v>107</v>
      </c>
      <c r="E22" s="16">
        <v>0.22500000000000001</v>
      </c>
      <c r="F22" s="3">
        <v>0.89097222222222217</v>
      </c>
      <c r="G22" s="12">
        <f t="shared" si="10"/>
        <v>0.22430555555555554</v>
      </c>
      <c r="H22" s="13">
        <f t="shared" si="0"/>
        <v>23</v>
      </c>
      <c r="I22" s="13" t="str">
        <f t="shared" si="1"/>
        <v>DIURNO</v>
      </c>
      <c r="J22" s="12" t="str">
        <f t="shared" si="11"/>
        <v/>
      </c>
      <c r="K22" s="3" t="str">
        <f t="shared" si="2"/>
        <v/>
      </c>
      <c r="M22" s="13">
        <f t="shared" si="3"/>
        <v>0.5</v>
      </c>
      <c r="N22" s="28">
        <f t="shared" si="4"/>
        <v>0</v>
      </c>
      <c r="O22" s="13">
        <f t="shared" si="5"/>
        <v>0</v>
      </c>
      <c r="P22" s="13">
        <f t="shared" si="6"/>
        <v>5</v>
      </c>
      <c r="Q22">
        <f t="shared" si="7"/>
        <v>0</v>
      </c>
      <c r="R22">
        <f t="shared" si="8"/>
        <v>5</v>
      </c>
      <c r="S22">
        <f t="shared" si="9"/>
        <v>0.5</v>
      </c>
    </row>
    <row r="23" spans="1:19" x14ac:dyDescent="0.2">
      <c r="B23" s="15" t="s">
        <v>8</v>
      </c>
      <c r="C23" s="15" t="s">
        <v>7</v>
      </c>
      <c r="D23" s="15" t="s">
        <v>113</v>
      </c>
      <c r="E23" s="16">
        <v>0.27013888888888887</v>
      </c>
      <c r="F23" s="3">
        <v>0.90208333333333324</v>
      </c>
      <c r="G23" s="12">
        <f t="shared" si="10"/>
        <v>0.23541666666666661</v>
      </c>
      <c r="H23" s="13">
        <f t="shared" si="0"/>
        <v>39</v>
      </c>
      <c r="I23" s="13" t="str">
        <f t="shared" si="1"/>
        <v>DIURNO</v>
      </c>
      <c r="J23" s="12" t="str">
        <f t="shared" si="11"/>
        <v/>
      </c>
      <c r="K23" s="3" t="str">
        <f t="shared" si="2"/>
        <v/>
      </c>
      <c r="M23" s="13">
        <f t="shared" si="3"/>
        <v>0.5</v>
      </c>
      <c r="N23" s="28">
        <f t="shared" si="4"/>
        <v>0</v>
      </c>
      <c r="O23" s="13">
        <f t="shared" si="5"/>
        <v>0</v>
      </c>
      <c r="P23" s="13">
        <f t="shared" si="6"/>
        <v>5</v>
      </c>
      <c r="Q23">
        <f t="shared" si="7"/>
        <v>0</v>
      </c>
      <c r="R23">
        <f t="shared" si="8"/>
        <v>5</v>
      </c>
      <c r="S23">
        <f t="shared" si="9"/>
        <v>0.5</v>
      </c>
    </row>
    <row r="24" spans="1:19" x14ac:dyDescent="0.2">
      <c r="B24" s="15" t="s">
        <v>8</v>
      </c>
      <c r="C24" s="15" t="s">
        <v>7</v>
      </c>
      <c r="D24" s="15" t="s">
        <v>108</v>
      </c>
      <c r="E24" s="16">
        <v>0.27083333333333331</v>
      </c>
      <c r="F24" s="3">
        <v>0.72986111111111107</v>
      </c>
      <c r="G24" s="12">
        <f t="shared" si="10"/>
        <v>6.3194444444444442E-2</v>
      </c>
      <c r="H24" s="13">
        <f t="shared" si="0"/>
        <v>31</v>
      </c>
      <c r="I24" s="13" t="str">
        <f t="shared" si="1"/>
        <v>DIURNO</v>
      </c>
      <c r="J24" s="12" t="str">
        <f t="shared" si="11"/>
        <v/>
      </c>
      <c r="K24" s="3" t="str">
        <f t="shared" si="2"/>
        <v/>
      </c>
      <c r="M24" s="13">
        <f t="shared" si="3"/>
        <v>0.5</v>
      </c>
      <c r="N24" s="28">
        <f t="shared" si="4"/>
        <v>0</v>
      </c>
      <c r="O24" s="13">
        <f t="shared" si="5"/>
        <v>0</v>
      </c>
      <c r="P24" s="13">
        <f t="shared" si="6"/>
        <v>1</v>
      </c>
      <c r="Q24">
        <f t="shared" si="7"/>
        <v>0</v>
      </c>
      <c r="R24">
        <f t="shared" si="8"/>
        <v>1</v>
      </c>
      <c r="S24">
        <f t="shared" si="9"/>
        <v>0.5</v>
      </c>
    </row>
    <row r="25" spans="1:19" x14ac:dyDescent="0.2">
      <c r="B25" s="15" t="s">
        <v>8</v>
      </c>
      <c r="C25" s="15" t="s">
        <v>7</v>
      </c>
      <c r="D25" s="15" t="s">
        <v>114</v>
      </c>
      <c r="E25" s="16">
        <v>0.33055555555555555</v>
      </c>
      <c r="F25" s="3">
        <v>0.50208333333333333</v>
      </c>
      <c r="G25" s="12">
        <f t="shared" si="10"/>
        <v>0</v>
      </c>
      <c r="H25" s="13">
        <f t="shared" si="0"/>
        <v>0</v>
      </c>
      <c r="I25" s="13" t="str">
        <f t="shared" si="1"/>
        <v>DIURNO</v>
      </c>
      <c r="J25" s="12" t="str">
        <f t="shared" si="11"/>
        <v/>
      </c>
      <c r="K25" s="3" t="str">
        <f t="shared" si="2"/>
        <v/>
      </c>
      <c r="M25" s="13">
        <f t="shared" si="3"/>
        <v>0</v>
      </c>
      <c r="N25" s="28">
        <f t="shared" si="4"/>
        <v>0</v>
      </c>
      <c r="O25" s="13">
        <f t="shared" si="5"/>
        <v>0</v>
      </c>
      <c r="P25" s="13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B26" s="15" t="s">
        <v>8</v>
      </c>
      <c r="C26" s="15" t="s">
        <v>7</v>
      </c>
      <c r="D26" s="15" t="s">
        <v>109</v>
      </c>
      <c r="E26" s="16">
        <v>0.27152777777777776</v>
      </c>
      <c r="F26" s="3">
        <v>0.66736111111111107</v>
      </c>
      <c r="G26" s="12">
        <f t="shared" si="10"/>
        <v>6.9444444444444198E-4</v>
      </c>
      <c r="H26" s="13">
        <f t="shared" si="0"/>
        <v>1</v>
      </c>
      <c r="I26" s="13" t="str">
        <f t="shared" si="1"/>
        <v>DIURNO</v>
      </c>
      <c r="J26" s="12" t="str">
        <f t="shared" si="11"/>
        <v/>
      </c>
      <c r="K26" s="3" t="str">
        <f t="shared" si="2"/>
        <v/>
      </c>
      <c r="M26" s="13">
        <f t="shared" si="3"/>
        <v>0</v>
      </c>
      <c r="N26" s="28">
        <f t="shared" si="4"/>
        <v>0</v>
      </c>
      <c r="O26" s="13">
        <f t="shared" si="5"/>
        <v>0</v>
      </c>
      <c r="P26" s="13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B27" s="15" t="s">
        <v>8</v>
      </c>
      <c r="C27" s="15" t="s">
        <v>7</v>
      </c>
      <c r="D27" s="15" t="s">
        <v>110</v>
      </c>
      <c r="E27" s="16">
        <v>0.2722222222222222</v>
      </c>
      <c r="F27" s="3">
        <v>0.66736111111111107</v>
      </c>
      <c r="G27" s="12">
        <f t="shared" si="10"/>
        <v>6.9444444444444198E-4</v>
      </c>
      <c r="H27" s="13">
        <f t="shared" si="0"/>
        <v>1</v>
      </c>
      <c r="I27" s="13" t="str">
        <f t="shared" si="1"/>
        <v>DIURNO</v>
      </c>
      <c r="J27" s="12" t="str">
        <f t="shared" si="11"/>
        <v/>
      </c>
      <c r="K27" s="3" t="str">
        <f t="shared" si="2"/>
        <v/>
      </c>
      <c r="M27" s="13">
        <f t="shared" si="3"/>
        <v>0</v>
      </c>
      <c r="N27" s="28">
        <f t="shared" si="4"/>
        <v>0</v>
      </c>
      <c r="O27" s="13">
        <f t="shared" si="5"/>
        <v>0</v>
      </c>
      <c r="P27" s="13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B28" s="15" t="s">
        <v>8</v>
      </c>
      <c r="C28" s="15" t="s">
        <v>7</v>
      </c>
      <c r="D28" s="15" t="s">
        <v>111</v>
      </c>
      <c r="E28" s="16">
        <v>0.27152777777777776</v>
      </c>
      <c r="F28" s="3">
        <v>0.66736111111111107</v>
      </c>
      <c r="G28" s="12">
        <f t="shared" si="10"/>
        <v>6.9444444444444198E-4</v>
      </c>
      <c r="H28" s="13">
        <f t="shared" si="0"/>
        <v>1</v>
      </c>
      <c r="I28" s="13" t="str">
        <f t="shared" si="1"/>
        <v>DIURNO</v>
      </c>
      <c r="J28" s="12" t="str">
        <f t="shared" si="11"/>
        <v/>
      </c>
      <c r="K28" s="3" t="str">
        <f t="shared" si="2"/>
        <v/>
      </c>
      <c r="M28" s="13">
        <f t="shared" si="3"/>
        <v>0</v>
      </c>
      <c r="N28" s="28">
        <f t="shared" si="4"/>
        <v>0</v>
      </c>
      <c r="O28" s="13">
        <f t="shared" si="5"/>
        <v>0</v>
      </c>
      <c r="P28" s="13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B29" s="15" t="s">
        <v>8</v>
      </c>
      <c r="C29" s="15" t="s">
        <v>7</v>
      </c>
      <c r="D29" s="15" t="s">
        <v>112</v>
      </c>
      <c r="E29" s="16">
        <v>0.27152777777777776</v>
      </c>
      <c r="F29" s="3">
        <v>0.66666666666666663</v>
      </c>
      <c r="G29" s="12">
        <f t="shared" si="10"/>
        <v>0</v>
      </c>
      <c r="H29" s="13">
        <f t="shared" si="0"/>
        <v>0</v>
      </c>
      <c r="I29" s="13" t="str">
        <f t="shared" si="1"/>
        <v>DIURNO</v>
      </c>
      <c r="J29" s="12" t="str">
        <f t="shared" si="11"/>
        <v/>
      </c>
      <c r="K29" s="3" t="str">
        <f t="shared" si="2"/>
        <v/>
      </c>
      <c r="M29" s="13">
        <f t="shared" si="3"/>
        <v>0</v>
      </c>
      <c r="N29" s="28">
        <f t="shared" si="4"/>
        <v>0</v>
      </c>
      <c r="O29" s="13">
        <f t="shared" si="5"/>
        <v>0</v>
      </c>
      <c r="P29" s="13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A30" t="s">
        <v>120</v>
      </c>
      <c r="B30" s="15" t="s">
        <v>115</v>
      </c>
      <c r="C30" s="15" t="s">
        <v>7</v>
      </c>
      <c r="D30" s="15" t="s">
        <v>102</v>
      </c>
      <c r="E30" s="16">
        <v>0.26944444444444443</v>
      </c>
      <c r="G30" s="12">
        <f t="shared" si="10"/>
        <v>0</v>
      </c>
      <c r="H30" s="13">
        <f t="shared" si="0"/>
        <v>0</v>
      </c>
      <c r="I30" s="13" t="str">
        <f t="shared" si="1"/>
        <v>DIURNO</v>
      </c>
      <c r="J30" s="12" t="str">
        <f t="shared" si="11"/>
        <v/>
      </c>
      <c r="K30" s="3" t="str">
        <f t="shared" si="2"/>
        <v/>
      </c>
      <c r="M30" s="13">
        <f t="shared" si="3"/>
        <v>0</v>
      </c>
      <c r="N30" s="28">
        <f t="shared" si="4"/>
        <v>0</v>
      </c>
      <c r="O30" s="13">
        <f t="shared" si="5"/>
        <v>0</v>
      </c>
      <c r="P30" s="13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B31" s="15" t="s">
        <v>115</v>
      </c>
      <c r="C31" s="15" t="s">
        <v>7</v>
      </c>
      <c r="D31" s="15" t="s">
        <v>103</v>
      </c>
      <c r="E31" s="16">
        <v>0.28819444444444448</v>
      </c>
      <c r="F31" s="3">
        <v>0.66666666666666663</v>
      </c>
      <c r="G31" s="12">
        <f t="shared" si="10"/>
        <v>0</v>
      </c>
      <c r="H31" s="13">
        <f t="shared" si="0"/>
        <v>0</v>
      </c>
      <c r="I31" s="13" t="str">
        <f t="shared" si="1"/>
        <v>DIURNO</v>
      </c>
      <c r="J31" s="12" t="str">
        <f t="shared" si="11"/>
        <v/>
      </c>
      <c r="K31" s="3" t="str">
        <f t="shared" si="2"/>
        <v/>
      </c>
      <c r="M31" s="13">
        <f t="shared" si="3"/>
        <v>0</v>
      </c>
      <c r="N31" s="28">
        <f t="shared" si="4"/>
        <v>0</v>
      </c>
      <c r="O31" s="13">
        <f t="shared" si="5"/>
        <v>0</v>
      </c>
      <c r="P31" s="13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B32" s="15" t="s">
        <v>115</v>
      </c>
      <c r="C32" s="15" t="s">
        <v>7</v>
      </c>
      <c r="D32" s="15" t="s">
        <v>106</v>
      </c>
      <c r="E32" s="16">
        <v>0.26597222222222222</v>
      </c>
      <c r="F32" s="3">
        <v>0.66666666666666663</v>
      </c>
      <c r="G32" s="12">
        <f t="shared" si="10"/>
        <v>0</v>
      </c>
      <c r="H32" s="13">
        <f t="shared" si="0"/>
        <v>0</v>
      </c>
      <c r="I32" s="13" t="str">
        <f t="shared" si="1"/>
        <v>DIURNO</v>
      </c>
      <c r="J32" s="12" t="str">
        <f t="shared" si="11"/>
        <v/>
      </c>
      <c r="K32" s="3" t="str">
        <f t="shared" si="2"/>
        <v/>
      </c>
      <c r="M32" s="13">
        <f t="shared" si="3"/>
        <v>0</v>
      </c>
      <c r="N32" s="28">
        <f t="shared" si="4"/>
        <v>0</v>
      </c>
      <c r="O32" s="13">
        <f t="shared" si="5"/>
        <v>0</v>
      </c>
      <c r="P32" s="13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2:19" x14ac:dyDescent="0.2">
      <c r="B33" s="15" t="s">
        <v>115</v>
      </c>
      <c r="C33" s="15" t="s">
        <v>7</v>
      </c>
      <c r="D33" s="15" t="s">
        <v>113</v>
      </c>
      <c r="E33" s="16">
        <v>0.27361111111111108</v>
      </c>
      <c r="F33" s="3">
        <v>0.66666666666666663</v>
      </c>
      <c r="G33" s="12">
        <f t="shared" si="10"/>
        <v>0</v>
      </c>
      <c r="H33" s="13">
        <f t="shared" si="0"/>
        <v>0</v>
      </c>
      <c r="I33" s="13" t="str">
        <f t="shared" si="1"/>
        <v>DIURNO</v>
      </c>
      <c r="J33" s="12" t="str">
        <f t="shared" si="11"/>
        <v/>
      </c>
      <c r="K33" s="3" t="str">
        <f t="shared" si="2"/>
        <v/>
      </c>
      <c r="M33" s="13">
        <f t="shared" si="3"/>
        <v>0</v>
      </c>
      <c r="N33" s="28">
        <f t="shared" si="4"/>
        <v>0</v>
      </c>
      <c r="O33" s="13">
        <f t="shared" si="5"/>
        <v>0</v>
      </c>
      <c r="P33" s="1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2:19" x14ac:dyDescent="0.2">
      <c r="B34" s="15" t="s">
        <v>115</v>
      </c>
      <c r="C34" s="15" t="s">
        <v>7</v>
      </c>
      <c r="D34" s="15" t="s">
        <v>108</v>
      </c>
      <c r="E34" s="16">
        <v>0.26874999999999999</v>
      </c>
      <c r="F34" s="3">
        <v>0.66666666666666663</v>
      </c>
      <c r="G34" s="12">
        <f t="shared" si="10"/>
        <v>0</v>
      </c>
      <c r="H34" s="13">
        <f t="shared" si="0"/>
        <v>0</v>
      </c>
      <c r="I34" s="13" t="str">
        <f t="shared" si="1"/>
        <v>DIURNO</v>
      </c>
      <c r="J34" s="12" t="str">
        <f t="shared" si="11"/>
        <v/>
      </c>
      <c r="K34" s="3" t="str">
        <f t="shared" si="2"/>
        <v/>
      </c>
      <c r="M34" s="13">
        <f t="shared" si="3"/>
        <v>0</v>
      </c>
      <c r="N34" s="28">
        <f t="shared" si="4"/>
        <v>0</v>
      </c>
      <c r="O34" s="13">
        <f t="shared" si="5"/>
        <v>0</v>
      </c>
      <c r="P34" s="13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2:19" x14ac:dyDescent="0.2">
      <c r="B35" s="15" t="s">
        <v>115</v>
      </c>
      <c r="C35" s="15" t="s">
        <v>7</v>
      </c>
      <c r="D35" s="15" t="s">
        <v>114</v>
      </c>
      <c r="E35" s="16">
        <v>0.34236111111111112</v>
      </c>
      <c r="F35" s="3">
        <v>0.50416666666666665</v>
      </c>
      <c r="G35" s="12">
        <f t="shared" si="10"/>
        <v>0</v>
      </c>
      <c r="H35" s="13">
        <f t="shared" si="0"/>
        <v>0</v>
      </c>
      <c r="I35" s="13" t="str">
        <f t="shared" si="1"/>
        <v>DIURNO</v>
      </c>
      <c r="J35" s="12" t="str">
        <f t="shared" si="11"/>
        <v/>
      </c>
      <c r="K35" s="3" t="str">
        <f t="shared" si="2"/>
        <v/>
      </c>
      <c r="M35" s="13">
        <f t="shared" si="3"/>
        <v>0</v>
      </c>
      <c r="N35" s="28">
        <f t="shared" si="4"/>
        <v>0</v>
      </c>
      <c r="O35" s="13">
        <f t="shared" si="5"/>
        <v>0</v>
      </c>
      <c r="P35" s="13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2:19" x14ac:dyDescent="0.2">
      <c r="B36" s="15" t="s">
        <v>115</v>
      </c>
      <c r="C36" s="15" t="s">
        <v>7</v>
      </c>
      <c r="D36" s="15" t="s">
        <v>109</v>
      </c>
      <c r="E36" s="16">
        <v>0.2722222222222222</v>
      </c>
      <c r="F36" s="3">
        <v>0.66736111111111107</v>
      </c>
      <c r="G36" s="12">
        <f t="shared" si="10"/>
        <v>6.9444444444444198E-4</v>
      </c>
      <c r="H36" s="13">
        <f t="shared" si="0"/>
        <v>1</v>
      </c>
      <c r="I36" s="13" t="str">
        <f t="shared" si="1"/>
        <v>DIURNO</v>
      </c>
      <c r="J36" s="12" t="str">
        <f t="shared" si="11"/>
        <v/>
      </c>
      <c r="K36" s="3" t="str">
        <f t="shared" si="2"/>
        <v/>
      </c>
      <c r="M36" s="13">
        <f t="shared" si="3"/>
        <v>0</v>
      </c>
      <c r="N36" s="28">
        <f t="shared" si="4"/>
        <v>0</v>
      </c>
      <c r="O36" s="13">
        <f t="shared" si="5"/>
        <v>0</v>
      </c>
      <c r="P36" s="13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  <row r="37" spans="2:19" x14ac:dyDescent="0.2">
      <c r="B37" s="15" t="s">
        <v>115</v>
      </c>
      <c r="C37" s="15" t="s">
        <v>7</v>
      </c>
      <c r="D37" s="15" t="s">
        <v>110</v>
      </c>
      <c r="E37" s="16">
        <v>0.27152777777777776</v>
      </c>
      <c r="F37" s="3">
        <v>0.66666666666666663</v>
      </c>
      <c r="G37" s="12">
        <f t="shared" si="10"/>
        <v>0</v>
      </c>
      <c r="H37" s="13">
        <f t="shared" si="0"/>
        <v>0</v>
      </c>
      <c r="I37" s="13" t="str">
        <f t="shared" si="1"/>
        <v>DIURNO</v>
      </c>
      <c r="J37" s="12" t="str">
        <f t="shared" si="11"/>
        <v/>
      </c>
      <c r="K37" s="3" t="str">
        <f t="shared" si="2"/>
        <v/>
      </c>
      <c r="M37" s="13">
        <f t="shared" si="3"/>
        <v>0</v>
      </c>
      <c r="N37" s="28">
        <f t="shared" si="4"/>
        <v>0</v>
      </c>
      <c r="O37" s="13">
        <f t="shared" si="5"/>
        <v>0</v>
      </c>
      <c r="P37" s="13">
        <f t="shared" si="6"/>
        <v>0</v>
      </c>
      <c r="Q37">
        <f t="shared" si="7"/>
        <v>0</v>
      </c>
      <c r="R37">
        <f t="shared" si="8"/>
        <v>0</v>
      </c>
      <c r="S37">
        <f t="shared" si="9"/>
        <v>0</v>
      </c>
    </row>
    <row r="38" spans="2:19" x14ac:dyDescent="0.2">
      <c r="B38" s="15" t="s">
        <v>115</v>
      </c>
      <c r="C38" s="15" t="s">
        <v>7</v>
      </c>
      <c r="D38" s="15" t="s">
        <v>111</v>
      </c>
      <c r="E38" s="16">
        <v>0.27013888888888887</v>
      </c>
      <c r="F38" s="3">
        <v>0.66736111111111107</v>
      </c>
      <c r="G38" s="12">
        <f t="shared" si="10"/>
        <v>6.9444444444444198E-4</v>
      </c>
      <c r="H38" s="13">
        <f t="shared" si="0"/>
        <v>1</v>
      </c>
      <c r="I38" s="13" t="str">
        <f t="shared" si="1"/>
        <v>DIURNO</v>
      </c>
      <c r="J38" s="12" t="str">
        <f t="shared" si="11"/>
        <v/>
      </c>
      <c r="K38" s="3" t="str">
        <f t="shared" si="2"/>
        <v/>
      </c>
      <c r="M38" s="13">
        <f t="shared" si="3"/>
        <v>0</v>
      </c>
      <c r="N38" s="28">
        <f t="shared" si="4"/>
        <v>0</v>
      </c>
      <c r="O38" s="13">
        <f t="shared" si="5"/>
        <v>0</v>
      </c>
      <c r="P38" s="13">
        <f t="shared" si="6"/>
        <v>0</v>
      </c>
      <c r="Q38">
        <f t="shared" si="7"/>
        <v>0</v>
      </c>
      <c r="R38">
        <f t="shared" si="8"/>
        <v>0</v>
      </c>
      <c r="S38">
        <f t="shared" si="9"/>
        <v>0</v>
      </c>
    </row>
    <row r="39" spans="2:19" x14ac:dyDescent="0.2">
      <c r="B39" s="15" t="s">
        <v>115</v>
      </c>
      <c r="C39" s="15" t="s">
        <v>7</v>
      </c>
      <c r="D39" s="15" t="s">
        <v>112</v>
      </c>
      <c r="E39" s="16">
        <v>0.28750000000000003</v>
      </c>
      <c r="F39" s="3">
        <v>0.66666666666666663</v>
      </c>
      <c r="G39" s="12">
        <f t="shared" si="10"/>
        <v>0</v>
      </c>
      <c r="H39" s="13">
        <f t="shared" si="0"/>
        <v>0</v>
      </c>
      <c r="I39" s="13" t="str">
        <f t="shared" si="1"/>
        <v>DIURNO</v>
      </c>
      <c r="J39" s="12" t="str">
        <f t="shared" si="11"/>
        <v/>
      </c>
      <c r="K39" s="3" t="str">
        <f t="shared" si="2"/>
        <v/>
      </c>
      <c r="M39" s="13">
        <f t="shared" si="3"/>
        <v>0</v>
      </c>
      <c r="N39" s="28">
        <f t="shared" si="4"/>
        <v>0</v>
      </c>
      <c r="O39" s="13">
        <f t="shared" si="5"/>
        <v>0</v>
      </c>
      <c r="P39" s="13">
        <f t="shared" si="6"/>
        <v>0</v>
      </c>
      <c r="Q39">
        <f t="shared" si="7"/>
        <v>0</v>
      </c>
      <c r="R39">
        <f t="shared" si="8"/>
        <v>0</v>
      </c>
      <c r="S39">
        <f t="shared" si="9"/>
        <v>0</v>
      </c>
    </row>
    <row r="40" spans="2:19" x14ac:dyDescent="0.2">
      <c r="B40" s="15" t="s">
        <v>9</v>
      </c>
      <c r="C40" s="15" t="s">
        <v>7</v>
      </c>
      <c r="D40" s="15" t="s">
        <v>102</v>
      </c>
      <c r="E40" s="16">
        <v>0.26944444444444443</v>
      </c>
      <c r="F40" s="3">
        <v>0.66666666666666663</v>
      </c>
      <c r="G40" s="12">
        <f t="shared" si="10"/>
        <v>0</v>
      </c>
      <c r="H40" s="13">
        <f t="shared" si="0"/>
        <v>0</v>
      </c>
      <c r="I40" s="13" t="str">
        <f t="shared" si="1"/>
        <v>DIURNO</v>
      </c>
      <c r="J40" s="12" t="str">
        <f t="shared" si="11"/>
        <v/>
      </c>
      <c r="K40" s="3" t="str">
        <f t="shared" si="2"/>
        <v/>
      </c>
      <c r="M40" s="13">
        <f t="shared" si="3"/>
        <v>0</v>
      </c>
      <c r="N40" s="28">
        <f t="shared" si="4"/>
        <v>0</v>
      </c>
      <c r="O40" s="13">
        <f t="shared" si="5"/>
        <v>0</v>
      </c>
      <c r="P40" s="13">
        <f t="shared" si="6"/>
        <v>0</v>
      </c>
      <c r="Q40">
        <f t="shared" si="7"/>
        <v>0</v>
      </c>
      <c r="R40">
        <f t="shared" si="8"/>
        <v>0</v>
      </c>
      <c r="S40">
        <f t="shared" si="9"/>
        <v>0</v>
      </c>
    </row>
    <row r="41" spans="2:19" x14ac:dyDescent="0.2">
      <c r="B41" s="15" t="s">
        <v>9</v>
      </c>
      <c r="C41" s="15" t="s">
        <v>7</v>
      </c>
      <c r="D41" s="15" t="s">
        <v>103</v>
      </c>
      <c r="E41" s="16">
        <v>0.27013888888888887</v>
      </c>
      <c r="F41" s="3">
        <v>0.66666666666666663</v>
      </c>
      <c r="G41" s="12">
        <f t="shared" si="10"/>
        <v>0</v>
      </c>
      <c r="H41" s="13">
        <f t="shared" si="0"/>
        <v>0</v>
      </c>
      <c r="I41" s="13" t="str">
        <f t="shared" si="1"/>
        <v>DIURNO</v>
      </c>
      <c r="J41" s="12" t="str">
        <f t="shared" si="11"/>
        <v/>
      </c>
      <c r="K41" s="3" t="str">
        <f t="shared" si="2"/>
        <v/>
      </c>
      <c r="M41" s="13">
        <f t="shared" si="3"/>
        <v>0</v>
      </c>
      <c r="N41" s="28">
        <f t="shared" si="4"/>
        <v>0</v>
      </c>
      <c r="O41" s="13">
        <f t="shared" si="5"/>
        <v>0</v>
      </c>
      <c r="P41" s="13">
        <f t="shared" si="6"/>
        <v>0</v>
      </c>
      <c r="Q41">
        <f t="shared" si="7"/>
        <v>0</v>
      </c>
      <c r="R41">
        <f t="shared" si="8"/>
        <v>0</v>
      </c>
      <c r="S41">
        <f t="shared" si="9"/>
        <v>0</v>
      </c>
    </row>
    <row r="42" spans="2:19" x14ac:dyDescent="0.2">
      <c r="B42" s="15" t="s">
        <v>9</v>
      </c>
      <c r="C42" s="15" t="s">
        <v>7</v>
      </c>
      <c r="D42" s="15" t="s">
        <v>104</v>
      </c>
      <c r="E42" s="16">
        <v>0.27499999999999997</v>
      </c>
      <c r="F42" s="3">
        <v>0.66666666666666663</v>
      </c>
      <c r="G42" s="12">
        <f t="shared" si="10"/>
        <v>0</v>
      </c>
      <c r="H42" s="13">
        <f t="shared" si="0"/>
        <v>0</v>
      </c>
      <c r="I42" s="13" t="str">
        <f t="shared" si="1"/>
        <v>DIURNO</v>
      </c>
      <c r="J42" s="12" t="str">
        <f t="shared" si="11"/>
        <v/>
      </c>
      <c r="K42" s="3" t="str">
        <f t="shared" si="2"/>
        <v/>
      </c>
      <c r="M42" s="13">
        <f t="shared" si="3"/>
        <v>0</v>
      </c>
      <c r="N42" s="28">
        <f t="shared" si="4"/>
        <v>0</v>
      </c>
      <c r="O42" s="13">
        <f t="shared" si="5"/>
        <v>0</v>
      </c>
      <c r="P42" s="13">
        <f t="shared" si="6"/>
        <v>0</v>
      </c>
      <c r="Q42">
        <f t="shared" si="7"/>
        <v>0</v>
      </c>
      <c r="R42">
        <f t="shared" si="8"/>
        <v>0</v>
      </c>
      <c r="S42">
        <f t="shared" si="9"/>
        <v>0</v>
      </c>
    </row>
    <row r="43" spans="2:19" x14ac:dyDescent="0.2">
      <c r="B43" s="15" t="s">
        <v>9</v>
      </c>
      <c r="C43" s="15" t="s">
        <v>7</v>
      </c>
      <c r="D43" s="15" t="s">
        <v>105</v>
      </c>
      <c r="E43" s="16">
        <v>0.27291666666666664</v>
      </c>
      <c r="F43" s="3">
        <v>0.66666666666666663</v>
      </c>
      <c r="G43" s="12">
        <f t="shared" si="10"/>
        <v>0</v>
      </c>
      <c r="H43" s="13">
        <f t="shared" si="0"/>
        <v>0</v>
      </c>
      <c r="I43" s="13" t="str">
        <f t="shared" si="1"/>
        <v>DIURNO</v>
      </c>
      <c r="J43" s="12" t="str">
        <f t="shared" si="11"/>
        <v/>
      </c>
      <c r="K43" s="3" t="str">
        <f t="shared" si="2"/>
        <v/>
      </c>
      <c r="M43" s="13">
        <f t="shared" si="3"/>
        <v>0</v>
      </c>
      <c r="N43" s="28">
        <f t="shared" si="4"/>
        <v>0</v>
      </c>
      <c r="O43" s="13">
        <f t="shared" si="5"/>
        <v>0</v>
      </c>
      <c r="P43" s="13">
        <f t="shared" si="6"/>
        <v>0</v>
      </c>
      <c r="Q43">
        <f t="shared" si="7"/>
        <v>0</v>
      </c>
      <c r="R43">
        <f t="shared" si="8"/>
        <v>0</v>
      </c>
      <c r="S43">
        <f t="shared" si="9"/>
        <v>0</v>
      </c>
    </row>
    <row r="44" spans="2:19" x14ac:dyDescent="0.2">
      <c r="B44" s="15" t="s">
        <v>9</v>
      </c>
      <c r="C44" s="15" t="s">
        <v>7</v>
      </c>
      <c r="D44" s="15" t="s">
        <v>106</v>
      </c>
      <c r="E44" s="16">
        <v>0.27847222222222223</v>
      </c>
      <c r="F44" s="3">
        <v>0.66736111111111107</v>
      </c>
      <c r="G44" s="12">
        <f t="shared" si="10"/>
        <v>6.9444444444444198E-4</v>
      </c>
      <c r="H44" s="13">
        <f t="shared" si="0"/>
        <v>1</v>
      </c>
      <c r="I44" s="13" t="str">
        <f t="shared" si="1"/>
        <v>DIURNO</v>
      </c>
      <c r="J44" s="12" t="str">
        <f t="shared" si="11"/>
        <v/>
      </c>
      <c r="K44" s="3" t="str">
        <f t="shared" si="2"/>
        <v/>
      </c>
      <c r="M44" s="13">
        <f t="shared" si="3"/>
        <v>0</v>
      </c>
      <c r="N44" s="28">
        <f t="shared" si="4"/>
        <v>0</v>
      </c>
      <c r="O44" s="13">
        <f t="shared" si="5"/>
        <v>0</v>
      </c>
      <c r="P44" s="13">
        <f t="shared" si="6"/>
        <v>0</v>
      </c>
      <c r="Q44">
        <f t="shared" si="7"/>
        <v>0</v>
      </c>
      <c r="R44">
        <f t="shared" si="8"/>
        <v>0</v>
      </c>
      <c r="S44">
        <f t="shared" si="9"/>
        <v>0</v>
      </c>
    </row>
    <row r="45" spans="2:19" x14ac:dyDescent="0.2">
      <c r="B45" s="15" t="s">
        <v>9</v>
      </c>
      <c r="C45" s="15" t="s">
        <v>7</v>
      </c>
      <c r="D45" s="15" t="s">
        <v>107</v>
      </c>
      <c r="E45" s="16">
        <v>0.26666666666666666</v>
      </c>
      <c r="F45" s="3">
        <v>0.66736111111111107</v>
      </c>
      <c r="G45" s="12">
        <f t="shared" si="10"/>
        <v>6.9444444444444198E-4</v>
      </c>
      <c r="H45" s="13">
        <f t="shared" si="0"/>
        <v>1</v>
      </c>
      <c r="I45" s="13" t="str">
        <f t="shared" si="1"/>
        <v>DIURNO</v>
      </c>
      <c r="J45" s="12" t="str">
        <f t="shared" si="11"/>
        <v/>
      </c>
      <c r="K45" s="3" t="str">
        <f t="shared" si="2"/>
        <v/>
      </c>
      <c r="M45" s="13">
        <f t="shared" si="3"/>
        <v>0</v>
      </c>
      <c r="N45" s="28">
        <f t="shared" si="4"/>
        <v>0</v>
      </c>
      <c r="O45" s="13">
        <f t="shared" si="5"/>
        <v>0</v>
      </c>
      <c r="P45" s="13">
        <f t="shared" si="6"/>
        <v>0</v>
      </c>
      <c r="Q45">
        <f t="shared" si="7"/>
        <v>0</v>
      </c>
      <c r="R45">
        <f t="shared" si="8"/>
        <v>0</v>
      </c>
      <c r="S45">
        <f t="shared" si="9"/>
        <v>0</v>
      </c>
    </row>
    <row r="46" spans="2:19" x14ac:dyDescent="0.2">
      <c r="B46" s="15" t="s">
        <v>9</v>
      </c>
      <c r="C46" s="15" t="s">
        <v>7</v>
      </c>
      <c r="D46" s="15" t="s">
        <v>113</v>
      </c>
      <c r="E46" s="16">
        <v>0.2722222222222222</v>
      </c>
      <c r="F46" s="3">
        <v>0.66736111111111107</v>
      </c>
      <c r="G46" s="12">
        <f t="shared" si="10"/>
        <v>6.9444444444444198E-4</v>
      </c>
      <c r="H46" s="13">
        <f t="shared" si="0"/>
        <v>1</v>
      </c>
      <c r="I46" s="13" t="str">
        <f t="shared" si="1"/>
        <v>DIURNO</v>
      </c>
      <c r="J46" s="12" t="str">
        <f t="shared" si="11"/>
        <v/>
      </c>
      <c r="K46" s="3" t="str">
        <f t="shared" si="2"/>
        <v/>
      </c>
      <c r="M46" s="13">
        <f t="shared" si="3"/>
        <v>0</v>
      </c>
      <c r="N46" s="28">
        <f t="shared" si="4"/>
        <v>0</v>
      </c>
      <c r="O46" s="13">
        <f t="shared" si="5"/>
        <v>0</v>
      </c>
      <c r="P46" s="13">
        <f t="shared" si="6"/>
        <v>0</v>
      </c>
      <c r="Q46">
        <f t="shared" si="7"/>
        <v>0</v>
      </c>
      <c r="R46">
        <f t="shared" si="8"/>
        <v>0</v>
      </c>
      <c r="S46">
        <f t="shared" si="9"/>
        <v>0</v>
      </c>
    </row>
    <row r="47" spans="2:19" x14ac:dyDescent="0.2">
      <c r="B47" s="15" t="s">
        <v>9</v>
      </c>
      <c r="C47" s="15" t="s">
        <v>7</v>
      </c>
      <c r="D47" s="15" t="s">
        <v>108</v>
      </c>
      <c r="E47" s="16">
        <v>0.26944444444444443</v>
      </c>
      <c r="F47" s="3">
        <v>0.66666666666666663</v>
      </c>
      <c r="G47" s="12">
        <f t="shared" si="10"/>
        <v>0</v>
      </c>
      <c r="H47" s="13">
        <f t="shared" si="0"/>
        <v>0</v>
      </c>
      <c r="I47" s="13" t="str">
        <f t="shared" si="1"/>
        <v>DIURNO</v>
      </c>
      <c r="J47" s="12" t="str">
        <f t="shared" si="11"/>
        <v/>
      </c>
      <c r="K47" s="3" t="str">
        <f t="shared" si="2"/>
        <v/>
      </c>
      <c r="M47" s="13">
        <f t="shared" si="3"/>
        <v>0</v>
      </c>
      <c r="N47" s="28">
        <f t="shared" si="4"/>
        <v>0</v>
      </c>
      <c r="O47" s="13">
        <f t="shared" si="5"/>
        <v>0</v>
      </c>
      <c r="P47" s="13">
        <f t="shared" si="6"/>
        <v>0</v>
      </c>
      <c r="Q47">
        <f t="shared" si="7"/>
        <v>0</v>
      </c>
      <c r="R47">
        <f t="shared" si="8"/>
        <v>0</v>
      </c>
      <c r="S47">
        <f t="shared" si="9"/>
        <v>0</v>
      </c>
    </row>
    <row r="48" spans="2:19" x14ac:dyDescent="0.2">
      <c r="B48" s="15" t="s">
        <v>9</v>
      </c>
      <c r="C48" s="15" t="s">
        <v>7</v>
      </c>
      <c r="D48" s="15" t="s">
        <v>109</v>
      </c>
      <c r="E48" s="16">
        <v>0.2722222222222222</v>
      </c>
      <c r="F48" s="3">
        <v>0.8305555555555556</v>
      </c>
      <c r="G48" s="12">
        <f t="shared" si="10"/>
        <v>0.16388888888888897</v>
      </c>
      <c r="H48" s="13">
        <f t="shared" si="0"/>
        <v>56</v>
      </c>
      <c r="I48" s="13" t="str">
        <f t="shared" si="1"/>
        <v>DIURNO</v>
      </c>
      <c r="J48" s="12" t="str">
        <f t="shared" si="11"/>
        <v/>
      </c>
      <c r="K48" s="3" t="str">
        <f t="shared" si="2"/>
        <v/>
      </c>
      <c r="M48" s="13">
        <f t="shared" si="3"/>
        <v>1</v>
      </c>
      <c r="N48" s="28">
        <f t="shared" si="4"/>
        <v>0</v>
      </c>
      <c r="O48" s="13">
        <f t="shared" si="5"/>
        <v>0</v>
      </c>
      <c r="P48" s="13">
        <f t="shared" si="6"/>
        <v>3</v>
      </c>
      <c r="Q48">
        <f t="shared" si="7"/>
        <v>0</v>
      </c>
      <c r="R48">
        <f t="shared" si="8"/>
        <v>3</v>
      </c>
      <c r="S48">
        <f t="shared" si="9"/>
        <v>1</v>
      </c>
    </row>
    <row r="49" spans="2:19" x14ac:dyDescent="0.2">
      <c r="B49" s="15" t="s">
        <v>9</v>
      </c>
      <c r="C49" s="15" t="s">
        <v>7</v>
      </c>
      <c r="D49" s="15" t="s">
        <v>110</v>
      </c>
      <c r="E49" s="16">
        <v>0.2722222222222222</v>
      </c>
      <c r="F49" s="3">
        <v>0.66666666666666663</v>
      </c>
      <c r="G49" s="12">
        <f t="shared" si="10"/>
        <v>0</v>
      </c>
      <c r="H49" s="13">
        <f t="shared" si="0"/>
        <v>0</v>
      </c>
      <c r="I49" s="13" t="str">
        <f t="shared" si="1"/>
        <v>DIURNO</v>
      </c>
      <c r="J49" s="12" t="str">
        <f t="shared" si="11"/>
        <v/>
      </c>
      <c r="K49" s="3" t="str">
        <f t="shared" si="2"/>
        <v/>
      </c>
      <c r="M49" s="13">
        <f t="shared" si="3"/>
        <v>0</v>
      </c>
      <c r="N49" s="28">
        <f t="shared" si="4"/>
        <v>0</v>
      </c>
      <c r="O49" s="13">
        <f t="shared" si="5"/>
        <v>0</v>
      </c>
      <c r="P49" s="13">
        <f t="shared" si="6"/>
        <v>0</v>
      </c>
      <c r="Q49">
        <f t="shared" si="7"/>
        <v>0</v>
      </c>
      <c r="R49">
        <f t="shared" si="8"/>
        <v>0</v>
      </c>
      <c r="S49">
        <f t="shared" si="9"/>
        <v>0</v>
      </c>
    </row>
    <row r="50" spans="2:19" x14ac:dyDescent="0.2">
      <c r="B50" s="15" t="s">
        <v>9</v>
      </c>
      <c r="C50" s="15" t="s">
        <v>7</v>
      </c>
      <c r="D50" s="15" t="s">
        <v>111</v>
      </c>
      <c r="E50" s="16">
        <v>0.27013888888888887</v>
      </c>
      <c r="F50" s="3">
        <v>0.66736111111111107</v>
      </c>
      <c r="G50" s="12">
        <f t="shared" si="10"/>
        <v>6.9444444444444198E-4</v>
      </c>
      <c r="H50" s="13">
        <f t="shared" si="0"/>
        <v>1</v>
      </c>
      <c r="I50" s="13" t="str">
        <f t="shared" si="1"/>
        <v>DIURNO</v>
      </c>
      <c r="J50" s="12" t="str">
        <f t="shared" si="11"/>
        <v/>
      </c>
      <c r="K50" s="3" t="str">
        <f t="shared" si="2"/>
        <v/>
      </c>
      <c r="M50" s="13">
        <f t="shared" si="3"/>
        <v>0</v>
      </c>
      <c r="N50" s="28">
        <f t="shared" si="4"/>
        <v>0</v>
      </c>
      <c r="O50" s="13">
        <f t="shared" si="5"/>
        <v>0</v>
      </c>
      <c r="P50" s="13">
        <f t="shared" si="6"/>
        <v>0</v>
      </c>
      <c r="Q50">
        <f t="shared" si="7"/>
        <v>0</v>
      </c>
      <c r="R50">
        <f t="shared" si="8"/>
        <v>0</v>
      </c>
      <c r="S50">
        <f t="shared" si="9"/>
        <v>0</v>
      </c>
    </row>
    <row r="51" spans="2:19" x14ac:dyDescent="0.2">
      <c r="B51" s="15" t="s">
        <v>9</v>
      </c>
      <c r="C51" s="15" t="s">
        <v>7</v>
      </c>
      <c r="D51" s="15" t="s">
        <v>112</v>
      </c>
      <c r="E51" s="16">
        <v>0.28611111111111115</v>
      </c>
      <c r="F51" s="3">
        <v>0.66736111111111107</v>
      </c>
      <c r="G51" s="12">
        <f t="shared" si="10"/>
        <v>6.9444444444444198E-4</v>
      </c>
      <c r="H51" s="13">
        <f t="shared" si="0"/>
        <v>1</v>
      </c>
      <c r="I51" s="13" t="str">
        <f t="shared" si="1"/>
        <v>DIURNO</v>
      </c>
      <c r="J51" s="12" t="str">
        <f t="shared" si="11"/>
        <v/>
      </c>
      <c r="K51" s="3" t="str">
        <f t="shared" si="2"/>
        <v/>
      </c>
      <c r="M51" s="13">
        <f t="shared" si="3"/>
        <v>0</v>
      </c>
      <c r="N51" s="28">
        <f t="shared" si="4"/>
        <v>0</v>
      </c>
      <c r="O51" s="13">
        <f t="shared" si="5"/>
        <v>0</v>
      </c>
      <c r="P51" s="13">
        <f t="shared" si="6"/>
        <v>0</v>
      </c>
      <c r="Q51">
        <f t="shared" si="7"/>
        <v>0</v>
      </c>
      <c r="R51">
        <f t="shared" si="8"/>
        <v>0</v>
      </c>
      <c r="S51">
        <f t="shared" si="9"/>
        <v>0</v>
      </c>
    </row>
    <row r="52" spans="2:19" x14ac:dyDescent="0.2">
      <c r="B52" s="15" t="s">
        <v>10</v>
      </c>
      <c r="C52" s="15" t="s">
        <v>7</v>
      </c>
      <c r="D52" s="15" t="s">
        <v>102</v>
      </c>
      <c r="E52" s="16">
        <v>0.26319444444444445</v>
      </c>
      <c r="F52" s="3">
        <v>0.7090277777777777</v>
      </c>
      <c r="G52" s="12">
        <f t="shared" si="10"/>
        <v>4.2361111111111072E-2</v>
      </c>
      <c r="H52" s="13">
        <f t="shared" si="0"/>
        <v>1</v>
      </c>
      <c r="I52" s="13" t="str">
        <f t="shared" si="1"/>
        <v>DIURNO</v>
      </c>
      <c r="J52" s="12" t="str">
        <f t="shared" si="11"/>
        <v/>
      </c>
      <c r="K52" s="3" t="str">
        <f t="shared" si="2"/>
        <v/>
      </c>
      <c r="M52" s="13">
        <f t="shared" si="3"/>
        <v>0</v>
      </c>
      <c r="N52" s="28">
        <f t="shared" si="4"/>
        <v>0</v>
      </c>
      <c r="O52" s="13">
        <f t="shared" si="5"/>
        <v>0</v>
      </c>
      <c r="P52" s="13">
        <f t="shared" si="6"/>
        <v>1</v>
      </c>
      <c r="Q52">
        <f t="shared" si="7"/>
        <v>0</v>
      </c>
      <c r="R52">
        <f t="shared" si="8"/>
        <v>1</v>
      </c>
      <c r="S52">
        <f t="shared" si="9"/>
        <v>0</v>
      </c>
    </row>
    <row r="53" spans="2:19" x14ac:dyDescent="0.2">
      <c r="B53" s="15" t="s">
        <v>10</v>
      </c>
      <c r="C53" s="15" t="s">
        <v>7</v>
      </c>
      <c r="D53" s="15" t="s">
        <v>103</v>
      </c>
      <c r="E53" s="16">
        <v>0.26805555555555555</v>
      </c>
      <c r="F53" s="3">
        <v>0.66666666666666663</v>
      </c>
      <c r="G53" s="12">
        <f t="shared" si="10"/>
        <v>0</v>
      </c>
      <c r="H53" s="13">
        <f t="shared" si="0"/>
        <v>0</v>
      </c>
      <c r="I53" s="13" t="str">
        <f t="shared" si="1"/>
        <v>DIURNO</v>
      </c>
      <c r="J53" s="12" t="str">
        <f t="shared" si="11"/>
        <v/>
      </c>
      <c r="K53" s="3" t="str">
        <f t="shared" si="2"/>
        <v/>
      </c>
      <c r="M53" s="13">
        <f t="shared" si="3"/>
        <v>0</v>
      </c>
      <c r="N53" s="28">
        <f t="shared" si="4"/>
        <v>0</v>
      </c>
      <c r="O53" s="13">
        <f t="shared" si="5"/>
        <v>0</v>
      </c>
      <c r="P53" s="13">
        <f t="shared" si="6"/>
        <v>0</v>
      </c>
      <c r="Q53">
        <f t="shared" si="7"/>
        <v>0</v>
      </c>
      <c r="R53">
        <f t="shared" si="8"/>
        <v>0</v>
      </c>
      <c r="S53">
        <f t="shared" si="9"/>
        <v>0</v>
      </c>
    </row>
    <row r="54" spans="2:19" x14ac:dyDescent="0.2">
      <c r="B54" s="15" t="s">
        <v>10</v>
      </c>
      <c r="C54" s="15" t="s">
        <v>7</v>
      </c>
      <c r="D54" s="15" t="s">
        <v>104</v>
      </c>
      <c r="E54" s="16">
        <v>0.26180555555555557</v>
      </c>
      <c r="F54" s="3">
        <v>0.66666666666666663</v>
      </c>
      <c r="G54" s="12">
        <f t="shared" si="10"/>
        <v>0</v>
      </c>
      <c r="H54" s="13">
        <f t="shared" si="0"/>
        <v>0</v>
      </c>
      <c r="I54" s="13" t="str">
        <f t="shared" si="1"/>
        <v>DIURNO</v>
      </c>
      <c r="J54" s="12" t="str">
        <f t="shared" si="11"/>
        <v/>
      </c>
      <c r="K54" s="3" t="str">
        <f t="shared" si="2"/>
        <v/>
      </c>
      <c r="M54" s="13">
        <f t="shared" si="3"/>
        <v>0</v>
      </c>
      <c r="N54" s="28">
        <f t="shared" si="4"/>
        <v>0</v>
      </c>
      <c r="O54" s="13">
        <f t="shared" si="5"/>
        <v>0</v>
      </c>
      <c r="P54" s="13">
        <f t="shared" si="6"/>
        <v>0</v>
      </c>
      <c r="Q54">
        <f t="shared" si="7"/>
        <v>0</v>
      </c>
      <c r="R54">
        <f t="shared" si="8"/>
        <v>0</v>
      </c>
      <c r="S54">
        <f t="shared" si="9"/>
        <v>0</v>
      </c>
    </row>
    <row r="55" spans="2:19" x14ac:dyDescent="0.2">
      <c r="B55" s="15" t="s">
        <v>10</v>
      </c>
      <c r="C55" s="15" t="s">
        <v>7</v>
      </c>
      <c r="D55" s="15" t="s">
        <v>105</v>
      </c>
      <c r="E55" s="16">
        <v>0.26250000000000001</v>
      </c>
      <c r="F55" s="3">
        <v>0.66666666666666663</v>
      </c>
      <c r="G55" s="12">
        <f t="shared" si="10"/>
        <v>0</v>
      </c>
      <c r="H55" s="13">
        <f t="shared" si="0"/>
        <v>0</v>
      </c>
      <c r="I55" s="13" t="str">
        <f t="shared" si="1"/>
        <v>DIURNO</v>
      </c>
      <c r="J55" s="12" t="str">
        <f t="shared" si="11"/>
        <v/>
      </c>
      <c r="K55" s="3" t="str">
        <f t="shared" si="2"/>
        <v/>
      </c>
      <c r="M55" s="13">
        <f t="shared" si="3"/>
        <v>0</v>
      </c>
      <c r="N55" s="28">
        <f t="shared" si="4"/>
        <v>0</v>
      </c>
      <c r="O55" s="13">
        <f t="shared" si="5"/>
        <v>0</v>
      </c>
      <c r="P55" s="13">
        <f t="shared" si="6"/>
        <v>0</v>
      </c>
      <c r="Q55">
        <f t="shared" si="7"/>
        <v>0</v>
      </c>
      <c r="R55">
        <f t="shared" si="8"/>
        <v>0</v>
      </c>
      <c r="S55">
        <f t="shared" si="9"/>
        <v>0</v>
      </c>
    </row>
    <row r="56" spans="2:19" x14ac:dyDescent="0.2">
      <c r="B56" s="15" t="s">
        <v>10</v>
      </c>
      <c r="C56" s="15" t="s">
        <v>7</v>
      </c>
      <c r="D56" s="15" t="s">
        <v>106</v>
      </c>
      <c r="E56" s="16">
        <v>0.26874999999999999</v>
      </c>
      <c r="F56" s="3">
        <v>0.67361111111111116</v>
      </c>
      <c r="G56" s="12">
        <f t="shared" si="10"/>
        <v>6.9444444444445308E-3</v>
      </c>
      <c r="H56" s="13">
        <f t="shared" si="0"/>
        <v>10</v>
      </c>
      <c r="I56" s="13" t="str">
        <f t="shared" si="1"/>
        <v>DIURNO</v>
      </c>
      <c r="J56" s="12" t="str">
        <f t="shared" si="11"/>
        <v/>
      </c>
      <c r="K56" s="3" t="str">
        <f t="shared" si="2"/>
        <v/>
      </c>
      <c r="M56" s="13">
        <f t="shared" si="3"/>
        <v>0.25</v>
      </c>
      <c r="N56" s="28">
        <f t="shared" si="4"/>
        <v>0</v>
      </c>
      <c r="O56" s="13">
        <f t="shared" si="5"/>
        <v>0</v>
      </c>
      <c r="P56" s="13">
        <f t="shared" si="6"/>
        <v>0</v>
      </c>
      <c r="Q56">
        <f t="shared" si="7"/>
        <v>0</v>
      </c>
      <c r="R56">
        <f t="shared" si="8"/>
        <v>0</v>
      </c>
      <c r="S56">
        <f t="shared" si="9"/>
        <v>0.25</v>
      </c>
    </row>
    <row r="57" spans="2:19" x14ac:dyDescent="0.2">
      <c r="B57" s="15" t="s">
        <v>10</v>
      </c>
      <c r="C57" s="15" t="s">
        <v>7</v>
      </c>
      <c r="D57" s="15" t="s">
        <v>107</v>
      </c>
      <c r="E57" s="16">
        <v>0.26805555555555555</v>
      </c>
      <c r="F57" s="3">
        <v>0.75069444444444444</v>
      </c>
      <c r="G57" s="12">
        <f t="shared" si="10"/>
        <v>8.4027777777777812E-2</v>
      </c>
      <c r="H57" s="13">
        <f t="shared" si="0"/>
        <v>1</v>
      </c>
      <c r="I57" s="13" t="str">
        <f t="shared" si="1"/>
        <v>DIURNO</v>
      </c>
      <c r="J57" s="12" t="str">
        <f t="shared" si="11"/>
        <v/>
      </c>
      <c r="K57" s="3" t="str">
        <f t="shared" si="2"/>
        <v/>
      </c>
      <c r="M57" s="13">
        <f t="shared" si="3"/>
        <v>0</v>
      </c>
      <c r="N57" s="28">
        <f t="shared" si="4"/>
        <v>0</v>
      </c>
      <c r="O57" s="13">
        <f t="shared" si="5"/>
        <v>0</v>
      </c>
      <c r="P57" s="13">
        <f t="shared" si="6"/>
        <v>2</v>
      </c>
      <c r="Q57">
        <f t="shared" si="7"/>
        <v>0</v>
      </c>
      <c r="R57">
        <f t="shared" si="8"/>
        <v>2</v>
      </c>
      <c r="S57">
        <f t="shared" si="9"/>
        <v>0</v>
      </c>
    </row>
    <row r="58" spans="2:19" x14ac:dyDescent="0.2">
      <c r="B58" s="15" t="s">
        <v>10</v>
      </c>
      <c r="C58" s="15" t="s">
        <v>7</v>
      </c>
      <c r="D58" s="15" t="s">
        <v>113</v>
      </c>
      <c r="E58" s="16">
        <v>0.2638888888888889</v>
      </c>
      <c r="F58" s="3">
        <v>0.90208333333333324</v>
      </c>
      <c r="G58" s="12">
        <f t="shared" si="10"/>
        <v>0.23541666666666661</v>
      </c>
      <c r="H58" s="13">
        <f t="shared" si="0"/>
        <v>39</v>
      </c>
      <c r="I58" s="13" t="str">
        <f t="shared" si="1"/>
        <v>DIURNO</v>
      </c>
      <c r="J58" s="12" t="str">
        <f t="shared" si="11"/>
        <v/>
      </c>
      <c r="K58" s="3" t="str">
        <f t="shared" si="2"/>
        <v/>
      </c>
      <c r="M58" s="13">
        <f t="shared" si="3"/>
        <v>0.5</v>
      </c>
      <c r="N58" s="28">
        <f t="shared" si="4"/>
        <v>0</v>
      </c>
      <c r="O58" s="13">
        <f t="shared" si="5"/>
        <v>0</v>
      </c>
      <c r="P58" s="13">
        <f t="shared" si="6"/>
        <v>5</v>
      </c>
      <c r="Q58">
        <f t="shared" si="7"/>
        <v>0</v>
      </c>
      <c r="R58">
        <f t="shared" si="8"/>
        <v>5</v>
      </c>
      <c r="S58">
        <f t="shared" si="9"/>
        <v>0.5</v>
      </c>
    </row>
    <row r="59" spans="2:19" x14ac:dyDescent="0.2">
      <c r="B59" s="15" t="s">
        <v>10</v>
      </c>
      <c r="C59" s="15" t="s">
        <v>7</v>
      </c>
      <c r="D59" s="15" t="s">
        <v>108</v>
      </c>
      <c r="E59" s="16">
        <v>0.26805555555555555</v>
      </c>
      <c r="F59" s="3">
        <v>0.66736111111111107</v>
      </c>
      <c r="G59" s="12">
        <f t="shared" si="10"/>
        <v>6.9444444444444198E-4</v>
      </c>
      <c r="H59" s="13">
        <f t="shared" si="0"/>
        <v>1</v>
      </c>
      <c r="I59" s="13" t="str">
        <f t="shared" si="1"/>
        <v>DIURNO</v>
      </c>
      <c r="J59" s="12" t="str">
        <f t="shared" si="11"/>
        <v/>
      </c>
      <c r="K59" s="3" t="str">
        <f t="shared" si="2"/>
        <v/>
      </c>
      <c r="M59" s="13">
        <f t="shared" si="3"/>
        <v>0</v>
      </c>
      <c r="N59" s="28">
        <f t="shared" si="4"/>
        <v>0</v>
      </c>
      <c r="O59" s="13">
        <f t="shared" si="5"/>
        <v>0</v>
      </c>
      <c r="P59" s="13">
        <f t="shared" si="6"/>
        <v>0</v>
      </c>
      <c r="Q59">
        <f t="shared" si="7"/>
        <v>0</v>
      </c>
      <c r="R59">
        <f t="shared" si="8"/>
        <v>0</v>
      </c>
      <c r="S59">
        <f t="shared" si="9"/>
        <v>0</v>
      </c>
    </row>
    <row r="60" spans="2:19" x14ac:dyDescent="0.2">
      <c r="B60" s="15" t="s">
        <v>10</v>
      </c>
      <c r="C60" s="15" t="s">
        <v>7</v>
      </c>
      <c r="D60" s="15" t="s">
        <v>114</v>
      </c>
      <c r="E60" s="16">
        <v>0.33263888888888887</v>
      </c>
      <c r="F60" s="3">
        <v>0.50138888888888888</v>
      </c>
      <c r="G60" s="12">
        <f t="shared" si="10"/>
        <v>0</v>
      </c>
      <c r="H60" s="13">
        <f t="shared" si="0"/>
        <v>0</v>
      </c>
      <c r="I60" s="13" t="str">
        <f t="shared" si="1"/>
        <v>DIURNO</v>
      </c>
      <c r="J60" s="12" t="str">
        <f t="shared" si="11"/>
        <v/>
      </c>
      <c r="K60" s="3" t="str">
        <f t="shared" si="2"/>
        <v/>
      </c>
      <c r="M60" s="13">
        <f t="shared" si="3"/>
        <v>0</v>
      </c>
      <c r="N60" s="28">
        <f t="shared" si="4"/>
        <v>0</v>
      </c>
      <c r="O60" s="13">
        <f t="shared" si="5"/>
        <v>0</v>
      </c>
      <c r="P60" s="13">
        <f t="shared" si="6"/>
        <v>0</v>
      </c>
      <c r="Q60">
        <f t="shared" si="7"/>
        <v>0</v>
      </c>
      <c r="R60">
        <f t="shared" si="8"/>
        <v>0</v>
      </c>
      <c r="S60">
        <f t="shared" si="9"/>
        <v>0</v>
      </c>
    </row>
    <row r="61" spans="2:19" x14ac:dyDescent="0.2">
      <c r="B61" s="15" t="s">
        <v>10</v>
      </c>
      <c r="C61" s="15" t="s">
        <v>7</v>
      </c>
      <c r="D61" s="15" t="s">
        <v>109</v>
      </c>
      <c r="E61" s="16">
        <v>0.26805555555555555</v>
      </c>
      <c r="F61" s="3">
        <v>0.34652777777777777</v>
      </c>
      <c r="G61" s="12">
        <f t="shared" si="10"/>
        <v>0</v>
      </c>
      <c r="H61" s="13">
        <f t="shared" si="0"/>
        <v>0</v>
      </c>
      <c r="I61" s="13" t="str">
        <f t="shared" si="1"/>
        <v>DIURNO</v>
      </c>
      <c r="J61" s="12" t="str">
        <f t="shared" si="11"/>
        <v/>
      </c>
      <c r="K61" s="3" t="str">
        <f t="shared" si="2"/>
        <v/>
      </c>
      <c r="M61" s="13">
        <f t="shared" si="3"/>
        <v>0</v>
      </c>
      <c r="N61" s="28">
        <f t="shared" si="4"/>
        <v>0</v>
      </c>
      <c r="O61" s="13">
        <f t="shared" si="5"/>
        <v>0</v>
      </c>
      <c r="P61" s="13">
        <f t="shared" si="6"/>
        <v>0</v>
      </c>
      <c r="Q61">
        <f t="shared" si="7"/>
        <v>0</v>
      </c>
      <c r="R61">
        <f t="shared" si="8"/>
        <v>0</v>
      </c>
      <c r="S61">
        <f t="shared" si="9"/>
        <v>0</v>
      </c>
    </row>
    <row r="62" spans="2:19" x14ac:dyDescent="0.2">
      <c r="B62" s="15" t="s">
        <v>10</v>
      </c>
      <c r="C62" s="15" t="s">
        <v>7</v>
      </c>
      <c r="D62" s="15" t="s">
        <v>112</v>
      </c>
      <c r="E62" s="16">
        <v>0.26666666666666666</v>
      </c>
      <c r="F62" s="3">
        <v>0.66666666666666663</v>
      </c>
      <c r="G62" s="12">
        <f t="shared" si="10"/>
        <v>0</v>
      </c>
      <c r="H62" s="13">
        <f t="shared" si="0"/>
        <v>0</v>
      </c>
      <c r="I62" s="13" t="str">
        <f t="shared" si="1"/>
        <v>DIURNO</v>
      </c>
      <c r="J62" s="12" t="str">
        <f t="shared" si="11"/>
        <v/>
      </c>
      <c r="K62" s="3" t="str">
        <f t="shared" si="2"/>
        <v/>
      </c>
      <c r="M62" s="13">
        <f t="shared" si="3"/>
        <v>0</v>
      </c>
      <c r="N62" s="28">
        <f t="shared" si="4"/>
        <v>0</v>
      </c>
      <c r="O62" s="13">
        <f t="shared" si="5"/>
        <v>0</v>
      </c>
      <c r="P62" s="13">
        <f t="shared" si="6"/>
        <v>0</v>
      </c>
      <c r="Q62">
        <f t="shared" si="7"/>
        <v>0</v>
      </c>
      <c r="R62">
        <f t="shared" si="8"/>
        <v>0</v>
      </c>
      <c r="S62">
        <f t="shared" si="9"/>
        <v>0</v>
      </c>
    </row>
    <row r="63" spans="2:19" x14ac:dyDescent="0.2">
      <c r="B63" s="15" t="s">
        <v>11</v>
      </c>
      <c r="C63" s="15" t="s">
        <v>7</v>
      </c>
      <c r="D63" s="15" t="s">
        <v>102</v>
      </c>
      <c r="E63" s="16">
        <v>0.35486111111111113</v>
      </c>
      <c r="F63" s="3">
        <v>0.75069444444444444</v>
      </c>
      <c r="G63" s="12">
        <f t="shared" si="10"/>
        <v>8.4027777777777812E-2</v>
      </c>
      <c r="H63" s="13">
        <f t="shared" si="0"/>
        <v>1</v>
      </c>
      <c r="I63" s="13" t="str">
        <f t="shared" si="1"/>
        <v>DIURNO</v>
      </c>
      <c r="J63" s="12" t="str">
        <f t="shared" si="11"/>
        <v/>
      </c>
      <c r="K63" s="3" t="str">
        <f t="shared" si="2"/>
        <v/>
      </c>
      <c r="M63" s="13">
        <f t="shared" si="3"/>
        <v>0</v>
      </c>
      <c r="N63" s="28">
        <f t="shared" si="4"/>
        <v>0</v>
      </c>
      <c r="O63" s="13">
        <f t="shared" si="5"/>
        <v>0</v>
      </c>
      <c r="P63" s="13">
        <f t="shared" si="6"/>
        <v>2</v>
      </c>
      <c r="Q63">
        <f t="shared" si="7"/>
        <v>0</v>
      </c>
      <c r="R63">
        <f t="shared" si="8"/>
        <v>2</v>
      </c>
      <c r="S63">
        <f t="shared" si="9"/>
        <v>0</v>
      </c>
    </row>
    <row r="64" spans="2:19" x14ac:dyDescent="0.2">
      <c r="B64" s="15" t="s">
        <v>11</v>
      </c>
      <c r="C64" s="15" t="s">
        <v>7</v>
      </c>
      <c r="D64" s="15" t="s">
        <v>103</v>
      </c>
      <c r="E64" s="16">
        <v>0.26944444444444443</v>
      </c>
      <c r="F64" s="3">
        <v>0.66736111111111107</v>
      </c>
      <c r="G64" s="12">
        <f t="shared" si="10"/>
        <v>6.9444444444444198E-4</v>
      </c>
      <c r="H64" s="13">
        <f t="shared" si="0"/>
        <v>1</v>
      </c>
      <c r="I64" s="13" t="str">
        <f t="shared" si="1"/>
        <v>DIURNO</v>
      </c>
      <c r="J64" s="12" t="str">
        <f t="shared" si="11"/>
        <v/>
      </c>
      <c r="K64" s="3" t="str">
        <f t="shared" si="2"/>
        <v/>
      </c>
      <c r="M64" s="13">
        <f t="shared" si="3"/>
        <v>0</v>
      </c>
      <c r="N64" s="28">
        <f t="shared" si="4"/>
        <v>0</v>
      </c>
      <c r="O64" s="13">
        <f t="shared" si="5"/>
        <v>0</v>
      </c>
      <c r="P64" s="13">
        <f t="shared" si="6"/>
        <v>0</v>
      </c>
      <c r="Q64">
        <f t="shared" si="7"/>
        <v>0</v>
      </c>
      <c r="R64">
        <f t="shared" si="8"/>
        <v>0</v>
      </c>
      <c r="S64">
        <f t="shared" si="9"/>
        <v>0</v>
      </c>
    </row>
    <row r="65" spans="2:19" x14ac:dyDescent="0.2">
      <c r="B65" s="15" t="s">
        <v>11</v>
      </c>
      <c r="C65" s="15" t="s">
        <v>7</v>
      </c>
      <c r="D65" s="15" t="s">
        <v>104</v>
      </c>
      <c r="E65" s="16">
        <v>0.74236111111111114</v>
      </c>
      <c r="G65" s="12">
        <f t="shared" si="10"/>
        <v>0</v>
      </c>
      <c r="H65" s="13">
        <f t="shared" si="0"/>
        <v>0</v>
      </c>
      <c r="I65" s="13" t="str">
        <f t="shared" si="1"/>
        <v>DIURNO</v>
      </c>
      <c r="J65" s="12" t="str">
        <f t="shared" si="11"/>
        <v>SI</v>
      </c>
      <c r="K65" s="3">
        <f t="shared" si="2"/>
        <v>-0.14583333333333334</v>
      </c>
      <c r="M65" s="13">
        <f t="shared" si="3"/>
        <v>0</v>
      </c>
      <c r="N65" s="28">
        <f t="shared" si="4"/>
        <v>0</v>
      </c>
      <c r="O65" s="13">
        <f t="shared" si="5"/>
        <v>0</v>
      </c>
      <c r="P65" s="13">
        <f t="shared" si="6"/>
        <v>0</v>
      </c>
      <c r="Q65">
        <f t="shared" si="7"/>
        <v>0</v>
      </c>
      <c r="R65">
        <f t="shared" si="8"/>
        <v>0</v>
      </c>
      <c r="S65">
        <f t="shared" si="9"/>
        <v>0</v>
      </c>
    </row>
    <row r="66" spans="2:19" x14ac:dyDescent="0.2">
      <c r="B66" s="15" t="s">
        <v>11</v>
      </c>
      <c r="C66" s="15" t="s">
        <v>7</v>
      </c>
      <c r="D66" s="15" t="s">
        <v>105</v>
      </c>
      <c r="E66" s="16">
        <v>0.24722222222222223</v>
      </c>
      <c r="F66" s="3">
        <v>0.74861111111111101</v>
      </c>
      <c r="G66" s="12">
        <f t="shared" si="10"/>
        <v>8.1944444444444375E-2</v>
      </c>
      <c r="H66" s="13">
        <f t="shared" si="0"/>
        <v>58</v>
      </c>
      <c r="I66" s="13" t="str">
        <f t="shared" si="1"/>
        <v>DIURNO</v>
      </c>
      <c r="J66" s="12" t="str">
        <f t="shared" si="11"/>
        <v/>
      </c>
      <c r="K66" s="3" t="str">
        <f t="shared" si="2"/>
        <v/>
      </c>
      <c r="L66" s="13" t="str">
        <f>IF(J66="SI","5,5","")</f>
        <v/>
      </c>
      <c r="M66" s="13">
        <f t="shared" si="3"/>
        <v>1</v>
      </c>
      <c r="N66" s="28">
        <f t="shared" si="4"/>
        <v>0</v>
      </c>
      <c r="O66" s="13">
        <f t="shared" si="5"/>
        <v>0</v>
      </c>
      <c r="P66" s="13">
        <f t="shared" si="6"/>
        <v>1</v>
      </c>
      <c r="Q66">
        <f t="shared" si="7"/>
        <v>0</v>
      </c>
      <c r="R66">
        <f t="shared" si="8"/>
        <v>1</v>
      </c>
      <c r="S66">
        <f t="shared" si="9"/>
        <v>1</v>
      </c>
    </row>
    <row r="67" spans="2:19" x14ac:dyDescent="0.2">
      <c r="B67" s="15" t="s">
        <v>11</v>
      </c>
      <c r="C67" s="15" t="s">
        <v>7</v>
      </c>
      <c r="D67" s="15" t="s">
        <v>106</v>
      </c>
      <c r="E67" s="16">
        <v>0.25</v>
      </c>
      <c r="F67" s="3">
        <v>0.74236111111111114</v>
      </c>
      <c r="G67" s="12">
        <f t="shared" si="10"/>
        <v>7.5694444444444509E-2</v>
      </c>
      <c r="H67" s="13">
        <f t="shared" si="0"/>
        <v>49</v>
      </c>
      <c r="I67" s="13" t="str">
        <f>IF(E67&lt;$I$3,"DIURNO",IF(E67&gt;$I$3,"EXTRANOC",""))</f>
        <v>DIURNO</v>
      </c>
      <c r="J67" s="12" t="str">
        <f t="shared" si="11"/>
        <v/>
      </c>
      <c r="K67" s="3" t="str">
        <f t="shared" si="2"/>
        <v/>
      </c>
      <c r="L67" s="13" t="str">
        <f t="shared" ref="L67:L130" si="12">IF(J67="SI","5,5","")</f>
        <v/>
      </c>
      <c r="M67" s="13">
        <f t="shared" si="3"/>
        <v>0.75</v>
      </c>
      <c r="N67" s="28">
        <f t="shared" si="4"/>
        <v>0</v>
      </c>
      <c r="O67" s="13">
        <f t="shared" si="5"/>
        <v>0</v>
      </c>
      <c r="P67" s="13">
        <f t="shared" si="6"/>
        <v>1</v>
      </c>
      <c r="Q67">
        <f t="shared" si="7"/>
        <v>0</v>
      </c>
      <c r="R67">
        <f t="shared" si="8"/>
        <v>1</v>
      </c>
      <c r="S67">
        <f t="shared" si="9"/>
        <v>0.75</v>
      </c>
    </row>
    <row r="68" spans="2:19" x14ac:dyDescent="0.2">
      <c r="B68" s="15" t="s">
        <v>11</v>
      </c>
      <c r="C68" s="15" t="s">
        <v>7</v>
      </c>
      <c r="D68" s="15" t="s">
        <v>107</v>
      </c>
      <c r="E68" s="16">
        <v>0.27013888888888887</v>
      </c>
      <c r="F68" s="3">
        <v>0.75069444444444444</v>
      </c>
      <c r="G68" s="12">
        <f t="shared" si="10"/>
        <v>8.4027777777777812E-2</v>
      </c>
      <c r="H68" s="13">
        <f t="shared" si="0"/>
        <v>1</v>
      </c>
      <c r="I68" s="13" t="str">
        <f>IF(E68&lt;$I$3,"DIURNO",IF(E68&gt;$I$3,"EXTRANOC",""))</f>
        <v>DIURNO</v>
      </c>
      <c r="J68" s="12" t="str">
        <f t="shared" si="11"/>
        <v/>
      </c>
      <c r="K68" s="3" t="str">
        <f t="shared" si="2"/>
        <v/>
      </c>
      <c r="L68" s="13" t="str">
        <f t="shared" si="12"/>
        <v/>
      </c>
      <c r="M68" s="13">
        <f t="shared" si="3"/>
        <v>0</v>
      </c>
      <c r="N68" s="28">
        <f t="shared" si="4"/>
        <v>0</v>
      </c>
      <c r="O68" s="13">
        <f t="shared" si="5"/>
        <v>0</v>
      </c>
      <c r="P68" s="13">
        <f t="shared" si="6"/>
        <v>2</v>
      </c>
      <c r="Q68">
        <f t="shared" si="7"/>
        <v>0</v>
      </c>
      <c r="R68">
        <f t="shared" si="8"/>
        <v>2</v>
      </c>
      <c r="S68">
        <f t="shared" si="9"/>
        <v>0</v>
      </c>
    </row>
    <row r="69" spans="2:19" x14ac:dyDescent="0.2">
      <c r="B69" s="15" t="s">
        <v>11</v>
      </c>
      <c r="C69" s="15" t="s">
        <v>7</v>
      </c>
      <c r="D69" s="15" t="s">
        <v>113</v>
      </c>
      <c r="E69" s="16">
        <v>0.26874999999999999</v>
      </c>
      <c r="F69" s="3">
        <v>0.66736111111111107</v>
      </c>
      <c r="G69" s="12">
        <f t="shared" si="10"/>
        <v>6.9444444444444198E-4</v>
      </c>
      <c r="H69" s="13">
        <f t="shared" si="0"/>
        <v>1</v>
      </c>
      <c r="I69" s="13" t="str">
        <f>IF(E69&lt;$I$3,"DIURNO",IF(E69&gt;$I$3,"EXTRANOC",""))</f>
        <v>DIURNO</v>
      </c>
      <c r="J69" s="12" t="str">
        <f t="shared" si="11"/>
        <v/>
      </c>
      <c r="K69" s="3" t="str">
        <f t="shared" si="2"/>
        <v/>
      </c>
      <c r="L69" s="13" t="str">
        <f t="shared" si="12"/>
        <v/>
      </c>
      <c r="M69" s="13">
        <f t="shared" si="3"/>
        <v>0</v>
      </c>
      <c r="N69" s="28">
        <f t="shared" si="4"/>
        <v>0</v>
      </c>
      <c r="O69" s="13">
        <f t="shared" si="5"/>
        <v>0</v>
      </c>
      <c r="P69" s="13">
        <f t="shared" si="6"/>
        <v>0</v>
      </c>
      <c r="Q69">
        <f t="shared" si="7"/>
        <v>0</v>
      </c>
      <c r="R69">
        <f t="shared" si="8"/>
        <v>0</v>
      </c>
      <c r="S69">
        <f t="shared" si="9"/>
        <v>0</v>
      </c>
    </row>
    <row r="70" spans="2:19" x14ac:dyDescent="0.2">
      <c r="B70" s="15" t="s">
        <v>11</v>
      </c>
      <c r="C70" s="15" t="s">
        <v>7</v>
      </c>
      <c r="D70" s="15" t="s">
        <v>108</v>
      </c>
      <c r="E70" s="16">
        <v>0.26944444444444443</v>
      </c>
      <c r="F70" s="3">
        <v>0.71250000000000002</v>
      </c>
      <c r="G70" s="12">
        <f t="shared" si="10"/>
        <v>4.5833333333333393E-2</v>
      </c>
      <c r="H70" s="13">
        <f t="shared" ref="H70:H133" si="13">MINUTE(G70)</f>
        <v>6</v>
      </c>
      <c r="I70" s="13" t="str">
        <f>IF(E70&lt;$I$3,"DIURNO",IF(E70&gt;$I$3,"EXTRANOC",""))</f>
        <v>DIURNO</v>
      </c>
      <c r="J70" s="12" t="str">
        <f t="shared" si="11"/>
        <v/>
      </c>
      <c r="K70" s="3" t="str">
        <f>IF(J70="SI",F70-$J$2,"")</f>
        <v/>
      </c>
      <c r="L70" s="13" t="str">
        <f t="shared" si="12"/>
        <v/>
      </c>
      <c r="M70" s="13">
        <f t="shared" si="3"/>
        <v>0.25</v>
      </c>
      <c r="N70" s="28">
        <f t="shared" si="4"/>
        <v>0</v>
      </c>
      <c r="O70" s="13">
        <f t="shared" si="5"/>
        <v>0</v>
      </c>
      <c r="P70" s="13">
        <f t="shared" si="6"/>
        <v>1</v>
      </c>
      <c r="Q70">
        <f t="shared" si="7"/>
        <v>0</v>
      </c>
      <c r="R70">
        <f t="shared" si="8"/>
        <v>1</v>
      </c>
      <c r="S70">
        <f t="shared" si="9"/>
        <v>0.25</v>
      </c>
    </row>
    <row r="71" spans="2:19" x14ac:dyDescent="0.2">
      <c r="B71" s="15" t="s">
        <v>11</v>
      </c>
      <c r="C71" s="15" t="s">
        <v>7</v>
      </c>
      <c r="D71" s="15" t="s">
        <v>114</v>
      </c>
      <c r="E71" s="16">
        <v>0.33124999999999999</v>
      </c>
      <c r="F71" s="3">
        <v>0.50138888888888888</v>
      </c>
      <c r="G71" s="12">
        <f t="shared" si="10"/>
        <v>0</v>
      </c>
      <c r="H71" s="13">
        <f t="shared" si="13"/>
        <v>0</v>
      </c>
      <c r="I71" s="13" t="str">
        <f t="shared" ref="I71:I134" si="14">IF(F71&lt;$I$3,"DIURNO",IF(F71&gt;$I$3,"EXTRANOC",""))</f>
        <v>DIURNO</v>
      </c>
      <c r="J71" s="12" t="str">
        <f t="shared" si="11"/>
        <v/>
      </c>
      <c r="K71" s="3" t="str">
        <f>IF(J71="SI",F71-$J$2,"")</f>
        <v/>
      </c>
      <c r="L71" s="13" t="str">
        <f t="shared" si="12"/>
        <v/>
      </c>
      <c r="M71" s="13">
        <f t="shared" ref="M71:M134" si="15">IF(H71&lt;=5,0,IF(H71&lt;=20,0.25,IF(H71&lt;=40,0.5,IF(H71&lt;=55,0.75,1))))</f>
        <v>0</v>
      </c>
      <c r="N71" s="28">
        <f t="shared" ref="N71:N134" si="16">IF(F71&gt;$I$3,F71-$I$3,0)</f>
        <v>0</v>
      </c>
      <c r="O71" s="13">
        <f t="shared" ref="O71:O134" si="17">MINUTE(N71)</f>
        <v>0</v>
      </c>
      <c r="P71" s="13">
        <f t="shared" ref="P71:P134" si="18">HOUR(G71)</f>
        <v>0</v>
      </c>
      <c r="Q71">
        <f t="shared" ref="Q71:Q134" si="19">HOUR(N71)</f>
        <v>0</v>
      </c>
      <c r="R71">
        <f t="shared" ref="R71:R134" si="20">P71-Q71</f>
        <v>0</v>
      </c>
      <c r="S71">
        <f t="shared" ref="S71:S134" si="21">M71</f>
        <v>0</v>
      </c>
    </row>
    <row r="72" spans="2:19" x14ac:dyDescent="0.2">
      <c r="B72" s="15" t="s">
        <v>11</v>
      </c>
      <c r="C72" s="15" t="s">
        <v>7</v>
      </c>
      <c r="D72" s="15" t="s">
        <v>116</v>
      </c>
      <c r="E72" s="16">
        <v>0.32847222222222222</v>
      </c>
      <c r="F72" s="3">
        <v>0.5</v>
      </c>
      <c r="G72" s="12">
        <f t="shared" si="10"/>
        <v>0</v>
      </c>
      <c r="H72" s="13">
        <f t="shared" si="13"/>
        <v>0</v>
      </c>
      <c r="I72" s="13" t="str">
        <f t="shared" si="14"/>
        <v>DIURNO</v>
      </c>
      <c r="J72" s="12" t="str">
        <f t="shared" si="11"/>
        <v/>
      </c>
      <c r="L72" s="13" t="str">
        <f t="shared" si="12"/>
        <v/>
      </c>
      <c r="M72" s="13">
        <f t="shared" si="15"/>
        <v>0</v>
      </c>
      <c r="N72" s="28">
        <f t="shared" si="16"/>
        <v>0</v>
      </c>
      <c r="O72" s="13">
        <f t="shared" si="17"/>
        <v>0</v>
      </c>
      <c r="P72" s="13">
        <f t="shared" si="18"/>
        <v>0</v>
      </c>
      <c r="Q72">
        <f t="shared" si="19"/>
        <v>0</v>
      </c>
      <c r="R72">
        <f t="shared" si="20"/>
        <v>0</v>
      </c>
      <c r="S72">
        <f t="shared" si="21"/>
        <v>0</v>
      </c>
    </row>
    <row r="73" spans="2:19" x14ac:dyDescent="0.2">
      <c r="B73" s="15" t="s">
        <v>11</v>
      </c>
      <c r="C73" s="15" t="s">
        <v>7</v>
      </c>
      <c r="D73" s="15" t="s">
        <v>109</v>
      </c>
      <c r="E73" s="16">
        <v>0.26805555555555555</v>
      </c>
      <c r="F73" s="3">
        <v>0.66736111111111107</v>
      </c>
      <c r="G73" s="12">
        <f t="shared" ref="G73:G136" si="22">IF(F73&gt;$G$3,F73-$G$3,)</f>
        <v>6.9444444444444198E-4</v>
      </c>
      <c r="H73" s="13">
        <f t="shared" si="13"/>
        <v>1</v>
      </c>
      <c r="I73" s="13" t="str">
        <f t="shared" si="14"/>
        <v>DIURNO</v>
      </c>
      <c r="J73" s="12" t="str">
        <f t="shared" ref="J73:J136" si="23">IF(E73&gt;=$G$3,"SI","")</f>
        <v/>
      </c>
      <c r="L73" s="13" t="str">
        <f t="shared" si="12"/>
        <v/>
      </c>
      <c r="M73" s="13">
        <f t="shared" si="15"/>
        <v>0</v>
      </c>
      <c r="N73" s="28">
        <f t="shared" si="16"/>
        <v>0</v>
      </c>
      <c r="O73" s="13">
        <f t="shared" si="17"/>
        <v>0</v>
      </c>
      <c r="P73" s="13">
        <f t="shared" si="18"/>
        <v>0</v>
      </c>
      <c r="Q73">
        <f t="shared" si="19"/>
        <v>0</v>
      </c>
      <c r="R73">
        <f t="shared" si="20"/>
        <v>0</v>
      </c>
      <c r="S73">
        <f t="shared" si="21"/>
        <v>0</v>
      </c>
    </row>
    <row r="74" spans="2:19" x14ac:dyDescent="0.2">
      <c r="B74" s="15" t="s">
        <v>11</v>
      </c>
      <c r="C74" s="15" t="s">
        <v>7</v>
      </c>
      <c r="D74" s="15" t="s">
        <v>110</v>
      </c>
      <c r="E74" s="16">
        <v>0.2673611111111111</v>
      </c>
      <c r="F74" s="3">
        <v>0.66736111111111107</v>
      </c>
      <c r="G74" s="12">
        <f t="shared" si="22"/>
        <v>6.9444444444444198E-4</v>
      </c>
      <c r="H74" s="13">
        <f t="shared" si="13"/>
        <v>1</v>
      </c>
      <c r="I74" s="13" t="str">
        <f t="shared" si="14"/>
        <v>DIURNO</v>
      </c>
      <c r="J74" s="12" t="str">
        <f t="shared" si="23"/>
        <v/>
      </c>
      <c r="L74" s="13" t="str">
        <f t="shared" si="12"/>
        <v/>
      </c>
      <c r="M74" s="13">
        <f t="shared" si="15"/>
        <v>0</v>
      </c>
      <c r="N74" s="28">
        <f t="shared" si="16"/>
        <v>0</v>
      </c>
      <c r="O74" s="13">
        <f t="shared" si="17"/>
        <v>0</v>
      </c>
      <c r="P74" s="13">
        <f t="shared" si="18"/>
        <v>0</v>
      </c>
      <c r="Q74">
        <f t="shared" si="19"/>
        <v>0</v>
      </c>
      <c r="R74">
        <f t="shared" si="20"/>
        <v>0</v>
      </c>
      <c r="S74">
        <f t="shared" si="21"/>
        <v>0</v>
      </c>
    </row>
    <row r="75" spans="2:19" x14ac:dyDescent="0.2">
      <c r="B75" s="15" t="s">
        <v>11</v>
      </c>
      <c r="C75" s="15" t="s">
        <v>7</v>
      </c>
      <c r="D75" s="15" t="s">
        <v>111</v>
      </c>
      <c r="E75" s="16">
        <v>0.2673611111111111</v>
      </c>
      <c r="F75" s="3">
        <v>0.67152777777777783</v>
      </c>
      <c r="G75" s="12">
        <f t="shared" si="22"/>
        <v>4.8611111111112049E-3</v>
      </c>
      <c r="H75" s="13">
        <f t="shared" si="13"/>
        <v>7</v>
      </c>
      <c r="I75" s="13" t="str">
        <f t="shared" si="14"/>
        <v>DIURNO</v>
      </c>
      <c r="J75" s="12" t="str">
        <f t="shared" si="23"/>
        <v/>
      </c>
      <c r="L75" s="13" t="str">
        <f t="shared" si="12"/>
        <v/>
      </c>
      <c r="M75" s="13">
        <f t="shared" si="15"/>
        <v>0.25</v>
      </c>
      <c r="N75" s="28">
        <f t="shared" si="16"/>
        <v>0</v>
      </c>
      <c r="O75" s="13">
        <f t="shared" si="17"/>
        <v>0</v>
      </c>
      <c r="P75" s="13">
        <f t="shared" si="18"/>
        <v>0</v>
      </c>
      <c r="Q75">
        <f t="shared" si="19"/>
        <v>0</v>
      </c>
      <c r="R75">
        <f t="shared" si="20"/>
        <v>0</v>
      </c>
      <c r="S75">
        <f t="shared" si="21"/>
        <v>0.25</v>
      </c>
    </row>
    <row r="76" spans="2:19" x14ac:dyDescent="0.2">
      <c r="B76" s="15" t="s">
        <v>11</v>
      </c>
      <c r="C76" s="15" t="s">
        <v>7</v>
      </c>
      <c r="D76" s="15" t="s">
        <v>112</v>
      </c>
      <c r="E76" s="16">
        <v>0.26666666666666666</v>
      </c>
      <c r="F76" s="3">
        <v>0.66736111111111107</v>
      </c>
      <c r="G76" s="12">
        <f t="shared" si="22"/>
        <v>6.9444444444444198E-4</v>
      </c>
      <c r="H76" s="13">
        <f t="shared" si="13"/>
        <v>1</v>
      </c>
      <c r="I76" s="13" t="str">
        <f t="shared" si="14"/>
        <v>DIURNO</v>
      </c>
      <c r="J76" s="12" t="str">
        <f t="shared" si="23"/>
        <v/>
      </c>
      <c r="L76" s="13" t="str">
        <f t="shared" si="12"/>
        <v/>
      </c>
      <c r="M76" s="13">
        <f t="shared" si="15"/>
        <v>0</v>
      </c>
      <c r="N76" s="28">
        <f t="shared" si="16"/>
        <v>0</v>
      </c>
      <c r="O76" s="13">
        <f t="shared" si="17"/>
        <v>0</v>
      </c>
      <c r="P76" s="13">
        <f t="shared" si="18"/>
        <v>0</v>
      </c>
      <c r="Q76">
        <f t="shared" si="19"/>
        <v>0</v>
      </c>
      <c r="R76">
        <f t="shared" si="20"/>
        <v>0</v>
      </c>
      <c r="S76">
        <f t="shared" si="21"/>
        <v>0</v>
      </c>
    </row>
    <row r="77" spans="2:19" x14ac:dyDescent="0.2">
      <c r="B77" s="15" t="s">
        <v>12</v>
      </c>
      <c r="C77" s="15" t="s">
        <v>7</v>
      </c>
      <c r="D77" s="15" t="s">
        <v>102</v>
      </c>
      <c r="E77" s="16">
        <v>0.26180555555555557</v>
      </c>
      <c r="F77" s="3">
        <v>0.66736111111111107</v>
      </c>
      <c r="G77" s="12">
        <f t="shared" si="22"/>
        <v>6.9444444444444198E-4</v>
      </c>
      <c r="H77" s="13">
        <f t="shared" si="13"/>
        <v>1</v>
      </c>
      <c r="I77" s="13" t="str">
        <f t="shared" si="14"/>
        <v>DIURNO</v>
      </c>
      <c r="J77" s="12" t="str">
        <f t="shared" si="23"/>
        <v/>
      </c>
      <c r="L77" s="13" t="str">
        <f t="shared" si="12"/>
        <v/>
      </c>
      <c r="M77" s="13">
        <f t="shared" si="15"/>
        <v>0</v>
      </c>
      <c r="N77" s="28">
        <f t="shared" si="16"/>
        <v>0</v>
      </c>
      <c r="O77" s="13">
        <f t="shared" si="17"/>
        <v>0</v>
      </c>
      <c r="P77" s="13">
        <f t="shared" si="18"/>
        <v>0</v>
      </c>
      <c r="Q77">
        <f t="shared" si="19"/>
        <v>0</v>
      </c>
      <c r="R77">
        <f t="shared" si="20"/>
        <v>0</v>
      </c>
      <c r="S77">
        <f t="shared" si="21"/>
        <v>0</v>
      </c>
    </row>
    <row r="78" spans="2:19" x14ac:dyDescent="0.2">
      <c r="B78" s="15" t="s">
        <v>12</v>
      </c>
      <c r="C78" s="15" t="s">
        <v>7</v>
      </c>
      <c r="D78" s="15" t="s">
        <v>103</v>
      </c>
      <c r="E78" s="16">
        <v>0.26180555555555557</v>
      </c>
      <c r="F78" s="3">
        <v>0.66736111111111107</v>
      </c>
      <c r="G78" s="12">
        <f t="shared" si="22"/>
        <v>6.9444444444444198E-4</v>
      </c>
      <c r="H78" s="13">
        <f t="shared" si="13"/>
        <v>1</v>
      </c>
      <c r="I78" s="13" t="str">
        <f t="shared" si="14"/>
        <v>DIURNO</v>
      </c>
      <c r="J78" s="12" t="str">
        <f t="shared" si="23"/>
        <v/>
      </c>
      <c r="L78" s="13" t="str">
        <f t="shared" si="12"/>
        <v/>
      </c>
      <c r="M78" s="13">
        <f t="shared" si="15"/>
        <v>0</v>
      </c>
      <c r="N78" s="28">
        <f t="shared" si="16"/>
        <v>0</v>
      </c>
      <c r="O78" s="13">
        <f t="shared" si="17"/>
        <v>0</v>
      </c>
      <c r="P78" s="13">
        <f t="shared" si="18"/>
        <v>0</v>
      </c>
      <c r="Q78">
        <f t="shared" si="19"/>
        <v>0</v>
      </c>
      <c r="R78">
        <f t="shared" si="20"/>
        <v>0</v>
      </c>
      <c r="S78">
        <f t="shared" si="21"/>
        <v>0</v>
      </c>
    </row>
    <row r="79" spans="2:19" x14ac:dyDescent="0.2">
      <c r="B79" s="15" t="s">
        <v>12</v>
      </c>
      <c r="C79" s="15" t="s">
        <v>7</v>
      </c>
      <c r="D79" s="15" t="s">
        <v>104</v>
      </c>
      <c r="E79" s="16">
        <v>0.26250000000000001</v>
      </c>
      <c r="F79" s="3">
        <v>0.66736111111111107</v>
      </c>
      <c r="G79" s="12">
        <f t="shared" si="22"/>
        <v>6.9444444444444198E-4</v>
      </c>
      <c r="H79" s="13">
        <f t="shared" si="13"/>
        <v>1</v>
      </c>
      <c r="I79" s="13" t="str">
        <f t="shared" si="14"/>
        <v>DIURNO</v>
      </c>
      <c r="J79" s="12" t="str">
        <f t="shared" si="23"/>
        <v/>
      </c>
      <c r="L79" s="13" t="str">
        <f t="shared" si="12"/>
        <v/>
      </c>
      <c r="M79" s="13">
        <f t="shared" si="15"/>
        <v>0</v>
      </c>
      <c r="N79" s="28">
        <f t="shared" si="16"/>
        <v>0</v>
      </c>
      <c r="O79" s="13">
        <f t="shared" si="17"/>
        <v>0</v>
      </c>
      <c r="P79" s="13">
        <f t="shared" si="18"/>
        <v>0</v>
      </c>
      <c r="Q79">
        <f t="shared" si="19"/>
        <v>0</v>
      </c>
      <c r="R79">
        <f t="shared" si="20"/>
        <v>0</v>
      </c>
      <c r="S79">
        <f t="shared" si="21"/>
        <v>0</v>
      </c>
    </row>
    <row r="80" spans="2:19" x14ac:dyDescent="0.2">
      <c r="B80" s="15" t="s">
        <v>12</v>
      </c>
      <c r="C80" s="15" t="s">
        <v>7</v>
      </c>
      <c r="D80" s="15" t="s">
        <v>105</v>
      </c>
      <c r="E80" s="16">
        <v>0.26874999999999999</v>
      </c>
      <c r="F80" s="3">
        <v>0.66736111111111107</v>
      </c>
      <c r="G80" s="12">
        <f t="shared" si="22"/>
        <v>6.9444444444444198E-4</v>
      </c>
      <c r="H80" s="13">
        <f t="shared" si="13"/>
        <v>1</v>
      </c>
      <c r="I80" s="13" t="str">
        <f t="shared" si="14"/>
        <v>DIURNO</v>
      </c>
      <c r="J80" s="12" t="str">
        <f t="shared" si="23"/>
        <v/>
      </c>
      <c r="L80" s="13" t="str">
        <f t="shared" si="12"/>
        <v/>
      </c>
      <c r="M80" s="13">
        <f t="shared" si="15"/>
        <v>0</v>
      </c>
      <c r="N80" s="28">
        <f t="shared" si="16"/>
        <v>0</v>
      </c>
      <c r="O80" s="13">
        <f t="shared" si="17"/>
        <v>0</v>
      </c>
      <c r="P80" s="13">
        <f t="shared" si="18"/>
        <v>0</v>
      </c>
      <c r="Q80">
        <f t="shared" si="19"/>
        <v>0</v>
      </c>
      <c r="R80">
        <f t="shared" si="20"/>
        <v>0</v>
      </c>
      <c r="S80">
        <f t="shared" si="21"/>
        <v>0</v>
      </c>
    </row>
    <row r="81" spans="2:19" x14ac:dyDescent="0.2">
      <c r="B81" s="15" t="s">
        <v>12</v>
      </c>
      <c r="C81" s="15" t="s">
        <v>7</v>
      </c>
      <c r="D81" s="15" t="s">
        <v>106</v>
      </c>
      <c r="E81" s="16">
        <v>0.26250000000000001</v>
      </c>
      <c r="F81" s="3">
        <v>0.66736111111111107</v>
      </c>
      <c r="G81" s="12">
        <f t="shared" si="22"/>
        <v>6.9444444444444198E-4</v>
      </c>
      <c r="H81" s="13">
        <f t="shared" si="13"/>
        <v>1</v>
      </c>
      <c r="I81" s="13" t="str">
        <f t="shared" si="14"/>
        <v>DIURNO</v>
      </c>
      <c r="J81" s="12" t="str">
        <f t="shared" si="23"/>
        <v/>
      </c>
      <c r="L81" s="13" t="str">
        <f t="shared" si="12"/>
        <v/>
      </c>
      <c r="M81" s="13">
        <f t="shared" si="15"/>
        <v>0</v>
      </c>
      <c r="N81" s="28">
        <f t="shared" si="16"/>
        <v>0</v>
      </c>
      <c r="O81" s="13">
        <f t="shared" si="17"/>
        <v>0</v>
      </c>
      <c r="P81" s="13">
        <f t="shared" si="18"/>
        <v>0</v>
      </c>
      <c r="Q81">
        <f t="shared" si="19"/>
        <v>0</v>
      </c>
      <c r="R81">
        <f t="shared" si="20"/>
        <v>0</v>
      </c>
      <c r="S81">
        <f t="shared" si="21"/>
        <v>0</v>
      </c>
    </row>
    <row r="82" spans="2:19" x14ac:dyDescent="0.2">
      <c r="B82" s="15" t="s">
        <v>12</v>
      </c>
      <c r="C82" s="15" t="s">
        <v>7</v>
      </c>
      <c r="D82" s="15" t="s">
        <v>107</v>
      </c>
      <c r="E82" s="16">
        <v>0.26111111111111113</v>
      </c>
      <c r="F82" s="3">
        <v>0.62222222222222223</v>
      </c>
      <c r="G82" s="12">
        <f t="shared" si="22"/>
        <v>0</v>
      </c>
      <c r="H82" s="13">
        <f t="shared" si="13"/>
        <v>0</v>
      </c>
      <c r="I82" s="13" t="str">
        <f t="shared" si="14"/>
        <v>DIURNO</v>
      </c>
      <c r="J82" s="12" t="str">
        <f t="shared" si="23"/>
        <v/>
      </c>
      <c r="L82" s="13" t="str">
        <f t="shared" si="12"/>
        <v/>
      </c>
      <c r="M82" s="13">
        <f t="shared" si="15"/>
        <v>0</v>
      </c>
      <c r="N82" s="28">
        <f t="shared" si="16"/>
        <v>0</v>
      </c>
      <c r="O82" s="13">
        <f t="shared" si="17"/>
        <v>0</v>
      </c>
      <c r="P82" s="13">
        <f t="shared" si="18"/>
        <v>0</v>
      </c>
      <c r="Q82">
        <f t="shared" si="19"/>
        <v>0</v>
      </c>
      <c r="R82">
        <f t="shared" si="20"/>
        <v>0</v>
      </c>
      <c r="S82">
        <f t="shared" si="21"/>
        <v>0</v>
      </c>
    </row>
    <row r="83" spans="2:19" x14ac:dyDescent="0.2">
      <c r="B83" s="15" t="s">
        <v>12</v>
      </c>
      <c r="C83" s="15" t="s">
        <v>7</v>
      </c>
      <c r="D83" s="15" t="s">
        <v>113</v>
      </c>
      <c r="E83" s="16">
        <v>0.26111111111111113</v>
      </c>
      <c r="F83" s="3">
        <v>0.66736111111111107</v>
      </c>
      <c r="G83" s="12">
        <f t="shared" si="22"/>
        <v>6.9444444444444198E-4</v>
      </c>
      <c r="H83" s="13">
        <f t="shared" si="13"/>
        <v>1</v>
      </c>
      <c r="I83" s="13" t="str">
        <f t="shared" si="14"/>
        <v>DIURNO</v>
      </c>
      <c r="J83" s="12" t="str">
        <f t="shared" si="23"/>
        <v/>
      </c>
      <c r="L83" s="13" t="str">
        <f t="shared" si="12"/>
        <v/>
      </c>
      <c r="M83" s="13">
        <f t="shared" si="15"/>
        <v>0</v>
      </c>
      <c r="N83" s="28">
        <f t="shared" si="16"/>
        <v>0</v>
      </c>
      <c r="O83" s="13">
        <f t="shared" si="17"/>
        <v>0</v>
      </c>
      <c r="P83" s="13">
        <f t="shared" si="18"/>
        <v>0</v>
      </c>
      <c r="Q83">
        <f t="shared" si="19"/>
        <v>0</v>
      </c>
      <c r="R83">
        <f t="shared" si="20"/>
        <v>0</v>
      </c>
      <c r="S83">
        <f t="shared" si="21"/>
        <v>0</v>
      </c>
    </row>
    <row r="84" spans="2:19" x14ac:dyDescent="0.2">
      <c r="B84" s="15" t="s">
        <v>12</v>
      </c>
      <c r="C84" s="15" t="s">
        <v>7</v>
      </c>
      <c r="D84" s="15" t="s">
        <v>108</v>
      </c>
      <c r="E84" s="16">
        <v>0.26180555555555557</v>
      </c>
      <c r="F84" s="3">
        <v>0.66666666666666663</v>
      </c>
      <c r="G84" s="12">
        <f t="shared" si="22"/>
        <v>0</v>
      </c>
      <c r="H84" s="13">
        <f t="shared" si="13"/>
        <v>0</v>
      </c>
      <c r="I84" s="13" t="str">
        <f t="shared" si="14"/>
        <v>DIURNO</v>
      </c>
      <c r="J84" s="12" t="str">
        <f t="shared" si="23"/>
        <v/>
      </c>
      <c r="L84" s="13" t="str">
        <f t="shared" si="12"/>
        <v/>
      </c>
      <c r="M84" s="13">
        <f t="shared" si="15"/>
        <v>0</v>
      </c>
      <c r="N84" s="28">
        <f t="shared" si="16"/>
        <v>0</v>
      </c>
      <c r="O84" s="13">
        <f t="shared" si="17"/>
        <v>0</v>
      </c>
      <c r="P84" s="13">
        <f t="shared" si="18"/>
        <v>0</v>
      </c>
      <c r="Q84">
        <f t="shared" si="19"/>
        <v>0</v>
      </c>
      <c r="R84">
        <f t="shared" si="20"/>
        <v>0</v>
      </c>
      <c r="S84">
        <f t="shared" si="21"/>
        <v>0</v>
      </c>
    </row>
    <row r="85" spans="2:19" x14ac:dyDescent="0.2">
      <c r="B85" s="15" t="s">
        <v>12</v>
      </c>
      <c r="C85" s="15" t="s">
        <v>7</v>
      </c>
      <c r="D85" s="15" t="s">
        <v>114</v>
      </c>
      <c r="E85" s="16">
        <v>0.26874999999999999</v>
      </c>
      <c r="F85" s="3">
        <v>0.50069444444444444</v>
      </c>
      <c r="G85" s="12">
        <f t="shared" si="22"/>
        <v>0</v>
      </c>
      <c r="H85" s="13">
        <f t="shared" si="13"/>
        <v>0</v>
      </c>
      <c r="I85" s="13" t="str">
        <f t="shared" si="14"/>
        <v>DIURNO</v>
      </c>
      <c r="J85" s="12" t="str">
        <f t="shared" si="23"/>
        <v/>
      </c>
      <c r="L85" s="13" t="str">
        <f t="shared" si="12"/>
        <v/>
      </c>
      <c r="M85" s="13">
        <f t="shared" si="15"/>
        <v>0</v>
      </c>
      <c r="N85" s="28">
        <f t="shared" si="16"/>
        <v>0</v>
      </c>
      <c r="O85" s="13">
        <f t="shared" si="17"/>
        <v>0</v>
      </c>
      <c r="P85" s="13">
        <f t="shared" si="18"/>
        <v>0</v>
      </c>
      <c r="Q85">
        <f t="shared" si="19"/>
        <v>0</v>
      </c>
      <c r="R85">
        <f t="shared" si="20"/>
        <v>0</v>
      </c>
      <c r="S85">
        <f t="shared" si="21"/>
        <v>0</v>
      </c>
    </row>
    <row r="86" spans="2:19" x14ac:dyDescent="0.2">
      <c r="B86" s="15" t="s">
        <v>12</v>
      </c>
      <c r="C86" s="15" t="s">
        <v>7</v>
      </c>
      <c r="D86" s="15" t="s">
        <v>116</v>
      </c>
      <c r="E86" s="16">
        <v>0.28333333333333333</v>
      </c>
      <c r="F86" s="3">
        <v>0.45694444444444443</v>
      </c>
      <c r="G86" s="12">
        <f t="shared" si="22"/>
        <v>0</v>
      </c>
      <c r="H86" s="13">
        <f t="shared" si="13"/>
        <v>0</v>
      </c>
      <c r="I86" s="13" t="str">
        <f t="shared" si="14"/>
        <v>DIURNO</v>
      </c>
      <c r="J86" s="12" t="str">
        <f t="shared" si="23"/>
        <v/>
      </c>
      <c r="L86" s="13" t="str">
        <f t="shared" si="12"/>
        <v/>
      </c>
      <c r="M86" s="13">
        <f t="shared" si="15"/>
        <v>0</v>
      </c>
      <c r="N86" s="28">
        <f t="shared" si="16"/>
        <v>0</v>
      </c>
      <c r="O86" s="13">
        <f t="shared" si="17"/>
        <v>0</v>
      </c>
      <c r="P86" s="13">
        <f t="shared" si="18"/>
        <v>0</v>
      </c>
      <c r="Q86">
        <f t="shared" si="19"/>
        <v>0</v>
      </c>
      <c r="R86">
        <f t="shared" si="20"/>
        <v>0</v>
      </c>
      <c r="S86">
        <f t="shared" si="21"/>
        <v>0</v>
      </c>
    </row>
    <row r="87" spans="2:19" x14ac:dyDescent="0.2">
      <c r="B87" s="15" t="s">
        <v>12</v>
      </c>
      <c r="C87" s="15" t="s">
        <v>7</v>
      </c>
      <c r="D87" s="15" t="s">
        <v>109</v>
      </c>
      <c r="E87" s="16">
        <v>0.26319444444444445</v>
      </c>
      <c r="F87" s="3">
        <v>0.66736111111111107</v>
      </c>
      <c r="G87" s="12">
        <f t="shared" si="22"/>
        <v>6.9444444444444198E-4</v>
      </c>
      <c r="H87" s="13">
        <f t="shared" si="13"/>
        <v>1</v>
      </c>
      <c r="I87" s="13" t="str">
        <f t="shared" si="14"/>
        <v>DIURNO</v>
      </c>
      <c r="J87" s="12" t="str">
        <f t="shared" si="23"/>
        <v/>
      </c>
      <c r="L87" s="13" t="str">
        <f t="shared" si="12"/>
        <v/>
      </c>
      <c r="M87" s="13">
        <f t="shared" si="15"/>
        <v>0</v>
      </c>
      <c r="N87" s="28">
        <f t="shared" si="16"/>
        <v>0</v>
      </c>
      <c r="O87" s="13">
        <f t="shared" si="17"/>
        <v>0</v>
      </c>
      <c r="P87" s="13">
        <f t="shared" si="18"/>
        <v>0</v>
      </c>
      <c r="Q87">
        <f t="shared" si="19"/>
        <v>0</v>
      </c>
      <c r="R87">
        <f t="shared" si="20"/>
        <v>0</v>
      </c>
      <c r="S87">
        <f t="shared" si="21"/>
        <v>0</v>
      </c>
    </row>
    <row r="88" spans="2:19" x14ac:dyDescent="0.2">
      <c r="B88" s="15" t="s">
        <v>12</v>
      </c>
      <c r="C88" s="15" t="s">
        <v>7</v>
      </c>
      <c r="D88" s="15" t="s">
        <v>110</v>
      </c>
      <c r="E88" s="16">
        <v>0.26250000000000001</v>
      </c>
      <c r="F88" s="3">
        <v>0.66736111111111107</v>
      </c>
      <c r="G88" s="12">
        <f t="shared" si="22"/>
        <v>6.9444444444444198E-4</v>
      </c>
      <c r="H88" s="13">
        <f t="shared" si="13"/>
        <v>1</v>
      </c>
      <c r="I88" s="13" t="str">
        <f t="shared" si="14"/>
        <v>DIURNO</v>
      </c>
      <c r="J88" s="12" t="str">
        <f t="shared" si="23"/>
        <v/>
      </c>
      <c r="L88" s="13" t="str">
        <f t="shared" si="12"/>
        <v/>
      </c>
      <c r="M88" s="13">
        <f t="shared" si="15"/>
        <v>0</v>
      </c>
      <c r="N88" s="28">
        <f t="shared" si="16"/>
        <v>0</v>
      </c>
      <c r="O88" s="13">
        <f t="shared" si="17"/>
        <v>0</v>
      </c>
      <c r="P88" s="13">
        <f t="shared" si="18"/>
        <v>0</v>
      </c>
      <c r="Q88">
        <f t="shared" si="19"/>
        <v>0</v>
      </c>
      <c r="R88">
        <f t="shared" si="20"/>
        <v>0</v>
      </c>
      <c r="S88">
        <f t="shared" si="21"/>
        <v>0</v>
      </c>
    </row>
    <row r="89" spans="2:19" x14ac:dyDescent="0.2">
      <c r="B89" s="15" t="s">
        <v>12</v>
      </c>
      <c r="C89" s="15" t="s">
        <v>7</v>
      </c>
      <c r="D89" s="15" t="s">
        <v>111</v>
      </c>
      <c r="E89" s="16">
        <v>0.26250000000000001</v>
      </c>
      <c r="F89" s="3">
        <v>0.66736111111111107</v>
      </c>
      <c r="G89" s="12">
        <f t="shared" si="22"/>
        <v>6.9444444444444198E-4</v>
      </c>
      <c r="H89" s="13">
        <f t="shared" si="13"/>
        <v>1</v>
      </c>
      <c r="I89" s="13" t="str">
        <f t="shared" si="14"/>
        <v>DIURNO</v>
      </c>
      <c r="J89" s="12" t="str">
        <f t="shared" si="23"/>
        <v/>
      </c>
      <c r="L89" s="13" t="str">
        <f t="shared" si="12"/>
        <v/>
      </c>
      <c r="M89" s="13">
        <f t="shared" si="15"/>
        <v>0</v>
      </c>
      <c r="N89" s="28">
        <f t="shared" si="16"/>
        <v>0</v>
      </c>
      <c r="O89" s="13">
        <f t="shared" si="17"/>
        <v>0</v>
      </c>
      <c r="P89" s="13">
        <f t="shared" si="18"/>
        <v>0</v>
      </c>
      <c r="Q89">
        <f t="shared" si="19"/>
        <v>0</v>
      </c>
      <c r="R89">
        <f t="shared" si="20"/>
        <v>0</v>
      </c>
      <c r="S89">
        <f t="shared" si="21"/>
        <v>0</v>
      </c>
    </row>
    <row r="90" spans="2:19" x14ac:dyDescent="0.2">
      <c r="B90" s="15" t="s">
        <v>12</v>
      </c>
      <c r="C90" s="15" t="s">
        <v>7</v>
      </c>
      <c r="D90" s="15" t="s">
        <v>112</v>
      </c>
      <c r="E90" s="16">
        <v>0.26180555555555557</v>
      </c>
      <c r="F90" s="3">
        <v>0.66736111111111107</v>
      </c>
      <c r="G90" s="12">
        <f t="shared" si="22"/>
        <v>6.9444444444444198E-4</v>
      </c>
      <c r="H90" s="13">
        <f t="shared" si="13"/>
        <v>1</v>
      </c>
      <c r="I90" s="13" t="str">
        <f t="shared" si="14"/>
        <v>DIURNO</v>
      </c>
      <c r="J90" s="12" t="str">
        <f t="shared" si="23"/>
        <v/>
      </c>
      <c r="L90" s="13" t="str">
        <f t="shared" si="12"/>
        <v/>
      </c>
      <c r="M90" s="13">
        <f t="shared" si="15"/>
        <v>0</v>
      </c>
      <c r="N90" s="28">
        <f t="shared" si="16"/>
        <v>0</v>
      </c>
      <c r="O90" s="13">
        <f t="shared" si="17"/>
        <v>0</v>
      </c>
      <c r="P90" s="13">
        <f t="shared" si="18"/>
        <v>0</v>
      </c>
      <c r="Q90">
        <f t="shared" si="19"/>
        <v>0</v>
      </c>
      <c r="R90">
        <f t="shared" si="20"/>
        <v>0</v>
      </c>
      <c r="S90">
        <f t="shared" si="21"/>
        <v>0</v>
      </c>
    </row>
    <row r="91" spans="2:19" x14ac:dyDescent="0.2">
      <c r="B91" s="15" t="s">
        <v>13</v>
      </c>
      <c r="C91" s="15" t="s">
        <v>7</v>
      </c>
      <c r="D91" s="15" t="s">
        <v>102</v>
      </c>
      <c r="E91" s="16">
        <v>0.25972222222222224</v>
      </c>
      <c r="F91" s="3">
        <v>0.74791666666666667</v>
      </c>
      <c r="G91" s="12">
        <f t="shared" si="22"/>
        <v>8.1250000000000044E-2</v>
      </c>
      <c r="H91" s="13">
        <f t="shared" si="13"/>
        <v>57</v>
      </c>
      <c r="I91" s="13" t="str">
        <f t="shared" si="14"/>
        <v>DIURNO</v>
      </c>
      <c r="J91" s="12" t="str">
        <f t="shared" si="23"/>
        <v/>
      </c>
      <c r="L91" s="13" t="str">
        <f t="shared" si="12"/>
        <v/>
      </c>
      <c r="M91" s="13">
        <f t="shared" si="15"/>
        <v>1</v>
      </c>
      <c r="N91" s="28">
        <f t="shared" si="16"/>
        <v>0</v>
      </c>
      <c r="O91" s="13">
        <f t="shared" si="17"/>
        <v>0</v>
      </c>
      <c r="P91" s="13">
        <f t="shared" si="18"/>
        <v>1</v>
      </c>
      <c r="Q91">
        <f t="shared" si="19"/>
        <v>0</v>
      </c>
      <c r="R91">
        <f t="shared" si="20"/>
        <v>1</v>
      </c>
      <c r="S91">
        <f t="shared" si="21"/>
        <v>1</v>
      </c>
    </row>
    <row r="92" spans="2:19" x14ac:dyDescent="0.2">
      <c r="B92" s="15" t="s">
        <v>13</v>
      </c>
      <c r="C92" s="15" t="s">
        <v>7</v>
      </c>
      <c r="D92" s="15" t="s">
        <v>103</v>
      </c>
      <c r="E92" s="16">
        <v>0.25625000000000003</v>
      </c>
      <c r="F92" s="3">
        <v>0.75277777777777777</v>
      </c>
      <c r="G92" s="12">
        <f t="shared" si="22"/>
        <v>8.6111111111111138E-2</v>
      </c>
      <c r="H92" s="13">
        <f t="shared" si="13"/>
        <v>4</v>
      </c>
      <c r="I92" s="13" t="str">
        <f t="shared" si="14"/>
        <v>DIURNO</v>
      </c>
      <c r="J92" s="12" t="str">
        <f t="shared" si="23"/>
        <v/>
      </c>
      <c r="L92" s="13" t="str">
        <f t="shared" si="12"/>
        <v/>
      </c>
      <c r="M92" s="13">
        <f t="shared" si="15"/>
        <v>0</v>
      </c>
      <c r="N92" s="28">
        <f t="shared" si="16"/>
        <v>0</v>
      </c>
      <c r="O92" s="13">
        <f t="shared" si="17"/>
        <v>0</v>
      </c>
      <c r="P92" s="13">
        <f t="shared" si="18"/>
        <v>2</v>
      </c>
      <c r="Q92">
        <f t="shared" si="19"/>
        <v>0</v>
      </c>
      <c r="R92">
        <f t="shared" si="20"/>
        <v>2</v>
      </c>
      <c r="S92">
        <f t="shared" si="21"/>
        <v>0</v>
      </c>
    </row>
    <row r="93" spans="2:19" x14ac:dyDescent="0.2">
      <c r="B93" s="15" t="s">
        <v>13</v>
      </c>
      <c r="C93" s="15" t="s">
        <v>7</v>
      </c>
      <c r="D93" s="15" t="s">
        <v>117</v>
      </c>
      <c r="E93" s="16">
        <v>0.32777777777777778</v>
      </c>
      <c r="F93" s="3">
        <v>0.50624999999999998</v>
      </c>
      <c r="G93" s="12">
        <f t="shared" si="22"/>
        <v>0</v>
      </c>
      <c r="H93" s="13">
        <f t="shared" si="13"/>
        <v>0</v>
      </c>
      <c r="I93" s="13" t="str">
        <f t="shared" si="14"/>
        <v>DIURNO</v>
      </c>
      <c r="J93" s="12" t="str">
        <f t="shared" si="23"/>
        <v/>
      </c>
      <c r="L93" s="13" t="str">
        <f t="shared" si="12"/>
        <v/>
      </c>
      <c r="M93" s="13">
        <f t="shared" si="15"/>
        <v>0</v>
      </c>
      <c r="N93" s="28">
        <f t="shared" si="16"/>
        <v>0</v>
      </c>
      <c r="O93" s="13">
        <f t="shared" si="17"/>
        <v>0</v>
      </c>
      <c r="P93" s="13">
        <f t="shared" si="18"/>
        <v>0</v>
      </c>
      <c r="Q93">
        <f t="shared" si="19"/>
        <v>0</v>
      </c>
      <c r="R93">
        <f t="shared" si="20"/>
        <v>0</v>
      </c>
      <c r="S93">
        <f t="shared" si="21"/>
        <v>0</v>
      </c>
    </row>
    <row r="94" spans="2:19" x14ac:dyDescent="0.2">
      <c r="B94" s="15" t="s">
        <v>13</v>
      </c>
      <c r="C94" s="15" t="s">
        <v>7</v>
      </c>
      <c r="D94" s="15" t="s">
        <v>118</v>
      </c>
      <c r="E94" s="16">
        <v>0.33194444444444443</v>
      </c>
      <c r="F94" s="3">
        <v>0.4993055555555555</v>
      </c>
      <c r="G94" s="12">
        <f t="shared" si="22"/>
        <v>0</v>
      </c>
      <c r="H94" s="13">
        <f t="shared" si="13"/>
        <v>0</v>
      </c>
      <c r="I94" s="13" t="str">
        <f t="shared" si="14"/>
        <v>DIURNO</v>
      </c>
      <c r="J94" s="12" t="str">
        <f t="shared" si="23"/>
        <v/>
      </c>
      <c r="L94" s="13" t="str">
        <f t="shared" si="12"/>
        <v/>
      </c>
      <c r="M94" s="13">
        <f t="shared" si="15"/>
        <v>0</v>
      </c>
      <c r="N94" s="28">
        <f t="shared" si="16"/>
        <v>0</v>
      </c>
      <c r="O94" s="13">
        <f t="shared" si="17"/>
        <v>0</v>
      </c>
      <c r="P94" s="13">
        <f t="shared" si="18"/>
        <v>0</v>
      </c>
      <c r="Q94">
        <f t="shared" si="19"/>
        <v>0</v>
      </c>
      <c r="R94">
        <f t="shared" si="20"/>
        <v>0</v>
      </c>
      <c r="S94">
        <f t="shared" si="21"/>
        <v>0</v>
      </c>
    </row>
    <row r="95" spans="2:19" x14ac:dyDescent="0.2">
      <c r="B95" s="15" t="s">
        <v>13</v>
      </c>
      <c r="C95" s="15" t="s">
        <v>7</v>
      </c>
      <c r="D95" s="15" t="s">
        <v>104</v>
      </c>
      <c r="E95" s="16">
        <v>0.25972222222222224</v>
      </c>
      <c r="F95" s="3">
        <v>0.67708333333333337</v>
      </c>
      <c r="G95" s="12">
        <f t="shared" si="22"/>
        <v>1.0416666666666741E-2</v>
      </c>
      <c r="H95" s="13">
        <f t="shared" si="13"/>
        <v>15</v>
      </c>
      <c r="I95" s="13" t="str">
        <f t="shared" si="14"/>
        <v>DIURNO</v>
      </c>
      <c r="J95" s="12" t="str">
        <f t="shared" si="23"/>
        <v/>
      </c>
      <c r="L95" s="13" t="str">
        <f t="shared" si="12"/>
        <v/>
      </c>
      <c r="M95" s="13">
        <f t="shared" si="15"/>
        <v>0.25</v>
      </c>
      <c r="N95" s="28">
        <f t="shared" si="16"/>
        <v>0</v>
      </c>
      <c r="O95" s="13">
        <f t="shared" si="17"/>
        <v>0</v>
      </c>
      <c r="P95" s="13">
        <f t="shared" si="18"/>
        <v>0</v>
      </c>
      <c r="Q95">
        <f t="shared" si="19"/>
        <v>0</v>
      </c>
      <c r="R95">
        <f t="shared" si="20"/>
        <v>0</v>
      </c>
      <c r="S95">
        <f t="shared" si="21"/>
        <v>0.25</v>
      </c>
    </row>
    <row r="96" spans="2:19" x14ac:dyDescent="0.2">
      <c r="B96" s="15" t="s">
        <v>13</v>
      </c>
      <c r="C96" s="15" t="s">
        <v>7</v>
      </c>
      <c r="D96" s="15" t="s">
        <v>105</v>
      </c>
      <c r="E96" s="16">
        <v>0.25833333333333336</v>
      </c>
      <c r="F96" s="3">
        <v>0.75138888888888899</v>
      </c>
      <c r="G96" s="12">
        <f t="shared" si="22"/>
        <v>8.4722222222222365E-2</v>
      </c>
      <c r="H96" s="13">
        <f t="shared" si="13"/>
        <v>2</v>
      </c>
      <c r="I96" s="13" t="str">
        <f t="shared" si="14"/>
        <v>DIURNO</v>
      </c>
      <c r="J96" s="12" t="str">
        <f t="shared" si="23"/>
        <v/>
      </c>
      <c r="L96" s="13" t="str">
        <f t="shared" si="12"/>
        <v/>
      </c>
      <c r="M96" s="13">
        <f t="shared" si="15"/>
        <v>0</v>
      </c>
      <c r="N96" s="28">
        <f t="shared" si="16"/>
        <v>0</v>
      </c>
      <c r="O96" s="13">
        <f t="shared" si="17"/>
        <v>0</v>
      </c>
      <c r="P96" s="13">
        <f t="shared" si="18"/>
        <v>2</v>
      </c>
      <c r="Q96">
        <f t="shared" si="19"/>
        <v>0</v>
      </c>
      <c r="R96">
        <f t="shared" si="20"/>
        <v>2</v>
      </c>
      <c r="S96">
        <f t="shared" si="21"/>
        <v>0</v>
      </c>
    </row>
    <row r="97" spans="2:19" x14ac:dyDescent="0.2">
      <c r="B97" s="15" t="s">
        <v>13</v>
      </c>
      <c r="C97" s="15" t="s">
        <v>7</v>
      </c>
      <c r="D97" s="15" t="s">
        <v>106</v>
      </c>
      <c r="E97" s="16">
        <v>0.26180555555555557</v>
      </c>
      <c r="F97" s="3">
        <v>0.71250000000000002</v>
      </c>
      <c r="G97" s="12">
        <f t="shared" si="22"/>
        <v>4.5833333333333393E-2</v>
      </c>
      <c r="H97" s="13">
        <f t="shared" si="13"/>
        <v>6</v>
      </c>
      <c r="I97" s="13" t="str">
        <f t="shared" si="14"/>
        <v>DIURNO</v>
      </c>
      <c r="J97" s="12" t="str">
        <f t="shared" si="23"/>
        <v/>
      </c>
      <c r="L97" s="13" t="str">
        <f t="shared" si="12"/>
        <v/>
      </c>
      <c r="M97" s="13">
        <f t="shared" si="15"/>
        <v>0.25</v>
      </c>
      <c r="N97" s="28">
        <f t="shared" si="16"/>
        <v>0</v>
      </c>
      <c r="O97" s="13">
        <f t="shared" si="17"/>
        <v>0</v>
      </c>
      <c r="P97" s="13">
        <f t="shared" si="18"/>
        <v>1</v>
      </c>
      <c r="Q97">
        <f t="shared" si="19"/>
        <v>0</v>
      </c>
      <c r="R97">
        <f t="shared" si="20"/>
        <v>1</v>
      </c>
      <c r="S97">
        <f t="shared" si="21"/>
        <v>0.25</v>
      </c>
    </row>
    <row r="98" spans="2:19" x14ac:dyDescent="0.2">
      <c r="B98" s="15" t="s">
        <v>13</v>
      </c>
      <c r="C98" s="15" t="s">
        <v>7</v>
      </c>
      <c r="D98" s="15" t="s">
        <v>107</v>
      </c>
      <c r="E98" s="16">
        <v>0.25763888888888892</v>
      </c>
      <c r="F98" s="3">
        <v>0.74722222222222223</v>
      </c>
      <c r="G98" s="12">
        <f t="shared" si="22"/>
        <v>8.0555555555555602E-2</v>
      </c>
      <c r="H98" s="13">
        <f t="shared" si="13"/>
        <v>56</v>
      </c>
      <c r="I98" s="13" t="str">
        <f t="shared" si="14"/>
        <v>DIURNO</v>
      </c>
      <c r="J98" s="12" t="str">
        <f t="shared" si="23"/>
        <v/>
      </c>
      <c r="L98" s="13" t="str">
        <f t="shared" si="12"/>
        <v/>
      </c>
      <c r="M98" s="13">
        <f t="shared" si="15"/>
        <v>1</v>
      </c>
      <c r="N98" s="28">
        <f t="shared" si="16"/>
        <v>0</v>
      </c>
      <c r="O98" s="13">
        <f t="shared" si="17"/>
        <v>0</v>
      </c>
      <c r="P98" s="13">
        <f t="shared" si="18"/>
        <v>1</v>
      </c>
      <c r="Q98">
        <f t="shared" si="19"/>
        <v>0</v>
      </c>
      <c r="R98">
        <f t="shared" si="20"/>
        <v>1</v>
      </c>
      <c r="S98">
        <f t="shared" si="21"/>
        <v>1</v>
      </c>
    </row>
    <row r="99" spans="2:19" x14ac:dyDescent="0.2">
      <c r="B99" s="15" t="s">
        <v>13</v>
      </c>
      <c r="C99" s="15" t="s">
        <v>7</v>
      </c>
      <c r="D99" s="15" t="s">
        <v>113</v>
      </c>
      <c r="E99" s="16">
        <v>0.25486111111111109</v>
      </c>
      <c r="F99" s="3">
        <v>0.74722222222222223</v>
      </c>
      <c r="G99" s="12">
        <f t="shared" si="22"/>
        <v>8.0555555555555602E-2</v>
      </c>
      <c r="H99" s="13">
        <f t="shared" si="13"/>
        <v>56</v>
      </c>
      <c r="I99" s="13" t="str">
        <f t="shared" si="14"/>
        <v>DIURNO</v>
      </c>
      <c r="J99" s="12" t="str">
        <f t="shared" si="23"/>
        <v/>
      </c>
      <c r="L99" s="13" t="str">
        <f t="shared" si="12"/>
        <v/>
      </c>
      <c r="M99" s="13">
        <f t="shared" si="15"/>
        <v>1</v>
      </c>
      <c r="N99" s="28">
        <f t="shared" si="16"/>
        <v>0</v>
      </c>
      <c r="O99" s="13">
        <f t="shared" si="17"/>
        <v>0</v>
      </c>
      <c r="P99" s="13">
        <f t="shared" si="18"/>
        <v>1</v>
      </c>
      <c r="Q99">
        <f t="shared" si="19"/>
        <v>0</v>
      </c>
      <c r="R99">
        <f t="shared" si="20"/>
        <v>1</v>
      </c>
      <c r="S99">
        <f t="shared" si="21"/>
        <v>1</v>
      </c>
    </row>
    <row r="100" spans="2:19" x14ac:dyDescent="0.2">
      <c r="B100" s="15" t="s">
        <v>13</v>
      </c>
      <c r="C100" s="15" t="s">
        <v>7</v>
      </c>
      <c r="D100" s="15" t="s">
        <v>108</v>
      </c>
      <c r="E100" s="16">
        <v>0.25833333333333336</v>
      </c>
      <c r="F100" s="3">
        <v>0.74513888888888891</v>
      </c>
      <c r="G100" s="12">
        <f t="shared" si="22"/>
        <v>7.8472222222222276E-2</v>
      </c>
      <c r="H100" s="13">
        <f t="shared" si="13"/>
        <v>53</v>
      </c>
      <c r="I100" s="13" t="str">
        <f t="shared" si="14"/>
        <v>DIURNO</v>
      </c>
      <c r="J100" s="12" t="str">
        <f t="shared" si="23"/>
        <v/>
      </c>
      <c r="L100" s="13" t="str">
        <f t="shared" si="12"/>
        <v/>
      </c>
      <c r="M100" s="13">
        <f t="shared" si="15"/>
        <v>0.75</v>
      </c>
      <c r="N100" s="28">
        <f t="shared" si="16"/>
        <v>0</v>
      </c>
      <c r="O100" s="13">
        <f t="shared" si="17"/>
        <v>0</v>
      </c>
      <c r="P100" s="13">
        <f t="shared" si="18"/>
        <v>1</v>
      </c>
      <c r="Q100">
        <f t="shared" si="19"/>
        <v>0</v>
      </c>
      <c r="R100">
        <f t="shared" si="20"/>
        <v>1</v>
      </c>
      <c r="S100">
        <f t="shared" si="21"/>
        <v>0.75</v>
      </c>
    </row>
    <row r="101" spans="2:19" x14ac:dyDescent="0.2">
      <c r="B101" s="15" t="s">
        <v>13</v>
      </c>
      <c r="C101" s="15" t="s">
        <v>7</v>
      </c>
      <c r="D101" s="15" t="s">
        <v>114</v>
      </c>
      <c r="E101" s="16">
        <v>0.36249999999999999</v>
      </c>
      <c r="F101" s="3">
        <v>0.50694444444444442</v>
      </c>
      <c r="G101" s="12">
        <f t="shared" si="22"/>
        <v>0</v>
      </c>
      <c r="H101" s="13">
        <f t="shared" si="13"/>
        <v>0</v>
      </c>
      <c r="I101" s="13" t="str">
        <f t="shared" si="14"/>
        <v>DIURNO</v>
      </c>
      <c r="J101" s="12" t="str">
        <f t="shared" si="23"/>
        <v/>
      </c>
      <c r="L101" s="13" t="str">
        <f t="shared" si="12"/>
        <v/>
      </c>
      <c r="M101" s="13">
        <f t="shared" si="15"/>
        <v>0</v>
      </c>
      <c r="N101" s="28">
        <f t="shared" si="16"/>
        <v>0</v>
      </c>
      <c r="O101" s="13">
        <f t="shared" si="17"/>
        <v>0</v>
      </c>
      <c r="P101" s="13">
        <f t="shared" si="18"/>
        <v>0</v>
      </c>
      <c r="Q101">
        <f t="shared" si="19"/>
        <v>0</v>
      </c>
      <c r="R101">
        <f t="shared" si="20"/>
        <v>0</v>
      </c>
      <c r="S101">
        <f t="shared" si="21"/>
        <v>0</v>
      </c>
    </row>
    <row r="102" spans="2:19" x14ac:dyDescent="0.2">
      <c r="B102" s="15" t="s">
        <v>13</v>
      </c>
      <c r="C102" s="15" t="s">
        <v>7</v>
      </c>
      <c r="D102" s="15" t="s">
        <v>109</v>
      </c>
      <c r="E102" s="16">
        <v>0.2590277777777778</v>
      </c>
      <c r="F102" s="3">
        <v>0.75</v>
      </c>
      <c r="G102" s="12">
        <f t="shared" si="22"/>
        <v>8.333333333333337E-2</v>
      </c>
      <c r="H102" s="13">
        <f t="shared" si="13"/>
        <v>0</v>
      </c>
      <c r="I102" s="13" t="str">
        <f t="shared" si="14"/>
        <v>DIURNO</v>
      </c>
      <c r="J102" s="12" t="str">
        <f t="shared" si="23"/>
        <v/>
      </c>
      <c r="L102" s="13" t="str">
        <f t="shared" si="12"/>
        <v/>
      </c>
      <c r="M102" s="13">
        <f t="shared" si="15"/>
        <v>0</v>
      </c>
      <c r="N102" s="28">
        <f t="shared" si="16"/>
        <v>0</v>
      </c>
      <c r="O102" s="13">
        <f t="shared" si="17"/>
        <v>0</v>
      </c>
      <c r="P102" s="13">
        <f t="shared" si="18"/>
        <v>2</v>
      </c>
      <c r="Q102">
        <f t="shared" si="19"/>
        <v>0</v>
      </c>
      <c r="R102">
        <f t="shared" si="20"/>
        <v>2</v>
      </c>
      <c r="S102">
        <f t="shared" si="21"/>
        <v>0</v>
      </c>
    </row>
    <row r="103" spans="2:19" x14ac:dyDescent="0.2">
      <c r="B103" s="15" t="s">
        <v>13</v>
      </c>
      <c r="C103" s="15" t="s">
        <v>7</v>
      </c>
      <c r="D103" s="15" t="s">
        <v>110</v>
      </c>
      <c r="E103" s="16">
        <v>0.25694444444444448</v>
      </c>
      <c r="F103" s="3">
        <v>0.78819444444444453</v>
      </c>
      <c r="G103" s="12">
        <f t="shared" si="22"/>
        <v>0.1215277777777779</v>
      </c>
      <c r="H103" s="13">
        <f t="shared" si="13"/>
        <v>55</v>
      </c>
      <c r="I103" s="13" t="str">
        <f t="shared" si="14"/>
        <v>DIURNO</v>
      </c>
      <c r="J103" s="12" t="str">
        <f t="shared" si="23"/>
        <v/>
      </c>
      <c r="L103" s="13" t="str">
        <f t="shared" si="12"/>
        <v/>
      </c>
      <c r="M103" s="13">
        <f t="shared" si="15"/>
        <v>0.75</v>
      </c>
      <c r="N103" s="28">
        <f t="shared" si="16"/>
        <v>0</v>
      </c>
      <c r="O103" s="13">
        <f t="shared" si="17"/>
        <v>0</v>
      </c>
      <c r="P103" s="13">
        <f t="shared" si="18"/>
        <v>2</v>
      </c>
      <c r="Q103">
        <f t="shared" si="19"/>
        <v>0</v>
      </c>
      <c r="R103">
        <f t="shared" si="20"/>
        <v>2</v>
      </c>
      <c r="S103">
        <f t="shared" si="21"/>
        <v>0.75</v>
      </c>
    </row>
    <row r="104" spans="2:19" x14ac:dyDescent="0.2">
      <c r="B104" s="15" t="s">
        <v>13</v>
      </c>
      <c r="C104" s="15" t="s">
        <v>7</v>
      </c>
      <c r="D104" s="15" t="s">
        <v>111</v>
      </c>
      <c r="E104" s="16">
        <v>0.25625000000000003</v>
      </c>
      <c r="G104" s="12">
        <f t="shared" si="22"/>
        <v>0</v>
      </c>
      <c r="H104" s="13">
        <f t="shared" si="13"/>
        <v>0</v>
      </c>
      <c r="I104" s="13" t="str">
        <f t="shared" si="14"/>
        <v>DIURNO</v>
      </c>
      <c r="J104" s="12" t="str">
        <f t="shared" si="23"/>
        <v/>
      </c>
      <c r="L104" s="13" t="str">
        <f t="shared" si="12"/>
        <v/>
      </c>
      <c r="M104" s="13">
        <f t="shared" si="15"/>
        <v>0</v>
      </c>
      <c r="N104" s="28">
        <f t="shared" si="16"/>
        <v>0</v>
      </c>
      <c r="O104" s="13">
        <f t="shared" si="17"/>
        <v>0</v>
      </c>
      <c r="P104" s="13">
        <f t="shared" si="18"/>
        <v>0</v>
      </c>
      <c r="Q104">
        <f t="shared" si="19"/>
        <v>0</v>
      </c>
      <c r="R104">
        <f t="shared" si="20"/>
        <v>0</v>
      </c>
      <c r="S104">
        <f t="shared" si="21"/>
        <v>0</v>
      </c>
    </row>
    <row r="105" spans="2:19" x14ac:dyDescent="0.2">
      <c r="B105" s="15" t="s">
        <v>13</v>
      </c>
      <c r="C105" s="15" t="s">
        <v>7</v>
      </c>
      <c r="D105" s="15" t="s">
        <v>112</v>
      </c>
      <c r="E105" s="16">
        <v>0.2590277777777778</v>
      </c>
      <c r="F105" s="3">
        <v>0.79027777777777775</v>
      </c>
      <c r="G105" s="12">
        <f t="shared" si="22"/>
        <v>0.12361111111111112</v>
      </c>
      <c r="H105" s="13">
        <f t="shared" si="13"/>
        <v>58</v>
      </c>
      <c r="I105" s="13" t="str">
        <f t="shared" si="14"/>
        <v>DIURNO</v>
      </c>
      <c r="J105" s="12" t="str">
        <f t="shared" si="23"/>
        <v/>
      </c>
      <c r="L105" s="13" t="str">
        <f t="shared" si="12"/>
        <v/>
      </c>
      <c r="M105" s="13">
        <f t="shared" si="15"/>
        <v>1</v>
      </c>
      <c r="N105" s="28">
        <f t="shared" si="16"/>
        <v>0</v>
      </c>
      <c r="O105" s="13">
        <f t="shared" si="17"/>
        <v>0</v>
      </c>
      <c r="P105" s="13">
        <f t="shared" si="18"/>
        <v>2</v>
      </c>
      <c r="Q105">
        <f t="shared" si="19"/>
        <v>0</v>
      </c>
      <c r="R105">
        <f t="shared" si="20"/>
        <v>2</v>
      </c>
      <c r="S105">
        <f t="shared" si="21"/>
        <v>1</v>
      </c>
    </row>
    <row r="106" spans="2:19" x14ac:dyDescent="0.2">
      <c r="B106" s="15" t="s">
        <v>14</v>
      </c>
      <c r="C106" s="15" t="s">
        <v>7</v>
      </c>
      <c r="D106" s="15" t="s">
        <v>102</v>
      </c>
      <c r="E106" s="16">
        <v>0.27916666666666667</v>
      </c>
      <c r="F106" s="3">
        <v>0.66805555555555562</v>
      </c>
      <c r="G106" s="12">
        <f t="shared" si="22"/>
        <v>1.388888888888995E-3</v>
      </c>
      <c r="H106" s="13">
        <f t="shared" si="13"/>
        <v>2</v>
      </c>
      <c r="I106" s="13" t="str">
        <f t="shared" si="14"/>
        <v>DIURNO</v>
      </c>
      <c r="J106" s="12" t="str">
        <f t="shared" si="23"/>
        <v/>
      </c>
      <c r="L106" s="13" t="str">
        <f t="shared" si="12"/>
        <v/>
      </c>
      <c r="M106" s="13">
        <f t="shared" si="15"/>
        <v>0</v>
      </c>
      <c r="N106" s="28">
        <f t="shared" si="16"/>
        <v>0</v>
      </c>
      <c r="O106" s="13">
        <f t="shared" si="17"/>
        <v>0</v>
      </c>
      <c r="P106" s="13">
        <f t="shared" si="18"/>
        <v>0</v>
      </c>
      <c r="Q106">
        <f t="shared" si="19"/>
        <v>0</v>
      </c>
      <c r="R106">
        <f t="shared" si="20"/>
        <v>0</v>
      </c>
      <c r="S106">
        <f t="shared" si="21"/>
        <v>0</v>
      </c>
    </row>
    <row r="107" spans="2:19" x14ac:dyDescent="0.2">
      <c r="B107" s="15" t="s">
        <v>14</v>
      </c>
      <c r="C107" s="15" t="s">
        <v>7</v>
      </c>
      <c r="D107" s="15" t="s">
        <v>103</v>
      </c>
      <c r="E107" s="16">
        <v>0.25138888888888888</v>
      </c>
      <c r="F107" s="3">
        <v>0.66736111111111107</v>
      </c>
      <c r="G107" s="12">
        <f t="shared" si="22"/>
        <v>6.9444444444444198E-4</v>
      </c>
      <c r="H107" s="13">
        <f t="shared" si="13"/>
        <v>1</v>
      </c>
      <c r="I107" s="13" t="str">
        <f t="shared" si="14"/>
        <v>DIURNO</v>
      </c>
      <c r="J107" s="12" t="str">
        <f t="shared" si="23"/>
        <v/>
      </c>
      <c r="L107" s="13" t="str">
        <f t="shared" si="12"/>
        <v/>
      </c>
      <c r="M107" s="13">
        <f t="shared" si="15"/>
        <v>0</v>
      </c>
      <c r="N107" s="28">
        <f t="shared" si="16"/>
        <v>0</v>
      </c>
      <c r="O107" s="13">
        <f t="shared" si="17"/>
        <v>0</v>
      </c>
      <c r="P107" s="13">
        <f t="shared" si="18"/>
        <v>0</v>
      </c>
      <c r="Q107">
        <f t="shared" si="19"/>
        <v>0</v>
      </c>
      <c r="R107">
        <f t="shared" si="20"/>
        <v>0</v>
      </c>
      <c r="S107">
        <f t="shared" si="21"/>
        <v>0</v>
      </c>
    </row>
    <row r="108" spans="2:19" x14ac:dyDescent="0.2">
      <c r="B108" s="15" t="s">
        <v>14</v>
      </c>
      <c r="C108" s="15" t="s">
        <v>7</v>
      </c>
      <c r="D108" s="15" t="s">
        <v>117</v>
      </c>
      <c r="E108" s="16">
        <v>0.32013888888888892</v>
      </c>
      <c r="F108" s="3">
        <v>0.50277777777777777</v>
      </c>
      <c r="G108" s="12">
        <f t="shared" si="22"/>
        <v>0</v>
      </c>
      <c r="H108" s="13">
        <f t="shared" si="13"/>
        <v>0</v>
      </c>
      <c r="I108" s="13" t="str">
        <f t="shared" si="14"/>
        <v>DIURNO</v>
      </c>
      <c r="J108" s="12" t="str">
        <f t="shared" si="23"/>
        <v/>
      </c>
      <c r="L108" s="13" t="str">
        <f t="shared" si="12"/>
        <v/>
      </c>
      <c r="M108" s="13">
        <f t="shared" si="15"/>
        <v>0</v>
      </c>
      <c r="N108" s="28">
        <f t="shared" si="16"/>
        <v>0</v>
      </c>
      <c r="O108" s="13">
        <f t="shared" si="17"/>
        <v>0</v>
      </c>
      <c r="P108" s="13">
        <f t="shared" si="18"/>
        <v>0</v>
      </c>
      <c r="Q108">
        <f t="shared" si="19"/>
        <v>0</v>
      </c>
      <c r="R108">
        <f t="shared" si="20"/>
        <v>0</v>
      </c>
      <c r="S108">
        <f t="shared" si="21"/>
        <v>0</v>
      </c>
    </row>
    <row r="109" spans="2:19" x14ac:dyDescent="0.2">
      <c r="B109" s="15" t="s">
        <v>14</v>
      </c>
      <c r="C109" s="15" t="s">
        <v>7</v>
      </c>
      <c r="D109" s="15" t="s">
        <v>104</v>
      </c>
      <c r="E109" s="16">
        <v>0.26319444444444445</v>
      </c>
      <c r="F109" s="3">
        <v>0.66736111111111107</v>
      </c>
      <c r="G109" s="12">
        <f t="shared" si="22"/>
        <v>6.9444444444444198E-4</v>
      </c>
      <c r="H109" s="13">
        <f t="shared" si="13"/>
        <v>1</v>
      </c>
      <c r="I109" s="13" t="str">
        <f t="shared" si="14"/>
        <v>DIURNO</v>
      </c>
      <c r="J109" s="12" t="str">
        <f t="shared" si="23"/>
        <v/>
      </c>
      <c r="L109" s="13" t="str">
        <f t="shared" si="12"/>
        <v/>
      </c>
      <c r="M109" s="13">
        <f t="shared" si="15"/>
        <v>0</v>
      </c>
      <c r="N109" s="28">
        <f t="shared" si="16"/>
        <v>0</v>
      </c>
      <c r="O109" s="13">
        <f t="shared" si="17"/>
        <v>0</v>
      </c>
      <c r="P109" s="13">
        <f t="shared" si="18"/>
        <v>0</v>
      </c>
      <c r="Q109">
        <f t="shared" si="19"/>
        <v>0</v>
      </c>
      <c r="R109">
        <f t="shared" si="20"/>
        <v>0</v>
      </c>
      <c r="S109">
        <f t="shared" si="21"/>
        <v>0</v>
      </c>
    </row>
    <row r="110" spans="2:19" x14ac:dyDescent="0.2">
      <c r="B110" s="15" t="s">
        <v>14</v>
      </c>
      <c r="C110" s="15" t="s">
        <v>7</v>
      </c>
      <c r="D110" s="15" t="s">
        <v>105</v>
      </c>
      <c r="E110" s="16">
        <v>0.26666666666666666</v>
      </c>
      <c r="F110" s="3">
        <v>0.66736111111111107</v>
      </c>
      <c r="G110" s="12">
        <f t="shared" si="22"/>
        <v>6.9444444444444198E-4</v>
      </c>
      <c r="H110" s="13">
        <f t="shared" si="13"/>
        <v>1</v>
      </c>
      <c r="I110" s="13" t="str">
        <f t="shared" si="14"/>
        <v>DIURNO</v>
      </c>
      <c r="J110" s="12" t="str">
        <f t="shared" si="23"/>
        <v/>
      </c>
      <c r="L110" s="13" t="str">
        <f t="shared" si="12"/>
        <v/>
      </c>
      <c r="M110" s="13">
        <f t="shared" si="15"/>
        <v>0</v>
      </c>
      <c r="N110" s="28">
        <f t="shared" si="16"/>
        <v>0</v>
      </c>
      <c r="O110" s="13">
        <f t="shared" si="17"/>
        <v>0</v>
      </c>
      <c r="P110" s="13">
        <f t="shared" si="18"/>
        <v>0</v>
      </c>
      <c r="Q110">
        <f t="shared" si="19"/>
        <v>0</v>
      </c>
      <c r="R110">
        <f t="shared" si="20"/>
        <v>0</v>
      </c>
      <c r="S110">
        <f t="shared" si="21"/>
        <v>0</v>
      </c>
    </row>
    <row r="111" spans="2:19" x14ac:dyDescent="0.2">
      <c r="B111" s="15" t="s">
        <v>14</v>
      </c>
      <c r="C111" s="15" t="s">
        <v>7</v>
      </c>
      <c r="D111" s="15" t="s">
        <v>106</v>
      </c>
      <c r="E111" s="16">
        <v>0.26597222222222222</v>
      </c>
      <c r="F111" s="3">
        <v>0.66736111111111107</v>
      </c>
      <c r="G111" s="12">
        <f t="shared" si="22"/>
        <v>6.9444444444444198E-4</v>
      </c>
      <c r="H111" s="13">
        <f t="shared" si="13"/>
        <v>1</v>
      </c>
      <c r="I111" s="13" t="str">
        <f t="shared" si="14"/>
        <v>DIURNO</v>
      </c>
      <c r="J111" s="12" t="str">
        <f t="shared" si="23"/>
        <v/>
      </c>
      <c r="L111" s="13" t="str">
        <f t="shared" si="12"/>
        <v/>
      </c>
      <c r="M111" s="13">
        <f t="shared" si="15"/>
        <v>0</v>
      </c>
      <c r="N111" s="28">
        <f t="shared" si="16"/>
        <v>0</v>
      </c>
      <c r="O111" s="13">
        <f t="shared" si="17"/>
        <v>0</v>
      </c>
      <c r="P111" s="13">
        <f t="shared" si="18"/>
        <v>0</v>
      </c>
      <c r="Q111">
        <f t="shared" si="19"/>
        <v>0</v>
      </c>
      <c r="R111">
        <f t="shared" si="20"/>
        <v>0</v>
      </c>
      <c r="S111">
        <f t="shared" si="21"/>
        <v>0</v>
      </c>
    </row>
    <row r="112" spans="2:19" x14ac:dyDescent="0.2">
      <c r="B112" s="15" t="s">
        <v>14</v>
      </c>
      <c r="C112" s="15" t="s">
        <v>7</v>
      </c>
      <c r="D112" s="15" t="s">
        <v>107</v>
      </c>
      <c r="E112" s="16">
        <v>0.26527777777777778</v>
      </c>
      <c r="F112" s="3">
        <v>0.6694444444444444</v>
      </c>
      <c r="G112" s="12">
        <f t="shared" si="22"/>
        <v>2.7777777777777679E-3</v>
      </c>
      <c r="H112" s="13">
        <f t="shared" si="13"/>
        <v>4</v>
      </c>
      <c r="I112" s="13" t="str">
        <f t="shared" si="14"/>
        <v>DIURNO</v>
      </c>
      <c r="J112" s="12" t="str">
        <f t="shared" si="23"/>
        <v/>
      </c>
      <c r="L112" s="13" t="str">
        <f t="shared" si="12"/>
        <v/>
      </c>
      <c r="M112" s="13">
        <f t="shared" si="15"/>
        <v>0</v>
      </c>
      <c r="N112" s="28">
        <f t="shared" si="16"/>
        <v>0</v>
      </c>
      <c r="O112" s="13">
        <f t="shared" si="17"/>
        <v>0</v>
      </c>
      <c r="P112" s="13">
        <f t="shared" si="18"/>
        <v>0</v>
      </c>
      <c r="Q112">
        <f t="shared" si="19"/>
        <v>0</v>
      </c>
      <c r="R112">
        <f t="shared" si="20"/>
        <v>0</v>
      </c>
      <c r="S112">
        <f t="shared" si="21"/>
        <v>0</v>
      </c>
    </row>
    <row r="113" spans="2:19" x14ac:dyDescent="0.2">
      <c r="B113" s="15" t="s">
        <v>14</v>
      </c>
      <c r="C113" s="15" t="s">
        <v>7</v>
      </c>
      <c r="D113" s="15" t="s">
        <v>113</v>
      </c>
      <c r="E113" s="16">
        <v>0.26250000000000001</v>
      </c>
      <c r="F113" s="3">
        <v>0.66875000000000007</v>
      </c>
      <c r="G113" s="12">
        <f t="shared" si="22"/>
        <v>2.083333333333437E-3</v>
      </c>
      <c r="H113" s="13">
        <f t="shared" si="13"/>
        <v>3</v>
      </c>
      <c r="I113" s="13" t="str">
        <f t="shared" si="14"/>
        <v>DIURNO</v>
      </c>
      <c r="J113" s="12" t="str">
        <f t="shared" si="23"/>
        <v/>
      </c>
      <c r="L113" s="13" t="str">
        <f t="shared" si="12"/>
        <v/>
      </c>
      <c r="M113" s="13">
        <f t="shared" si="15"/>
        <v>0</v>
      </c>
      <c r="N113" s="28">
        <f t="shared" si="16"/>
        <v>0</v>
      </c>
      <c r="O113" s="13">
        <f t="shared" si="17"/>
        <v>0</v>
      </c>
      <c r="P113" s="13">
        <f t="shared" si="18"/>
        <v>0</v>
      </c>
      <c r="Q113">
        <f t="shared" si="19"/>
        <v>0</v>
      </c>
      <c r="R113">
        <f t="shared" si="20"/>
        <v>0</v>
      </c>
      <c r="S113">
        <f t="shared" si="21"/>
        <v>0</v>
      </c>
    </row>
    <row r="114" spans="2:19" x14ac:dyDescent="0.2">
      <c r="B114" s="15" t="s">
        <v>14</v>
      </c>
      <c r="C114" s="15" t="s">
        <v>7</v>
      </c>
      <c r="D114" s="15" t="s">
        <v>108</v>
      </c>
      <c r="E114" s="16">
        <v>0.26180555555555557</v>
      </c>
      <c r="F114" s="3">
        <v>0.66666666666666663</v>
      </c>
      <c r="G114" s="12">
        <f t="shared" si="22"/>
        <v>0</v>
      </c>
      <c r="H114" s="13">
        <f t="shared" si="13"/>
        <v>0</v>
      </c>
      <c r="I114" s="13" t="str">
        <f t="shared" si="14"/>
        <v>DIURNO</v>
      </c>
      <c r="J114" s="12" t="str">
        <f t="shared" si="23"/>
        <v/>
      </c>
      <c r="L114" s="13" t="str">
        <f t="shared" si="12"/>
        <v/>
      </c>
      <c r="M114" s="13">
        <f t="shared" si="15"/>
        <v>0</v>
      </c>
      <c r="N114" s="28">
        <f t="shared" si="16"/>
        <v>0</v>
      </c>
      <c r="O114" s="13">
        <f t="shared" si="17"/>
        <v>0</v>
      </c>
      <c r="P114" s="13">
        <f t="shared" si="18"/>
        <v>0</v>
      </c>
      <c r="Q114">
        <f t="shared" si="19"/>
        <v>0</v>
      </c>
      <c r="R114">
        <f t="shared" si="20"/>
        <v>0</v>
      </c>
      <c r="S114">
        <f t="shared" si="21"/>
        <v>0</v>
      </c>
    </row>
    <row r="115" spans="2:19" x14ac:dyDescent="0.2">
      <c r="B115" s="15" t="s">
        <v>14</v>
      </c>
      <c r="C115" s="15" t="s">
        <v>7</v>
      </c>
      <c r="D115" s="15" t="s">
        <v>114</v>
      </c>
      <c r="E115" s="16">
        <v>0.32847222222222222</v>
      </c>
      <c r="F115" s="3">
        <v>0.50138888888888888</v>
      </c>
      <c r="G115" s="12">
        <f t="shared" si="22"/>
        <v>0</v>
      </c>
      <c r="H115" s="13">
        <f t="shared" si="13"/>
        <v>0</v>
      </c>
      <c r="I115" s="13" t="str">
        <f t="shared" si="14"/>
        <v>DIURNO</v>
      </c>
      <c r="J115" s="12" t="str">
        <f t="shared" si="23"/>
        <v/>
      </c>
      <c r="L115" s="13" t="str">
        <f t="shared" si="12"/>
        <v/>
      </c>
      <c r="M115" s="13">
        <f t="shared" si="15"/>
        <v>0</v>
      </c>
      <c r="N115" s="28">
        <f t="shared" si="16"/>
        <v>0</v>
      </c>
      <c r="O115" s="13">
        <f t="shared" si="17"/>
        <v>0</v>
      </c>
      <c r="P115" s="13">
        <f t="shared" si="18"/>
        <v>0</v>
      </c>
      <c r="Q115">
        <f t="shared" si="19"/>
        <v>0</v>
      </c>
      <c r="R115">
        <f t="shared" si="20"/>
        <v>0</v>
      </c>
      <c r="S115">
        <f t="shared" si="21"/>
        <v>0</v>
      </c>
    </row>
    <row r="116" spans="2:19" x14ac:dyDescent="0.2">
      <c r="B116" s="15" t="s">
        <v>14</v>
      </c>
      <c r="C116" s="15" t="s">
        <v>7</v>
      </c>
      <c r="D116" s="15" t="s">
        <v>109</v>
      </c>
      <c r="E116" s="16">
        <v>0.26041666666666669</v>
      </c>
      <c r="F116" s="3">
        <v>0.66666666666666663</v>
      </c>
      <c r="G116" s="12">
        <f t="shared" si="22"/>
        <v>0</v>
      </c>
      <c r="H116" s="13">
        <f t="shared" si="13"/>
        <v>0</v>
      </c>
      <c r="I116" s="13" t="str">
        <f t="shared" si="14"/>
        <v>DIURNO</v>
      </c>
      <c r="J116" s="12" t="str">
        <f t="shared" si="23"/>
        <v/>
      </c>
      <c r="L116" s="13" t="str">
        <f t="shared" si="12"/>
        <v/>
      </c>
      <c r="M116" s="13">
        <f t="shared" si="15"/>
        <v>0</v>
      </c>
      <c r="N116" s="28">
        <f t="shared" si="16"/>
        <v>0</v>
      </c>
      <c r="O116" s="13">
        <f t="shared" si="17"/>
        <v>0</v>
      </c>
      <c r="P116" s="13">
        <f t="shared" si="18"/>
        <v>0</v>
      </c>
      <c r="Q116">
        <f t="shared" si="19"/>
        <v>0</v>
      </c>
      <c r="R116">
        <f t="shared" si="20"/>
        <v>0</v>
      </c>
      <c r="S116">
        <f t="shared" si="21"/>
        <v>0</v>
      </c>
    </row>
    <row r="117" spans="2:19" x14ac:dyDescent="0.2">
      <c r="B117" s="15" t="s">
        <v>14</v>
      </c>
      <c r="C117" s="15" t="s">
        <v>7</v>
      </c>
      <c r="D117" s="15" t="s">
        <v>110</v>
      </c>
      <c r="E117" s="16">
        <v>0.26041666666666669</v>
      </c>
      <c r="F117" s="3">
        <v>0.66666666666666663</v>
      </c>
      <c r="G117" s="12">
        <f t="shared" si="22"/>
        <v>0</v>
      </c>
      <c r="H117" s="13">
        <f t="shared" si="13"/>
        <v>0</v>
      </c>
      <c r="I117" s="13" t="str">
        <f t="shared" si="14"/>
        <v>DIURNO</v>
      </c>
      <c r="J117" s="12" t="str">
        <f t="shared" si="23"/>
        <v/>
      </c>
      <c r="L117" s="13" t="str">
        <f t="shared" si="12"/>
        <v/>
      </c>
      <c r="M117" s="13">
        <f t="shared" si="15"/>
        <v>0</v>
      </c>
      <c r="N117" s="28">
        <f t="shared" si="16"/>
        <v>0</v>
      </c>
      <c r="O117" s="13">
        <f t="shared" si="17"/>
        <v>0</v>
      </c>
      <c r="P117" s="13">
        <f t="shared" si="18"/>
        <v>0</v>
      </c>
      <c r="Q117">
        <f t="shared" si="19"/>
        <v>0</v>
      </c>
      <c r="R117">
        <f t="shared" si="20"/>
        <v>0</v>
      </c>
      <c r="S117">
        <f t="shared" si="21"/>
        <v>0</v>
      </c>
    </row>
    <row r="118" spans="2:19" x14ac:dyDescent="0.2">
      <c r="B118" s="15" t="s">
        <v>14</v>
      </c>
      <c r="C118" s="15" t="s">
        <v>7</v>
      </c>
      <c r="D118" s="15" t="s">
        <v>111</v>
      </c>
      <c r="E118" s="16">
        <v>0.26319444444444445</v>
      </c>
      <c r="F118" s="3">
        <v>0.66805555555555562</v>
      </c>
      <c r="G118" s="12">
        <f t="shared" si="22"/>
        <v>1.388888888888995E-3</v>
      </c>
      <c r="H118" s="13">
        <f t="shared" si="13"/>
        <v>2</v>
      </c>
      <c r="I118" s="13" t="str">
        <f t="shared" si="14"/>
        <v>DIURNO</v>
      </c>
      <c r="J118" s="12" t="str">
        <f t="shared" si="23"/>
        <v/>
      </c>
      <c r="L118" s="13" t="str">
        <f t="shared" si="12"/>
        <v/>
      </c>
      <c r="M118" s="13">
        <f t="shared" si="15"/>
        <v>0</v>
      </c>
      <c r="N118" s="28">
        <f t="shared" si="16"/>
        <v>0</v>
      </c>
      <c r="O118" s="13">
        <f t="shared" si="17"/>
        <v>0</v>
      </c>
      <c r="P118" s="13">
        <f t="shared" si="18"/>
        <v>0</v>
      </c>
      <c r="Q118">
        <f t="shared" si="19"/>
        <v>0</v>
      </c>
      <c r="R118">
        <f t="shared" si="20"/>
        <v>0</v>
      </c>
      <c r="S118">
        <f t="shared" si="21"/>
        <v>0</v>
      </c>
    </row>
    <row r="119" spans="2:19" x14ac:dyDescent="0.2">
      <c r="B119" s="15" t="s">
        <v>14</v>
      </c>
      <c r="C119" s="15" t="s">
        <v>7</v>
      </c>
      <c r="D119" s="15" t="s">
        <v>112</v>
      </c>
      <c r="E119" s="16">
        <v>0.26111111111111113</v>
      </c>
      <c r="F119" s="3">
        <v>0.66805555555555562</v>
      </c>
      <c r="G119" s="12">
        <f t="shared" si="22"/>
        <v>1.388888888888995E-3</v>
      </c>
      <c r="H119" s="13">
        <f t="shared" si="13"/>
        <v>2</v>
      </c>
      <c r="I119" s="13" t="str">
        <f t="shared" si="14"/>
        <v>DIURNO</v>
      </c>
      <c r="J119" s="12" t="str">
        <f t="shared" si="23"/>
        <v/>
      </c>
      <c r="L119" s="13" t="str">
        <f t="shared" si="12"/>
        <v/>
      </c>
      <c r="M119" s="13">
        <f t="shared" si="15"/>
        <v>0</v>
      </c>
      <c r="N119" s="28">
        <f t="shared" si="16"/>
        <v>0</v>
      </c>
      <c r="O119" s="13">
        <f t="shared" si="17"/>
        <v>0</v>
      </c>
      <c r="P119" s="13">
        <f t="shared" si="18"/>
        <v>0</v>
      </c>
      <c r="Q119">
        <f t="shared" si="19"/>
        <v>0</v>
      </c>
      <c r="R119">
        <f t="shared" si="20"/>
        <v>0</v>
      </c>
      <c r="S119">
        <f t="shared" si="21"/>
        <v>0</v>
      </c>
    </row>
    <row r="120" spans="2:19" x14ac:dyDescent="0.2">
      <c r="B120" s="15" t="s">
        <v>15</v>
      </c>
      <c r="C120" s="15" t="s">
        <v>7</v>
      </c>
      <c r="D120" s="15" t="s">
        <v>102</v>
      </c>
      <c r="E120" s="16">
        <v>0.26944444444444443</v>
      </c>
      <c r="F120" s="3">
        <v>0.5854166666666667</v>
      </c>
      <c r="G120" s="12">
        <f t="shared" si="22"/>
        <v>0</v>
      </c>
      <c r="H120" s="13">
        <f t="shared" si="13"/>
        <v>0</v>
      </c>
      <c r="I120" s="13" t="str">
        <f t="shared" si="14"/>
        <v>DIURNO</v>
      </c>
      <c r="J120" s="12" t="str">
        <f t="shared" si="23"/>
        <v/>
      </c>
      <c r="L120" s="13" t="str">
        <f t="shared" si="12"/>
        <v/>
      </c>
      <c r="M120" s="13">
        <f t="shared" si="15"/>
        <v>0</v>
      </c>
      <c r="N120" s="28">
        <f t="shared" si="16"/>
        <v>0</v>
      </c>
      <c r="O120" s="13">
        <f t="shared" si="17"/>
        <v>0</v>
      </c>
      <c r="P120" s="13">
        <f t="shared" si="18"/>
        <v>0</v>
      </c>
      <c r="Q120">
        <f t="shared" si="19"/>
        <v>0</v>
      </c>
      <c r="R120">
        <f t="shared" si="20"/>
        <v>0</v>
      </c>
      <c r="S120">
        <f t="shared" si="21"/>
        <v>0</v>
      </c>
    </row>
    <row r="121" spans="2:19" x14ac:dyDescent="0.2">
      <c r="B121" s="15" t="s">
        <v>15</v>
      </c>
      <c r="C121" s="15" t="s">
        <v>7</v>
      </c>
      <c r="D121" s="15" t="s">
        <v>103</v>
      </c>
      <c r="E121" s="16">
        <v>0.2722222222222222</v>
      </c>
      <c r="F121" s="3">
        <v>0.66736111111111107</v>
      </c>
      <c r="G121" s="12">
        <f t="shared" si="22"/>
        <v>6.9444444444444198E-4</v>
      </c>
      <c r="H121" s="13">
        <f t="shared" si="13"/>
        <v>1</v>
      </c>
      <c r="I121" s="13" t="str">
        <f t="shared" si="14"/>
        <v>DIURNO</v>
      </c>
      <c r="J121" s="12" t="str">
        <f t="shared" si="23"/>
        <v/>
      </c>
      <c r="L121" s="13" t="str">
        <f t="shared" si="12"/>
        <v/>
      </c>
      <c r="M121" s="13">
        <f t="shared" si="15"/>
        <v>0</v>
      </c>
      <c r="N121" s="28">
        <f t="shared" si="16"/>
        <v>0</v>
      </c>
      <c r="O121" s="13">
        <f t="shared" si="17"/>
        <v>0</v>
      </c>
      <c r="P121" s="13">
        <f t="shared" si="18"/>
        <v>0</v>
      </c>
      <c r="Q121">
        <f t="shared" si="19"/>
        <v>0</v>
      </c>
      <c r="R121">
        <f t="shared" si="20"/>
        <v>0</v>
      </c>
      <c r="S121">
        <f t="shared" si="21"/>
        <v>0</v>
      </c>
    </row>
    <row r="122" spans="2:19" x14ac:dyDescent="0.2">
      <c r="B122" s="15" t="s">
        <v>15</v>
      </c>
      <c r="C122" s="15" t="s">
        <v>7</v>
      </c>
      <c r="D122" s="15" t="s">
        <v>104</v>
      </c>
      <c r="E122" s="16">
        <v>0.27361111111111108</v>
      </c>
      <c r="F122" s="3">
        <v>0.66736111111111107</v>
      </c>
      <c r="G122" s="12">
        <f t="shared" si="22"/>
        <v>6.9444444444444198E-4</v>
      </c>
      <c r="H122" s="13">
        <f t="shared" si="13"/>
        <v>1</v>
      </c>
      <c r="I122" s="13" t="str">
        <f t="shared" si="14"/>
        <v>DIURNO</v>
      </c>
      <c r="J122" s="12" t="str">
        <f t="shared" si="23"/>
        <v/>
      </c>
      <c r="L122" s="13" t="str">
        <f t="shared" si="12"/>
        <v/>
      </c>
      <c r="M122" s="13">
        <f t="shared" si="15"/>
        <v>0</v>
      </c>
      <c r="N122" s="28">
        <f t="shared" si="16"/>
        <v>0</v>
      </c>
      <c r="O122" s="13">
        <f t="shared" si="17"/>
        <v>0</v>
      </c>
      <c r="P122" s="13">
        <f t="shared" si="18"/>
        <v>0</v>
      </c>
      <c r="Q122">
        <f t="shared" si="19"/>
        <v>0</v>
      </c>
      <c r="R122">
        <f t="shared" si="20"/>
        <v>0</v>
      </c>
      <c r="S122">
        <f t="shared" si="21"/>
        <v>0</v>
      </c>
    </row>
    <row r="123" spans="2:19" x14ac:dyDescent="0.2">
      <c r="B123" s="15" t="s">
        <v>15</v>
      </c>
      <c r="C123" s="15" t="s">
        <v>7</v>
      </c>
      <c r="D123" s="15" t="s">
        <v>105</v>
      </c>
      <c r="E123" s="16">
        <v>0.25833333333333336</v>
      </c>
      <c r="F123" s="3">
        <v>0.66736111111111107</v>
      </c>
      <c r="G123" s="12">
        <f t="shared" si="22"/>
        <v>6.9444444444444198E-4</v>
      </c>
      <c r="H123" s="13">
        <f t="shared" si="13"/>
        <v>1</v>
      </c>
      <c r="I123" s="13" t="str">
        <f t="shared" si="14"/>
        <v>DIURNO</v>
      </c>
      <c r="J123" s="12" t="str">
        <f t="shared" si="23"/>
        <v/>
      </c>
      <c r="L123" s="13" t="str">
        <f t="shared" si="12"/>
        <v/>
      </c>
      <c r="M123" s="13">
        <f t="shared" si="15"/>
        <v>0</v>
      </c>
      <c r="N123" s="28">
        <f t="shared" si="16"/>
        <v>0</v>
      </c>
      <c r="O123" s="13">
        <f t="shared" si="17"/>
        <v>0</v>
      </c>
      <c r="P123" s="13">
        <f t="shared" si="18"/>
        <v>0</v>
      </c>
      <c r="Q123">
        <f t="shared" si="19"/>
        <v>0</v>
      </c>
      <c r="R123">
        <f t="shared" si="20"/>
        <v>0</v>
      </c>
      <c r="S123">
        <f t="shared" si="21"/>
        <v>0</v>
      </c>
    </row>
    <row r="124" spans="2:19" x14ac:dyDescent="0.2">
      <c r="B124" s="15" t="s">
        <v>15</v>
      </c>
      <c r="C124" s="15" t="s">
        <v>7</v>
      </c>
      <c r="D124" s="15" t="s">
        <v>106</v>
      </c>
      <c r="E124" s="16">
        <v>0.26874999999999999</v>
      </c>
      <c r="F124" s="3">
        <v>0.66805555555555562</v>
      </c>
      <c r="G124" s="12">
        <f t="shared" si="22"/>
        <v>1.388888888888995E-3</v>
      </c>
      <c r="H124" s="13">
        <f t="shared" si="13"/>
        <v>2</v>
      </c>
      <c r="I124" s="13" t="str">
        <f t="shared" si="14"/>
        <v>DIURNO</v>
      </c>
      <c r="J124" s="12" t="str">
        <f t="shared" si="23"/>
        <v/>
      </c>
      <c r="L124" s="13" t="str">
        <f t="shared" si="12"/>
        <v/>
      </c>
      <c r="M124" s="13">
        <f t="shared" si="15"/>
        <v>0</v>
      </c>
      <c r="N124" s="28">
        <f t="shared" si="16"/>
        <v>0</v>
      </c>
      <c r="O124" s="13">
        <f t="shared" si="17"/>
        <v>0</v>
      </c>
      <c r="P124" s="13">
        <f t="shared" si="18"/>
        <v>0</v>
      </c>
      <c r="Q124">
        <f t="shared" si="19"/>
        <v>0</v>
      </c>
      <c r="R124">
        <f t="shared" si="20"/>
        <v>0</v>
      </c>
      <c r="S124">
        <f t="shared" si="21"/>
        <v>0</v>
      </c>
    </row>
    <row r="125" spans="2:19" x14ac:dyDescent="0.2">
      <c r="B125" s="15" t="s">
        <v>15</v>
      </c>
      <c r="C125" s="15" t="s">
        <v>7</v>
      </c>
      <c r="D125" s="15" t="s">
        <v>107</v>
      </c>
      <c r="E125" s="16">
        <v>0.27013888888888887</v>
      </c>
      <c r="F125" s="3">
        <v>0.75</v>
      </c>
      <c r="G125" s="12">
        <f t="shared" si="22"/>
        <v>8.333333333333337E-2</v>
      </c>
      <c r="H125" s="13">
        <f t="shared" si="13"/>
        <v>0</v>
      </c>
      <c r="I125" s="13" t="str">
        <f t="shared" si="14"/>
        <v>DIURNO</v>
      </c>
      <c r="J125" s="12" t="str">
        <f t="shared" si="23"/>
        <v/>
      </c>
      <c r="L125" s="13" t="str">
        <f t="shared" si="12"/>
        <v/>
      </c>
      <c r="M125" s="13">
        <f t="shared" si="15"/>
        <v>0</v>
      </c>
      <c r="N125" s="28">
        <f t="shared" si="16"/>
        <v>0</v>
      </c>
      <c r="O125" s="13">
        <f t="shared" si="17"/>
        <v>0</v>
      </c>
      <c r="P125" s="13">
        <f t="shared" si="18"/>
        <v>2</v>
      </c>
      <c r="Q125">
        <f t="shared" si="19"/>
        <v>0</v>
      </c>
      <c r="R125">
        <f t="shared" si="20"/>
        <v>2</v>
      </c>
      <c r="S125">
        <f t="shared" si="21"/>
        <v>0</v>
      </c>
    </row>
    <row r="126" spans="2:19" x14ac:dyDescent="0.2">
      <c r="B126" s="15" t="s">
        <v>15</v>
      </c>
      <c r="C126" s="15" t="s">
        <v>7</v>
      </c>
      <c r="D126" s="15" t="s">
        <v>113</v>
      </c>
      <c r="E126" s="16">
        <v>0.26944444444444443</v>
      </c>
      <c r="F126" s="3">
        <v>0.75</v>
      </c>
      <c r="G126" s="12">
        <f t="shared" si="22"/>
        <v>8.333333333333337E-2</v>
      </c>
      <c r="H126" s="13">
        <f t="shared" si="13"/>
        <v>0</v>
      </c>
      <c r="I126" s="13" t="str">
        <f t="shared" si="14"/>
        <v>DIURNO</v>
      </c>
      <c r="J126" s="12" t="str">
        <f t="shared" si="23"/>
        <v/>
      </c>
      <c r="L126" s="13" t="str">
        <f t="shared" si="12"/>
        <v/>
      </c>
      <c r="M126" s="13">
        <f t="shared" si="15"/>
        <v>0</v>
      </c>
      <c r="N126" s="28">
        <f t="shared" si="16"/>
        <v>0</v>
      </c>
      <c r="O126" s="13">
        <f t="shared" si="17"/>
        <v>0</v>
      </c>
      <c r="P126" s="13">
        <f t="shared" si="18"/>
        <v>2</v>
      </c>
      <c r="Q126">
        <f t="shared" si="19"/>
        <v>0</v>
      </c>
      <c r="R126">
        <f t="shared" si="20"/>
        <v>2</v>
      </c>
      <c r="S126">
        <f t="shared" si="21"/>
        <v>0</v>
      </c>
    </row>
    <row r="127" spans="2:19" x14ac:dyDescent="0.2">
      <c r="B127" s="15" t="s">
        <v>15</v>
      </c>
      <c r="C127" s="15" t="s">
        <v>7</v>
      </c>
      <c r="D127" s="15" t="s">
        <v>108</v>
      </c>
      <c r="E127" s="16">
        <v>0.26666666666666666</v>
      </c>
      <c r="F127" s="3">
        <v>0.66736111111111107</v>
      </c>
      <c r="G127" s="12">
        <f t="shared" si="22"/>
        <v>6.9444444444444198E-4</v>
      </c>
      <c r="H127" s="13">
        <f t="shared" si="13"/>
        <v>1</v>
      </c>
      <c r="I127" s="13" t="str">
        <f t="shared" si="14"/>
        <v>DIURNO</v>
      </c>
      <c r="J127" s="12" t="str">
        <f t="shared" si="23"/>
        <v/>
      </c>
      <c r="L127" s="13" t="str">
        <f t="shared" si="12"/>
        <v/>
      </c>
      <c r="M127" s="13">
        <f t="shared" si="15"/>
        <v>0</v>
      </c>
      <c r="N127" s="28">
        <f t="shared" si="16"/>
        <v>0</v>
      </c>
      <c r="O127" s="13">
        <f t="shared" si="17"/>
        <v>0</v>
      </c>
      <c r="P127" s="13">
        <f t="shared" si="18"/>
        <v>0</v>
      </c>
      <c r="Q127">
        <f t="shared" si="19"/>
        <v>0</v>
      </c>
      <c r="R127">
        <f t="shared" si="20"/>
        <v>0</v>
      </c>
      <c r="S127">
        <f t="shared" si="21"/>
        <v>0</v>
      </c>
    </row>
    <row r="128" spans="2:19" x14ac:dyDescent="0.2">
      <c r="B128" s="15" t="s">
        <v>15</v>
      </c>
      <c r="C128" s="15" t="s">
        <v>7</v>
      </c>
      <c r="D128" s="15" t="s">
        <v>116</v>
      </c>
      <c r="E128" s="16">
        <v>0.29375000000000001</v>
      </c>
      <c r="F128" s="3">
        <v>0.50138888888888888</v>
      </c>
      <c r="G128" s="12">
        <f t="shared" si="22"/>
        <v>0</v>
      </c>
      <c r="H128" s="13">
        <f t="shared" si="13"/>
        <v>0</v>
      </c>
      <c r="I128" s="13" t="str">
        <f t="shared" si="14"/>
        <v>DIURNO</v>
      </c>
      <c r="J128" s="12" t="str">
        <f t="shared" si="23"/>
        <v/>
      </c>
      <c r="L128" s="13" t="str">
        <f t="shared" si="12"/>
        <v/>
      </c>
      <c r="M128" s="13">
        <f t="shared" si="15"/>
        <v>0</v>
      </c>
      <c r="N128" s="28">
        <f t="shared" si="16"/>
        <v>0</v>
      </c>
      <c r="O128" s="13">
        <f t="shared" si="17"/>
        <v>0</v>
      </c>
      <c r="P128" s="13">
        <f t="shared" si="18"/>
        <v>0</v>
      </c>
      <c r="Q128">
        <f t="shared" si="19"/>
        <v>0</v>
      </c>
      <c r="R128">
        <f t="shared" si="20"/>
        <v>0</v>
      </c>
      <c r="S128">
        <f t="shared" si="21"/>
        <v>0</v>
      </c>
    </row>
    <row r="129" spans="2:19" x14ac:dyDescent="0.2">
      <c r="B129" s="15" t="s">
        <v>15</v>
      </c>
      <c r="C129" s="15" t="s">
        <v>7</v>
      </c>
      <c r="D129" s="15" t="s">
        <v>109</v>
      </c>
      <c r="E129" s="16">
        <v>0.27152777777777776</v>
      </c>
      <c r="F129" s="3">
        <v>0.75</v>
      </c>
      <c r="G129" s="12">
        <f t="shared" si="22"/>
        <v>8.333333333333337E-2</v>
      </c>
      <c r="H129" s="13">
        <f t="shared" si="13"/>
        <v>0</v>
      </c>
      <c r="I129" s="13" t="str">
        <f t="shared" si="14"/>
        <v>DIURNO</v>
      </c>
      <c r="J129" s="12" t="str">
        <f t="shared" si="23"/>
        <v/>
      </c>
      <c r="L129" s="13" t="str">
        <f t="shared" si="12"/>
        <v/>
      </c>
      <c r="M129" s="13">
        <f t="shared" si="15"/>
        <v>0</v>
      </c>
      <c r="N129" s="28">
        <f t="shared" si="16"/>
        <v>0</v>
      </c>
      <c r="O129" s="13">
        <f t="shared" si="17"/>
        <v>0</v>
      </c>
      <c r="P129" s="13">
        <f t="shared" si="18"/>
        <v>2</v>
      </c>
      <c r="Q129">
        <f t="shared" si="19"/>
        <v>0</v>
      </c>
      <c r="R129">
        <f t="shared" si="20"/>
        <v>2</v>
      </c>
      <c r="S129">
        <f t="shared" si="21"/>
        <v>0</v>
      </c>
    </row>
    <row r="130" spans="2:19" x14ac:dyDescent="0.2">
      <c r="B130" s="15" t="s">
        <v>15</v>
      </c>
      <c r="C130" s="15" t="s">
        <v>7</v>
      </c>
      <c r="D130" s="15" t="s">
        <v>110</v>
      </c>
      <c r="E130" s="16">
        <v>0.27013888888888887</v>
      </c>
      <c r="F130" s="3">
        <v>0.75</v>
      </c>
      <c r="G130" s="12">
        <f t="shared" si="22"/>
        <v>8.333333333333337E-2</v>
      </c>
      <c r="H130" s="13">
        <f t="shared" si="13"/>
        <v>0</v>
      </c>
      <c r="I130" s="13" t="str">
        <f t="shared" si="14"/>
        <v>DIURNO</v>
      </c>
      <c r="J130" s="12" t="str">
        <f t="shared" si="23"/>
        <v/>
      </c>
      <c r="L130" s="13" t="str">
        <f t="shared" si="12"/>
        <v/>
      </c>
      <c r="M130" s="13">
        <f t="shared" si="15"/>
        <v>0</v>
      </c>
      <c r="N130" s="28">
        <f t="shared" si="16"/>
        <v>0</v>
      </c>
      <c r="O130" s="13">
        <f t="shared" si="17"/>
        <v>0</v>
      </c>
      <c r="P130" s="13">
        <f t="shared" si="18"/>
        <v>2</v>
      </c>
      <c r="Q130">
        <f t="shared" si="19"/>
        <v>0</v>
      </c>
      <c r="R130">
        <f t="shared" si="20"/>
        <v>2</v>
      </c>
      <c r="S130">
        <f t="shared" si="21"/>
        <v>0</v>
      </c>
    </row>
    <row r="131" spans="2:19" x14ac:dyDescent="0.2">
      <c r="B131" s="15" t="s">
        <v>15</v>
      </c>
      <c r="C131" s="15" t="s">
        <v>7</v>
      </c>
      <c r="D131" s="15" t="s">
        <v>111</v>
      </c>
      <c r="E131" s="16">
        <v>0.26874999999999999</v>
      </c>
      <c r="F131" s="3">
        <v>0.75</v>
      </c>
      <c r="G131" s="12">
        <f t="shared" si="22"/>
        <v>8.333333333333337E-2</v>
      </c>
      <c r="H131" s="13">
        <f t="shared" si="13"/>
        <v>0</v>
      </c>
      <c r="I131" s="13" t="str">
        <f t="shared" si="14"/>
        <v>DIURNO</v>
      </c>
      <c r="J131" s="12" t="str">
        <f t="shared" si="23"/>
        <v/>
      </c>
      <c r="L131" s="13" t="str">
        <f t="shared" ref="L131:L194" si="24">IF(J131="SI","5,5","")</f>
        <v/>
      </c>
      <c r="M131" s="13">
        <f t="shared" si="15"/>
        <v>0</v>
      </c>
      <c r="N131" s="28">
        <f t="shared" si="16"/>
        <v>0</v>
      </c>
      <c r="O131" s="13">
        <f t="shared" si="17"/>
        <v>0</v>
      </c>
      <c r="P131" s="13">
        <f t="shared" si="18"/>
        <v>2</v>
      </c>
      <c r="Q131">
        <f t="shared" si="19"/>
        <v>0</v>
      </c>
      <c r="R131">
        <f t="shared" si="20"/>
        <v>2</v>
      </c>
      <c r="S131">
        <f t="shared" si="21"/>
        <v>0</v>
      </c>
    </row>
    <row r="132" spans="2:19" x14ac:dyDescent="0.2">
      <c r="B132" s="15" t="s">
        <v>15</v>
      </c>
      <c r="C132" s="15" t="s">
        <v>7</v>
      </c>
      <c r="D132" s="15" t="s">
        <v>112</v>
      </c>
      <c r="E132" s="16">
        <v>0.27013888888888887</v>
      </c>
      <c r="F132" s="3">
        <v>0.67013888888888884</v>
      </c>
      <c r="G132" s="12">
        <f t="shared" si="22"/>
        <v>3.4722222222222099E-3</v>
      </c>
      <c r="H132" s="13">
        <f t="shared" si="13"/>
        <v>5</v>
      </c>
      <c r="I132" s="13" t="str">
        <f t="shared" si="14"/>
        <v>DIURNO</v>
      </c>
      <c r="J132" s="12" t="str">
        <f t="shared" si="23"/>
        <v/>
      </c>
      <c r="L132" s="13" t="str">
        <f t="shared" si="24"/>
        <v/>
      </c>
      <c r="M132" s="13">
        <f t="shared" si="15"/>
        <v>0</v>
      </c>
      <c r="N132" s="28">
        <f t="shared" si="16"/>
        <v>0</v>
      </c>
      <c r="O132" s="13">
        <f t="shared" si="17"/>
        <v>0</v>
      </c>
      <c r="P132" s="13">
        <f t="shared" si="18"/>
        <v>0</v>
      </c>
      <c r="Q132">
        <f t="shared" si="19"/>
        <v>0</v>
      </c>
      <c r="R132">
        <f t="shared" si="20"/>
        <v>0</v>
      </c>
      <c r="S132">
        <f t="shared" si="21"/>
        <v>0</v>
      </c>
    </row>
    <row r="133" spans="2:19" x14ac:dyDescent="0.2">
      <c r="B133" s="15" t="s">
        <v>16</v>
      </c>
      <c r="C133" s="15" t="s">
        <v>7</v>
      </c>
      <c r="D133" s="15" t="s">
        <v>102</v>
      </c>
      <c r="E133" s="16">
        <v>0.25555555555555559</v>
      </c>
      <c r="F133" s="3">
        <v>0.66736111111111107</v>
      </c>
      <c r="G133" s="12">
        <f t="shared" si="22"/>
        <v>6.9444444444444198E-4</v>
      </c>
      <c r="H133" s="13">
        <f t="shared" si="13"/>
        <v>1</v>
      </c>
      <c r="I133" s="13" t="str">
        <f t="shared" si="14"/>
        <v>DIURNO</v>
      </c>
      <c r="J133" s="12" t="str">
        <f t="shared" si="23"/>
        <v/>
      </c>
      <c r="L133" s="13" t="str">
        <f t="shared" si="24"/>
        <v/>
      </c>
      <c r="M133" s="13">
        <f t="shared" si="15"/>
        <v>0</v>
      </c>
      <c r="N133" s="28">
        <f t="shared" si="16"/>
        <v>0</v>
      </c>
      <c r="O133" s="13">
        <f t="shared" si="17"/>
        <v>0</v>
      </c>
      <c r="P133" s="13">
        <f t="shared" si="18"/>
        <v>0</v>
      </c>
      <c r="Q133">
        <f t="shared" si="19"/>
        <v>0</v>
      </c>
      <c r="R133">
        <f t="shared" si="20"/>
        <v>0</v>
      </c>
      <c r="S133">
        <f t="shared" si="21"/>
        <v>0</v>
      </c>
    </row>
    <row r="134" spans="2:19" x14ac:dyDescent="0.2">
      <c r="B134" s="15" t="s">
        <v>16</v>
      </c>
      <c r="C134" s="15" t="s">
        <v>7</v>
      </c>
      <c r="D134" s="15" t="s">
        <v>103</v>
      </c>
      <c r="E134" s="16">
        <v>0.25555555555555559</v>
      </c>
      <c r="F134" s="3">
        <v>0.66736111111111107</v>
      </c>
      <c r="G134" s="12">
        <f t="shared" si="22"/>
        <v>6.9444444444444198E-4</v>
      </c>
      <c r="H134" s="13">
        <f t="shared" ref="H134:H197" si="25">MINUTE(G134)</f>
        <v>1</v>
      </c>
      <c r="I134" s="13" t="str">
        <f t="shared" si="14"/>
        <v>DIURNO</v>
      </c>
      <c r="J134" s="12" t="str">
        <f t="shared" si="23"/>
        <v/>
      </c>
      <c r="L134" s="13" t="str">
        <f t="shared" si="24"/>
        <v/>
      </c>
      <c r="M134" s="13">
        <f t="shared" si="15"/>
        <v>0</v>
      </c>
      <c r="N134" s="28">
        <f t="shared" si="16"/>
        <v>0</v>
      </c>
      <c r="O134" s="13">
        <f t="shared" si="17"/>
        <v>0</v>
      </c>
      <c r="P134" s="13">
        <f t="shared" si="18"/>
        <v>0</v>
      </c>
      <c r="Q134">
        <f t="shared" si="19"/>
        <v>0</v>
      </c>
      <c r="R134">
        <f t="shared" si="20"/>
        <v>0</v>
      </c>
      <c r="S134">
        <f t="shared" si="21"/>
        <v>0</v>
      </c>
    </row>
    <row r="135" spans="2:19" x14ac:dyDescent="0.2">
      <c r="B135" s="15" t="s">
        <v>16</v>
      </c>
      <c r="C135" s="15" t="s">
        <v>7</v>
      </c>
      <c r="D135" s="15" t="s">
        <v>104</v>
      </c>
      <c r="E135" s="16">
        <v>0.25763888888888892</v>
      </c>
      <c r="F135" s="3">
        <v>0.66875000000000007</v>
      </c>
      <c r="G135" s="12">
        <f t="shared" si="22"/>
        <v>2.083333333333437E-3</v>
      </c>
      <c r="H135" s="13">
        <f t="shared" si="25"/>
        <v>3</v>
      </c>
      <c r="I135" s="13" t="str">
        <f t="shared" ref="I135:I198" si="26">IF(F135&lt;$I$3,"DIURNO",IF(F135&gt;$I$3,"EXTRANOC",""))</f>
        <v>DIURNO</v>
      </c>
      <c r="J135" s="12" t="str">
        <f t="shared" si="23"/>
        <v/>
      </c>
      <c r="L135" s="13" t="str">
        <f t="shared" si="24"/>
        <v/>
      </c>
      <c r="M135" s="13">
        <f t="shared" ref="M135:M198" si="27">IF(H135&lt;=5,0,IF(H135&lt;=20,0.25,IF(H135&lt;=40,0.5,IF(H135&lt;=55,0.75,1))))</f>
        <v>0</v>
      </c>
      <c r="N135" s="28">
        <f t="shared" ref="N135:N198" si="28">IF(F135&gt;$I$3,F135-$I$3,0)</f>
        <v>0</v>
      </c>
      <c r="O135" s="13">
        <f t="shared" ref="O135:O198" si="29">MINUTE(N135)</f>
        <v>0</v>
      </c>
      <c r="P135" s="13">
        <f t="shared" ref="P135:P198" si="30">HOUR(G135)</f>
        <v>0</v>
      </c>
      <c r="Q135">
        <f t="shared" ref="Q135:Q198" si="31">HOUR(N135)</f>
        <v>0</v>
      </c>
      <c r="R135">
        <f t="shared" ref="R135:R198" si="32">P135-Q135</f>
        <v>0</v>
      </c>
      <c r="S135">
        <f t="shared" ref="S135:S198" si="33">M135</f>
        <v>0</v>
      </c>
    </row>
    <row r="136" spans="2:19" x14ac:dyDescent="0.2">
      <c r="B136" s="15" t="s">
        <v>16</v>
      </c>
      <c r="C136" s="15" t="s">
        <v>7</v>
      </c>
      <c r="D136" s="15" t="s">
        <v>105</v>
      </c>
      <c r="E136" s="16">
        <v>0.25555555555555559</v>
      </c>
      <c r="F136" s="3">
        <v>0.66736111111111107</v>
      </c>
      <c r="G136" s="12">
        <f t="shared" si="22"/>
        <v>6.9444444444444198E-4</v>
      </c>
      <c r="H136" s="13">
        <f t="shared" si="25"/>
        <v>1</v>
      </c>
      <c r="I136" s="13" t="str">
        <f t="shared" si="26"/>
        <v>DIURNO</v>
      </c>
      <c r="J136" s="12" t="str">
        <f t="shared" si="23"/>
        <v/>
      </c>
      <c r="L136" s="13" t="str">
        <f t="shared" si="24"/>
        <v/>
      </c>
      <c r="M136" s="13">
        <f t="shared" si="27"/>
        <v>0</v>
      </c>
      <c r="N136" s="28">
        <f t="shared" si="28"/>
        <v>0</v>
      </c>
      <c r="O136" s="13">
        <f t="shared" si="29"/>
        <v>0</v>
      </c>
      <c r="P136" s="13">
        <f t="shared" si="30"/>
        <v>0</v>
      </c>
      <c r="Q136">
        <f t="shared" si="31"/>
        <v>0</v>
      </c>
      <c r="R136">
        <f t="shared" si="32"/>
        <v>0</v>
      </c>
      <c r="S136">
        <f t="shared" si="33"/>
        <v>0</v>
      </c>
    </row>
    <row r="137" spans="2:19" x14ac:dyDescent="0.2">
      <c r="B137" s="15" t="s">
        <v>16</v>
      </c>
      <c r="C137" s="15" t="s">
        <v>7</v>
      </c>
      <c r="D137" s="15" t="s">
        <v>106</v>
      </c>
      <c r="E137" s="16">
        <v>0.26180555555555557</v>
      </c>
      <c r="G137" s="12">
        <f t="shared" ref="G137:G200" si="34">IF(F137&gt;$G$3,F137-$G$3,)</f>
        <v>0</v>
      </c>
      <c r="H137" s="13">
        <f t="shared" si="25"/>
        <v>0</v>
      </c>
      <c r="I137" s="13" t="str">
        <f t="shared" si="26"/>
        <v>DIURNO</v>
      </c>
      <c r="J137" s="12" t="str">
        <f t="shared" ref="J137:J200" si="35">IF(E137&gt;=$G$3,"SI","")</f>
        <v/>
      </c>
      <c r="L137" s="13" t="str">
        <f t="shared" si="24"/>
        <v/>
      </c>
      <c r="M137" s="13">
        <f t="shared" si="27"/>
        <v>0</v>
      </c>
      <c r="N137" s="28">
        <f t="shared" si="28"/>
        <v>0</v>
      </c>
      <c r="O137" s="13">
        <f t="shared" si="29"/>
        <v>0</v>
      </c>
      <c r="P137" s="13">
        <f t="shared" si="30"/>
        <v>0</v>
      </c>
      <c r="Q137">
        <f t="shared" si="31"/>
        <v>0</v>
      </c>
      <c r="R137">
        <f t="shared" si="32"/>
        <v>0</v>
      </c>
      <c r="S137">
        <f t="shared" si="33"/>
        <v>0</v>
      </c>
    </row>
    <row r="138" spans="2:19" x14ac:dyDescent="0.2">
      <c r="B138" s="15" t="s">
        <v>16</v>
      </c>
      <c r="C138" s="15" t="s">
        <v>7</v>
      </c>
      <c r="D138" s="15" t="s">
        <v>107</v>
      </c>
      <c r="E138" s="16">
        <v>0.25625000000000003</v>
      </c>
      <c r="F138" s="3">
        <v>0.66736111111111107</v>
      </c>
      <c r="G138" s="12">
        <f t="shared" si="34"/>
        <v>6.9444444444444198E-4</v>
      </c>
      <c r="H138" s="13">
        <f t="shared" si="25"/>
        <v>1</v>
      </c>
      <c r="I138" s="13" t="str">
        <f t="shared" si="26"/>
        <v>DIURNO</v>
      </c>
      <c r="J138" s="12" t="str">
        <f t="shared" si="35"/>
        <v/>
      </c>
      <c r="L138" s="13" t="str">
        <f t="shared" si="24"/>
        <v/>
      </c>
      <c r="M138" s="13">
        <f t="shared" si="27"/>
        <v>0</v>
      </c>
      <c r="N138" s="28">
        <f t="shared" si="28"/>
        <v>0</v>
      </c>
      <c r="O138" s="13">
        <f t="shared" si="29"/>
        <v>0</v>
      </c>
      <c r="P138" s="13">
        <f t="shared" si="30"/>
        <v>0</v>
      </c>
      <c r="Q138">
        <f t="shared" si="31"/>
        <v>0</v>
      </c>
      <c r="R138">
        <f t="shared" si="32"/>
        <v>0</v>
      </c>
      <c r="S138">
        <f t="shared" si="33"/>
        <v>0</v>
      </c>
    </row>
    <row r="139" spans="2:19" x14ac:dyDescent="0.2">
      <c r="B139" s="15" t="s">
        <v>16</v>
      </c>
      <c r="C139" s="15" t="s">
        <v>7</v>
      </c>
      <c r="D139" s="15" t="s">
        <v>113</v>
      </c>
      <c r="E139" s="16">
        <v>0.25208333333333333</v>
      </c>
      <c r="F139" s="3">
        <v>0.66805555555555562</v>
      </c>
      <c r="G139" s="12">
        <f t="shared" si="34"/>
        <v>1.388888888888995E-3</v>
      </c>
      <c r="H139" s="13">
        <f t="shared" si="25"/>
        <v>2</v>
      </c>
      <c r="I139" s="13" t="str">
        <f t="shared" si="26"/>
        <v>DIURNO</v>
      </c>
      <c r="J139" s="12" t="str">
        <f t="shared" si="35"/>
        <v/>
      </c>
      <c r="L139" s="13" t="str">
        <f t="shared" si="24"/>
        <v/>
      </c>
      <c r="M139" s="13">
        <f t="shared" si="27"/>
        <v>0</v>
      </c>
      <c r="N139" s="28">
        <f t="shared" si="28"/>
        <v>0</v>
      </c>
      <c r="O139" s="13">
        <f t="shared" si="29"/>
        <v>0</v>
      </c>
      <c r="P139" s="13">
        <f t="shared" si="30"/>
        <v>0</v>
      </c>
      <c r="Q139">
        <f t="shared" si="31"/>
        <v>0</v>
      </c>
      <c r="R139">
        <f t="shared" si="32"/>
        <v>0</v>
      </c>
      <c r="S139">
        <f t="shared" si="33"/>
        <v>0</v>
      </c>
    </row>
    <row r="140" spans="2:19" x14ac:dyDescent="0.2">
      <c r="B140" s="15" t="s">
        <v>16</v>
      </c>
      <c r="C140" s="15" t="s">
        <v>7</v>
      </c>
      <c r="D140" s="15" t="s">
        <v>108</v>
      </c>
      <c r="E140" s="16">
        <v>0.25486111111111109</v>
      </c>
      <c r="F140" s="3">
        <v>0.66805555555555562</v>
      </c>
      <c r="G140" s="12">
        <f t="shared" si="34"/>
        <v>1.388888888888995E-3</v>
      </c>
      <c r="H140" s="13">
        <f t="shared" si="25"/>
        <v>2</v>
      </c>
      <c r="I140" s="13" t="str">
        <f t="shared" si="26"/>
        <v>DIURNO</v>
      </c>
      <c r="J140" s="12" t="str">
        <f t="shared" si="35"/>
        <v/>
      </c>
      <c r="L140" s="13" t="str">
        <f t="shared" si="24"/>
        <v/>
      </c>
      <c r="M140" s="13">
        <f t="shared" si="27"/>
        <v>0</v>
      </c>
      <c r="N140" s="28">
        <f t="shared" si="28"/>
        <v>0</v>
      </c>
      <c r="O140" s="13">
        <f t="shared" si="29"/>
        <v>0</v>
      </c>
      <c r="P140" s="13">
        <f t="shared" si="30"/>
        <v>0</v>
      </c>
      <c r="Q140">
        <f t="shared" si="31"/>
        <v>0</v>
      </c>
      <c r="R140">
        <f t="shared" si="32"/>
        <v>0</v>
      </c>
      <c r="S140">
        <f t="shared" si="33"/>
        <v>0</v>
      </c>
    </row>
    <row r="141" spans="2:19" x14ac:dyDescent="0.2">
      <c r="B141" s="15" t="s">
        <v>16</v>
      </c>
      <c r="C141" s="15" t="s">
        <v>7</v>
      </c>
      <c r="D141" s="15" t="s">
        <v>114</v>
      </c>
      <c r="E141" s="16">
        <v>0.32777777777777778</v>
      </c>
      <c r="F141" s="3">
        <v>0.50138888888888888</v>
      </c>
      <c r="G141" s="12">
        <f t="shared" si="34"/>
        <v>0</v>
      </c>
      <c r="H141" s="13">
        <f t="shared" si="25"/>
        <v>0</v>
      </c>
      <c r="I141" s="13" t="str">
        <f t="shared" si="26"/>
        <v>DIURNO</v>
      </c>
      <c r="J141" s="12" t="str">
        <f t="shared" si="35"/>
        <v/>
      </c>
      <c r="L141" s="13" t="str">
        <f t="shared" si="24"/>
        <v/>
      </c>
      <c r="M141" s="13">
        <f t="shared" si="27"/>
        <v>0</v>
      </c>
      <c r="N141" s="28">
        <f t="shared" si="28"/>
        <v>0</v>
      </c>
      <c r="O141" s="13">
        <f t="shared" si="29"/>
        <v>0</v>
      </c>
      <c r="P141" s="13">
        <f t="shared" si="30"/>
        <v>0</v>
      </c>
      <c r="Q141">
        <f t="shared" si="31"/>
        <v>0</v>
      </c>
      <c r="R141">
        <f t="shared" si="32"/>
        <v>0</v>
      </c>
      <c r="S141">
        <f t="shared" si="33"/>
        <v>0</v>
      </c>
    </row>
    <row r="142" spans="2:19" x14ac:dyDescent="0.2">
      <c r="B142" s="15" t="s">
        <v>16</v>
      </c>
      <c r="C142" s="15" t="s">
        <v>7</v>
      </c>
      <c r="D142" s="15" t="s">
        <v>109</v>
      </c>
      <c r="E142" s="16">
        <v>0.25763888888888892</v>
      </c>
      <c r="F142" s="3">
        <v>0.66805555555555562</v>
      </c>
      <c r="G142" s="12">
        <f t="shared" si="34"/>
        <v>1.388888888888995E-3</v>
      </c>
      <c r="H142" s="13">
        <f t="shared" si="25"/>
        <v>2</v>
      </c>
      <c r="I142" s="13" t="str">
        <f t="shared" si="26"/>
        <v>DIURNO</v>
      </c>
      <c r="J142" s="12" t="str">
        <f t="shared" si="35"/>
        <v/>
      </c>
      <c r="L142" s="13" t="str">
        <f t="shared" si="24"/>
        <v/>
      </c>
      <c r="M142" s="13">
        <f t="shared" si="27"/>
        <v>0</v>
      </c>
      <c r="N142" s="28">
        <f t="shared" si="28"/>
        <v>0</v>
      </c>
      <c r="O142" s="13">
        <f t="shared" si="29"/>
        <v>0</v>
      </c>
      <c r="P142" s="13">
        <f t="shared" si="30"/>
        <v>0</v>
      </c>
      <c r="Q142">
        <f t="shared" si="31"/>
        <v>0</v>
      </c>
      <c r="R142">
        <f t="shared" si="32"/>
        <v>0</v>
      </c>
      <c r="S142">
        <f t="shared" si="33"/>
        <v>0</v>
      </c>
    </row>
    <row r="143" spans="2:19" x14ac:dyDescent="0.2">
      <c r="B143" s="15" t="s">
        <v>16</v>
      </c>
      <c r="C143" s="15" t="s">
        <v>7</v>
      </c>
      <c r="D143" s="15" t="s">
        <v>110</v>
      </c>
      <c r="E143" s="16">
        <v>0.25694444444444448</v>
      </c>
      <c r="F143" s="3">
        <v>0.50138888888888888</v>
      </c>
      <c r="G143" s="12">
        <f t="shared" si="34"/>
        <v>0</v>
      </c>
      <c r="H143" s="13">
        <f t="shared" si="25"/>
        <v>0</v>
      </c>
      <c r="I143" s="13" t="str">
        <f t="shared" si="26"/>
        <v>DIURNO</v>
      </c>
      <c r="J143" s="12" t="str">
        <f t="shared" si="35"/>
        <v/>
      </c>
      <c r="L143" s="13" t="str">
        <f t="shared" si="24"/>
        <v/>
      </c>
      <c r="M143" s="13">
        <f t="shared" si="27"/>
        <v>0</v>
      </c>
      <c r="N143" s="28">
        <f t="shared" si="28"/>
        <v>0</v>
      </c>
      <c r="O143" s="13">
        <f t="shared" si="29"/>
        <v>0</v>
      </c>
      <c r="P143" s="13">
        <f t="shared" si="30"/>
        <v>0</v>
      </c>
      <c r="Q143">
        <f t="shared" si="31"/>
        <v>0</v>
      </c>
      <c r="R143">
        <f t="shared" si="32"/>
        <v>0</v>
      </c>
      <c r="S143">
        <f t="shared" si="33"/>
        <v>0</v>
      </c>
    </row>
    <row r="144" spans="2:19" x14ac:dyDescent="0.2">
      <c r="B144" s="15" t="s">
        <v>16</v>
      </c>
      <c r="C144" s="15" t="s">
        <v>7</v>
      </c>
      <c r="D144" s="15" t="s">
        <v>111</v>
      </c>
      <c r="E144" s="16">
        <v>0.25833333333333336</v>
      </c>
      <c r="F144" s="3">
        <v>0.66736111111111107</v>
      </c>
      <c r="G144" s="12">
        <f t="shared" si="34"/>
        <v>6.9444444444444198E-4</v>
      </c>
      <c r="H144" s="13">
        <f t="shared" si="25"/>
        <v>1</v>
      </c>
      <c r="I144" s="13" t="str">
        <f t="shared" si="26"/>
        <v>DIURNO</v>
      </c>
      <c r="J144" s="12" t="str">
        <f t="shared" si="35"/>
        <v/>
      </c>
      <c r="L144" s="13" t="str">
        <f t="shared" si="24"/>
        <v/>
      </c>
      <c r="M144" s="13">
        <f t="shared" si="27"/>
        <v>0</v>
      </c>
      <c r="N144" s="28">
        <f t="shared" si="28"/>
        <v>0</v>
      </c>
      <c r="O144" s="13">
        <f t="shared" si="29"/>
        <v>0</v>
      </c>
      <c r="P144" s="13">
        <f t="shared" si="30"/>
        <v>0</v>
      </c>
      <c r="Q144">
        <f t="shared" si="31"/>
        <v>0</v>
      </c>
      <c r="R144">
        <f t="shared" si="32"/>
        <v>0</v>
      </c>
      <c r="S144">
        <f t="shared" si="33"/>
        <v>0</v>
      </c>
    </row>
    <row r="145" spans="2:19" x14ac:dyDescent="0.2">
      <c r="B145" s="15" t="s">
        <v>16</v>
      </c>
      <c r="C145" s="15" t="s">
        <v>7</v>
      </c>
      <c r="D145" s="15" t="s">
        <v>112</v>
      </c>
      <c r="E145" s="16">
        <v>0.25972222222222224</v>
      </c>
      <c r="F145" s="3">
        <v>0.66736111111111107</v>
      </c>
      <c r="G145" s="12">
        <f t="shared" si="34"/>
        <v>6.9444444444444198E-4</v>
      </c>
      <c r="H145" s="13">
        <f t="shared" si="25"/>
        <v>1</v>
      </c>
      <c r="I145" s="13" t="str">
        <f t="shared" si="26"/>
        <v>DIURNO</v>
      </c>
      <c r="J145" s="12" t="str">
        <f t="shared" si="35"/>
        <v/>
      </c>
      <c r="L145" s="13" t="str">
        <f t="shared" si="24"/>
        <v/>
      </c>
      <c r="M145" s="13">
        <f t="shared" si="27"/>
        <v>0</v>
      </c>
      <c r="N145" s="28">
        <f t="shared" si="28"/>
        <v>0</v>
      </c>
      <c r="O145" s="13">
        <f t="shared" si="29"/>
        <v>0</v>
      </c>
      <c r="P145" s="13">
        <f t="shared" si="30"/>
        <v>0</v>
      </c>
      <c r="Q145">
        <f t="shared" si="31"/>
        <v>0</v>
      </c>
      <c r="R145">
        <f t="shared" si="32"/>
        <v>0</v>
      </c>
      <c r="S145">
        <f t="shared" si="33"/>
        <v>0</v>
      </c>
    </row>
    <row r="146" spans="2:19" x14ac:dyDescent="0.2">
      <c r="B146" s="15" t="s">
        <v>17</v>
      </c>
      <c r="C146" s="15" t="s">
        <v>7</v>
      </c>
      <c r="D146" s="15" t="s">
        <v>102</v>
      </c>
      <c r="E146" s="16">
        <v>0.26597222222222222</v>
      </c>
      <c r="F146" s="3">
        <v>0.66666666666666663</v>
      </c>
      <c r="G146" s="12">
        <f t="shared" si="34"/>
        <v>0</v>
      </c>
      <c r="H146" s="13">
        <f t="shared" si="25"/>
        <v>0</v>
      </c>
      <c r="I146" s="13" t="str">
        <f t="shared" si="26"/>
        <v>DIURNO</v>
      </c>
      <c r="J146" s="12" t="str">
        <f t="shared" si="35"/>
        <v/>
      </c>
      <c r="L146" s="13" t="str">
        <f t="shared" si="24"/>
        <v/>
      </c>
      <c r="M146" s="13">
        <f t="shared" si="27"/>
        <v>0</v>
      </c>
      <c r="N146" s="28">
        <f t="shared" si="28"/>
        <v>0</v>
      </c>
      <c r="O146" s="13">
        <f t="shared" si="29"/>
        <v>0</v>
      </c>
      <c r="P146" s="13">
        <f t="shared" si="30"/>
        <v>0</v>
      </c>
      <c r="Q146">
        <f t="shared" si="31"/>
        <v>0</v>
      </c>
      <c r="R146">
        <f t="shared" si="32"/>
        <v>0</v>
      </c>
      <c r="S146">
        <f t="shared" si="33"/>
        <v>0</v>
      </c>
    </row>
    <row r="147" spans="2:19" x14ac:dyDescent="0.2">
      <c r="B147" s="15" t="s">
        <v>17</v>
      </c>
      <c r="C147" s="15" t="s">
        <v>7</v>
      </c>
      <c r="D147" s="15" t="s">
        <v>103</v>
      </c>
      <c r="E147" s="16">
        <v>0.2673611111111111</v>
      </c>
      <c r="F147" s="3">
        <v>0.66666666666666663</v>
      </c>
      <c r="G147" s="12">
        <f t="shared" si="34"/>
        <v>0</v>
      </c>
      <c r="H147" s="13">
        <f t="shared" si="25"/>
        <v>0</v>
      </c>
      <c r="I147" s="13" t="str">
        <f t="shared" si="26"/>
        <v>DIURNO</v>
      </c>
      <c r="J147" s="12" t="str">
        <f t="shared" si="35"/>
        <v/>
      </c>
      <c r="L147" s="13" t="str">
        <f t="shared" si="24"/>
        <v/>
      </c>
      <c r="M147" s="13">
        <f t="shared" si="27"/>
        <v>0</v>
      </c>
      <c r="N147" s="28">
        <f t="shared" si="28"/>
        <v>0</v>
      </c>
      <c r="O147" s="13">
        <f t="shared" si="29"/>
        <v>0</v>
      </c>
      <c r="P147" s="13">
        <f t="shared" si="30"/>
        <v>0</v>
      </c>
      <c r="Q147">
        <f t="shared" si="31"/>
        <v>0</v>
      </c>
      <c r="R147">
        <f t="shared" si="32"/>
        <v>0</v>
      </c>
      <c r="S147">
        <f t="shared" si="33"/>
        <v>0</v>
      </c>
    </row>
    <row r="148" spans="2:19" x14ac:dyDescent="0.2">
      <c r="B148" s="15" t="s">
        <v>17</v>
      </c>
      <c r="C148" s="15" t="s">
        <v>7</v>
      </c>
      <c r="D148" s="15" t="s">
        <v>104</v>
      </c>
      <c r="E148" s="16">
        <v>0.27361111111111108</v>
      </c>
      <c r="F148" s="3">
        <v>0.66666666666666663</v>
      </c>
      <c r="G148" s="12">
        <f t="shared" si="34"/>
        <v>0</v>
      </c>
      <c r="H148" s="13">
        <f t="shared" si="25"/>
        <v>0</v>
      </c>
      <c r="I148" s="13" t="str">
        <f t="shared" si="26"/>
        <v>DIURNO</v>
      </c>
      <c r="J148" s="12" t="str">
        <f t="shared" si="35"/>
        <v/>
      </c>
      <c r="L148" s="13" t="str">
        <f t="shared" si="24"/>
        <v/>
      </c>
      <c r="M148" s="13">
        <f t="shared" si="27"/>
        <v>0</v>
      </c>
      <c r="N148" s="28">
        <f t="shared" si="28"/>
        <v>0</v>
      </c>
      <c r="O148" s="13">
        <f t="shared" si="29"/>
        <v>0</v>
      </c>
      <c r="P148" s="13">
        <f t="shared" si="30"/>
        <v>0</v>
      </c>
      <c r="Q148">
        <f t="shared" si="31"/>
        <v>0</v>
      </c>
      <c r="R148">
        <f t="shared" si="32"/>
        <v>0</v>
      </c>
      <c r="S148">
        <f t="shared" si="33"/>
        <v>0</v>
      </c>
    </row>
    <row r="149" spans="2:19" x14ac:dyDescent="0.2">
      <c r="B149" s="15" t="s">
        <v>17</v>
      </c>
      <c r="C149" s="15" t="s">
        <v>7</v>
      </c>
      <c r="D149" s="15" t="s">
        <v>105</v>
      </c>
      <c r="E149" s="16">
        <v>0.27083333333333331</v>
      </c>
      <c r="F149" s="3">
        <v>0.66666666666666663</v>
      </c>
      <c r="G149" s="12">
        <f t="shared" si="34"/>
        <v>0</v>
      </c>
      <c r="H149" s="13">
        <f t="shared" si="25"/>
        <v>0</v>
      </c>
      <c r="I149" s="13" t="str">
        <f t="shared" si="26"/>
        <v>DIURNO</v>
      </c>
      <c r="J149" s="12" t="str">
        <f t="shared" si="35"/>
        <v/>
      </c>
      <c r="L149" s="13" t="str">
        <f t="shared" si="24"/>
        <v/>
      </c>
      <c r="M149" s="13">
        <f t="shared" si="27"/>
        <v>0</v>
      </c>
      <c r="N149" s="28">
        <f t="shared" si="28"/>
        <v>0</v>
      </c>
      <c r="O149" s="13">
        <f t="shared" si="29"/>
        <v>0</v>
      </c>
      <c r="P149" s="13">
        <f t="shared" si="30"/>
        <v>0</v>
      </c>
      <c r="Q149">
        <f t="shared" si="31"/>
        <v>0</v>
      </c>
      <c r="R149">
        <f t="shared" si="32"/>
        <v>0</v>
      </c>
      <c r="S149">
        <f t="shared" si="33"/>
        <v>0</v>
      </c>
    </row>
    <row r="150" spans="2:19" x14ac:dyDescent="0.2">
      <c r="B150" s="15" t="s">
        <v>17</v>
      </c>
      <c r="C150" s="15" t="s">
        <v>7</v>
      </c>
      <c r="D150" s="15" t="s">
        <v>106</v>
      </c>
      <c r="E150" s="16">
        <v>0.27638888888888885</v>
      </c>
      <c r="F150" s="3">
        <v>0.66666666666666663</v>
      </c>
      <c r="G150" s="12">
        <f t="shared" si="34"/>
        <v>0</v>
      </c>
      <c r="H150" s="13">
        <f t="shared" si="25"/>
        <v>0</v>
      </c>
      <c r="I150" s="13" t="str">
        <f t="shared" si="26"/>
        <v>DIURNO</v>
      </c>
      <c r="J150" s="12" t="str">
        <f t="shared" si="35"/>
        <v/>
      </c>
      <c r="L150" s="13" t="str">
        <f t="shared" si="24"/>
        <v/>
      </c>
      <c r="M150" s="13">
        <f t="shared" si="27"/>
        <v>0</v>
      </c>
      <c r="N150" s="28">
        <f t="shared" si="28"/>
        <v>0</v>
      </c>
      <c r="O150" s="13">
        <f t="shared" si="29"/>
        <v>0</v>
      </c>
      <c r="P150" s="13">
        <f t="shared" si="30"/>
        <v>0</v>
      </c>
      <c r="Q150">
        <f t="shared" si="31"/>
        <v>0</v>
      </c>
      <c r="R150">
        <f t="shared" si="32"/>
        <v>0</v>
      </c>
      <c r="S150">
        <f t="shared" si="33"/>
        <v>0</v>
      </c>
    </row>
    <row r="151" spans="2:19" x14ac:dyDescent="0.2">
      <c r="B151" s="15" t="s">
        <v>17</v>
      </c>
      <c r="C151" s="15" t="s">
        <v>7</v>
      </c>
      <c r="D151" s="15" t="s">
        <v>107</v>
      </c>
      <c r="E151" s="16">
        <v>0.26527777777777778</v>
      </c>
      <c r="F151" s="3">
        <v>0.75069444444444444</v>
      </c>
      <c r="G151" s="12">
        <f t="shared" si="34"/>
        <v>8.4027777777777812E-2</v>
      </c>
      <c r="H151" s="13">
        <f t="shared" si="25"/>
        <v>1</v>
      </c>
      <c r="I151" s="13" t="str">
        <f t="shared" si="26"/>
        <v>DIURNO</v>
      </c>
      <c r="J151" s="12" t="str">
        <f t="shared" si="35"/>
        <v/>
      </c>
      <c r="L151" s="13" t="str">
        <f t="shared" si="24"/>
        <v/>
      </c>
      <c r="M151" s="13">
        <f t="shared" si="27"/>
        <v>0</v>
      </c>
      <c r="N151" s="28">
        <f t="shared" si="28"/>
        <v>0</v>
      </c>
      <c r="O151" s="13">
        <f t="shared" si="29"/>
        <v>0</v>
      </c>
      <c r="P151" s="13">
        <f t="shared" si="30"/>
        <v>2</v>
      </c>
      <c r="Q151">
        <f t="shared" si="31"/>
        <v>0</v>
      </c>
      <c r="R151">
        <f t="shared" si="32"/>
        <v>2</v>
      </c>
      <c r="S151">
        <f t="shared" si="33"/>
        <v>0</v>
      </c>
    </row>
    <row r="152" spans="2:19" x14ac:dyDescent="0.2">
      <c r="B152" s="15" t="s">
        <v>17</v>
      </c>
      <c r="C152" s="15" t="s">
        <v>7</v>
      </c>
      <c r="D152" s="15" t="s">
        <v>113</v>
      </c>
      <c r="E152" s="16">
        <v>0.27083333333333331</v>
      </c>
      <c r="F152" s="3">
        <v>0.66736111111111107</v>
      </c>
      <c r="G152" s="12">
        <f t="shared" si="34"/>
        <v>6.9444444444444198E-4</v>
      </c>
      <c r="H152" s="13">
        <f t="shared" si="25"/>
        <v>1</v>
      </c>
      <c r="I152" s="13" t="str">
        <f t="shared" si="26"/>
        <v>DIURNO</v>
      </c>
      <c r="J152" s="12" t="str">
        <f t="shared" si="35"/>
        <v/>
      </c>
      <c r="L152" s="13" t="str">
        <f t="shared" si="24"/>
        <v/>
      </c>
      <c r="M152" s="13">
        <f t="shared" si="27"/>
        <v>0</v>
      </c>
      <c r="N152" s="28">
        <f t="shared" si="28"/>
        <v>0</v>
      </c>
      <c r="O152" s="13">
        <f t="shared" si="29"/>
        <v>0</v>
      </c>
      <c r="P152" s="13">
        <f t="shared" si="30"/>
        <v>0</v>
      </c>
      <c r="Q152">
        <f t="shared" si="31"/>
        <v>0</v>
      </c>
      <c r="R152">
        <f t="shared" si="32"/>
        <v>0</v>
      </c>
      <c r="S152">
        <f t="shared" si="33"/>
        <v>0</v>
      </c>
    </row>
    <row r="153" spans="2:19" x14ac:dyDescent="0.2">
      <c r="B153" s="15" t="s">
        <v>17</v>
      </c>
      <c r="C153" s="15" t="s">
        <v>7</v>
      </c>
      <c r="D153" s="15" t="s">
        <v>108</v>
      </c>
      <c r="E153" s="16">
        <v>0.2673611111111111</v>
      </c>
      <c r="F153" s="3">
        <v>0.66666666666666663</v>
      </c>
      <c r="G153" s="12">
        <f t="shared" si="34"/>
        <v>0</v>
      </c>
      <c r="H153" s="13">
        <f t="shared" si="25"/>
        <v>0</v>
      </c>
      <c r="I153" s="13" t="str">
        <f t="shared" si="26"/>
        <v>DIURNO</v>
      </c>
      <c r="J153" s="12" t="str">
        <f t="shared" si="35"/>
        <v/>
      </c>
      <c r="L153" s="13" t="str">
        <f t="shared" si="24"/>
        <v/>
      </c>
      <c r="M153" s="13">
        <f t="shared" si="27"/>
        <v>0</v>
      </c>
      <c r="N153" s="28">
        <f t="shared" si="28"/>
        <v>0</v>
      </c>
      <c r="O153" s="13">
        <f t="shared" si="29"/>
        <v>0</v>
      </c>
      <c r="P153" s="13">
        <f t="shared" si="30"/>
        <v>0</v>
      </c>
      <c r="Q153">
        <f t="shared" si="31"/>
        <v>0</v>
      </c>
      <c r="R153">
        <f t="shared" si="32"/>
        <v>0</v>
      </c>
      <c r="S153">
        <f t="shared" si="33"/>
        <v>0</v>
      </c>
    </row>
    <row r="154" spans="2:19" x14ac:dyDescent="0.2">
      <c r="B154" s="15" t="s">
        <v>17</v>
      </c>
      <c r="C154" s="15" t="s">
        <v>7</v>
      </c>
      <c r="D154" s="15" t="s">
        <v>114</v>
      </c>
      <c r="E154" s="16">
        <v>0.33194444444444443</v>
      </c>
      <c r="F154" s="3">
        <v>0.50069444444444444</v>
      </c>
      <c r="G154" s="12">
        <f t="shared" si="34"/>
        <v>0</v>
      </c>
      <c r="H154" s="13">
        <f t="shared" si="25"/>
        <v>0</v>
      </c>
      <c r="I154" s="13" t="str">
        <f t="shared" si="26"/>
        <v>DIURNO</v>
      </c>
      <c r="J154" s="12" t="str">
        <f t="shared" si="35"/>
        <v/>
      </c>
      <c r="L154" s="13" t="str">
        <f t="shared" si="24"/>
        <v/>
      </c>
      <c r="M154" s="13">
        <f t="shared" si="27"/>
        <v>0</v>
      </c>
      <c r="N154" s="28">
        <f t="shared" si="28"/>
        <v>0</v>
      </c>
      <c r="O154" s="13">
        <f t="shared" si="29"/>
        <v>0</v>
      </c>
      <c r="P154" s="13">
        <f t="shared" si="30"/>
        <v>0</v>
      </c>
      <c r="Q154">
        <f t="shared" si="31"/>
        <v>0</v>
      </c>
      <c r="R154">
        <f t="shared" si="32"/>
        <v>0</v>
      </c>
      <c r="S154">
        <f t="shared" si="33"/>
        <v>0</v>
      </c>
    </row>
    <row r="155" spans="2:19" x14ac:dyDescent="0.2">
      <c r="B155" s="15" t="s">
        <v>17</v>
      </c>
      <c r="C155" s="15" t="s">
        <v>7</v>
      </c>
      <c r="D155" s="15" t="s">
        <v>116</v>
      </c>
      <c r="E155" s="16">
        <v>0.3215277777777778</v>
      </c>
      <c r="F155" s="3">
        <v>0.5</v>
      </c>
      <c r="G155" s="12">
        <f t="shared" si="34"/>
        <v>0</v>
      </c>
      <c r="H155" s="13">
        <f t="shared" si="25"/>
        <v>0</v>
      </c>
      <c r="I155" s="13" t="str">
        <f t="shared" si="26"/>
        <v>DIURNO</v>
      </c>
      <c r="J155" s="12" t="str">
        <f t="shared" si="35"/>
        <v/>
      </c>
      <c r="L155" s="13" t="str">
        <f t="shared" si="24"/>
        <v/>
      </c>
      <c r="M155" s="13">
        <f t="shared" si="27"/>
        <v>0</v>
      </c>
      <c r="N155" s="28">
        <f t="shared" si="28"/>
        <v>0</v>
      </c>
      <c r="O155" s="13">
        <f t="shared" si="29"/>
        <v>0</v>
      </c>
      <c r="P155" s="13">
        <f t="shared" si="30"/>
        <v>0</v>
      </c>
      <c r="Q155">
        <f t="shared" si="31"/>
        <v>0</v>
      </c>
      <c r="R155">
        <f t="shared" si="32"/>
        <v>0</v>
      </c>
      <c r="S155">
        <f t="shared" si="33"/>
        <v>0</v>
      </c>
    </row>
    <row r="156" spans="2:19" x14ac:dyDescent="0.2">
      <c r="B156" s="15" t="s">
        <v>17</v>
      </c>
      <c r="C156" s="15" t="s">
        <v>7</v>
      </c>
      <c r="D156" s="15" t="s">
        <v>109</v>
      </c>
      <c r="E156" s="16">
        <v>0.27083333333333331</v>
      </c>
      <c r="F156" s="3">
        <v>0.75069444444444444</v>
      </c>
      <c r="G156" s="12">
        <f t="shared" si="34"/>
        <v>8.4027777777777812E-2</v>
      </c>
      <c r="H156" s="13">
        <f t="shared" si="25"/>
        <v>1</v>
      </c>
      <c r="I156" s="13" t="str">
        <f t="shared" si="26"/>
        <v>DIURNO</v>
      </c>
      <c r="J156" s="12" t="str">
        <f t="shared" si="35"/>
        <v/>
      </c>
      <c r="L156" s="13" t="str">
        <f t="shared" si="24"/>
        <v/>
      </c>
      <c r="M156" s="13">
        <f t="shared" si="27"/>
        <v>0</v>
      </c>
      <c r="N156" s="28">
        <f t="shared" si="28"/>
        <v>0</v>
      </c>
      <c r="O156" s="13">
        <f t="shared" si="29"/>
        <v>0</v>
      </c>
      <c r="P156" s="13">
        <f t="shared" si="30"/>
        <v>2</v>
      </c>
      <c r="Q156">
        <f t="shared" si="31"/>
        <v>0</v>
      </c>
      <c r="R156">
        <f t="shared" si="32"/>
        <v>2</v>
      </c>
      <c r="S156">
        <f t="shared" si="33"/>
        <v>0</v>
      </c>
    </row>
    <row r="157" spans="2:19" x14ac:dyDescent="0.2">
      <c r="B157" s="15" t="s">
        <v>17</v>
      </c>
      <c r="C157" s="15" t="s">
        <v>7</v>
      </c>
      <c r="D157" s="15" t="s">
        <v>110</v>
      </c>
      <c r="E157" s="16">
        <v>0.26944444444444443</v>
      </c>
      <c r="F157" s="3">
        <v>0.66666666666666663</v>
      </c>
      <c r="G157" s="12">
        <f t="shared" si="34"/>
        <v>0</v>
      </c>
      <c r="H157" s="13">
        <f t="shared" si="25"/>
        <v>0</v>
      </c>
      <c r="I157" s="13" t="str">
        <f t="shared" si="26"/>
        <v>DIURNO</v>
      </c>
      <c r="J157" s="12" t="str">
        <f t="shared" si="35"/>
        <v/>
      </c>
      <c r="L157" s="13" t="str">
        <f t="shared" si="24"/>
        <v/>
      </c>
      <c r="M157" s="13">
        <f t="shared" si="27"/>
        <v>0</v>
      </c>
      <c r="N157" s="28">
        <f t="shared" si="28"/>
        <v>0</v>
      </c>
      <c r="O157" s="13">
        <f t="shared" si="29"/>
        <v>0</v>
      </c>
      <c r="P157" s="13">
        <f t="shared" si="30"/>
        <v>0</v>
      </c>
      <c r="Q157">
        <f t="shared" si="31"/>
        <v>0</v>
      </c>
      <c r="R157">
        <f t="shared" si="32"/>
        <v>0</v>
      </c>
      <c r="S157">
        <f t="shared" si="33"/>
        <v>0</v>
      </c>
    </row>
    <row r="158" spans="2:19" x14ac:dyDescent="0.2">
      <c r="B158" s="15" t="s">
        <v>17</v>
      </c>
      <c r="C158" s="15" t="s">
        <v>7</v>
      </c>
      <c r="D158" s="15" t="s">
        <v>111</v>
      </c>
      <c r="E158" s="16">
        <v>0.26805555555555555</v>
      </c>
      <c r="F158" s="3">
        <v>0.66736111111111107</v>
      </c>
      <c r="G158" s="12">
        <f t="shared" si="34"/>
        <v>6.9444444444444198E-4</v>
      </c>
      <c r="H158" s="13">
        <f t="shared" si="25"/>
        <v>1</v>
      </c>
      <c r="I158" s="13" t="str">
        <f t="shared" si="26"/>
        <v>DIURNO</v>
      </c>
      <c r="J158" s="12" t="str">
        <f t="shared" si="35"/>
        <v/>
      </c>
      <c r="L158" s="13" t="str">
        <f t="shared" si="24"/>
        <v/>
      </c>
      <c r="M158" s="13">
        <f t="shared" si="27"/>
        <v>0</v>
      </c>
      <c r="N158" s="28">
        <f t="shared" si="28"/>
        <v>0</v>
      </c>
      <c r="O158" s="13">
        <f t="shared" si="29"/>
        <v>0</v>
      </c>
      <c r="P158" s="13">
        <f t="shared" si="30"/>
        <v>0</v>
      </c>
      <c r="Q158">
        <f t="shared" si="31"/>
        <v>0</v>
      </c>
      <c r="R158">
        <f t="shared" si="32"/>
        <v>0</v>
      </c>
      <c r="S158">
        <f t="shared" si="33"/>
        <v>0</v>
      </c>
    </row>
    <row r="159" spans="2:19" x14ac:dyDescent="0.2">
      <c r="B159" s="15" t="s">
        <v>17</v>
      </c>
      <c r="C159" s="15" t="s">
        <v>7</v>
      </c>
      <c r="D159" s="15" t="s">
        <v>112</v>
      </c>
      <c r="E159" s="16">
        <v>0.28472222222222221</v>
      </c>
      <c r="F159" s="3">
        <v>0.66666666666666663</v>
      </c>
      <c r="G159" s="12">
        <f t="shared" si="34"/>
        <v>0</v>
      </c>
      <c r="H159" s="13">
        <f t="shared" si="25"/>
        <v>0</v>
      </c>
      <c r="I159" s="13" t="str">
        <f t="shared" si="26"/>
        <v>DIURNO</v>
      </c>
      <c r="J159" s="12" t="str">
        <f t="shared" si="35"/>
        <v/>
      </c>
      <c r="L159" s="13" t="str">
        <f t="shared" si="24"/>
        <v/>
      </c>
      <c r="M159" s="13">
        <f t="shared" si="27"/>
        <v>0</v>
      </c>
      <c r="N159" s="28">
        <f t="shared" si="28"/>
        <v>0</v>
      </c>
      <c r="O159" s="13">
        <f t="shared" si="29"/>
        <v>0</v>
      </c>
      <c r="P159" s="13">
        <f t="shared" si="30"/>
        <v>0</v>
      </c>
      <c r="Q159">
        <f t="shared" si="31"/>
        <v>0</v>
      </c>
      <c r="R159">
        <f t="shared" si="32"/>
        <v>0</v>
      </c>
      <c r="S159">
        <f t="shared" si="33"/>
        <v>0</v>
      </c>
    </row>
    <row r="160" spans="2:19" x14ac:dyDescent="0.2">
      <c r="B160" s="15" t="s">
        <v>18</v>
      </c>
      <c r="C160" s="15" t="s">
        <v>7</v>
      </c>
      <c r="D160" s="15" t="s">
        <v>102</v>
      </c>
      <c r="E160" s="16">
        <v>0.26250000000000001</v>
      </c>
      <c r="F160" s="3">
        <v>0.66666666666666663</v>
      </c>
      <c r="G160" s="12">
        <f t="shared" si="34"/>
        <v>0</v>
      </c>
      <c r="H160" s="13">
        <f t="shared" si="25"/>
        <v>0</v>
      </c>
      <c r="I160" s="13" t="str">
        <f t="shared" si="26"/>
        <v>DIURNO</v>
      </c>
      <c r="J160" s="12" t="str">
        <f t="shared" si="35"/>
        <v/>
      </c>
      <c r="L160" s="13" t="str">
        <f t="shared" si="24"/>
        <v/>
      </c>
      <c r="M160" s="13">
        <f t="shared" si="27"/>
        <v>0</v>
      </c>
      <c r="N160" s="28">
        <f t="shared" si="28"/>
        <v>0</v>
      </c>
      <c r="O160" s="13">
        <f t="shared" si="29"/>
        <v>0</v>
      </c>
      <c r="P160" s="13">
        <f t="shared" si="30"/>
        <v>0</v>
      </c>
      <c r="Q160">
        <f t="shared" si="31"/>
        <v>0</v>
      </c>
      <c r="R160">
        <f t="shared" si="32"/>
        <v>0</v>
      </c>
      <c r="S160">
        <f t="shared" si="33"/>
        <v>0</v>
      </c>
    </row>
    <row r="161" spans="2:19" x14ac:dyDescent="0.2">
      <c r="B161" s="15" t="s">
        <v>18</v>
      </c>
      <c r="C161" s="15" t="s">
        <v>7</v>
      </c>
      <c r="D161" s="15" t="s">
        <v>103</v>
      </c>
      <c r="E161" s="16">
        <v>0.26319444444444445</v>
      </c>
      <c r="F161" s="3">
        <v>0.66666666666666663</v>
      </c>
      <c r="G161" s="12">
        <f t="shared" si="34"/>
        <v>0</v>
      </c>
      <c r="H161" s="13">
        <f t="shared" si="25"/>
        <v>0</v>
      </c>
      <c r="I161" s="13" t="str">
        <f t="shared" si="26"/>
        <v>DIURNO</v>
      </c>
      <c r="J161" s="12" t="str">
        <f t="shared" si="35"/>
        <v/>
      </c>
      <c r="L161" s="13" t="str">
        <f t="shared" si="24"/>
        <v/>
      </c>
      <c r="M161" s="13">
        <f t="shared" si="27"/>
        <v>0</v>
      </c>
      <c r="N161" s="28">
        <f t="shared" si="28"/>
        <v>0</v>
      </c>
      <c r="O161" s="13">
        <f t="shared" si="29"/>
        <v>0</v>
      </c>
      <c r="P161" s="13">
        <f t="shared" si="30"/>
        <v>0</v>
      </c>
      <c r="Q161">
        <f t="shared" si="31"/>
        <v>0</v>
      </c>
      <c r="R161">
        <f t="shared" si="32"/>
        <v>0</v>
      </c>
      <c r="S161">
        <f t="shared" si="33"/>
        <v>0</v>
      </c>
    </row>
    <row r="162" spans="2:19" x14ac:dyDescent="0.2">
      <c r="B162" s="15" t="s">
        <v>18</v>
      </c>
      <c r="C162" s="15" t="s">
        <v>7</v>
      </c>
      <c r="D162" s="15" t="s">
        <v>104</v>
      </c>
      <c r="E162" s="16">
        <v>0.26319444444444445</v>
      </c>
      <c r="F162" s="3">
        <v>0.66736111111111107</v>
      </c>
      <c r="G162" s="12">
        <f t="shared" si="34"/>
        <v>6.9444444444444198E-4</v>
      </c>
      <c r="H162" s="13">
        <f t="shared" si="25"/>
        <v>1</v>
      </c>
      <c r="I162" s="13" t="str">
        <f t="shared" si="26"/>
        <v>DIURNO</v>
      </c>
      <c r="J162" s="12" t="str">
        <f t="shared" si="35"/>
        <v/>
      </c>
      <c r="L162" s="13" t="str">
        <f t="shared" si="24"/>
        <v/>
      </c>
      <c r="M162" s="13">
        <f t="shared" si="27"/>
        <v>0</v>
      </c>
      <c r="N162" s="28">
        <f t="shared" si="28"/>
        <v>0</v>
      </c>
      <c r="O162" s="13">
        <f t="shared" si="29"/>
        <v>0</v>
      </c>
      <c r="P162" s="13">
        <f t="shared" si="30"/>
        <v>0</v>
      </c>
      <c r="Q162">
        <f t="shared" si="31"/>
        <v>0</v>
      </c>
      <c r="R162">
        <f t="shared" si="32"/>
        <v>0</v>
      </c>
      <c r="S162">
        <f t="shared" si="33"/>
        <v>0</v>
      </c>
    </row>
    <row r="163" spans="2:19" x14ac:dyDescent="0.2">
      <c r="B163" s="15" t="s">
        <v>18</v>
      </c>
      <c r="C163" s="15" t="s">
        <v>7</v>
      </c>
      <c r="D163" s="15" t="s">
        <v>105</v>
      </c>
      <c r="E163" s="16">
        <v>0.26597222222222222</v>
      </c>
      <c r="F163" s="3">
        <v>0.66736111111111107</v>
      </c>
      <c r="G163" s="12">
        <f t="shared" si="34"/>
        <v>6.9444444444444198E-4</v>
      </c>
      <c r="H163" s="13">
        <f t="shared" si="25"/>
        <v>1</v>
      </c>
      <c r="I163" s="13" t="str">
        <f t="shared" si="26"/>
        <v>DIURNO</v>
      </c>
      <c r="J163" s="12" t="str">
        <f t="shared" si="35"/>
        <v/>
      </c>
      <c r="L163" s="13" t="str">
        <f t="shared" si="24"/>
        <v/>
      </c>
      <c r="M163" s="13">
        <f t="shared" si="27"/>
        <v>0</v>
      </c>
      <c r="N163" s="28">
        <f t="shared" si="28"/>
        <v>0</v>
      </c>
      <c r="O163" s="13">
        <f t="shared" si="29"/>
        <v>0</v>
      </c>
      <c r="P163" s="13">
        <f t="shared" si="30"/>
        <v>0</v>
      </c>
      <c r="Q163">
        <f t="shared" si="31"/>
        <v>0</v>
      </c>
      <c r="R163">
        <f t="shared" si="32"/>
        <v>0</v>
      </c>
      <c r="S163">
        <f t="shared" si="33"/>
        <v>0</v>
      </c>
    </row>
    <row r="164" spans="2:19" x14ac:dyDescent="0.2">
      <c r="B164" s="15" t="s">
        <v>18</v>
      </c>
      <c r="C164" s="15" t="s">
        <v>7</v>
      </c>
      <c r="D164" s="15" t="s">
        <v>106</v>
      </c>
      <c r="E164" s="16">
        <v>0.26041666666666669</v>
      </c>
      <c r="F164" s="3">
        <v>0.66736111111111107</v>
      </c>
      <c r="G164" s="12">
        <f t="shared" si="34"/>
        <v>6.9444444444444198E-4</v>
      </c>
      <c r="H164" s="13">
        <f t="shared" si="25"/>
        <v>1</v>
      </c>
      <c r="I164" s="13" t="str">
        <f t="shared" si="26"/>
        <v>DIURNO</v>
      </c>
      <c r="J164" s="12" t="str">
        <f t="shared" si="35"/>
        <v/>
      </c>
      <c r="L164" s="13" t="str">
        <f t="shared" si="24"/>
        <v/>
      </c>
      <c r="M164" s="13">
        <f t="shared" si="27"/>
        <v>0</v>
      </c>
      <c r="N164" s="28">
        <f t="shared" si="28"/>
        <v>0</v>
      </c>
      <c r="O164" s="13">
        <f t="shared" si="29"/>
        <v>0</v>
      </c>
      <c r="P164" s="13">
        <f t="shared" si="30"/>
        <v>0</v>
      </c>
      <c r="Q164">
        <f t="shared" si="31"/>
        <v>0</v>
      </c>
      <c r="R164">
        <f t="shared" si="32"/>
        <v>0</v>
      </c>
      <c r="S164">
        <f t="shared" si="33"/>
        <v>0</v>
      </c>
    </row>
    <row r="165" spans="2:19" x14ac:dyDescent="0.2">
      <c r="B165" s="15" t="s">
        <v>18</v>
      </c>
      <c r="C165" s="15" t="s">
        <v>7</v>
      </c>
      <c r="D165" s="15" t="s">
        <v>107</v>
      </c>
      <c r="E165" s="16">
        <v>0.26180555555555557</v>
      </c>
      <c r="F165" s="3">
        <v>0.66666666666666663</v>
      </c>
      <c r="G165" s="12">
        <f t="shared" si="34"/>
        <v>0</v>
      </c>
      <c r="H165" s="13">
        <f t="shared" si="25"/>
        <v>0</v>
      </c>
      <c r="I165" s="13" t="str">
        <f t="shared" si="26"/>
        <v>DIURNO</v>
      </c>
      <c r="J165" s="12" t="str">
        <f t="shared" si="35"/>
        <v/>
      </c>
      <c r="L165" s="13" t="str">
        <f t="shared" si="24"/>
        <v/>
      </c>
      <c r="M165" s="13">
        <f t="shared" si="27"/>
        <v>0</v>
      </c>
      <c r="N165" s="28">
        <f t="shared" si="28"/>
        <v>0</v>
      </c>
      <c r="O165" s="13">
        <f t="shared" si="29"/>
        <v>0</v>
      </c>
      <c r="P165" s="13">
        <f t="shared" si="30"/>
        <v>0</v>
      </c>
      <c r="Q165">
        <f t="shared" si="31"/>
        <v>0</v>
      </c>
      <c r="R165">
        <f t="shared" si="32"/>
        <v>0</v>
      </c>
      <c r="S165">
        <f t="shared" si="33"/>
        <v>0</v>
      </c>
    </row>
    <row r="166" spans="2:19" x14ac:dyDescent="0.2">
      <c r="B166" s="15" t="s">
        <v>18</v>
      </c>
      <c r="C166" s="15" t="s">
        <v>7</v>
      </c>
      <c r="D166" s="15" t="s">
        <v>113</v>
      </c>
      <c r="E166" s="16">
        <v>0.26180555555555557</v>
      </c>
      <c r="F166" s="3">
        <v>0.66736111111111107</v>
      </c>
      <c r="G166" s="12">
        <f t="shared" si="34"/>
        <v>6.9444444444444198E-4</v>
      </c>
      <c r="H166" s="13">
        <f t="shared" si="25"/>
        <v>1</v>
      </c>
      <c r="I166" s="13" t="str">
        <f t="shared" si="26"/>
        <v>DIURNO</v>
      </c>
      <c r="J166" s="12" t="str">
        <f t="shared" si="35"/>
        <v/>
      </c>
      <c r="L166" s="13" t="str">
        <f t="shared" si="24"/>
        <v/>
      </c>
      <c r="M166" s="13">
        <f t="shared" si="27"/>
        <v>0</v>
      </c>
      <c r="N166" s="28">
        <f t="shared" si="28"/>
        <v>0</v>
      </c>
      <c r="O166" s="13">
        <f t="shared" si="29"/>
        <v>0</v>
      </c>
      <c r="P166" s="13">
        <f t="shared" si="30"/>
        <v>0</v>
      </c>
      <c r="Q166">
        <f t="shared" si="31"/>
        <v>0</v>
      </c>
      <c r="R166">
        <f t="shared" si="32"/>
        <v>0</v>
      </c>
      <c r="S166">
        <f t="shared" si="33"/>
        <v>0</v>
      </c>
    </row>
    <row r="167" spans="2:19" x14ac:dyDescent="0.2">
      <c r="B167" s="15" t="s">
        <v>18</v>
      </c>
      <c r="C167" s="15" t="s">
        <v>7</v>
      </c>
      <c r="D167" s="15" t="s">
        <v>108</v>
      </c>
      <c r="E167" s="16">
        <v>0.26041666666666669</v>
      </c>
      <c r="F167" s="3">
        <v>0.66666666666666663</v>
      </c>
      <c r="G167" s="12">
        <f t="shared" si="34"/>
        <v>0</v>
      </c>
      <c r="H167" s="13">
        <f t="shared" si="25"/>
        <v>0</v>
      </c>
      <c r="I167" s="13" t="str">
        <f t="shared" si="26"/>
        <v>DIURNO</v>
      </c>
      <c r="J167" s="12" t="str">
        <f t="shared" si="35"/>
        <v/>
      </c>
      <c r="L167" s="13" t="str">
        <f t="shared" si="24"/>
        <v/>
      </c>
      <c r="M167" s="13">
        <f t="shared" si="27"/>
        <v>0</v>
      </c>
      <c r="N167" s="28">
        <f t="shared" si="28"/>
        <v>0</v>
      </c>
      <c r="O167" s="13">
        <f t="shared" si="29"/>
        <v>0</v>
      </c>
      <c r="P167" s="13">
        <f t="shared" si="30"/>
        <v>0</v>
      </c>
      <c r="Q167">
        <f t="shared" si="31"/>
        <v>0</v>
      </c>
      <c r="R167">
        <f t="shared" si="32"/>
        <v>0</v>
      </c>
      <c r="S167">
        <f t="shared" si="33"/>
        <v>0</v>
      </c>
    </row>
    <row r="168" spans="2:19" x14ac:dyDescent="0.2">
      <c r="B168" s="15" t="s">
        <v>18</v>
      </c>
      <c r="C168" s="15" t="s">
        <v>7</v>
      </c>
      <c r="D168" s="15" t="s">
        <v>114</v>
      </c>
      <c r="E168" s="16">
        <v>0.32361111111111113</v>
      </c>
      <c r="F168" s="3">
        <v>0.50624999999999998</v>
      </c>
      <c r="G168" s="12">
        <f t="shared" si="34"/>
        <v>0</v>
      </c>
      <c r="H168" s="13">
        <f t="shared" si="25"/>
        <v>0</v>
      </c>
      <c r="I168" s="13" t="str">
        <f t="shared" si="26"/>
        <v>DIURNO</v>
      </c>
      <c r="J168" s="12" t="str">
        <f t="shared" si="35"/>
        <v/>
      </c>
      <c r="L168" s="13" t="str">
        <f t="shared" si="24"/>
        <v/>
      </c>
      <c r="M168" s="13">
        <f t="shared" si="27"/>
        <v>0</v>
      </c>
      <c r="N168" s="28">
        <f t="shared" si="28"/>
        <v>0</v>
      </c>
      <c r="O168" s="13">
        <f t="shared" si="29"/>
        <v>0</v>
      </c>
      <c r="P168" s="13">
        <f t="shared" si="30"/>
        <v>0</v>
      </c>
      <c r="Q168">
        <f t="shared" si="31"/>
        <v>0</v>
      </c>
      <c r="R168">
        <f t="shared" si="32"/>
        <v>0</v>
      </c>
      <c r="S168">
        <f t="shared" si="33"/>
        <v>0</v>
      </c>
    </row>
    <row r="169" spans="2:19" x14ac:dyDescent="0.2">
      <c r="B169" s="15" t="s">
        <v>18</v>
      </c>
      <c r="C169" s="15" t="s">
        <v>7</v>
      </c>
      <c r="D169" s="15" t="s">
        <v>109</v>
      </c>
      <c r="E169" s="16">
        <v>0.26111111111111113</v>
      </c>
      <c r="F169" s="3">
        <v>0.75</v>
      </c>
      <c r="G169" s="12">
        <f t="shared" si="34"/>
        <v>8.333333333333337E-2</v>
      </c>
      <c r="H169" s="13">
        <f t="shared" si="25"/>
        <v>0</v>
      </c>
      <c r="I169" s="13" t="str">
        <f t="shared" si="26"/>
        <v>DIURNO</v>
      </c>
      <c r="J169" s="12" t="str">
        <f t="shared" si="35"/>
        <v/>
      </c>
      <c r="L169" s="13" t="str">
        <f t="shared" si="24"/>
        <v/>
      </c>
      <c r="M169" s="13">
        <f t="shared" si="27"/>
        <v>0</v>
      </c>
      <c r="N169" s="28">
        <f t="shared" si="28"/>
        <v>0</v>
      </c>
      <c r="O169" s="13">
        <f t="shared" si="29"/>
        <v>0</v>
      </c>
      <c r="P169" s="13">
        <f t="shared" si="30"/>
        <v>2</v>
      </c>
      <c r="Q169">
        <f t="shared" si="31"/>
        <v>0</v>
      </c>
      <c r="R169">
        <f t="shared" si="32"/>
        <v>2</v>
      </c>
      <c r="S169">
        <f t="shared" si="33"/>
        <v>0</v>
      </c>
    </row>
    <row r="170" spans="2:19" x14ac:dyDescent="0.2">
      <c r="B170" s="15" t="s">
        <v>18</v>
      </c>
      <c r="C170" s="15" t="s">
        <v>7</v>
      </c>
      <c r="D170" s="15" t="s">
        <v>110</v>
      </c>
      <c r="E170" s="16">
        <v>0.2638888888888889</v>
      </c>
      <c r="F170" s="3">
        <v>0.75</v>
      </c>
      <c r="G170" s="12">
        <f t="shared" si="34"/>
        <v>8.333333333333337E-2</v>
      </c>
      <c r="H170" s="13">
        <f t="shared" si="25"/>
        <v>0</v>
      </c>
      <c r="I170" s="13" t="str">
        <f t="shared" si="26"/>
        <v>DIURNO</v>
      </c>
      <c r="J170" s="12" t="str">
        <f t="shared" si="35"/>
        <v/>
      </c>
      <c r="L170" s="13" t="str">
        <f t="shared" si="24"/>
        <v/>
      </c>
      <c r="M170" s="13">
        <f t="shared" si="27"/>
        <v>0</v>
      </c>
      <c r="N170" s="28">
        <f t="shared" si="28"/>
        <v>0</v>
      </c>
      <c r="O170" s="13">
        <f t="shared" si="29"/>
        <v>0</v>
      </c>
      <c r="P170" s="13">
        <f t="shared" si="30"/>
        <v>2</v>
      </c>
      <c r="Q170">
        <f t="shared" si="31"/>
        <v>0</v>
      </c>
      <c r="R170">
        <f t="shared" si="32"/>
        <v>2</v>
      </c>
      <c r="S170">
        <f t="shared" si="33"/>
        <v>0</v>
      </c>
    </row>
    <row r="171" spans="2:19" x14ac:dyDescent="0.2">
      <c r="B171" s="15" t="s">
        <v>18</v>
      </c>
      <c r="C171" s="15" t="s">
        <v>7</v>
      </c>
      <c r="D171" s="15" t="s">
        <v>111</v>
      </c>
      <c r="E171" s="16">
        <v>0.2638888888888889</v>
      </c>
      <c r="F171" s="3">
        <v>0.75</v>
      </c>
      <c r="G171" s="12">
        <f t="shared" si="34"/>
        <v>8.333333333333337E-2</v>
      </c>
      <c r="H171" s="13">
        <f t="shared" si="25"/>
        <v>0</v>
      </c>
      <c r="I171" s="13" t="str">
        <f t="shared" si="26"/>
        <v>DIURNO</v>
      </c>
      <c r="J171" s="12" t="str">
        <f t="shared" si="35"/>
        <v/>
      </c>
      <c r="L171" s="13" t="str">
        <f t="shared" si="24"/>
        <v/>
      </c>
      <c r="M171" s="13">
        <f t="shared" si="27"/>
        <v>0</v>
      </c>
      <c r="N171" s="28">
        <f t="shared" si="28"/>
        <v>0</v>
      </c>
      <c r="O171" s="13">
        <f t="shared" si="29"/>
        <v>0</v>
      </c>
      <c r="P171" s="13">
        <f t="shared" si="30"/>
        <v>2</v>
      </c>
      <c r="Q171">
        <f t="shared" si="31"/>
        <v>0</v>
      </c>
      <c r="R171">
        <f t="shared" si="32"/>
        <v>2</v>
      </c>
      <c r="S171">
        <f t="shared" si="33"/>
        <v>0</v>
      </c>
    </row>
    <row r="172" spans="2:19" x14ac:dyDescent="0.2">
      <c r="B172" s="15" t="s">
        <v>18</v>
      </c>
      <c r="C172" s="15" t="s">
        <v>7</v>
      </c>
      <c r="D172" s="15" t="s">
        <v>112</v>
      </c>
      <c r="E172" s="16">
        <v>0.2638888888888889</v>
      </c>
      <c r="F172" s="3">
        <v>0.66666666666666663</v>
      </c>
      <c r="G172" s="12">
        <f t="shared" si="34"/>
        <v>0</v>
      </c>
      <c r="H172" s="13">
        <f t="shared" si="25"/>
        <v>0</v>
      </c>
      <c r="I172" s="13" t="str">
        <f t="shared" si="26"/>
        <v>DIURNO</v>
      </c>
      <c r="J172" s="12" t="str">
        <f t="shared" si="35"/>
        <v/>
      </c>
      <c r="L172" s="13" t="str">
        <f t="shared" si="24"/>
        <v/>
      </c>
      <c r="M172" s="13">
        <f t="shared" si="27"/>
        <v>0</v>
      </c>
      <c r="N172" s="28">
        <f t="shared" si="28"/>
        <v>0</v>
      </c>
      <c r="O172" s="13">
        <f t="shared" si="29"/>
        <v>0</v>
      </c>
      <c r="P172" s="13">
        <f t="shared" si="30"/>
        <v>0</v>
      </c>
      <c r="Q172">
        <f t="shared" si="31"/>
        <v>0</v>
      </c>
      <c r="R172">
        <f t="shared" si="32"/>
        <v>0</v>
      </c>
      <c r="S172">
        <f t="shared" si="33"/>
        <v>0</v>
      </c>
    </row>
    <row r="173" spans="2:19" x14ac:dyDescent="0.2">
      <c r="B173" s="15" t="s">
        <v>19</v>
      </c>
      <c r="C173" s="15" t="s">
        <v>7</v>
      </c>
      <c r="D173" s="15" t="s">
        <v>102</v>
      </c>
      <c r="E173" s="16">
        <v>0.26111111111111113</v>
      </c>
      <c r="F173" s="3">
        <v>0.66875000000000007</v>
      </c>
      <c r="G173" s="12">
        <f t="shared" si="34"/>
        <v>2.083333333333437E-3</v>
      </c>
      <c r="H173" s="13">
        <f t="shared" si="25"/>
        <v>3</v>
      </c>
      <c r="I173" s="13" t="str">
        <f t="shared" si="26"/>
        <v>DIURNO</v>
      </c>
      <c r="J173" s="12" t="str">
        <f t="shared" si="35"/>
        <v/>
      </c>
      <c r="L173" s="13" t="str">
        <f t="shared" si="24"/>
        <v/>
      </c>
      <c r="M173" s="13">
        <f t="shared" si="27"/>
        <v>0</v>
      </c>
      <c r="N173" s="28">
        <f t="shared" si="28"/>
        <v>0</v>
      </c>
      <c r="O173" s="13">
        <f t="shared" si="29"/>
        <v>0</v>
      </c>
      <c r="P173" s="13">
        <f t="shared" si="30"/>
        <v>0</v>
      </c>
      <c r="Q173">
        <f t="shared" si="31"/>
        <v>0</v>
      </c>
      <c r="R173">
        <f t="shared" si="32"/>
        <v>0</v>
      </c>
      <c r="S173">
        <f t="shared" si="33"/>
        <v>0</v>
      </c>
    </row>
    <row r="174" spans="2:19" x14ac:dyDescent="0.2">
      <c r="B174" s="15" t="s">
        <v>19</v>
      </c>
      <c r="C174" s="15" t="s">
        <v>7</v>
      </c>
      <c r="D174" s="15" t="s">
        <v>103</v>
      </c>
      <c r="E174" s="16">
        <v>0.26041666666666669</v>
      </c>
      <c r="F174" s="3">
        <v>0.66736111111111107</v>
      </c>
      <c r="G174" s="12">
        <f t="shared" si="34"/>
        <v>6.9444444444444198E-4</v>
      </c>
      <c r="H174" s="13">
        <f t="shared" si="25"/>
        <v>1</v>
      </c>
      <c r="I174" s="13" t="str">
        <f t="shared" si="26"/>
        <v>DIURNO</v>
      </c>
      <c r="J174" s="12" t="str">
        <f t="shared" si="35"/>
        <v/>
      </c>
      <c r="L174" s="13" t="str">
        <f t="shared" si="24"/>
        <v/>
      </c>
      <c r="M174" s="13">
        <f t="shared" si="27"/>
        <v>0</v>
      </c>
      <c r="N174" s="28">
        <f t="shared" si="28"/>
        <v>0</v>
      </c>
      <c r="O174" s="13">
        <f t="shared" si="29"/>
        <v>0</v>
      </c>
      <c r="P174" s="13">
        <f t="shared" si="30"/>
        <v>0</v>
      </c>
      <c r="Q174">
        <f t="shared" si="31"/>
        <v>0</v>
      </c>
      <c r="R174">
        <f t="shared" si="32"/>
        <v>0</v>
      </c>
      <c r="S174">
        <f t="shared" si="33"/>
        <v>0</v>
      </c>
    </row>
    <row r="175" spans="2:19" x14ac:dyDescent="0.2">
      <c r="B175" s="15" t="s">
        <v>19</v>
      </c>
      <c r="C175" s="15" t="s">
        <v>7</v>
      </c>
      <c r="D175" s="15" t="s">
        <v>104</v>
      </c>
      <c r="E175" s="16">
        <v>0.2638888888888889</v>
      </c>
      <c r="F175" s="3">
        <v>0.66805555555555562</v>
      </c>
      <c r="G175" s="12">
        <f t="shared" si="34"/>
        <v>1.388888888888995E-3</v>
      </c>
      <c r="H175" s="13">
        <f t="shared" si="25"/>
        <v>2</v>
      </c>
      <c r="I175" s="13" t="str">
        <f t="shared" si="26"/>
        <v>DIURNO</v>
      </c>
      <c r="J175" s="12" t="str">
        <f t="shared" si="35"/>
        <v/>
      </c>
      <c r="L175" s="13" t="str">
        <f t="shared" si="24"/>
        <v/>
      </c>
      <c r="M175" s="13">
        <f t="shared" si="27"/>
        <v>0</v>
      </c>
      <c r="N175" s="28">
        <f t="shared" si="28"/>
        <v>0</v>
      </c>
      <c r="O175" s="13">
        <f t="shared" si="29"/>
        <v>0</v>
      </c>
      <c r="P175" s="13">
        <f t="shared" si="30"/>
        <v>0</v>
      </c>
      <c r="Q175">
        <f t="shared" si="31"/>
        <v>0</v>
      </c>
      <c r="R175">
        <f t="shared" si="32"/>
        <v>0</v>
      </c>
      <c r="S175">
        <f t="shared" si="33"/>
        <v>0</v>
      </c>
    </row>
    <row r="176" spans="2:19" x14ac:dyDescent="0.2">
      <c r="B176" s="15" t="s">
        <v>19</v>
      </c>
      <c r="C176" s="15" t="s">
        <v>7</v>
      </c>
      <c r="D176" s="15" t="s">
        <v>105</v>
      </c>
      <c r="E176" s="16">
        <v>0.26250000000000001</v>
      </c>
      <c r="F176" s="3">
        <v>0.66736111111111107</v>
      </c>
      <c r="G176" s="12">
        <f t="shared" si="34"/>
        <v>6.9444444444444198E-4</v>
      </c>
      <c r="H176" s="13">
        <f t="shared" si="25"/>
        <v>1</v>
      </c>
      <c r="I176" s="13" t="str">
        <f t="shared" si="26"/>
        <v>DIURNO</v>
      </c>
      <c r="J176" s="12" t="str">
        <f t="shared" si="35"/>
        <v/>
      </c>
      <c r="L176" s="13" t="str">
        <f t="shared" si="24"/>
        <v/>
      </c>
      <c r="M176" s="13">
        <f t="shared" si="27"/>
        <v>0</v>
      </c>
      <c r="N176" s="28">
        <f t="shared" si="28"/>
        <v>0</v>
      </c>
      <c r="O176" s="13">
        <f t="shared" si="29"/>
        <v>0</v>
      </c>
      <c r="P176" s="13">
        <f t="shared" si="30"/>
        <v>0</v>
      </c>
      <c r="Q176">
        <f t="shared" si="31"/>
        <v>0</v>
      </c>
      <c r="R176">
        <f t="shared" si="32"/>
        <v>0</v>
      </c>
      <c r="S176">
        <f t="shared" si="33"/>
        <v>0</v>
      </c>
    </row>
    <row r="177" spans="2:19" x14ac:dyDescent="0.2">
      <c r="B177" s="15" t="s">
        <v>19</v>
      </c>
      <c r="C177" s="15" t="s">
        <v>7</v>
      </c>
      <c r="D177" s="15" t="s">
        <v>106</v>
      </c>
      <c r="E177" s="16">
        <v>0.26041666666666669</v>
      </c>
      <c r="F177" s="3">
        <v>0.75</v>
      </c>
      <c r="G177" s="12">
        <f t="shared" si="34"/>
        <v>8.333333333333337E-2</v>
      </c>
      <c r="H177" s="13">
        <f t="shared" si="25"/>
        <v>0</v>
      </c>
      <c r="I177" s="13" t="str">
        <f t="shared" si="26"/>
        <v>DIURNO</v>
      </c>
      <c r="J177" s="12" t="str">
        <f t="shared" si="35"/>
        <v/>
      </c>
      <c r="L177" s="13" t="str">
        <f t="shared" si="24"/>
        <v/>
      </c>
      <c r="M177" s="13">
        <f t="shared" si="27"/>
        <v>0</v>
      </c>
      <c r="N177" s="28">
        <f t="shared" si="28"/>
        <v>0</v>
      </c>
      <c r="O177" s="13">
        <f t="shared" si="29"/>
        <v>0</v>
      </c>
      <c r="P177" s="13">
        <f t="shared" si="30"/>
        <v>2</v>
      </c>
      <c r="Q177">
        <f t="shared" si="31"/>
        <v>0</v>
      </c>
      <c r="R177">
        <f t="shared" si="32"/>
        <v>2</v>
      </c>
      <c r="S177">
        <f t="shared" si="33"/>
        <v>0</v>
      </c>
    </row>
    <row r="178" spans="2:19" x14ac:dyDescent="0.2">
      <c r="B178" s="15" t="s">
        <v>19</v>
      </c>
      <c r="C178" s="15" t="s">
        <v>7</v>
      </c>
      <c r="D178" s="15" t="s">
        <v>107</v>
      </c>
      <c r="E178" s="16">
        <v>0.25972222222222224</v>
      </c>
      <c r="F178" s="3">
        <v>0.75069444444444444</v>
      </c>
      <c r="G178" s="12">
        <f t="shared" si="34"/>
        <v>8.4027777777777812E-2</v>
      </c>
      <c r="H178" s="13">
        <f t="shared" si="25"/>
        <v>1</v>
      </c>
      <c r="I178" s="13" t="str">
        <f t="shared" si="26"/>
        <v>DIURNO</v>
      </c>
      <c r="J178" s="12" t="str">
        <f t="shared" si="35"/>
        <v/>
      </c>
      <c r="L178" s="13" t="str">
        <f t="shared" si="24"/>
        <v/>
      </c>
      <c r="M178" s="13">
        <f t="shared" si="27"/>
        <v>0</v>
      </c>
      <c r="N178" s="28">
        <f t="shared" si="28"/>
        <v>0</v>
      </c>
      <c r="O178" s="13">
        <f t="shared" si="29"/>
        <v>0</v>
      </c>
      <c r="P178" s="13">
        <f t="shared" si="30"/>
        <v>2</v>
      </c>
      <c r="Q178">
        <f t="shared" si="31"/>
        <v>0</v>
      </c>
      <c r="R178">
        <f t="shared" si="32"/>
        <v>2</v>
      </c>
      <c r="S178">
        <f t="shared" si="33"/>
        <v>0</v>
      </c>
    </row>
    <row r="179" spans="2:19" x14ac:dyDescent="0.2">
      <c r="B179" s="15" t="s">
        <v>19</v>
      </c>
      <c r="C179" s="15" t="s">
        <v>7</v>
      </c>
      <c r="D179" s="15" t="s">
        <v>113</v>
      </c>
      <c r="E179" s="16">
        <v>0.26319444444444445</v>
      </c>
      <c r="F179" s="3">
        <v>0.75</v>
      </c>
      <c r="G179" s="12">
        <f t="shared" si="34"/>
        <v>8.333333333333337E-2</v>
      </c>
      <c r="H179" s="13">
        <f t="shared" si="25"/>
        <v>0</v>
      </c>
      <c r="I179" s="13" t="str">
        <f t="shared" si="26"/>
        <v>DIURNO</v>
      </c>
      <c r="J179" s="12" t="str">
        <f t="shared" si="35"/>
        <v/>
      </c>
      <c r="L179" s="13" t="str">
        <f t="shared" si="24"/>
        <v/>
      </c>
      <c r="M179" s="13">
        <f t="shared" si="27"/>
        <v>0</v>
      </c>
      <c r="N179" s="28">
        <f t="shared" si="28"/>
        <v>0</v>
      </c>
      <c r="O179" s="13">
        <f t="shared" si="29"/>
        <v>0</v>
      </c>
      <c r="P179" s="13">
        <f t="shared" si="30"/>
        <v>2</v>
      </c>
      <c r="Q179">
        <f t="shared" si="31"/>
        <v>0</v>
      </c>
      <c r="R179">
        <f t="shared" si="32"/>
        <v>2</v>
      </c>
      <c r="S179">
        <f t="shared" si="33"/>
        <v>0</v>
      </c>
    </row>
    <row r="180" spans="2:19" x14ac:dyDescent="0.2">
      <c r="B180" s="15" t="s">
        <v>19</v>
      </c>
      <c r="C180" s="15" t="s">
        <v>7</v>
      </c>
      <c r="D180" s="15" t="s">
        <v>108</v>
      </c>
      <c r="E180" s="16">
        <v>0.26041666666666669</v>
      </c>
      <c r="F180" s="3">
        <v>0.66736111111111107</v>
      </c>
      <c r="G180" s="12">
        <f t="shared" si="34"/>
        <v>6.9444444444444198E-4</v>
      </c>
      <c r="H180" s="13">
        <f t="shared" si="25"/>
        <v>1</v>
      </c>
      <c r="I180" s="13" t="str">
        <f t="shared" si="26"/>
        <v>DIURNO</v>
      </c>
      <c r="J180" s="12" t="str">
        <f t="shared" si="35"/>
        <v/>
      </c>
      <c r="L180" s="13" t="str">
        <f t="shared" si="24"/>
        <v/>
      </c>
      <c r="M180" s="13">
        <f t="shared" si="27"/>
        <v>0</v>
      </c>
      <c r="N180" s="28">
        <f t="shared" si="28"/>
        <v>0</v>
      </c>
      <c r="O180" s="13">
        <f t="shared" si="29"/>
        <v>0</v>
      </c>
      <c r="P180" s="13">
        <f t="shared" si="30"/>
        <v>0</v>
      </c>
      <c r="Q180">
        <f t="shared" si="31"/>
        <v>0</v>
      </c>
      <c r="R180">
        <f t="shared" si="32"/>
        <v>0</v>
      </c>
      <c r="S180">
        <f t="shared" si="33"/>
        <v>0</v>
      </c>
    </row>
    <row r="181" spans="2:19" x14ac:dyDescent="0.2">
      <c r="B181" s="15" t="s">
        <v>19</v>
      </c>
      <c r="C181" s="15" t="s">
        <v>7</v>
      </c>
      <c r="D181" s="15" t="s">
        <v>114</v>
      </c>
      <c r="E181" s="16">
        <v>0.27986111111111112</v>
      </c>
      <c r="F181" s="3">
        <v>0.50624999999999998</v>
      </c>
      <c r="G181" s="12">
        <f t="shared" si="34"/>
        <v>0</v>
      </c>
      <c r="H181" s="13">
        <f t="shared" si="25"/>
        <v>0</v>
      </c>
      <c r="I181" s="13" t="str">
        <f t="shared" si="26"/>
        <v>DIURNO</v>
      </c>
      <c r="J181" s="12" t="str">
        <f t="shared" si="35"/>
        <v/>
      </c>
      <c r="L181" s="13" t="str">
        <f t="shared" si="24"/>
        <v/>
      </c>
      <c r="M181" s="13">
        <f t="shared" si="27"/>
        <v>0</v>
      </c>
      <c r="N181" s="28">
        <f t="shared" si="28"/>
        <v>0</v>
      </c>
      <c r="O181" s="13">
        <f t="shared" si="29"/>
        <v>0</v>
      </c>
      <c r="P181" s="13">
        <f t="shared" si="30"/>
        <v>0</v>
      </c>
      <c r="Q181">
        <f t="shared" si="31"/>
        <v>0</v>
      </c>
      <c r="R181">
        <f t="shared" si="32"/>
        <v>0</v>
      </c>
      <c r="S181">
        <f t="shared" si="33"/>
        <v>0</v>
      </c>
    </row>
    <row r="182" spans="2:19" x14ac:dyDescent="0.2">
      <c r="B182" s="15" t="s">
        <v>19</v>
      </c>
      <c r="C182" s="15" t="s">
        <v>7</v>
      </c>
      <c r="D182" s="15" t="s">
        <v>116</v>
      </c>
      <c r="E182" s="16">
        <v>0.28611111111111115</v>
      </c>
      <c r="F182" s="3">
        <v>0.50138888888888888</v>
      </c>
      <c r="G182" s="12">
        <f t="shared" si="34"/>
        <v>0</v>
      </c>
      <c r="H182" s="13">
        <f t="shared" si="25"/>
        <v>0</v>
      </c>
      <c r="I182" s="13" t="str">
        <f t="shared" si="26"/>
        <v>DIURNO</v>
      </c>
      <c r="J182" s="12" t="str">
        <f t="shared" si="35"/>
        <v/>
      </c>
      <c r="L182" s="13" t="str">
        <f t="shared" si="24"/>
        <v/>
      </c>
      <c r="M182" s="13">
        <f t="shared" si="27"/>
        <v>0</v>
      </c>
      <c r="N182" s="28">
        <f t="shared" si="28"/>
        <v>0</v>
      </c>
      <c r="O182" s="13">
        <f t="shared" si="29"/>
        <v>0</v>
      </c>
      <c r="P182" s="13">
        <f t="shared" si="30"/>
        <v>0</v>
      </c>
      <c r="Q182">
        <f t="shared" si="31"/>
        <v>0</v>
      </c>
      <c r="R182">
        <f t="shared" si="32"/>
        <v>0</v>
      </c>
      <c r="S182">
        <f t="shared" si="33"/>
        <v>0</v>
      </c>
    </row>
    <row r="183" spans="2:19" x14ac:dyDescent="0.2">
      <c r="B183" s="15" t="s">
        <v>19</v>
      </c>
      <c r="C183" s="15" t="s">
        <v>7</v>
      </c>
      <c r="D183" s="15" t="s">
        <v>109</v>
      </c>
      <c r="E183" s="16">
        <v>0.25972222222222224</v>
      </c>
      <c r="F183" s="3">
        <v>0.75</v>
      </c>
      <c r="G183" s="12">
        <f t="shared" si="34"/>
        <v>8.333333333333337E-2</v>
      </c>
      <c r="H183" s="13">
        <f t="shared" si="25"/>
        <v>0</v>
      </c>
      <c r="I183" s="13" t="str">
        <f t="shared" si="26"/>
        <v>DIURNO</v>
      </c>
      <c r="J183" s="12" t="str">
        <f t="shared" si="35"/>
        <v/>
      </c>
      <c r="L183" s="13" t="str">
        <f t="shared" si="24"/>
        <v/>
      </c>
      <c r="M183" s="13">
        <f t="shared" si="27"/>
        <v>0</v>
      </c>
      <c r="N183" s="28">
        <f t="shared" si="28"/>
        <v>0</v>
      </c>
      <c r="O183" s="13">
        <f t="shared" si="29"/>
        <v>0</v>
      </c>
      <c r="P183" s="13">
        <f t="shared" si="30"/>
        <v>2</v>
      </c>
      <c r="Q183">
        <f t="shared" si="31"/>
        <v>0</v>
      </c>
      <c r="R183">
        <f t="shared" si="32"/>
        <v>2</v>
      </c>
      <c r="S183">
        <f t="shared" si="33"/>
        <v>0</v>
      </c>
    </row>
    <row r="184" spans="2:19" x14ac:dyDescent="0.2">
      <c r="B184" s="15" t="s">
        <v>19</v>
      </c>
      <c r="C184" s="15" t="s">
        <v>7</v>
      </c>
      <c r="D184" s="15" t="s">
        <v>110</v>
      </c>
      <c r="E184" s="16">
        <v>0.26041666666666669</v>
      </c>
      <c r="F184" s="3">
        <v>0.75</v>
      </c>
      <c r="G184" s="12">
        <f t="shared" si="34"/>
        <v>8.333333333333337E-2</v>
      </c>
      <c r="H184" s="13">
        <f t="shared" si="25"/>
        <v>0</v>
      </c>
      <c r="I184" s="13" t="str">
        <f t="shared" si="26"/>
        <v>DIURNO</v>
      </c>
      <c r="J184" s="12" t="str">
        <f t="shared" si="35"/>
        <v/>
      </c>
      <c r="L184" s="13" t="str">
        <f t="shared" si="24"/>
        <v/>
      </c>
      <c r="M184" s="13">
        <f t="shared" si="27"/>
        <v>0</v>
      </c>
      <c r="N184" s="28">
        <f t="shared" si="28"/>
        <v>0</v>
      </c>
      <c r="O184" s="13">
        <f t="shared" si="29"/>
        <v>0</v>
      </c>
      <c r="P184" s="13">
        <f t="shared" si="30"/>
        <v>2</v>
      </c>
      <c r="Q184">
        <f t="shared" si="31"/>
        <v>0</v>
      </c>
      <c r="R184">
        <f t="shared" si="32"/>
        <v>2</v>
      </c>
      <c r="S184">
        <f t="shared" si="33"/>
        <v>0</v>
      </c>
    </row>
    <row r="185" spans="2:19" x14ac:dyDescent="0.2">
      <c r="B185" s="15" t="s">
        <v>19</v>
      </c>
      <c r="C185" s="15" t="s">
        <v>7</v>
      </c>
      <c r="D185" s="15" t="s">
        <v>111</v>
      </c>
      <c r="E185" s="16">
        <v>0.2590277777777778</v>
      </c>
      <c r="F185" s="3">
        <v>0.75</v>
      </c>
      <c r="G185" s="12">
        <f t="shared" si="34"/>
        <v>8.333333333333337E-2</v>
      </c>
      <c r="H185" s="13">
        <f t="shared" si="25"/>
        <v>0</v>
      </c>
      <c r="I185" s="13" t="str">
        <f t="shared" si="26"/>
        <v>DIURNO</v>
      </c>
      <c r="J185" s="12" t="str">
        <f t="shared" si="35"/>
        <v/>
      </c>
      <c r="L185" s="13" t="str">
        <f t="shared" si="24"/>
        <v/>
      </c>
      <c r="M185" s="13">
        <f t="shared" si="27"/>
        <v>0</v>
      </c>
      <c r="N185" s="28">
        <f t="shared" si="28"/>
        <v>0</v>
      </c>
      <c r="O185" s="13">
        <f t="shared" si="29"/>
        <v>0</v>
      </c>
      <c r="P185" s="13">
        <f t="shared" si="30"/>
        <v>2</v>
      </c>
      <c r="Q185">
        <f t="shared" si="31"/>
        <v>0</v>
      </c>
      <c r="R185">
        <f t="shared" si="32"/>
        <v>2</v>
      </c>
      <c r="S185">
        <f t="shared" si="33"/>
        <v>0</v>
      </c>
    </row>
    <row r="186" spans="2:19" x14ac:dyDescent="0.2">
      <c r="B186" s="15" t="s">
        <v>19</v>
      </c>
      <c r="C186" s="15" t="s">
        <v>7</v>
      </c>
      <c r="D186" s="15" t="s">
        <v>112</v>
      </c>
      <c r="E186" s="16">
        <v>0.2590277777777778</v>
      </c>
      <c r="F186" s="3">
        <v>0.66736111111111107</v>
      </c>
      <c r="G186" s="12">
        <f t="shared" si="34"/>
        <v>6.9444444444444198E-4</v>
      </c>
      <c r="H186" s="13">
        <f t="shared" si="25"/>
        <v>1</v>
      </c>
      <c r="I186" s="13" t="str">
        <f t="shared" si="26"/>
        <v>DIURNO</v>
      </c>
      <c r="J186" s="12" t="str">
        <f t="shared" si="35"/>
        <v/>
      </c>
      <c r="L186" s="13" t="str">
        <f t="shared" si="24"/>
        <v/>
      </c>
      <c r="M186" s="13">
        <f t="shared" si="27"/>
        <v>0</v>
      </c>
      <c r="N186" s="28">
        <f t="shared" si="28"/>
        <v>0</v>
      </c>
      <c r="O186" s="13">
        <f t="shared" si="29"/>
        <v>0</v>
      </c>
      <c r="P186" s="13">
        <f t="shared" si="30"/>
        <v>0</v>
      </c>
      <c r="Q186">
        <f t="shared" si="31"/>
        <v>0</v>
      </c>
      <c r="R186">
        <f t="shared" si="32"/>
        <v>0</v>
      </c>
      <c r="S186">
        <f t="shared" si="33"/>
        <v>0</v>
      </c>
    </row>
    <row r="187" spans="2:19" x14ac:dyDescent="0.2">
      <c r="B187" s="15" t="s">
        <v>20</v>
      </c>
      <c r="C187" s="15" t="s">
        <v>7</v>
      </c>
      <c r="D187" s="15" t="s">
        <v>102</v>
      </c>
      <c r="E187" s="16">
        <v>0.26597222222222222</v>
      </c>
      <c r="F187" s="3">
        <v>0.66805555555555562</v>
      </c>
      <c r="G187" s="12">
        <f t="shared" si="34"/>
        <v>1.388888888888995E-3</v>
      </c>
      <c r="H187" s="13">
        <f t="shared" si="25"/>
        <v>2</v>
      </c>
      <c r="I187" s="13" t="str">
        <f t="shared" si="26"/>
        <v>DIURNO</v>
      </c>
      <c r="J187" s="12" t="str">
        <f t="shared" si="35"/>
        <v/>
      </c>
      <c r="L187" s="13" t="str">
        <f t="shared" si="24"/>
        <v/>
      </c>
      <c r="M187" s="13">
        <f t="shared" si="27"/>
        <v>0</v>
      </c>
      <c r="N187" s="28">
        <f t="shared" si="28"/>
        <v>0</v>
      </c>
      <c r="O187" s="13">
        <f t="shared" si="29"/>
        <v>0</v>
      </c>
      <c r="P187" s="13">
        <f t="shared" si="30"/>
        <v>0</v>
      </c>
      <c r="Q187">
        <f t="shared" si="31"/>
        <v>0</v>
      </c>
      <c r="R187">
        <f t="shared" si="32"/>
        <v>0</v>
      </c>
      <c r="S187">
        <f t="shared" si="33"/>
        <v>0</v>
      </c>
    </row>
    <row r="188" spans="2:19" x14ac:dyDescent="0.2">
      <c r="B188" s="15" t="s">
        <v>20</v>
      </c>
      <c r="C188" s="15" t="s">
        <v>7</v>
      </c>
      <c r="D188" s="15" t="s">
        <v>104</v>
      </c>
      <c r="E188" s="16">
        <v>0.2638888888888889</v>
      </c>
      <c r="F188" s="3">
        <v>0.66666666666666663</v>
      </c>
      <c r="G188" s="12">
        <f t="shared" si="34"/>
        <v>0</v>
      </c>
      <c r="H188" s="13">
        <f t="shared" si="25"/>
        <v>0</v>
      </c>
      <c r="I188" s="13" t="str">
        <f t="shared" si="26"/>
        <v>DIURNO</v>
      </c>
      <c r="J188" s="12" t="str">
        <f t="shared" si="35"/>
        <v/>
      </c>
      <c r="L188" s="13" t="str">
        <f t="shared" si="24"/>
        <v/>
      </c>
      <c r="M188" s="13">
        <f t="shared" si="27"/>
        <v>0</v>
      </c>
      <c r="N188" s="28">
        <f t="shared" si="28"/>
        <v>0</v>
      </c>
      <c r="O188" s="13">
        <f t="shared" si="29"/>
        <v>0</v>
      </c>
      <c r="P188" s="13">
        <f t="shared" si="30"/>
        <v>0</v>
      </c>
      <c r="Q188">
        <f t="shared" si="31"/>
        <v>0</v>
      </c>
      <c r="R188">
        <f t="shared" si="32"/>
        <v>0</v>
      </c>
      <c r="S188">
        <f t="shared" si="33"/>
        <v>0</v>
      </c>
    </row>
    <row r="189" spans="2:19" x14ac:dyDescent="0.2">
      <c r="B189" s="15" t="s">
        <v>20</v>
      </c>
      <c r="C189" s="15" t="s">
        <v>7</v>
      </c>
      <c r="D189" s="15" t="s">
        <v>105</v>
      </c>
      <c r="E189" s="16">
        <v>0.26527777777777778</v>
      </c>
      <c r="F189" s="3">
        <v>0.66736111111111107</v>
      </c>
      <c r="G189" s="12">
        <f t="shared" si="34"/>
        <v>6.9444444444444198E-4</v>
      </c>
      <c r="H189" s="13">
        <f t="shared" si="25"/>
        <v>1</v>
      </c>
      <c r="I189" s="13" t="str">
        <f t="shared" si="26"/>
        <v>DIURNO</v>
      </c>
      <c r="J189" s="12" t="str">
        <f t="shared" si="35"/>
        <v/>
      </c>
      <c r="L189" s="13" t="str">
        <f t="shared" si="24"/>
        <v/>
      </c>
      <c r="M189" s="13">
        <f t="shared" si="27"/>
        <v>0</v>
      </c>
      <c r="N189" s="28">
        <f t="shared" si="28"/>
        <v>0</v>
      </c>
      <c r="O189" s="13">
        <f t="shared" si="29"/>
        <v>0</v>
      </c>
      <c r="P189" s="13">
        <f t="shared" si="30"/>
        <v>0</v>
      </c>
      <c r="Q189">
        <f t="shared" si="31"/>
        <v>0</v>
      </c>
      <c r="R189">
        <f t="shared" si="32"/>
        <v>0</v>
      </c>
      <c r="S189">
        <f t="shared" si="33"/>
        <v>0</v>
      </c>
    </row>
    <row r="190" spans="2:19" x14ac:dyDescent="0.2">
      <c r="B190" s="15" t="s">
        <v>20</v>
      </c>
      <c r="C190" s="15" t="s">
        <v>7</v>
      </c>
      <c r="D190" s="15" t="s">
        <v>106</v>
      </c>
      <c r="E190" s="16">
        <v>0.2638888888888889</v>
      </c>
      <c r="F190" s="3">
        <v>0.66736111111111107</v>
      </c>
      <c r="G190" s="12">
        <f t="shared" si="34"/>
        <v>6.9444444444444198E-4</v>
      </c>
      <c r="H190" s="13">
        <f t="shared" si="25"/>
        <v>1</v>
      </c>
      <c r="I190" s="13" t="str">
        <f t="shared" si="26"/>
        <v>DIURNO</v>
      </c>
      <c r="J190" s="12" t="str">
        <f t="shared" si="35"/>
        <v/>
      </c>
      <c r="L190" s="13" t="str">
        <f t="shared" si="24"/>
        <v/>
      </c>
      <c r="M190" s="13">
        <f t="shared" si="27"/>
        <v>0</v>
      </c>
      <c r="N190" s="28">
        <f t="shared" si="28"/>
        <v>0</v>
      </c>
      <c r="O190" s="13">
        <f t="shared" si="29"/>
        <v>0</v>
      </c>
      <c r="P190" s="13">
        <f t="shared" si="30"/>
        <v>0</v>
      </c>
      <c r="Q190">
        <f t="shared" si="31"/>
        <v>0</v>
      </c>
      <c r="R190">
        <f t="shared" si="32"/>
        <v>0</v>
      </c>
      <c r="S190">
        <f t="shared" si="33"/>
        <v>0</v>
      </c>
    </row>
    <row r="191" spans="2:19" x14ac:dyDescent="0.2">
      <c r="B191" s="15" t="s">
        <v>20</v>
      </c>
      <c r="C191" s="15" t="s">
        <v>7</v>
      </c>
      <c r="D191" s="15" t="s">
        <v>107</v>
      </c>
      <c r="E191" s="16">
        <v>0.26180555555555557</v>
      </c>
      <c r="F191" s="3">
        <v>0.66736111111111107</v>
      </c>
      <c r="G191" s="12">
        <f t="shared" si="34"/>
        <v>6.9444444444444198E-4</v>
      </c>
      <c r="H191" s="13">
        <f t="shared" si="25"/>
        <v>1</v>
      </c>
      <c r="I191" s="13" t="str">
        <f t="shared" si="26"/>
        <v>DIURNO</v>
      </c>
      <c r="J191" s="12" t="str">
        <f t="shared" si="35"/>
        <v/>
      </c>
      <c r="L191" s="13" t="str">
        <f t="shared" si="24"/>
        <v/>
      </c>
      <c r="M191" s="13">
        <f t="shared" si="27"/>
        <v>0</v>
      </c>
      <c r="N191" s="28">
        <f t="shared" si="28"/>
        <v>0</v>
      </c>
      <c r="O191" s="13">
        <f t="shared" si="29"/>
        <v>0</v>
      </c>
      <c r="P191" s="13">
        <f t="shared" si="30"/>
        <v>0</v>
      </c>
      <c r="Q191">
        <f t="shared" si="31"/>
        <v>0</v>
      </c>
      <c r="R191">
        <f t="shared" si="32"/>
        <v>0</v>
      </c>
      <c r="S191">
        <f t="shared" si="33"/>
        <v>0</v>
      </c>
    </row>
    <row r="192" spans="2:19" x14ac:dyDescent="0.2">
      <c r="B192" s="15" t="s">
        <v>20</v>
      </c>
      <c r="C192" s="15" t="s">
        <v>7</v>
      </c>
      <c r="D192" s="15" t="s">
        <v>113</v>
      </c>
      <c r="E192" s="16">
        <v>0.26527777777777778</v>
      </c>
      <c r="F192" s="3">
        <v>0.66736111111111107</v>
      </c>
      <c r="G192" s="12">
        <f t="shared" si="34"/>
        <v>6.9444444444444198E-4</v>
      </c>
      <c r="H192" s="13">
        <f t="shared" si="25"/>
        <v>1</v>
      </c>
      <c r="I192" s="13" t="str">
        <f t="shared" si="26"/>
        <v>DIURNO</v>
      </c>
      <c r="J192" s="12" t="str">
        <f t="shared" si="35"/>
        <v/>
      </c>
      <c r="L192" s="13" t="str">
        <f t="shared" si="24"/>
        <v/>
      </c>
      <c r="M192" s="13">
        <f t="shared" si="27"/>
        <v>0</v>
      </c>
      <c r="N192" s="28">
        <f t="shared" si="28"/>
        <v>0</v>
      </c>
      <c r="O192" s="13">
        <f t="shared" si="29"/>
        <v>0</v>
      </c>
      <c r="P192" s="13">
        <f t="shared" si="30"/>
        <v>0</v>
      </c>
      <c r="Q192">
        <f t="shared" si="31"/>
        <v>0</v>
      </c>
      <c r="R192">
        <f t="shared" si="32"/>
        <v>0</v>
      </c>
      <c r="S192">
        <f t="shared" si="33"/>
        <v>0</v>
      </c>
    </row>
    <row r="193" spans="2:19" x14ac:dyDescent="0.2">
      <c r="B193" s="15" t="s">
        <v>20</v>
      </c>
      <c r="C193" s="15" t="s">
        <v>7</v>
      </c>
      <c r="D193" s="15" t="s">
        <v>108</v>
      </c>
      <c r="E193" s="16">
        <v>0.26666666666666666</v>
      </c>
      <c r="F193" s="3">
        <v>0.66666666666666663</v>
      </c>
      <c r="G193" s="12">
        <f t="shared" si="34"/>
        <v>0</v>
      </c>
      <c r="H193" s="13">
        <f t="shared" si="25"/>
        <v>0</v>
      </c>
      <c r="I193" s="13" t="str">
        <f t="shared" si="26"/>
        <v>DIURNO</v>
      </c>
      <c r="J193" s="12" t="str">
        <f t="shared" si="35"/>
        <v/>
      </c>
      <c r="L193" s="13" t="str">
        <f t="shared" si="24"/>
        <v/>
      </c>
      <c r="M193" s="13">
        <f t="shared" si="27"/>
        <v>0</v>
      </c>
      <c r="N193" s="28">
        <f t="shared" si="28"/>
        <v>0</v>
      </c>
      <c r="O193" s="13">
        <f t="shared" si="29"/>
        <v>0</v>
      </c>
      <c r="P193" s="13">
        <f t="shared" si="30"/>
        <v>0</v>
      </c>
      <c r="Q193">
        <f t="shared" si="31"/>
        <v>0</v>
      </c>
      <c r="R193">
        <f t="shared" si="32"/>
        <v>0</v>
      </c>
      <c r="S193">
        <f t="shared" si="33"/>
        <v>0</v>
      </c>
    </row>
    <row r="194" spans="2:19" x14ac:dyDescent="0.2">
      <c r="B194" s="15" t="s">
        <v>20</v>
      </c>
      <c r="C194" s="15" t="s">
        <v>7</v>
      </c>
      <c r="D194" s="15" t="s">
        <v>114</v>
      </c>
      <c r="E194" s="16">
        <v>0.33333333333333331</v>
      </c>
      <c r="F194" s="3">
        <v>0.50138888888888888</v>
      </c>
      <c r="G194" s="12">
        <f t="shared" si="34"/>
        <v>0</v>
      </c>
      <c r="H194" s="13">
        <f t="shared" si="25"/>
        <v>0</v>
      </c>
      <c r="I194" s="13" t="str">
        <f t="shared" si="26"/>
        <v>DIURNO</v>
      </c>
      <c r="J194" s="12" t="str">
        <f t="shared" si="35"/>
        <v/>
      </c>
      <c r="L194" s="13" t="str">
        <f t="shared" si="24"/>
        <v/>
      </c>
      <c r="M194" s="13">
        <f t="shared" si="27"/>
        <v>0</v>
      </c>
      <c r="N194" s="28">
        <f t="shared" si="28"/>
        <v>0</v>
      </c>
      <c r="O194" s="13">
        <f t="shared" si="29"/>
        <v>0</v>
      </c>
      <c r="P194" s="13">
        <f t="shared" si="30"/>
        <v>0</v>
      </c>
      <c r="Q194">
        <f t="shared" si="31"/>
        <v>0</v>
      </c>
      <c r="R194">
        <f t="shared" si="32"/>
        <v>0</v>
      </c>
      <c r="S194">
        <f t="shared" si="33"/>
        <v>0</v>
      </c>
    </row>
    <row r="195" spans="2:19" x14ac:dyDescent="0.2">
      <c r="B195" s="15" t="s">
        <v>20</v>
      </c>
      <c r="C195" s="15" t="s">
        <v>7</v>
      </c>
      <c r="D195" s="15" t="s">
        <v>109</v>
      </c>
      <c r="E195" s="16">
        <v>0.2590277777777778</v>
      </c>
      <c r="F195" s="3">
        <v>0.66736111111111107</v>
      </c>
      <c r="G195" s="12">
        <f t="shared" si="34"/>
        <v>6.9444444444444198E-4</v>
      </c>
      <c r="H195" s="13">
        <f t="shared" si="25"/>
        <v>1</v>
      </c>
      <c r="I195" s="13" t="str">
        <f t="shared" si="26"/>
        <v>DIURNO</v>
      </c>
      <c r="J195" s="12" t="str">
        <f t="shared" si="35"/>
        <v/>
      </c>
      <c r="L195" s="13" t="str">
        <f t="shared" ref="L195:L258" si="36">IF(J195="SI","5,5","")</f>
        <v/>
      </c>
      <c r="M195" s="13">
        <f t="shared" si="27"/>
        <v>0</v>
      </c>
      <c r="N195" s="28">
        <f t="shared" si="28"/>
        <v>0</v>
      </c>
      <c r="O195" s="13">
        <f t="shared" si="29"/>
        <v>0</v>
      </c>
      <c r="P195" s="13">
        <f t="shared" si="30"/>
        <v>0</v>
      </c>
      <c r="Q195">
        <f t="shared" si="31"/>
        <v>0</v>
      </c>
      <c r="R195">
        <f t="shared" si="32"/>
        <v>0</v>
      </c>
      <c r="S195">
        <f t="shared" si="33"/>
        <v>0</v>
      </c>
    </row>
    <row r="196" spans="2:19" x14ac:dyDescent="0.2">
      <c r="B196" s="15" t="s">
        <v>20</v>
      </c>
      <c r="C196" s="15" t="s">
        <v>7</v>
      </c>
      <c r="D196" s="15" t="s">
        <v>110</v>
      </c>
      <c r="E196" s="16">
        <v>0.2638888888888889</v>
      </c>
      <c r="F196" s="3">
        <v>0.66666666666666663</v>
      </c>
      <c r="G196" s="12">
        <f t="shared" si="34"/>
        <v>0</v>
      </c>
      <c r="H196" s="13">
        <f t="shared" si="25"/>
        <v>0</v>
      </c>
      <c r="I196" s="13" t="str">
        <f t="shared" si="26"/>
        <v>DIURNO</v>
      </c>
      <c r="J196" s="12" t="str">
        <f t="shared" si="35"/>
        <v/>
      </c>
      <c r="L196" s="13" t="str">
        <f t="shared" si="36"/>
        <v/>
      </c>
      <c r="M196" s="13">
        <f t="shared" si="27"/>
        <v>0</v>
      </c>
      <c r="N196" s="28">
        <f t="shared" si="28"/>
        <v>0</v>
      </c>
      <c r="O196" s="13">
        <f t="shared" si="29"/>
        <v>0</v>
      </c>
      <c r="P196" s="13">
        <f t="shared" si="30"/>
        <v>0</v>
      </c>
      <c r="Q196">
        <f t="shared" si="31"/>
        <v>0</v>
      </c>
      <c r="R196">
        <f t="shared" si="32"/>
        <v>0</v>
      </c>
      <c r="S196">
        <f t="shared" si="33"/>
        <v>0</v>
      </c>
    </row>
    <row r="197" spans="2:19" x14ac:dyDescent="0.2">
      <c r="B197" s="15" t="s">
        <v>20</v>
      </c>
      <c r="C197" s="15" t="s">
        <v>7</v>
      </c>
      <c r="D197" s="15" t="s">
        <v>111</v>
      </c>
      <c r="E197" s="16">
        <v>0.26805555555555555</v>
      </c>
      <c r="F197" s="3">
        <v>0.66736111111111107</v>
      </c>
      <c r="G197" s="12">
        <f t="shared" si="34"/>
        <v>6.9444444444444198E-4</v>
      </c>
      <c r="H197" s="13">
        <f t="shared" si="25"/>
        <v>1</v>
      </c>
      <c r="I197" s="13" t="str">
        <f t="shared" si="26"/>
        <v>DIURNO</v>
      </c>
      <c r="J197" s="12" t="str">
        <f t="shared" si="35"/>
        <v/>
      </c>
      <c r="L197" s="13" t="str">
        <f t="shared" si="36"/>
        <v/>
      </c>
      <c r="M197" s="13">
        <f t="shared" si="27"/>
        <v>0</v>
      </c>
      <c r="N197" s="28">
        <f t="shared" si="28"/>
        <v>0</v>
      </c>
      <c r="O197" s="13">
        <f t="shared" si="29"/>
        <v>0</v>
      </c>
      <c r="P197" s="13">
        <f t="shared" si="30"/>
        <v>0</v>
      </c>
      <c r="Q197">
        <f t="shared" si="31"/>
        <v>0</v>
      </c>
      <c r="R197">
        <f t="shared" si="32"/>
        <v>0</v>
      </c>
      <c r="S197">
        <f t="shared" si="33"/>
        <v>0</v>
      </c>
    </row>
    <row r="198" spans="2:19" x14ac:dyDescent="0.2">
      <c r="B198" s="15" t="s">
        <v>20</v>
      </c>
      <c r="C198" s="15" t="s">
        <v>7</v>
      </c>
      <c r="D198" s="15" t="s">
        <v>112</v>
      </c>
      <c r="E198" s="16">
        <v>0.27499999999999997</v>
      </c>
      <c r="F198" s="3">
        <v>0.66736111111111107</v>
      </c>
      <c r="G198" s="12">
        <f t="shared" si="34"/>
        <v>6.9444444444444198E-4</v>
      </c>
      <c r="H198" s="13">
        <f t="shared" ref="H198:H261" si="37">MINUTE(G198)</f>
        <v>1</v>
      </c>
      <c r="I198" s="13" t="str">
        <f t="shared" si="26"/>
        <v>DIURNO</v>
      </c>
      <c r="J198" s="12" t="str">
        <f t="shared" si="35"/>
        <v/>
      </c>
      <c r="L198" s="13" t="str">
        <f t="shared" si="36"/>
        <v/>
      </c>
      <c r="M198" s="13">
        <f t="shared" si="27"/>
        <v>0</v>
      </c>
      <c r="N198" s="28">
        <f t="shared" si="28"/>
        <v>0</v>
      </c>
      <c r="O198" s="13">
        <f t="shared" si="29"/>
        <v>0</v>
      </c>
      <c r="P198" s="13">
        <f t="shared" si="30"/>
        <v>0</v>
      </c>
      <c r="Q198">
        <f t="shared" si="31"/>
        <v>0</v>
      </c>
      <c r="R198">
        <f t="shared" si="32"/>
        <v>0</v>
      </c>
      <c r="S198">
        <f t="shared" si="33"/>
        <v>0</v>
      </c>
    </row>
    <row r="199" spans="2:19" x14ac:dyDescent="0.2">
      <c r="B199" s="15" t="s">
        <v>21</v>
      </c>
      <c r="C199" s="15" t="s">
        <v>7</v>
      </c>
      <c r="D199" s="15" t="s">
        <v>102</v>
      </c>
      <c r="E199" s="16">
        <v>0.2638888888888889</v>
      </c>
      <c r="F199" s="3">
        <v>0.66805555555555562</v>
      </c>
      <c r="G199" s="12">
        <f t="shared" si="34"/>
        <v>1.388888888888995E-3</v>
      </c>
      <c r="H199" s="13">
        <f t="shared" si="37"/>
        <v>2</v>
      </c>
      <c r="I199" s="13" t="str">
        <f t="shared" ref="I199:I262" si="38">IF(F199&lt;$I$3,"DIURNO",IF(F199&gt;$I$3,"EXTRANOC",""))</f>
        <v>DIURNO</v>
      </c>
      <c r="J199" s="12" t="str">
        <f t="shared" si="35"/>
        <v/>
      </c>
      <c r="L199" s="13" t="str">
        <f t="shared" si="36"/>
        <v/>
      </c>
      <c r="M199" s="13">
        <f t="shared" ref="M199:M262" si="39">IF(H199&lt;=5,0,IF(H199&lt;=20,0.25,IF(H199&lt;=40,0.5,IF(H199&lt;=55,0.75,1))))</f>
        <v>0</v>
      </c>
      <c r="N199" s="28">
        <f t="shared" ref="N199:N262" si="40">IF(F199&gt;$I$3,F199-$I$3,0)</f>
        <v>0</v>
      </c>
      <c r="O199" s="13">
        <f t="shared" ref="O199:O262" si="41">MINUTE(N199)</f>
        <v>0</v>
      </c>
      <c r="P199" s="13">
        <f t="shared" ref="P199:P262" si="42">HOUR(G199)</f>
        <v>0</v>
      </c>
      <c r="Q199">
        <f t="shared" ref="Q199:Q262" si="43">HOUR(N199)</f>
        <v>0</v>
      </c>
      <c r="R199">
        <f t="shared" ref="R199:R262" si="44">P199-Q199</f>
        <v>0</v>
      </c>
      <c r="S199">
        <f t="shared" ref="S199:S262" si="45">M199</f>
        <v>0</v>
      </c>
    </row>
    <row r="200" spans="2:19" x14ac:dyDescent="0.2">
      <c r="B200" s="15" t="s">
        <v>21</v>
      </c>
      <c r="C200" s="15" t="s">
        <v>7</v>
      </c>
      <c r="D200" s="15" t="s">
        <v>103</v>
      </c>
      <c r="E200" s="16">
        <v>0.26666666666666666</v>
      </c>
      <c r="F200" s="3">
        <v>0.66666666666666663</v>
      </c>
      <c r="G200" s="12">
        <f t="shared" si="34"/>
        <v>0</v>
      </c>
      <c r="H200" s="13">
        <f t="shared" si="37"/>
        <v>0</v>
      </c>
      <c r="I200" s="13" t="str">
        <f t="shared" si="38"/>
        <v>DIURNO</v>
      </c>
      <c r="J200" s="12" t="str">
        <f t="shared" si="35"/>
        <v/>
      </c>
      <c r="L200" s="13" t="str">
        <f t="shared" si="36"/>
        <v/>
      </c>
      <c r="M200" s="13">
        <f t="shared" si="39"/>
        <v>0</v>
      </c>
      <c r="N200" s="28">
        <f t="shared" si="40"/>
        <v>0</v>
      </c>
      <c r="O200" s="13">
        <f t="shared" si="41"/>
        <v>0</v>
      </c>
      <c r="P200" s="13">
        <f t="shared" si="42"/>
        <v>0</v>
      </c>
      <c r="Q200">
        <f t="shared" si="43"/>
        <v>0</v>
      </c>
      <c r="R200">
        <f t="shared" si="44"/>
        <v>0</v>
      </c>
      <c r="S200">
        <f t="shared" si="45"/>
        <v>0</v>
      </c>
    </row>
    <row r="201" spans="2:19" x14ac:dyDescent="0.2">
      <c r="B201" s="15" t="s">
        <v>21</v>
      </c>
      <c r="C201" s="15" t="s">
        <v>7</v>
      </c>
      <c r="D201" s="15" t="s">
        <v>104</v>
      </c>
      <c r="E201" s="16">
        <v>0.27083333333333331</v>
      </c>
      <c r="F201" s="3">
        <v>0.66666666666666663</v>
      </c>
      <c r="G201" s="12">
        <f t="shared" ref="G201:G264" si="46">IF(F201&gt;$G$3,F201-$G$3,)</f>
        <v>0</v>
      </c>
      <c r="H201" s="13">
        <f t="shared" si="37"/>
        <v>0</v>
      </c>
      <c r="I201" s="13" t="str">
        <f t="shared" si="38"/>
        <v>DIURNO</v>
      </c>
      <c r="J201" s="12" t="str">
        <f t="shared" ref="J201:J264" si="47">IF(E201&gt;=$G$3,"SI","")</f>
        <v/>
      </c>
      <c r="L201" s="13" t="str">
        <f t="shared" si="36"/>
        <v/>
      </c>
      <c r="M201" s="13">
        <f t="shared" si="39"/>
        <v>0</v>
      </c>
      <c r="N201" s="28">
        <f t="shared" si="40"/>
        <v>0</v>
      </c>
      <c r="O201" s="13">
        <f t="shared" si="41"/>
        <v>0</v>
      </c>
      <c r="P201" s="13">
        <f t="shared" si="42"/>
        <v>0</v>
      </c>
      <c r="Q201">
        <f t="shared" si="43"/>
        <v>0</v>
      </c>
      <c r="R201">
        <f t="shared" si="44"/>
        <v>0</v>
      </c>
      <c r="S201">
        <f t="shared" si="45"/>
        <v>0</v>
      </c>
    </row>
    <row r="202" spans="2:19" x14ac:dyDescent="0.2">
      <c r="B202" s="15" t="s">
        <v>21</v>
      </c>
      <c r="C202" s="15" t="s">
        <v>7</v>
      </c>
      <c r="D202" s="15" t="s">
        <v>106</v>
      </c>
      <c r="E202" s="16">
        <v>0.2673611111111111</v>
      </c>
      <c r="F202" s="3">
        <v>0.66666666666666663</v>
      </c>
      <c r="G202" s="12">
        <f t="shared" si="46"/>
        <v>0</v>
      </c>
      <c r="H202" s="13">
        <f t="shared" si="37"/>
        <v>0</v>
      </c>
      <c r="I202" s="13" t="str">
        <f t="shared" si="38"/>
        <v>DIURNO</v>
      </c>
      <c r="J202" s="12" t="str">
        <f t="shared" si="47"/>
        <v/>
      </c>
      <c r="L202" s="13" t="str">
        <f t="shared" si="36"/>
        <v/>
      </c>
      <c r="M202" s="13">
        <f t="shared" si="39"/>
        <v>0</v>
      </c>
      <c r="N202" s="28">
        <f t="shared" si="40"/>
        <v>0</v>
      </c>
      <c r="O202" s="13">
        <f t="shared" si="41"/>
        <v>0</v>
      </c>
      <c r="P202" s="13">
        <f t="shared" si="42"/>
        <v>0</v>
      </c>
      <c r="Q202">
        <f t="shared" si="43"/>
        <v>0</v>
      </c>
      <c r="R202">
        <f t="shared" si="44"/>
        <v>0</v>
      </c>
      <c r="S202">
        <f t="shared" si="45"/>
        <v>0</v>
      </c>
    </row>
    <row r="203" spans="2:19" x14ac:dyDescent="0.2">
      <c r="B203" s="15" t="s">
        <v>21</v>
      </c>
      <c r="C203" s="15" t="s">
        <v>7</v>
      </c>
      <c r="D203" s="15" t="s">
        <v>107</v>
      </c>
      <c r="E203" s="16">
        <v>0.26458333333333334</v>
      </c>
      <c r="F203" s="3">
        <v>0.66875000000000007</v>
      </c>
      <c r="G203" s="12">
        <f t="shared" si="46"/>
        <v>2.083333333333437E-3</v>
      </c>
      <c r="H203" s="13">
        <f t="shared" si="37"/>
        <v>3</v>
      </c>
      <c r="I203" s="13" t="str">
        <f t="shared" si="38"/>
        <v>DIURNO</v>
      </c>
      <c r="J203" s="12" t="str">
        <f t="shared" si="47"/>
        <v/>
      </c>
      <c r="L203" s="13" t="str">
        <f t="shared" si="36"/>
        <v/>
      </c>
      <c r="M203" s="13">
        <f t="shared" si="39"/>
        <v>0</v>
      </c>
      <c r="N203" s="28">
        <f t="shared" si="40"/>
        <v>0</v>
      </c>
      <c r="O203" s="13">
        <f t="shared" si="41"/>
        <v>0</v>
      </c>
      <c r="P203" s="13">
        <f t="shared" si="42"/>
        <v>0</v>
      </c>
      <c r="Q203">
        <f t="shared" si="43"/>
        <v>0</v>
      </c>
      <c r="R203">
        <f t="shared" si="44"/>
        <v>0</v>
      </c>
      <c r="S203">
        <f t="shared" si="45"/>
        <v>0</v>
      </c>
    </row>
    <row r="204" spans="2:19" x14ac:dyDescent="0.2">
      <c r="B204" s="15" t="s">
        <v>21</v>
      </c>
      <c r="C204" s="15" t="s">
        <v>7</v>
      </c>
      <c r="D204" s="15" t="s">
        <v>113</v>
      </c>
      <c r="E204" s="16">
        <v>0.26666666666666666</v>
      </c>
      <c r="F204" s="3">
        <v>0.66736111111111107</v>
      </c>
      <c r="G204" s="12">
        <f t="shared" si="46"/>
        <v>6.9444444444444198E-4</v>
      </c>
      <c r="H204" s="13">
        <f t="shared" si="37"/>
        <v>1</v>
      </c>
      <c r="I204" s="13" t="str">
        <f t="shared" si="38"/>
        <v>DIURNO</v>
      </c>
      <c r="J204" s="12" t="str">
        <f t="shared" si="47"/>
        <v/>
      </c>
      <c r="L204" s="13" t="str">
        <f t="shared" si="36"/>
        <v/>
      </c>
      <c r="M204" s="13">
        <f t="shared" si="39"/>
        <v>0</v>
      </c>
      <c r="N204" s="28">
        <f t="shared" si="40"/>
        <v>0</v>
      </c>
      <c r="O204" s="13">
        <f t="shared" si="41"/>
        <v>0</v>
      </c>
      <c r="P204" s="13">
        <f t="shared" si="42"/>
        <v>0</v>
      </c>
      <c r="Q204">
        <f t="shared" si="43"/>
        <v>0</v>
      </c>
      <c r="R204">
        <f t="shared" si="44"/>
        <v>0</v>
      </c>
      <c r="S204">
        <f t="shared" si="45"/>
        <v>0</v>
      </c>
    </row>
    <row r="205" spans="2:19" x14ac:dyDescent="0.2">
      <c r="B205" s="15" t="s">
        <v>21</v>
      </c>
      <c r="C205" s="15" t="s">
        <v>7</v>
      </c>
      <c r="D205" s="15" t="s">
        <v>108</v>
      </c>
      <c r="E205" s="16">
        <v>0.26458333333333334</v>
      </c>
      <c r="F205" s="3">
        <v>0.66666666666666663</v>
      </c>
      <c r="G205" s="12">
        <f t="shared" si="46"/>
        <v>0</v>
      </c>
      <c r="H205" s="13">
        <f t="shared" si="37"/>
        <v>0</v>
      </c>
      <c r="I205" s="13" t="str">
        <f t="shared" si="38"/>
        <v>DIURNO</v>
      </c>
      <c r="J205" s="12" t="str">
        <f t="shared" si="47"/>
        <v/>
      </c>
      <c r="L205" s="13" t="str">
        <f t="shared" si="36"/>
        <v/>
      </c>
      <c r="M205" s="13">
        <f t="shared" si="39"/>
        <v>0</v>
      </c>
      <c r="N205" s="28">
        <f t="shared" si="40"/>
        <v>0</v>
      </c>
      <c r="O205" s="13">
        <f t="shared" si="41"/>
        <v>0</v>
      </c>
      <c r="P205" s="13">
        <f t="shared" si="42"/>
        <v>0</v>
      </c>
      <c r="Q205">
        <f t="shared" si="43"/>
        <v>0</v>
      </c>
      <c r="R205">
        <f t="shared" si="44"/>
        <v>0</v>
      </c>
      <c r="S205">
        <f t="shared" si="45"/>
        <v>0</v>
      </c>
    </row>
    <row r="206" spans="2:19" x14ac:dyDescent="0.2">
      <c r="B206" s="15" t="s">
        <v>21</v>
      </c>
      <c r="C206" s="15" t="s">
        <v>7</v>
      </c>
      <c r="D206" s="15" t="s">
        <v>114</v>
      </c>
      <c r="E206" s="16">
        <v>0.3354166666666667</v>
      </c>
      <c r="F206" s="3">
        <v>0.50138888888888888</v>
      </c>
      <c r="G206" s="12">
        <f t="shared" si="46"/>
        <v>0</v>
      </c>
      <c r="H206" s="13">
        <f t="shared" si="37"/>
        <v>0</v>
      </c>
      <c r="I206" s="13" t="str">
        <f t="shared" si="38"/>
        <v>DIURNO</v>
      </c>
      <c r="J206" s="12" t="str">
        <f t="shared" si="47"/>
        <v/>
      </c>
      <c r="L206" s="13" t="str">
        <f t="shared" si="36"/>
        <v/>
      </c>
      <c r="M206" s="13">
        <f t="shared" si="39"/>
        <v>0</v>
      </c>
      <c r="N206" s="28">
        <f t="shared" si="40"/>
        <v>0</v>
      </c>
      <c r="O206" s="13">
        <f t="shared" si="41"/>
        <v>0</v>
      </c>
      <c r="P206" s="13">
        <f t="shared" si="42"/>
        <v>0</v>
      </c>
      <c r="Q206">
        <f t="shared" si="43"/>
        <v>0</v>
      </c>
      <c r="R206">
        <f t="shared" si="44"/>
        <v>0</v>
      </c>
      <c r="S206">
        <f t="shared" si="45"/>
        <v>0</v>
      </c>
    </row>
    <row r="207" spans="2:19" x14ac:dyDescent="0.2">
      <c r="B207" s="15" t="s">
        <v>21</v>
      </c>
      <c r="C207" s="15" t="s">
        <v>7</v>
      </c>
      <c r="D207" s="15" t="s">
        <v>109</v>
      </c>
      <c r="E207" s="16">
        <v>0.26527777777777778</v>
      </c>
      <c r="F207" s="3">
        <v>0.66805555555555562</v>
      </c>
      <c r="G207" s="12">
        <f t="shared" si="46"/>
        <v>1.388888888888995E-3</v>
      </c>
      <c r="H207" s="13">
        <f t="shared" si="37"/>
        <v>2</v>
      </c>
      <c r="I207" s="13" t="str">
        <f t="shared" si="38"/>
        <v>DIURNO</v>
      </c>
      <c r="J207" s="12" t="str">
        <f t="shared" si="47"/>
        <v/>
      </c>
      <c r="L207" s="13" t="str">
        <f t="shared" si="36"/>
        <v/>
      </c>
      <c r="M207" s="13">
        <f t="shared" si="39"/>
        <v>0</v>
      </c>
      <c r="N207" s="28">
        <f t="shared" si="40"/>
        <v>0</v>
      </c>
      <c r="O207" s="13">
        <f t="shared" si="41"/>
        <v>0</v>
      </c>
      <c r="P207" s="13">
        <f t="shared" si="42"/>
        <v>0</v>
      </c>
      <c r="Q207">
        <f t="shared" si="43"/>
        <v>0</v>
      </c>
      <c r="R207">
        <f t="shared" si="44"/>
        <v>0</v>
      </c>
      <c r="S207">
        <f t="shared" si="45"/>
        <v>0</v>
      </c>
    </row>
    <row r="208" spans="2:19" x14ac:dyDescent="0.2">
      <c r="B208" s="15" t="s">
        <v>21</v>
      </c>
      <c r="C208" s="15" t="s">
        <v>7</v>
      </c>
      <c r="D208" s="15" t="s">
        <v>110</v>
      </c>
      <c r="E208" s="16">
        <v>0.2673611111111111</v>
      </c>
      <c r="F208" s="3">
        <v>0.66666666666666663</v>
      </c>
      <c r="G208" s="12">
        <f t="shared" si="46"/>
        <v>0</v>
      </c>
      <c r="H208" s="13">
        <f t="shared" si="37"/>
        <v>0</v>
      </c>
      <c r="I208" s="13" t="str">
        <f t="shared" si="38"/>
        <v>DIURNO</v>
      </c>
      <c r="J208" s="12" t="str">
        <f t="shared" si="47"/>
        <v/>
      </c>
      <c r="L208" s="13" t="str">
        <f t="shared" si="36"/>
        <v/>
      </c>
      <c r="M208" s="13">
        <f t="shared" si="39"/>
        <v>0</v>
      </c>
      <c r="N208" s="28">
        <f t="shared" si="40"/>
        <v>0</v>
      </c>
      <c r="O208" s="13">
        <f t="shared" si="41"/>
        <v>0</v>
      </c>
      <c r="P208" s="13">
        <f t="shared" si="42"/>
        <v>0</v>
      </c>
      <c r="Q208">
        <f t="shared" si="43"/>
        <v>0</v>
      </c>
      <c r="R208">
        <f t="shared" si="44"/>
        <v>0</v>
      </c>
      <c r="S208">
        <f t="shared" si="45"/>
        <v>0</v>
      </c>
    </row>
    <row r="209" spans="2:19" x14ac:dyDescent="0.2">
      <c r="B209" s="15" t="s">
        <v>21</v>
      </c>
      <c r="C209" s="15" t="s">
        <v>7</v>
      </c>
      <c r="D209" s="15" t="s">
        <v>111</v>
      </c>
      <c r="E209" s="16">
        <v>0.26527777777777778</v>
      </c>
      <c r="F209" s="3">
        <v>0.66736111111111107</v>
      </c>
      <c r="G209" s="12">
        <f t="shared" si="46"/>
        <v>6.9444444444444198E-4</v>
      </c>
      <c r="H209" s="13">
        <f t="shared" si="37"/>
        <v>1</v>
      </c>
      <c r="I209" s="13" t="str">
        <f t="shared" si="38"/>
        <v>DIURNO</v>
      </c>
      <c r="J209" s="12" t="str">
        <f t="shared" si="47"/>
        <v/>
      </c>
      <c r="L209" s="13" t="str">
        <f t="shared" si="36"/>
        <v/>
      </c>
      <c r="M209" s="13">
        <f t="shared" si="39"/>
        <v>0</v>
      </c>
      <c r="N209" s="28">
        <f t="shared" si="40"/>
        <v>0</v>
      </c>
      <c r="O209" s="13">
        <f t="shared" si="41"/>
        <v>0</v>
      </c>
      <c r="P209" s="13">
        <f t="shared" si="42"/>
        <v>0</v>
      </c>
      <c r="Q209">
        <f t="shared" si="43"/>
        <v>0</v>
      </c>
      <c r="R209">
        <f t="shared" si="44"/>
        <v>0</v>
      </c>
      <c r="S209">
        <f t="shared" si="45"/>
        <v>0</v>
      </c>
    </row>
    <row r="210" spans="2:19" x14ac:dyDescent="0.2">
      <c r="B210" s="15" t="s">
        <v>21</v>
      </c>
      <c r="C210" s="15" t="s">
        <v>7</v>
      </c>
      <c r="D210" s="15" t="s">
        <v>112</v>
      </c>
      <c r="E210" s="16">
        <v>0.27430555555555552</v>
      </c>
      <c r="F210" s="3">
        <v>0.66875000000000007</v>
      </c>
      <c r="G210" s="12">
        <f t="shared" si="46"/>
        <v>2.083333333333437E-3</v>
      </c>
      <c r="H210" s="13">
        <f t="shared" si="37"/>
        <v>3</v>
      </c>
      <c r="I210" s="13" t="str">
        <f t="shared" si="38"/>
        <v>DIURNO</v>
      </c>
      <c r="J210" s="12" t="str">
        <f t="shared" si="47"/>
        <v/>
      </c>
      <c r="L210" s="13" t="str">
        <f t="shared" si="36"/>
        <v/>
      </c>
      <c r="M210" s="13">
        <f t="shared" si="39"/>
        <v>0</v>
      </c>
      <c r="N210" s="28">
        <f t="shared" si="40"/>
        <v>0</v>
      </c>
      <c r="O210" s="13">
        <f t="shared" si="41"/>
        <v>0</v>
      </c>
      <c r="P210" s="13">
        <f t="shared" si="42"/>
        <v>0</v>
      </c>
      <c r="Q210">
        <f t="shared" si="43"/>
        <v>0</v>
      </c>
      <c r="R210">
        <f t="shared" si="44"/>
        <v>0</v>
      </c>
      <c r="S210">
        <f t="shared" si="45"/>
        <v>0</v>
      </c>
    </row>
    <row r="211" spans="2:19" x14ac:dyDescent="0.2">
      <c r="B211" s="15" t="s">
        <v>22</v>
      </c>
      <c r="C211" s="15" t="s">
        <v>7</v>
      </c>
      <c r="D211" s="15" t="s">
        <v>102</v>
      </c>
      <c r="E211" s="16">
        <v>0.25763888888888892</v>
      </c>
      <c r="F211" s="3">
        <v>0.66736111111111107</v>
      </c>
      <c r="G211" s="12">
        <f t="shared" si="46"/>
        <v>6.9444444444444198E-4</v>
      </c>
      <c r="H211" s="13">
        <f t="shared" si="37"/>
        <v>1</v>
      </c>
      <c r="I211" s="13" t="str">
        <f t="shared" si="38"/>
        <v>DIURNO</v>
      </c>
      <c r="J211" s="12" t="str">
        <f t="shared" si="47"/>
        <v/>
      </c>
      <c r="L211" s="13" t="str">
        <f t="shared" si="36"/>
        <v/>
      </c>
      <c r="M211" s="13">
        <f t="shared" si="39"/>
        <v>0</v>
      </c>
      <c r="N211" s="28">
        <f t="shared" si="40"/>
        <v>0</v>
      </c>
      <c r="O211" s="13">
        <f t="shared" si="41"/>
        <v>0</v>
      </c>
      <c r="P211" s="13">
        <f t="shared" si="42"/>
        <v>0</v>
      </c>
      <c r="Q211">
        <f t="shared" si="43"/>
        <v>0</v>
      </c>
      <c r="R211">
        <f t="shared" si="44"/>
        <v>0</v>
      </c>
      <c r="S211">
        <f t="shared" si="45"/>
        <v>0</v>
      </c>
    </row>
    <row r="212" spans="2:19" x14ac:dyDescent="0.2">
      <c r="B212" s="15" t="s">
        <v>22</v>
      </c>
      <c r="C212" s="15" t="s">
        <v>7</v>
      </c>
      <c r="D212" s="15" t="s">
        <v>103</v>
      </c>
      <c r="E212" s="16">
        <v>0.25</v>
      </c>
      <c r="F212" s="3">
        <v>0.74722222222222223</v>
      </c>
      <c r="G212" s="12">
        <f t="shared" si="46"/>
        <v>8.0555555555555602E-2</v>
      </c>
      <c r="H212" s="13">
        <f t="shared" si="37"/>
        <v>56</v>
      </c>
      <c r="I212" s="13" t="str">
        <f t="shared" si="38"/>
        <v>DIURNO</v>
      </c>
      <c r="J212" s="12" t="str">
        <f t="shared" si="47"/>
        <v/>
      </c>
      <c r="L212" s="13" t="str">
        <f t="shared" si="36"/>
        <v/>
      </c>
      <c r="M212" s="13">
        <f t="shared" si="39"/>
        <v>1</v>
      </c>
      <c r="N212" s="28">
        <f t="shared" si="40"/>
        <v>0</v>
      </c>
      <c r="O212" s="13">
        <f t="shared" si="41"/>
        <v>0</v>
      </c>
      <c r="P212" s="13">
        <f t="shared" si="42"/>
        <v>1</v>
      </c>
      <c r="Q212">
        <f t="shared" si="43"/>
        <v>0</v>
      </c>
      <c r="R212">
        <f t="shared" si="44"/>
        <v>1</v>
      </c>
      <c r="S212">
        <f t="shared" si="45"/>
        <v>1</v>
      </c>
    </row>
    <row r="213" spans="2:19" x14ac:dyDescent="0.2">
      <c r="B213" s="15" t="s">
        <v>22</v>
      </c>
      <c r="C213" s="15" t="s">
        <v>7</v>
      </c>
      <c r="D213" s="15" t="s">
        <v>117</v>
      </c>
      <c r="E213" s="16">
        <v>0.25</v>
      </c>
      <c r="G213" s="12">
        <f t="shared" si="46"/>
        <v>0</v>
      </c>
      <c r="H213" s="13">
        <f t="shared" si="37"/>
        <v>0</v>
      </c>
      <c r="I213" s="13" t="str">
        <f t="shared" si="38"/>
        <v>DIURNO</v>
      </c>
      <c r="J213" s="12" t="str">
        <f t="shared" si="47"/>
        <v/>
      </c>
      <c r="L213" s="13" t="str">
        <f t="shared" si="36"/>
        <v/>
      </c>
      <c r="M213" s="13">
        <f t="shared" si="39"/>
        <v>0</v>
      </c>
      <c r="N213" s="28">
        <f t="shared" si="40"/>
        <v>0</v>
      </c>
      <c r="O213" s="13">
        <f t="shared" si="41"/>
        <v>0</v>
      </c>
      <c r="P213" s="13">
        <f t="shared" si="42"/>
        <v>0</v>
      </c>
      <c r="Q213">
        <f t="shared" si="43"/>
        <v>0</v>
      </c>
      <c r="R213">
        <f t="shared" si="44"/>
        <v>0</v>
      </c>
      <c r="S213">
        <f t="shared" si="45"/>
        <v>0</v>
      </c>
    </row>
    <row r="214" spans="2:19" x14ac:dyDescent="0.2">
      <c r="B214" s="15" t="s">
        <v>22</v>
      </c>
      <c r="C214" s="15" t="s">
        <v>7</v>
      </c>
      <c r="D214" s="15" t="s">
        <v>104</v>
      </c>
      <c r="E214" s="16">
        <v>0.26319444444444445</v>
      </c>
      <c r="F214" s="3">
        <v>0.66736111111111107</v>
      </c>
      <c r="G214" s="12">
        <f t="shared" si="46"/>
        <v>6.9444444444444198E-4</v>
      </c>
      <c r="H214" s="13">
        <f t="shared" si="37"/>
        <v>1</v>
      </c>
      <c r="I214" s="13" t="str">
        <f t="shared" si="38"/>
        <v>DIURNO</v>
      </c>
      <c r="J214" s="12" t="str">
        <f t="shared" si="47"/>
        <v/>
      </c>
      <c r="L214" s="13" t="str">
        <f t="shared" si="36"/>
        <v/>
      </c>
      <c r="M214" s="13">
        <f t="shared" si="39"/>
        <v>0</v>
      </c>
      <c r="N214" s="28">
        <f t="shared" si="40"/>
        <v>0</v>
      </c>
      <c r="O214" s="13">
        <f t="shared" si="41"/>
        <v>0</v>
      </c>
      <c r="P214" s="13">
        <f t="shared" si="42"/>
        <v>0</v>
      </c>
      <c r="Q214">
        <f t="shared" si="43"/>
        <v>0</v>
      </c>
      <c r="R214">
        <f t="shared" si="44"/>
        <v>0</v>
      </c>
      <c r="S214">
        <f t="shared" si="45"/>
        <v>0</v>
      </c>
    </row>
    <row r="215" spans="2:19" x14ac:dyDescent="0.2">
      <c r="B215" s="15" t="s">
        <v>22</v>
      </c>
      <c r="C215" s="15" t="s">
        <v>7</v>
      </c>
      <c r="D215" s="15" t="s">
        <v>105</v>
      </c>
      <c r="E215" s="16">
        <v>0.26041666666666669</v>
      </c>
      <c r="F215" s="3">
        <v>0.66736111111111107</v>
      </c>
      <c r="G215" s="12">
        <f t="shared" si="46"/>
        <v>6.9444444444444198E-4</v>
      </c>
      <c r="H215" s="13">
        <f t="shared" si="37"/>
        <v>1</v>
      </c>
      <c r="I215" s="13" t="str">
        <f t="shared" si="38"/>
        <v>DIURNO</v>
      </c>
      <c r="J215" s="12" t="str">
        <f t="shared" si="47"/>
        <v/>
      </c>
      <c r="L215" s="13" t="str">
        <f t="shared" si="36"/>
        <v/>
      </c>
      <c r="M215" s="13">
        <f t="shared" si="39"/>
        <v>0</v>
      </c>
      <c r="N215" s="28">
        <f t="shared" si="40"/>
        <v>0</v>
      </c>
      <c r="O215" s="13">
        <f t="shared" si="41"/>
        <v>0</v>
      </c>
      <c r="P215" s="13">
        <f t="shared" si="42"/>
        <v>0</v>
      </c>
      <c r="Q215">
        <f t="shared" si="43"/>
        <v>0</v>
      </c>
      <c r="R215">
        <f t="shared" si="44"/>
        <v>0</v>
      </c>
      <c r="S215">
        <f t="shared" si="45"/>
        <v>0</v>
      </c>
    </row>
    <row r="216" spans="2:19" x14ac:dyDescent="0.2">
      <c r="B216" s="15" t="s">
        <v>22</v>
      </c>
      <c r="C216" s="15" t="s">
        <v>7</v>
      </c>
      <c r="D216" s="15" t="s">
        <v>106</v>
      </c>
      <c r="E216" s="16">
        <v>0.2590277777777778</v>
      </c>
      <c r="F216" s="3">
        <v>0.66736111111111107</v>
      </c>
      <c r="G216" s="12">
        <f t="shared" si="46"/>
        <v>6.9444444444444198E-4</v>
      </c>
      <c r="H216" s="13">
        <f t="shared" si="37"/>
        <v>1</v>
      </c>
      <c r="I216" s="13" t="str">
        <f t="shared" si="38"/>
        <v>DIURNO</v>
      </c>
      <c r="J216" s="12" t="str">
        <f t="shared" si="47"/>
        <v/>
      </c>
      <c r="L216" s="13" t="str">
        <f t="shared" si="36"/>
        <v/>
      </c>
      <c r="M216" s="13">
        <f t="shared" si="39"/>
        <v>0</v>
      </c>
      <c r="N216" s="28">
        <f t="shared" si="40"/>
        <v>0</v>
      </c>
      <c r="O216" s="13">
        <f t="shared" si="41"/>
        <v>0</v>
      </c>
      <c r="P216" s="13">
        <f t="shared" si="42"/>
        <v>0</v>
      </c>
      <c r="Q216">
        <f t="shared" si="43"/>
        <v>0</v>
      </c>
      <c r="R216">
        <f t="shared" si="44"/>
        <v>0</v>
      </c>
      <c r="S216">
        <f t="shared" si="45"/>
        <v>0</v>
      </c>
    </row>
    <row r="217" spans="2:19" x14ac:dyDescent="0.2">
      <c r="B217" s="15" t="s">
        <v>22</v>
      </c>
      <c r="C217" s="15" t="s">
        <v>7</v>
      </c>
      <c r="D217" s="15" t="s">
        <v>107</v>
      </c>
      <c r="E217" s="16">
        <v>0.26250000000000001</v>
      </c>
      <c r="F217" s="3">
        <v>0.75069444444444444</v>
      </c>
      <c r="G217" s="12">
        <f t="shared" si="46"/>
        <v>8.4027777777777812E-2</v>
      </c>
      <c r="H217" s="13">
        <f t="shared" si="37"/>
        <v>1</v>
      </c>
      <c r="I217" s="13" t="str">
        <f t="shared" si="38"/>
        <v>DIURNO</v>
      </c>
      <c r="J217" s="12" t="str">
        <f t="shared" si="47"/>
        <v/>
      </c>
      <c r="L217" s="13" t="str">
        <f t="shared" si="36"/>
        <v/>
      </c>
      <c r="M217" s="13">
        <f t="shared" si="39"/>
        <v>0</v>
      </c>
      <c r="N217" s="28">
        <f t="shared" si="40"/>
        <v>0</v>
      </c>
      <c r="O217" s="13">
        <f t="shared" si="41"/>
        <v>0</v>
      </c>
      <c r="P217" s="13">
        <f t="shared" si="42"/>
        <v>2</v>
      </c>
      <c r="Q217">
        <f t="shared" si="43"/>
        <v>0</v>
      </c>
      <c r="R217">
        <f t="shared" si="44"/>
        <v>2</v>
      </c>
      <c r="S217">
        <f t="shared" si="45"/>
        <v>0</v>
      </c>
    </row>
    <row r="218" spans="2:19" x14ac:dyDescent="0.2">
      <c r="B218" s="15" t="s">
        <v>22</v>
      </c>
      <c r="C218" s="15" t="s">
        <v>7</v>
      </c>
      <c r="D218" s="15" t="s">
        <v>113</v>
      </c>
      <c r="E218" s="16">
        <v>0.26250000000000001</v>
      </c>
      <c r="F218" s="3">
        <v>0.66805555555555562</v>
      </c>
      <c r="G218" s="12">
        <f t="shared" si="46"/>
        <v>1.388888888888995E-3</v>
      </c>
      <c r="H218" s="13">
        <f t="shared" si="37"/>
        <v>2</v>
      </c>
      <c r="I218" s="13" t="str">
        <f t="shared" si="38"/>
        <v>DIURNO</v>
      </c>
      <c r="J218" s="12" t="str">
        <f t="shared" si="47"/>
        <v/>
      </c>
      <c r="L218" s="13" t="str">
        <f t="shared" si="36"/>
        <v/>
      </c>
      <c r="M218" s="13">
        <f t="shared" si="39"/>
        <v>0</v>
      </c>
      <c r="N218" s="28">
        <f t="shared" si="40"/>
        <v>0</v>
      </c>
      <c r="O218" s="13">
        <f t="shared" si="41"/>
        <v>0</v>
      </c>
      <c r="P218" s="13">
        <f t="shared" si="42"/>
        <v>0</v>
      </c>
      <c r="Q218">
        <f t="shared" si="43"/>
        <v>0</v>
      </c>
      <c r="R218">
        <f t="shared" si="44"/>
        <v>0</v>
      </c>
      <c r="S218">
        <f t="shared" si="45"/>
        <v>0</v>
      </c>
    </row>
    <row r="219" spans="2:19" x14ac:dyDescent="0.2">
      <c r="B219" s="15" t="s">
        <v>22</v>
      </c>
      <c r="C219" s="15" t="s">
        <v>7</v>
      </c>
      <c r="D219" s="15" t="s">
        <v>108</v>
      </c>
      <c r="E219" s="16">
        <v>0.26319444444444445</v>
      </c>
      <c r="F219" s="3">
        <v>0.66736111111111107</v>
      </c>
      <c r="G219" s="12">
        <f t="shared" si="46"/>
        <v>6.9444444444444198E-4</v>
      </c>
      <c r="H219" s="13">
        <f t="shared" si="37"/>
        <v>1</v>
      </c>
      <c r="I219" s="13" t="str">
        <f t="shared" si="38"/>
        <v>DIURNO</v>
      </c>
      <c r="J219" s="12" t="str">
        <f t="shared" si="47"/>
        <v/>
      </c>
      <c r="L219" s="13" t="str">
        <f t="shared" si="36"/>
        <v/>
      </c>
      <c r="M219" s="13">
        <f t="shared" si="39"/>
        <v>0</v>
      </c>
      <c r="N219" s="28">
        <f t="shared" si="40"/>
        <v>0</v>
      </c>
      <c r="O219" s="13">
        <f t="shared" si="41"/>
        <v>0</v>
      </c>
      <c r="P219" s="13">
        <f t="shared" si="42"/>
        <v>0</v>
      </c>
      <c r="Q219">
        <f t="shared" si="43"/>
        <v>0</v>
      </c>
      <c r="R219">
        <f t="shared" si="44"/>
        <v>0</v>
      </c>
      <c r="S219">
        <f t="shared" si="45"/>
        <v>0</v>
      </c>
    </row>
    <row r="220" spans="2:19" x14ac:dyDescent="0.2">
      <c r="B220" s="15" t="s">
        <v>22</v>
      </c>
      <c r="C220" s="15" t="s">
        <v>7</v>
      </c>
      <c r="D220" s="15" t="s">
        <v>114</v>
      </c>
      <c r="E220" s="16">
        <v>0.33124999999999999</v>
      </c>
      <c r="F220" s="3">
        <v>0.50138888888888888</v>
      </c>
      <c r="G220" s="12">
        <f t="shared" si="46"/>
        <v>0</v>
      </c>
      <c r="H220" s="13">
        <f t="shared" si="37"/>
        <v>0</v>
      </c>
      <c r="I220" s="13" t="str">
        <f t="shared" si="38"/>
        <v>DIURNO</v>
      </c>
      <c r="J220" s="12" t="str">
        <f t="shared" si="47"/>
        <v/>
      </c>
      <c r="L220" s="13" t="str">
        <f t="shared" si="36"/>
        <v/>
      </c>
      <c r="M220" s="13">
        <f t="shared" si="39"/>
        <v>0</v>
      </c>
      <c r="N220" s="28">
        <f t="shared" si="40"/>
        <v>0</v>
      </c>
      <c r="O220" s="13">
        <f t="shared" si="41"/>
        <v>0</v>
      </c>
      <c r="P220" s="13">
        <f t="shared" si="42"/>
        <v>0</v>
      </c>
      <c r="Q220">
        <f t="shared" si="43"/>
        <v>0</v>
      </c>
      <c r="R220">
        <f t="shared" si="44"/>
        <v>0</v>
      </c>
      <c r="S220">
        <f t="shared" si="45"/>
        <v>0</v>
      </c>
    </row>
    <row r="221" spans="2:19" x14ac:dyDescent="0.2">
      <c r="B221" s="15" t="s">
        <v>22</v>
      </c>
      <c r="C221" s="15" t="s">
        <v>7</v>
      </c>
      <c r="D221" s="15" t="s">
        <v>116</v>
      </c>
      <c r="E221" s="16">
        <v>0.28333333333333333</v>
      </c>
      <c r="F221" s="3">
        <v>0.41666666666666669</v>
      </c>
      <c r="G221" s="12">
        <f t="shared" si="46"/>
        <v>0</v>
      </c>
      <c r="H221" s="13">
        <f t="shared" si="37"/>
        <v>0</v>
      </c>
      <c r="I221" s="13" t="str">
        <f t="shared" si="38"/>
        <v>DIURNO</v>
      </c>
      <c r="J221" s="12" t="str">
        <f t="shared" si="47"/>
        <v/>
      </c>
      <c r="L221" s="13" t="str">
        <f t="shared" si="36"/>
        <v/>
      </c>
      <c r="M221" s="13">
        <f t="shared" si="39"/>
        <v>0</v>
      </c>
      <c r="N221" s="28">
        <f t="shared" si="40"/>
        <v>0</v>
      </c>
      <c r="O221" s="13">
        <f t="shared" si="41"/>
        <v>0</v>
      </c>
      <c r="P221" s="13">
        <f t="shared" si="42"/>
        <v>0</v>
      </c>
      <c r="Q221">
        <f t="shared" si="43"/>
        <v>0</v>
      </c>
      <c r="R221">
        <f t="shared" si="44"/>
        <v>0</v>
      </c>
      <c r="S221">
        <f t="shared" si="45"/>
        <v>0</v>
      </c>
    </row>
    <row r="222" spans="2:19" x14ac:dyDescent="0.2">
      <c r="B222" s="15" t="s">
        <v>22</v>
      </c>
      <c r="C222" s="15" t="s">
        <v>7</v>
      </c>
      <c r="D222" s="15" t="s">
        <v>109</v>
      </c>
      <c r="E222" s="16">
        <v>0.74722222222222223</v>
      </c>
      <c r="G222" s="12">
        <f t="shared" si="46"/>
        <v>0</v>
      </c>
      <c r="H222" s="13">
        <f t="shared" si="37"/>
        <v>0</v>
      </c>
      <c r="I222" s="13" t="str">
        <f t="shared" si="38"/>
        <v>DIURNO</v>
      </c>
      <c r="J222" s="12" t="str">
        <f t="shared" si="47"/>
        <v>SI</v>
      </c>
      <c r="L222" s="13" t="str">
        <f t="shared" si="36"/>
        <v>5,5</v>
      </c>
      <c r="M222" s="13">
        <f t="shared" si="39"/>
        <v>0</v>
      </c>
      <c r="N222" s="28">
        <f t="shared" si="40"/>
        <v>0</v>
      </c>
      <c r="O222" s="13">
        <f t="shared" si="41"/>
        <v>0</v>
      </c>
      <c r="P222" s="13">
        <f t="shared" si="42"/>
        <v>0</v>
      </c>
      <c r="Q222">
        <f t="shared" si="43"/>
        <v>0</v>
      </c>
      <c r="R222">
        <f t="shared" si="44"/>
        <v>0</v>
      </c>
      <c r="S222">
        <f t="shared" si="45"/>
        <v>0</v>
      </c>
    </row>
    <row r="223" spans="2:19" x14ac:dyDescent="0.2">
      <c r="B223" s="15" t="s">
        <v>22</v>
      </c>
      <c r="C223" s="15" t="s">
        <v>7</v>
      </c>
      <c r="D223" s="15" t="s">
        <v>110</v>
      </c>
      <c r="E223" s="16">
        <v>0.25</v>
      </c>
      <c r="F223" s="3">
        <v>0.74861111111111101</v>
      </c>
      <c r="G223" s="12">
        <f t="shared" si="46"/>
        <v>8.1944444444444375E-2</v>
      </c>
      <c r="H223" s="13">
        <f t="shared" si="37"/>
        <v>58</v>
      </c>
      <c r="I223" s="13" t="str">
        <f t="shared" si="38"/>
        <v>DIURNO</v>
      </c>
      <c r="J223" s="12" t="str">
        <f t="shared" si="47"/>
        <v/>
      </c>
      <c r="L223" s="13" t="str">
        <f t="shared" si="36"/>
        <v/>
      </c>
      <c r="M223" s="13">
        <f t="shared" si="39"/>
        <v>1</v>
      </c>
      <c r="N223" s="28">
        <f t="shared" si="40"/>
        <v>0</v>
      </c>
      <c r="O223" s="13">
        <f t="shared" si="41"/>
        <v>0</v>
      </c>
      <c r="P223" s="13">
        <f t="shared" si="42"/>
        <v>1</v>
      </c>
      <c r="Q223">
        <f t="shared" si="43"/>
        <v>0</v>
      </c>
      <c r="R223">
        <f t="shared" si="44"/>
        <v>1</v>
      </c>
      <c r="S223">
        <f t="shared" si="45"/>
        <v>1</v>
      </c>
    </row>
    <row r="224" spans="2:19" x14ac:dyDescent="0.2">
      <c r="B224" s="15" t="s">
        <v>22</v>
      </c>
      <c r="C224" s="15" t="s">
        <v>7</v>
      </c>
      <c r="D224" s="15" t="s">
        <v>111</v>
      </c>
      <c r="E224" s="16">
        <v>0.25</v>
      </c>
      <c r="F224" s="3">
        <v>0.74652777777777779</v>
      </c>
      <c r="G224" s="12">
        <f t="shared" si="46"/>
        <v>7.986111111111116E-2</v>
      </c>
      <c r="H224" s="13">
        <f t="shared" si="37"/>
        <v>55</v>
      </c>
      <c r="I224" s="13" t="str">
        <f t="shared" si="38"/>
        <v>DIURNO</v>
      </c>
      <c r="J224" s="12" t="str">
        <f t="shared" si="47"/>
        <v/>
      </c>
      <c r="L224" s="13" t="str">
        <f t="shared" si="36"/>
        <v/>
      </c>
      <c r="M224" s="13">
        <f t="shared" si="39"/>
        <v>0.75</v>
      </c>
      <c r="N224" s="28">
        <f t="shared" si="40"/>
        <v>0</v>
      </c>
      <c r="O224" s="13">
        <f t="shared" si="41"/>
        <v>0</v>
      </c>
      <c r="P224" s="13">
        <f t="shared" si="42"/>
        <v>1</v>
      </c>
      <c r="Q224">
        <f t="shared" si="43"/>
        <v>0</v>
      </c>
      <c r="R224">
        <f t="shared" si="44"/>
        <v>1</v>
      </c>
      <c r="S224">
        <f t="shared" si="45"/>
        <v>0.75</v>
      </c>
    </row>
    <row r="225" spans="2:19" x14ac:dyDescent="0.2">
      <c r="B225" s="15" t="s">
        <v>22</v>
      </c>
      <c r="C225" s="15" t="s">
        <v>7</v>
      </c>
      <c r="D225" s="15" t="s">
        <v>112</v>
      </c>
      <c r="E225" s="16">
        <v>0.24930555555555556</v>
      </c>
      <c r="F225" s="3">
        <v>0.74791666666666667</v>
      </c>
      <c r="G225" s="12">
        <f t="shared" si="46"/>
        <v>8.1250000000000044E-2</v>
      </c>
      <c r="H225" s="13">
        <f t="shared" si="37"/>
        <v>57</v>
      </c>
      <c r="I225" s="13" t="str">
        <f t="shared" si="38"/>
        <v>DIURNO</v>
      </c>
      <c r="J225" s="12" t="str">
        <f t="shared" si="47"/>
        <v/>
      </c>
      <c r="L225" s="13" t="str">
        <f t="shared" si="36"/>
        <v/>
      </c>
      <c r="M225" s="13">
        <f t="shared" si="39"/>
        <v>1</v>
      </c>
      <c r="N225" s="28">
        <f t="shared" si="40"/>
        <v>0</v>
      </c>
      <c r="O225" s="13">
        <f t="shared" si="41"/>
        <v>0</v>
      </c>
      <c r="P225" s="13">
        <f t="shared" si="42"/>
        <v>1</v>
      </c>
      <c r="Q225">
        <f t="shared" si="43"/>
        <v>0</v>
      </c>
      <c r="R225">
        <f t="shared" si="44"/>
        <v>1</v>
      </c>
      <c r="S225">
        <f t="shared" si="45"/>
        <v>1</v>
      </c>
    </row>
    <row r="226" spans="2:19" x14ac:dyDescent="0.2">
      <c r="B226" s="15" t="s">
        <v>23</v>
      </c>
      <c r="C226" s="15" t="s">
        <v>7</v>
      </c>
      <c r="D226" s="15" t="s">
        <v>103</v>
      </c>
      <c r="E226" s="16">
        <v>0.26944444444444443</v>
      </c>
      <c r="F226" s="3">
        <v>0.6020833333333333</v>
      </c>
      <c r="G226" s="12">
        <f t="shared" si="46"/>
        <v>0</v>
      </c>
      <c r="H226" s="13">
        <f t="shared" si="37"/>
        <v>0</v>
      </c>
      <c r="I226" s="13" t="str">
        <f t="shared" si="38"/>
        <v>DIURNO</v>
      </c>
      <c r="J226" s="12" t="str">
        <f t="shared" si="47"/>
        <v/>
      </c>
      <c r="L226" s="13" t="str">
        <f t="shared" si="36"/>
        <v/>
      </c>
      <c r="M226" s="13">
        <f t="shared" si="39"/>
        <v>0</v>
      </c>
      <c r="N226" s="28">
        <f t="shared" si="40"/>
        <v>0</v>
      </c>
      <c r="O226" s="13">
        <f t="shared" si="41"/>
        <v>0</v>
      </c>
      <c r="P226" s="13">
        <f t="shared" si="42"/>
        <v>0</v>
      </c>
      <c r="Q226">
        <f t="shared" si="43"/>
        <v>0</v>
      </c>
      <c r="R226">
        <f t="shared" si="44"/>
        <v>0</v>
      </c>
      <c r="S226">
        <f t="shared" si="45"/>
        <v>0</v>
      </c>
    </row>
    <row r="227" spans="2:19" x14ac:dyDescent="0.2">
      <c r="B227" s="15" t="s">
        <v>23</v>
      </c>
      <c r="C227" s="15" t="s">
        <v>7</v>
      </c>
      <c r="D227" s="15" t="s">
        <v>104</v>
      </c>
      <c r="E227" s="16">
        <v>0.27291666666666664</v>
      </c>
      <c r="F227" s="3">
        <v>0.66666666666666663</v>
      </c>
      <c r="G227" s="12">
        <f t="shared" si="46"/>
        <v>0</v>
      </c>
      <c r="H227" s="13">
        <f t="shared" si="37"/>
        <v>0</v>
      </c>
      <c r="I227" s="13" t="str">
        <f t="shared" si="38"/>
        <v>DIURNO</v>
      </c>
      <c r="J227" s="12" t="str">
        <f t="shared" si="47"/>
        <v/>
      </c>
      <c r="L227" s="13" t="str">
        <f t="shared" si="36"/>
        <v/>
      </c>
      <c r="M227" s="13">
        <f t="shared" si="39"/>
        <v>0</v>
      </c>
      <c r="N227" s="28">
        <f t="shared" si="40"/>
        <v>0</v>
      </c>
      <c r="O227" s="13">
        <f t="shared" si="41"/>
        <v>0</v>
      </c>
      <c r="P227" s="13">
        <f t="shared" si="42"/>
        <v>0</v>
      </c>
      <c r="Q227">
        <f t="shared" si="43"/>
        <v>0</v>
      </c>
      <c r="R227">
        <f t="shared" si="44"/>
        <v>0</v>
      </c>
      <c r="S227">
        <f t="shared" si="45"/>
        <v>0</v>
      </c>
    </row>
    <row r="228" spans="2:19" x14ac:dyDescent="0.2">
      <c r="B228" s="15" t="s">
        <v>23</v>
      </c>
      <c r="C228" s="15" t="s">
        <v>7</v>
      </c>
      <c r="D228" s="15" t="s">
        <v>105</v>
      </c>
      <c r="E228" s="16">
        <v>0.27083333333333331</v>
      </c>
      <c r="F228" s="3">
        <v>0.66666666666666663</v>
      </c>
      <c r="G228" s="12">
        <f t="shared" si="46"/>
        <v>0</v>
      </c>
      <c r="H228" s="13">
        <f t="shared" si="37"/>
        <v>0</v>
      </c>
      <c r="I228" s="13" t="str">
        <f t="shared" si="38"/>
        <v>DIURNO</v>
      </c>
      <c r="J228" s="12" t="str">
        <f t="shared" si="47"/>
        <v/>
      </c>
      <c r="L228" s="13" t="str">
        <f t="shared" si="36"/>
        <v/>
      </c>
      <c r="M228" s="13">
        <f t="shared" si="39"/>
        <v>0</v>
      </c>
      <c r="N228" s="28">
        <f t="shared" si="40"/>
        <v>0</v>
      </c>
      <c r="O228" s="13">
        <f t="shared" si="41"/>
        <v>0</v>
      </c>
      <c r="P228" s="13">
        <f t="shared" si="42"/>
        <v>0</v>
      </c>
      <c r="Q228">
        <f t="shared" si="43"/>
        <v>0</v>
      </c>
      <c r="R228">
        <f t="shared" si="44"/>
        <v>0</v>
      </c>
      <c r="S228">
        <f t="shared" si="45"/>
        <v>0</v>
      </c>
    </row>
    <row r="229" spans="2:19" x14ac:dyDescent="0.2">
      <c r="B229" s="15" t="s">
        <v>23</v>
      </c>
      <c r="C229" s="15" t="s">
        <v>7</v>
      </c>
      <c r="D229" s="15" t="s">
        <v>106</v>
      </c>
      <c r="E229" s="16">
        <v>0.27638888888888885</v>
      </c>
      <c r="F229" s="3">
        <v>0.66736111111111107</v>
      </c>
      <c r="G229" s="12">
        <f t="shared" si="46"/>
        <v>6.9444444444444198E-4</v>
      </c>
      <c r="H229" s="13">
        <f t="shared" si="37"/>
        <v>1</v>
      </c>
      <c r="I229" s="13" t="str">
        <f t="shared" si="38"/>
        <v>DIURNO</v>
      </c>
      <c r="J229" s="12" t="str">
        <f t="shared" si="47"/>
        <v/>
      </c>
      <c r="L229" s="13" t="str">
        <f t="shared" si="36"/>
        <v/>
      </c>
      <c r="M229" s="13">
        <f t="shared" si="39"/>
        <v>0</v>
      </c>
      <c r="N229" s="28">
        <f t="shared" si="40"/>
        <v>0</v>
      </c>
      <c r="O229" s="13">
        <f t="shared" si="41"/>
        <v>0</v>
      </c>
      <c r="P229" s="13">
        <f t="shared" si="42"/>
        <v>0</v>
      </c>
      <c r="Q229">
        <f t="shared" si="43"/>
        <v>0</v>
      </c>
      <c r="R229">
        <f t="shared" si="44"/>
        <v>0</v>
      </c>
      <c r="S229">
        <f t="shared" si="45"/>
        <v>0</v>
      </c>
    </row>
    <row r="230" spans="2:19" x14ac:dyDescent="0.2">
      <c r="B230" s="15" t="s">
        <v>23</v>
      </c>
      <c r="C230" s="15" t="s">
        <v>7</v>
      </c>
      <c r="D230" s="15" t="s">
        <v>107</v>
      </c>
      <c r="E230" s="16">
        <v>0.37152777777777773</v>
      </c>
      <c r="F230" s="3">
        <v>0.66736111111111107</v>
      </c>
      <c r="G230" s="12">
        <f t="shared" si="46"/>
        <v>6.9444444444444198E-4</v>
      </c>
      <c r="H230" s="13">
        <f t="shared" si="37"/>
        <v>1</v>
      </c>
      <c r="I230" s="13" t="str">
        <f t="shared" si="38"/>
        <v>DIURNO</v>
      </c>
      <c r="J230" s="12" t="str">
        <f t="shared" si="47"/>
        <v/>
      </c>
      <c r="L230" s="13" t="str">
        <f t="shared" si="36"/>
        <v/>
      </c>
      <c r="M230" s="13">
        <f t="shared" si="39"/>
        <v>0</v>
      </c>
      <c r="N230" s="28">
        <f t="shared" si="40"/>
        <v>0</v>
      </c>
      <c r="O230" s="13">
        <f t="shared" si="41"/>
        <v>0</v>
      </c>
      <c r="P230" s="13">
        <f t="shared" si="42"/>
        <v>0</v>
      </c>
      <c r="Q230">
        <f t="shared" si="43"/>
        <v>0</v>
      </c>
      <c r="R230">
        <f t="shared" si="44"/>
        <v>0</v>
      </c>
      <c r="S230">
        <f t="shared" si="45"/>
        <v>0</v>
      </c>
    </row>
    <row r="231" spans="2:19" x14ac:dyDescent="0.2">
      <c r="B231" s="15" t="s">
        <v>23</v>
      </c>
      <c r="C231" s="15" t="s">
        <v>7</v>
      </c>
      <c r="D231" s="15" t="s">
        <v>113</v>
      </c>
      <c r="E231" s="16">
        <v>0.2722222222222222</v>
      </c>
      <c r="F231" s="3">
        <v>0.66736111111111107</v>
      </c>
      <c r="G231" s="12">
        <f t="shared" si="46"/>
        <v>6.9444444444444198E-4</v>
      </c>
      <c r="H231" s="13">
        <f t="shared" si="37"/>
        <v>1</v>
      </c>
      <c r="I231" s="13" t="str">
        <f t="shared" si="38"/>
        <v>DIURNO</v>
      </c>
      <c r="J231" s="12" t="str">
        <f t="shared" si="47"/>
        <v/>
      </c>
      <c r="L231" s="13" t="str">
        <f t="shared" si="36"/>
        <v/>
      </c>
      <c r="M231" s="13">
        <f t="shared" si="39"/>
        <v>0</v>
      </c>
      <c r="N231" s="28">
        <f t="shared" si="40"/>
        <v>0</v>
      </c>
      <c r="O231" s="13">
        <f t="shared" si="41"/>
        <v>0</v>
      </c>
      <c r="P231" s="13">
        <f t="shared" si="42"/>
        <v>0</v>
      </c>
      <c r="Q231">
        <f t="shared" si="43"/>
        <v>0</v>
      </c>
      <c r="R231">
        <f t="shared" si="44"/>
        <v>0</v>
      </c>
      <c r="S231">
        <f t="shared" si="45"/>
        <v>0</v>
      </c>
    </row>
    <row r="232" spans="2:19" x14ac:dyDescent="0.2">
      <c r="B232" s="15" t="s">
        <v>23</v>
      </c>
      <c r="C232" s="15" t="s">
        <v>7</v>
      </c>
      <c r="D232" s="15" t="s">
        <v>109</v>
      </c>
      <c r="E232" s="16">
        <v>0.28680555555555554</v>
      </c>
      <c r="F232" s="3">
        <v>0.66736111111111107</v>
      </c>
      <c r="G232" s="12">
        <f t="shared" si="46"/>
        <v>6.9444444444444198E-4</v>
      </c>
      <c r="H232" s="13">
        <f t="shared" si="37"/>
        <v>1</v>
      </c>
      <c r="I232" s="13" t="str">
        <f t="shared" si="38"/>
        <v>DIURNO</v>
      </c>
      <c r="J232" s="12" t="str">
        <f t="shared" si="47"/>
        <v/>
      </c>
      <c r="L232" s="13" t="str">
        <f t="shared" si="36"/>
        <v/>
      </c>
      <c r="M232" s="13">
        <f t="shared" si="39"/>
        <v>0</v>
      </c>
      <c r="N232" s="28">
        <f t="shared" si="40"/>
        <v>0</v>
      </c>
      <c r="O232" s="13">
        <f t="shared" si="41"/>
        <v>0</v>
      </c>
      <c r="P232" s="13">
        <f t="shared" si="42"/>
        <v>0</v>
      </c>
      <c r="Q232">
        <f t="shared" si="43"/>
        <v>0</v>
      </c>
      <c r="R232">
        <f t="shared" si="44"/>
        <v>0</v>
      </c>
      <c r="S232">
        <f t="shared" si="45"/>
        <v>0</v>
      </c>
    </row>
    <row r="233" spans="2:19" x14ac:dyDescent="0.2">
      <c r="B233" s="15" t="s">
        <v>23</v>
      </c>
      <c r="C233" s="15" t="s">
        <v>7</v>
      </c>
      <c r="D233" s="15" t="s">
        <v>110</v>
      </c>
      <c r="E233" s="16">
        <v>0.27152777777777776</v>
      </c>
      <c r="F233" s="3">
        <v>0.66736111111111107</v>
      </c>
      <c r="G233" s="12">
        <f t="shared" si="46"/>
        <v>6.9444444444444198E-4</v>
      </c>
      <c r="H233" s="13">
        <f t="shared" si="37"/>
        <v>1</v>
      </c>
      <c r="I233" s="13" t="str">
        <f t="shared" si="38"/>
        <v>DIURNO</v>
      </c>
      <c r="J233" s="12" t="str">
        <f t="shared" si="47"/>
        <v/>
      </c>
      <c r="L233" s="13" t="str">
        <f t="shared" si="36"/>
        <v/>
      </c>
      <c r="M233" s="13">
        <f t="shared" si="39"/>
        <v>0</v>
      </c>
      <c r="N233" s="28">
        <f t="shared" si="40"/>
        <v>0</v>
      </c>
      <c r="O233" s="13">
        <f t="shared" si="41"/>
        <v>0</v>
      </c>
      <c r="P233" s="13">
        <f t="shared" si="42"/>
        <v>0</v>
      </c>
      <c r="Q233">
        <f t="shared" si="43"/>
        <v>0</v>
      </c>
      <c r="R233">
        <f t="shared" si="44"/>
        <v>0</v>
      </c>
      <c r="S233">
        <f t="shared" si="45"/>
        <v>0</v>
      </c>
    </row>
    <row r="234" spans="2:19" x14ac:dyDescent="0.2">
      <c r="B234" s="15" t="s">
        <v>23</v>
      </c>
      <c r="C234" s="15" t="s">
        <v>7</v>
      </c>
      <c r="D234" s="15" t="s">
        <v>111</v>
      </c>
      <c r="E234" s="16">
        <v>0.27083333333333331</v>
      </c>
      <c r="F234" s="3">
        <v>0.66805555555555562</v>
      </c>
      <c r="G234" s="12">
        <f t="shared" si="46"/>
        <v>1.388888888888995E-3</v>
      </c>
      <c r="H234" s="13">
        <f t="shared" si="37"/>
        <v>2</v>
      </c>
      <c r="I234" s="13" t="str">
        <f t="shared" si="38"/>
        <v>DIURNO</v>
      </c>
      <c r="J234" s="12" t="str">
        <f t="shared" si="47"/>
        <v/>
      </c>
      <c r="L234" s="13" t="str">
        <f t="shared" si="36"/>
        <v/>
      </c>
      <c r="M234" s="13">
        <f t="shared" si="39"/>
        <v>0</v>
      </c>
      <c r="N234" s="28">
        <f t="shared" si="40"/>
        <v>0</v>
      </c>
      <c r="O234" s="13">
        <f t="shared" si="41"/>
        <v>0</v>
      </c>
      <c r="P234" s="13">
        <f t="shared" si="42"/>
        <v>0</v>
      </c>
      <c r="Q234">
        <f t="shared" si="43"/>
        <v>0</v>
      </c>
      <c r="R234">
        <f t="shared" si="44"/>
        <v>0</v>
      </c>
      <c r="S234">
        <f t="shared" si="45"/>
        <v>0</v>
      </c>
    </row>
    <row r="235" spans="2:19" x14ac:dyDescent="0.2">
      <c r="B235" s="15" t="s">
        <v>23</v>
      </c>
      <c r="C235" s="15" t="s">
        <v>7</v>
      </c>
      <c r="D235" s="15" t="s">
        <v>112</v>
      </c>
      <c r="E235" s="16">
        <v>0.28611111111111115</v>
      </c>
      <c r="F235" s="3">
        <v>0.66736111111111107</v>
      </c>
      <c r="G235" s="12">
        <f t="shared" si="46"/>
        <v>6.9444444444444198E-4</v>
      </c>
      <c r="H235" s="13">
        <f t="shared" si="37"/>
        <v>1</v>
      </c>
      <c r="I235" s="13" t="str">
        <f t="shared" si="38"/>
        <v>DIURNO</v>
      </c>
      <c r="J235" s="12" t="str">
        <f t="shared" si="47"/>
        <v/>
      </c>
      <c r="L235" s="13" t="str">
        <f t="shared" si="36"/>
        <v/>
      </c>
      <c r="M235" s="13">
        <f t="shared" si="39"/>
        <v>0</v>
      </c>
      <c r="N235" s="28">
        <f t="shared" si="40"/>
        <v>0</v>
      </c>
      <c r="O235" s="13">
        <f t="shared" si="41"/>
        <v>0</v>
      </c>
      <c r="P235" s="13">
        <f t="shared" si="42"/>
        <v>0</v>
      </c>
      <c r="Q235">
        <f t="shared" si="43"/>
        <v>0</v>
      </c>
      <c r="R235">
        <f t="shared" si="44"/>
        <v>0</v>
      </c>
      <c r="S235">
        <f t="shared" si="45"/>
        <v>0</v>
      </c>
    </row>
    <row r="236" spans="2:19" x14ac:dyDescent="0.2">
      <c r="B236" s="15" t="s">
        <v>24</v>
      </c>
      <c r="C236" s="15" t="s">
        <v>7</v>
      </c>
      <c r="D236" s="15" t="s">
        <v>102</v>
      </c>
      <c r="E236" s="16">
        <v>0.26527777777777778</v>
      </c>
      <c r="F236" s="3">
        <v>0.75069444444444444</v>
      </c>
      <c r="G236" s="12">
        <f t="shared" si="46"/>
        <v>8.4027777777777812E-2</v>
      </c>
      <c r="H236" s="13">
        <f t="shared" si="37"/>
        <v>1</v>
      </c>
      <c r="I236" s="13" t="str">
        <f t="shared" si="38"/>
        <v>DIURNO</v>
      </c>
      <c r="J236" s="12" t="str">
        <f t="shared" si="47"/>
        <v/>
      </c>
      <c r="L236" s="13" t="str">
        <f t="shared" si="36"/>
        <v/>
      </c>
      <c r="M236" s="13">
        <f t="shared" si="39"/>
        <v>0</v>
      </c>
      <c r="N236" s="28">
        <f t="shared" si="40"/>
        <v>0</v>
      </c>
      <c r="O236" s="13">
        <f t="shared" si="41"/>
        <v>0</v>
      </c>
      <c r="P236" s="13">
        <f t="shared" si="42"/>
        <v>2</v>
      </c>
      <c r="Q236">
        <f t="shared" si="43"/>
        <v>0</v>
      </c>
      <c r="R236">
        <f t="shared" si="44"/>
        <v>2</v>
      </c>
      <c r="S236">
        <f t="shared" si="45"/>
        <v>0</v>
      </c>
    </row>
    <row r="237" spans="2:19" x14ac:dyDescent="0.2">
      <c r="B237" s="15" t="s">
        <v>24</v>
      </c>
      <c r="C237" s="15" t="s">
        <v>7</v>
      </c>
      <c r="D237" s="15" t="s">
        <v>103</v>
      </c>
      <c r="E237" s="16">
        <v>0.26805555555555555</v>
      </c>
      <c r="F237" s="3">
        <v>0.66666666666666663</v>
      </c>
      <c r="G237" s="12">
        <f t="shared" si="46"/>
        <v>0</v>
      </c>
      <c r="H237" s="13">
        <f t="shared" si="37"/>
        <v>0</v>
      </c>
      <c r="I237" s="13" t="str">
        <f t="shared" si="38"/>
        <v>DIURNO</v>
      </c>
      <c r="J237" s="12" t="str">
        <f t="shared" si="47"/>
        <v/>
      </c>
      <c r="L237" s="13" t="str">
        <f t="shared" si="36"/>
        <v/>
      </c>
      <c r="M237" s="13">
        <f t="shared" si="39"/>
        <v>0</v>
      </c>
      <c r="N237" s="28">
        <f t="shared" si="40"/>
        <v>0</v>
      </c>
      <c r="O237" s="13">
        <f t="shared" si="41"/>
        <v>0</v>
      </c>
      <c r="P237" s="13">
        <f t="shared" si="42"/>
        <v>0</v>
      </c>
      <c r="Q237">
        <f t="shared" si="43"/>
        <v>0</v>
      </c>
      <c r="R237">
        <f t="shared" si="44"/>
        <v>0</v>
      </c>
      <c r="S237">
        <f t="shared" si="45"/>
        <v>0</v>
      </c>
    </row>
    <row r="238" spans="2:19" x14ac:dyDescent="0.2">
      <c r="B238" s="15" t="s">
        <v>24</v>
      </c>
      <c r="C238" s="15" t="s">
        <v>7</v>
      </c>
      <c r="D238" s="15" t="s">
        <v>104</v>
      </c>
      <c r="E238" s="16">
        <v>0.26944444444444443</v>
      </c>
      <c r="F238" s="3">
        <v>0.66736111111111107</v>
      </c>
      <c r="G238" s="12">
        <f t="shared" si="46"/>
        <v>6.9444444444444198E-4</v>
      </c>
      <c r="H238" s="13">
        <f t="shared" si="37"/>
        <v>1</v>
      </c>
      <c r="I238" s="13" t="str">
        <f t="shared" si="38"/>
        <v>DIURNO</v>
      </c>
      <c r="J238" s="12" t="str">
        <f t="shared" si="47"/>
        <v/>
      </c>
      <c r="L238" s="13" t="str">
        <f t="shared" si="36"/>
        <v/>
      </c>
      <c r="M238" s="13">
        <f t="shared" si="39"/>
        <v>0</v>
      </c>
      <c r="N238" s="28">
        <f t="shared" si="40"/>
        <v>0</v>
      </c>
      <c r="O238" s="13">
        <f t="shared" si="41"/>
        <v>0</v>
      </c>
      <c r="P238" s="13">
        <f t="shared" si="42"/>
        <v>0</v>
      </c>
      <c r="Q238">
        <f t="shared" si="43"/>
        <v>0</v>
      </c>
      <c r="R238">
        <f t="shared" si="44"/>
        <v>0</v>
      </c>
      <c r="S238">
        <f t="shared" si="45"/>
        <v>0</v>
      </c>
    </row>
    <row r="239" spans="2:19" x14ac:dyDescent="0.2">
      <c r="B239" s="15" t="s">
        <v>24</v>
      </c>
      <c r="C239" s="15" t="s">
        <v>7</v>
      </c>
      <c r="D239" s="15" t="s">
        <v>105</v>
      </c>
      <c r="E239" s="16">
        <v>0.2673611111111111</v>
      </c>
      <c r="F239" s="3">
        <v>0.66666666666666663</v>
      </c>
      <c r="G239" s="12">
        <f t="shared" si="46"/>
        <v>0</v>
      </c>
      <c r="H239" s="13">
        <f t="shared" si="37"/>
        <v>0</v>
      </c>
      <c r="I239" s="13" t="str">
        <f t="shared" si="38"/>
        <v>DIURNO</v>
      </c>
      <c r="J239" s="12" t="str">
        <f t="shared" si="47"/>
        <v/>
      </c>
      <c r="L239" s="13" t="str">
        <f t="shared" si="36"/>
        <v/>
      </c>
      <c r="M239" s="13">
        <f t="shared" si="39"/>
        <v>0</v>
      </c>
      <c r="N239" s="28">
        <f t="shared" si="40"/>
        <v>0</v>
      </c>
      <c r="O239" s="13">
        <f t="shared" si="41"/>
        <v>0</v>
      </c>
      <c r="P239" s="13">
        <f t="shared" si="42"/>
        <v>0</v>
      </c>
      <c r="Q239">
        <f t="shared" si="43"/>
        <v>0</v>
      </c>
      <c r="R239">
        <f t="shared" si="44"/>
        <v>0</v>
      </c>
      <c r="S239">
        <f t="shared" si="45"/>
        <v>0</v>
      </c>
    </row>
    <row r="240" spans="2:19" x14ac:dyDescent="0.2">
      <c r="B240" s="15" t="s">
        <v>24</v>
      </c>
      <c r="C240" s="15" t="s">
        <v>7</v>
      </c>
      <c r="D240" s="15" t="s">
        <v>106</v>
      </c>
      <c r="E240" s="16">
        <v>0.26874999999999999</v>
      </c>
      <c r="F240" s="3">
        <v>0.66666666666666663</v>
      </c>
      <c r="G240" s="12">
        <f t="shared" si="46"/>
        <v>0</v>
      </c>
      <c r="H240" s="13">
        <f t="shared" si="37"/>
        <v>0</v>
      </c>
      <c r="I240" s="13" t="str">
        <f t="shared" si="38"/>
        <v>DIURNO</v>
      </c>
      <c r="J240" s="12" t="str">
        <f t="shared" si="47"/>
        <v/>
      </c>
      <c r="L240" s="13" t="str">
        <f t="shared" si="36"/>
        <v/>
      </c>
      <c r="M240" s="13">
        <f t="shared" si="39"/>
        <v>0</v>
      </c>
      <c r="N240" s="28">
        <f t="shared" si="40"/>
        <v>0</v>
      </c>
      <c r="O240" s="13">
        <f t="shared" si="41"/>
        <v>0</v>
      </c>
      <c r="P240" s="13">
        <f t="shared" si="42"/>
        <v>0</v>
      </c>
      <c r="Q240">
        <f t="shared" si="43"/>
        <v>0</v>
      </c>
      <c r="R240">
        <f t="shared" si="44"/>
        <v>0</v>
      </c>
      <c r="S240">
        <f t="shared" si="45"/>
        <v>0</v>
      </c>
    </row>
    <row r="241" spans="2:19" x14ac:dyDescent="0.2">
      <c r="B241" s="15" t="s">
        <v>24</v>
      </c>
      <c r="C241" s="15" t="s">
        <v>7</v>
      </c>
      <c r="D241" s="15" t="s">
        <v>107</v>
      </c>
      <c r="E241" s="16">
        <v>0.26874999999999999</v>
      </c>
      <c r="F241" s="3">
        <v>0.75</v>
      </c>
      <c r="G241" s="12">
        <f t="shared" si="46"/>
        <v>8.333333333333337E-2</v>
      </c>
      <c r="H241" s="13">
        <f t="shared" si="37"/>
        <v>0</v>
      </c>
      <c r="I241" s="13" t="str">
        <f t="shared" si="38"/>
        <v>DIURNO</v>
      </c>
      <c r="J241" s="12" t="str">
        <f t="shared" si="47"/>
        <v/>
      </c>
      <c r="L241" s="13" t="str">
        <f t="shared" si="36"/>
        <v/>
      </c>
      <c r="M241" s="13">
        <f t="shared" si="39"/>
        <v>0</v>
      </c>
      <c r="N241" s="28">
        <f t="shared" si="40"/>
        <v>0</v>
      </c>
      <c r="O241" s="13">
        <f t="shared" si="41"/>
        <v>0</v>
      </c>
      <c r="P241" s="13">
        <f t="shared" si="42"/>
        <v>2</v>
      </c>
      <c r="Q241">
        <f t="shared" si="43"/>
        <v>0</v>
      </c>
      <c r="R241">
        <f t="shared" si="44"/>
        <v>2</v>
      </c>
      <c r="S241">
        <f t="shared" si="45"/>
        <v>0</v>
      </c>
    </row>
    <row r="242" spans="2:19" x14ac:dyDescent="0.2">
      <c r="B242" s="15" t="s">
        <v>24</v>
      </c>
      <c r="C242" s="15" t="s">
        <v>7</v>
      </c>
      <c r="D242" s="15" t="s">
        <v>113</v>
      </c>
      <c r="E242" s="16">
        <v>0.2673611111111111</v>
      </c>
      <c r="F242" s="3">
        <v>0.66805555555555562</v>
      </c>
      <c r="G242" s="12">
        <f t="shared" si="46"/>
        <v>1.388888888888995E-3</v>
      </c>
      <c r="H242" s="13">
        <f t="shared" si="37"/>
        <v>2</v>
      </c>
      <c r="I242" s="13" t="str">
        <f t="shared" si="38"/>
        <v>DIURNO</v>
      </c>
      <c r="J242" s="12" t="str">
        <f t="shared" si="47"/>
        <v/>
      </c>
      <c r="L242" s="13" t="str">
        <f t="shared" si="36"/>
        <v/>
      </c>
      <c r="M242" s="13">
        <f t="shared" si="39"/>
        <v>0</v>
      </c>
      <c r="N242" s="28">
        <f t="shared" si="40"/>
        <v>0</v>
      </c>
      <c r="O242" s="13">
        <f t="shared" si="41"/>
        <v>0</v>
      </c>
      <c r="P242" s="13">
        <f t="shared" si="42"/>
        <v>0</v>
      </c>
      <c r="Q242">
        <f t="shared" si="43"/>
        <v>0</v>
      </c>
      <c r="R242">
        <f t="shared" si="44"/>
        <v>0</v>
      </c>
      <c r="S242">
        <f t="shared" si="45"/>
        <v>0</v>
      </c>
    </row>
    <row r="243" spans="2:19" x14ac:dyDescent="0.2">
      <c r="B243" s="15" t="s">
        <v>24</v>
      </c>
      <c r="C243" s="15" t="s">
        <v>7</v>
      </c>
      <c r="D243" s="15" t="s">
        <v>108</v>
      </c>
      <c r="E243" s="16">
        <v>0.27916666666666667</v>
      </c>
      <c r="F243" s="3">
        <v>0.75</v>
      </c>
      <c r="G243" s="12">
        <f t="shared" si="46"/>
        <v>8.333333333333337E-2</v>
      </c>
      <c r="H243" s="13">
        <f t="shared" si="37"/>
        <v>0</v>
      </c>
      <c r="I243" s="13" t="str">
        <f t="shared" si="38"/>
        <v>DIURNO</v>
      </c>
      <c r="J243" s="12" t="str">
        <f t="shared" si="47"/>
        <v/>
      </c>
      <c r="L243" s="13" t="str">
        <f t="shared" si="36"/>
        <v/>
      </c>
      <c r="M243" s="13">
        <f t="shared" si="39"/>
        <v>0</v>
      </c>
      <c r="N243" s="28">
        <f t="shared" si="40"/>
        <v>0</v>
      </c>
      <c r="O243" s="13">
        <f t="shared" si="41"/>
        <v>0</v>
      </c>
      <c r="P243" s="13">
        <f t="shared" si="42"/>
        <v>2</v>
      </c>
      <c r="Q243">
        <f t="shared" si="43"/>
        <v>0</v>
      </c>
      <c r="R243">
        <f t="shared" si="44"/>
        <v>2</v>
      </c>
      <c r="S243">
        <f t="shared" si="45"/>
        <v>0</v>
      </c>
    </row>
    <row r="244" spans="2:19" x14ac:dyDescent="0.2">
      <c r="B244" s="15" t="s">
        <v>24</v>
      </c>
      <c r="C244" s="15" t="s">
        <v>7</v>
      </c>
      <c r="D244" s="15" t="s">
        <v>114</v>
      </c>
      <c r="E244" s="16">
        <v>0.28680555555555554</v>
      </c>
      <c r="F244" s="3">
        <v>0.50069444444444444</v>
      </c>
      <c r="G244" s="12">
        <f t="shared" si="46"/>
        <v>0</v>
      </c>
      <c r="H244" s="13">
        <f t="shared" si="37"/>
        <v>0</v>
      </c>
      <c r="I244" s="13" t="str">
        <f t="shared" si="38"/>
        <v>DIURNO</v>
      </c>
      <c r="J244" s="12" t="str">
        <f t="shared" si="47"/>
        <v/>
      </c>
      <c r="L244" s="13" t="str">
        <f t="shared" si="36"/>
        <v/>
      </c>
      <c r="M244" s="13">
        <f t="shared" si="39"/>
        <v>0</v>
      </c>
      <c r="N244" s="28">
        <f t="shared" si="40"/>
        <v>0</v>
      </c>
      <c r="O244" s="13">
        <f t="shared" si="41"/>
        <v>0</v>
      </c>
      <c r="P244" s="13">
        <f t="shared" si="42"/>
        <v>0</v>
      </c>
      <c r="Q244">
        <f t="shared" si="43"/>
        <v>0</v>
      </c>
      <c r="R244">
        <f t="shared" si="44"/>
        <v>0</v>
      </c>
      <c r="S244">
        <f t="shared" si="45"/>
        <v>0</v>
      </c>
    </row>
    <row r="245" spans="2:19" x14ac:dyDescent="0.2">
      <c r="B245" s="15" t="s">
        <v>24</v>
      </c>
      <c r="C245" s="15" t="s">
        <v>7</v>
      </c>
      <c r="D245" s="15" t="s">
        <v>116</v>
      </c>
      <c r="E245" s="16">
        <v>0.28958333333333336</v>
      </c>
      <c r="F245" s="3">
        <v>0.5</v>
      </c>
      <c r="G245" s="12">
        <f t="shared" si="46"/>
        <v>0</v>
      </c>
      <c r="H245" s="13">
        <f t="shared" si="37"/>
        <v>0</v>
      </c>
      <c r="I245" s="13" t="str">
        <f t="shared" si="38"/>
        <v>DIURNO</v>
      </c>
      <c r="J245" s="12" t="str">
        <f t="shared" si="47"/>
        <v/>
      </c>
      <c r="L245" s="13" t="str">
        <f t="shared" si="36"/>
        <v/>
      </c>
      <c r="M245" s="13">
        <f t="shared" si="39"/>
        <v>0</v>
      </c>
      <c r="N245" s="28">
        <f t="shared" si="40"/>
        <v>0</v>
      </c>
      <c r="O245" s="13">
        <f t="shared" si="41"/>
        <v>0</v>
      </c>
      <c r="P245" s="13">
        <f t="shared" si="42"/>
        <v>0</v>
      </c>
      <c r="Q245">
        <f t="shared" si="43"/>
        <v>0</v>
      </c>
      <c r="R245">
        <f t="shared" si="44"/>
        <v>0</v>
      </c>
      <c r="S245">
        <f t="shared" si="45"/>
        <v>0</v>
      </c>
    </row>
    <row r="246" spans="2:19" x14ac:dyDescent="0.2">
      <c r="B246" s="15" t="s">
        <v>24</v>
      </c>
      <c r="C246" s="15" t="s">
        <v>7</v>
      </c>
      <c r="D246" s="15" t="s">
        <v>109</v>
      </c>
      <c r="E246" s="16">
        <v>0.26597222222222222</v>
      </c>
      <c r="F246" s="3">
        <v>0.75208333333333333</v>
      </c>
      <c r="G246" s="12">
        <f t="shared" si="46"/>
        <v>8.5416666666666696E-2</v>
      </c>
      <c r="H246" s="13">
        <f t="shared" si="37"/>
        <v>3</v>
      </c>
      <c r="I246" s="13" t="str">
        <f t="shared" si="38"/>
        <v>DIURNO</v>
      </c>
      <c r="J246" s="12" t="str">
        <f t="shared" si="47"/>
        <v/>
      </c>
      <c r="L246" s="13" t="str">
        <f t="shared" si="36"/>
        <v/>
      </c>
      <c r="M246" s="13">
        <f t="shared" si="39"/>
        <v>0</v>
      </c>
      <c r="N246" s="28">
        <f t="shared" si="40"/>
        <v>0</v>
      </c>
      <c r="O246" s="13">
        <f t="shared" si="41"/>
        <v>0</v>
      </c>
      <c r="P246" s="13">
        <f t="shared" si="42"/>
        <v>2</v>
      </c>
      <c r="Q246">
        <f t="shared" si="43"/>
        <v>0</v>
      </c>
      <c r="R246">
        <f t="shared" si="44"/>
        <v>2</v>
      </c>
      <c r="S246">
        <f t="shared" si="45"/>
        <v>0</v>
      </c>
    </row>
    <row r="247" spans="2:19" x14ac:dyDescent="0.2">
      <c r="B247" s="15" t="s">
        <v>24</v>
      </c>
      <c r="C247" s="15" t="s">
        <v>7</v>
      </c>
      <c r="D247" s="15" t="s">
        <v>110</v>
      </c>
      <c r="E247" s="16">
        <v>0.26805555555555555</v>
      </c>
      <c r="F247" s="3">
        <v>0.66666666666666663</v>
      </c>
      <c r="G247" s="12">
        <f t="shared" si="46"/>
        <v>0</v>
      </c>
      <c r="H247" s="13">
        <f t="shared" si="37"/>
        <v>0</v>
      </c>
      <c r="I247" s="13" t="str">
        <f t="shared" si="38"/>
        <v>DIURNO</v>
      </c>
      <c r="J247" s="12" t="str">
        <f t="shared" si="47"/>
        <v/>
      </c>
      <c r="L247" s="13" t="str">
        <f t="shared" si="36"/>
        <v/>
      </c>
      <c r="M247" s="13">
        <f t="shared" si="39"/>
        <v>0</v>
      </c>
      <c r="N247" s="28">
        <f t="shared" si="40"/>
        <v>0</v>
      </c>
      <c r="O247" s="13">
        <f t="shared" si="41"/>
        <v>0</v>
      </c>
      <c r="P247" s="13">
        <f t="shared" si="42"/>
        <v>0</v>
      </c>
      <c r="Q247">
        <f t="shared" si="43"/>
        <v>0</v>
      </c>
      <c r="R247">
        <f t="shared" si="44"/>
        <v>0</v>
      </c>
      <c r="S247">
        <f t="shared" si="45"/>
        <v>0</v>
      </c>
    </row>
    <row r="248" spans="2:19" x14ac:dyDescent="0.2">
      <c r="B248" s="15" t="s">
        <v>24</v>
      </c>
      <c r="C248" s="15" t="s">
        <v>7</v>
      </c>
      <c r="D248" s="15" t="s">
        <v>111</v>
      </c>
      <c r="E248" s="16">
        <v>0.26944444444444443</v>
      </c>
      <c r="F248" s="3">
        <v>0.66666666666666663</v>
      </c>
      <c r="G248" s="12">
        <f t="shared" si="46"/>
        <v>0</v>
      </c>
      <c r="H248" s="13">
        <f t="shared" si="37"/>
        <v>0</v>
      </c>
      <c r="I248" s="13" t="str">
        <f t="shared" si="38"/>
        <v>DIURNO</v>
      </c>
      <c r="J248" s="12" t="str">
        <f t="shared" si="47"/>
        <v/>
      </c>
      <c r="L248" s="13" t="str">
        <f t="shared" si="36"/>
        <v/>
      </c>
      <c r="M248" s="13">
        <f t="shared" si="39"/>
        <v>0</v>
      </c>
      <c r="N248" s="28">
        <f t="shared" si="40"/>
        <v>0</v>
      </c>
      <c r="O248" s="13">
        <f t="shared" si="41"/>
        <v>0</v>
      </c>
      <c r="P248" s="13">
        <f t="shared" si="42"/>
        <v>0</v>
      </c>
      <c r="Q248">
        <f t="shared" si="43"/>
        <v>0</v>
      </c>
      <c r="R248">
        <f t="shared" si="44"/>
        <v>0</v>
      </c>
      <c r="S248">
        <f t="shared" si="45"/>
        <v>0</v>
      </c>
    </row>
    <row r="249" spans="2:19" x14ac:dyDescent="0.2">
      <c r="B249" s="15" t="s">
        <v>24</v>
      </c>
      <c r="C249" s="15" t="s">
        <v>7</v>
      </c>
      <c r="D249" s="15" t="s">
        <v>112</v>
      </c>
      <c r="E249" s="16">
        <v>0.26805555555555555</v>
      </c>
      <c r="F249" s="3">
        <v>0.66666666666666663</v>
      </c>
      <c r="G249" s="12">
        <f t="shared" si="46"/>
        <v>0</v>
      </c>
      <c r="H249" s="13">
        <f t="shared" si="37"/>
        <v>0</v>
      </c>
      <c r="I249" s="13" t="str">
        <f t="shared" si="38"/>
        <v>DIURNO</v>
      </c>
      <c r="J249" s="12" t="str">
        <f t="shared" si="47"/>
        <v/>
      </c>
      <c r="L249" s="13" t="str">
        <f t="shared" si="36"/>
        <v/>
      </c>
      <c r="M249" s="13">
        <f t="shared" si="39"/>
        <v>0</v>
      </c>
      <c r="N249" s="28">
        <f t="shared" si="40"/>
        <v>0</v>
      </c>
      <c r="O249" s="13">
        <f t="shared" si="41"/>
        <v>0</v>
      </c>
      <c r="P249" s="13">
        <f t="shared" si="42"/>
        <v>0</v>
      </c>
      <c r="Q249">
        <f t="shared" si="43"/>
        <v>0</v>
      </c>
      <c r="R249">
        <f t="shared" si="44"/>
        <v>0</v>
      </c>
      <c r="S249">
        <f t="shared" si="45"/>
        <v>0</v>
      </c>
    </row>
    <row r="250" spans="2:19" x14ac:dyDescent="0.2">
      <c r="B250" s="15" t="s">
        <v>25</v>
      </c>
      <c r="C250" s="15" t="s">
        <v>7</v>
      </c>
      <c r="D250" s="15" t="s">
        <v>102</v>
      </c>
      <c r="E250" s="16">
        <v>0.25972222222222224</v>
      </c>
      <c r="F250" s="3">
        <v>0.66805555555555562</v>
      </c>
      <c r="G250" s="12">
        <f t="shared" si="46"/>
        <v>1.388888888888995E-3</v>
      </c>
      <c r="H250" s="13">
        <f t="shared" si="37"/>
        <v>2</v>
      </c>
      <c r="I250" s="13" t="str">
        <f t="shared" si="38"/>
        <v>DIURNO</v>
      </c>
      <c r="J250" s="12" t="str">
        <f t="shared" si="47"/>
        <v/>
      </c>
      <c r="L250" s="13" t="str">
        <f t="shared" si="36"/>
        <v/>
      </c>
      <c r="M250" s="13">
        <f t="shared" si="39"/>
        <v>0</v>
      </c>
      <c r="N250" s="28">
        <f t="shared" si="40"/>
        <v>0</v>
      </c>
      <c r="O250" s="13">
        <f t="shared" si="41"/>
        <v>0</v>
      </c>
      <c r="P250" s="13">
        <f t="shared" si="42"/>
        <v>0</v>
      </c>
      <c r="Q250">
        <f t="shared" si="43"/>
        <v>0</v>
      </c>
      <c r="R250">
        <f t="shared" si="44"/>
        <v>0</v>
      </c>
      <c r="S250">
        <f t="shared" si="45"/>
        <v>0</v>
      </c>
    </row>
    <row r="251" spans="2:19" x14ac:dyDescent="0.2">
      <c r="B251" s="15" t="s">
        <v>25</v>
      </c>
      <c r="C251" s="15" t="s">
        <v>7</v>
      </c>
      <c r="D251" s="15" t="s">
        <v>103</v>
      </c>
      <c r="E251" s="16">
        <v>0.27013888888888887</v>
      </c>
      <c r="F251" s="3">
        <v>0.66736111111111107</v>
      </c>
      <c r="G251" s="12">
        <f t="shared" si="46"/>
        <v>6.9444444444444198E-4</v>
      </c>
      <c r="H251" s="13">
        <f t="shared" si="37"/>
        <v>1</v>
      </c>
      <c r="I251" s="13" t="str">
        <f t="shared" si="38"/>
        <v>DIURNO</v>
      </c>
      <c r="J251" s="12" t="str">
        <f t="shared" si="47"/>
        <v/>
      </c>
      <c r="L251" s="13" t="str">
        <f t="shared" si="36"/>
        <v/>
      </c>
      <c r="M251" s="13">
        <f t="shared" si="39"/>
        <v>0</v>
      </c>
      <c r="N251" s="28">
        <f t="shared" si="40"/>
        <v>0</v>
      </c>
      <c r="O251" s="13">
        <f t="shared" si="41"/>
        <v>0</v>
      </c>
      <c r="P251" s="13">
        <f t="shared" si="42"/>
        <v>0</v>
      </c>
      <c r="Q251">
        <f t="shared" si="43"/>
        <v>0</v>
      </c>
      <c r="R251">
        <f t="shared" si="44"/>
        <v>0</v>
      </c>
      <c r="S251">
        <f t="shared" si="45"/>
        <v>0</v>
      </c>
    </row>
    <row r="252" spans="2:19" x14ac:dyDescent="0.2">
      <c r="B252" s="15" t="s">
        <v>25</v>
      </c>
      <c r="C252" s="15" t="s">
        <v>7</v>
      </c>
      <c r="D252" s="15" t="s">
        <v>104</v>
      </c>
      <c r="E252" s="16">
        <v>0.26805555555555555</v>
      </c>
      <c r="F252" s="3">
        <v>0.66666666666666663</v>
      </c>
      <c r="G252" s="12">
        <f t="shared" si="46"/>
        <v>0</v>
      </c>
      <c r="H252" s="13">
        <f t="shared" si="37"/>
        <v>0</v>
      </c>
      <c r="I252" s="13" t="str">
        <f t="shared" si="38"/>
        <v>DIURNO</v>
      </c>
      <c r="J252" s="12" t="str">
        <f t="shared" si="47"/>
        <v/>
      </c>
      <c r="L252" s="13" t="str">
        <f t="shared" si="36"/>
        <v/>
      </c>
      <c r="M252" s="13">
        <f t="shared" si="39"/>
        <v>0</v>
      </c>
      <c r="N252" s="28">
        <f t="shared" si="40"/>
        <v>0</v>
      </c>
      <c r="O252" s="13">
        <f t="shared" si="41"/>
        <v>0</v>
      </c>
      <c r="P252" s="13">
        <f t="shared" si="42"/>
        <v>0</v>
      </c>
      <c r="Q252">
        <f t="shared" si="43"/>
        <v>0</v>
      </c>
      <c r="R252">
        <f t="shared" si="44"/>
        <v>0</v>
      </c>
      <c r="S252">
        <f t="shared" si="45"/>
        <v>0</v>
      </c>
    </row>
    <row r="253" spans="2:19" x14ac:dyDescent="0.2">
      <c r="B253" s="15" t="s">
        <v>25</v>
      </c>
      <c r="C253" s="15" t="s">
        <v>7</v>
      </c>
      <c r="D253" s="15" t="s">
        <v>105</v>
      </c>
      <c r="E253" s="16">
        <v>0.26944444444444443</v>
      </c>
      <c r="F253" s="3">
        <v>0.66666666666666663</v>
      </c>
      <c r="G253" s="12">
        <f t="shared" si="46"/>
        <v>0</v>
      </c>
      <c r="H253" s="13">
        <f t="shared" si="37"/>
        <v>0</v>
      </c>
      <c r="I253" s="13" t="str">
        <f t="shared" si="38"/>
        <v>DIURNO</v>
      </c>
      <c r="J253" s="12" t="str">
        <f t="shared" si="47"/>
        <v/>
      </c>
      <c r="L253" s="13" t="str">
        <f t="shared" si="36"/>
        <v/>
      </c>
      <c r="M253" s="13">
        <f t="shared" si="39"/>
        <v>0</v>
      </c>
      <c r="N253" s="28">
        <f t="shared" si="40"/>
        <v>0</v>
      </c>
      <c r="O253" s="13">
        <f t="shared" si="41"/>
        <v>0</v>
      </c>
      <c r="P253" s="13">
        <f t="shared" si="42"/>
        <v>0</v>
      </c>
      <c r="Q253">
        <f t="shared" si="43"/>
        <v>0</v>
      </c>
      <c r="R253">
        <f t="shared" si="44"/>
        <v>0</v>
      </c>
      <c r="S253">
        <f t="shared" si="45"/>
        <v>0</v>
      </c>
    </row>
    <row r="254" spans="2:19" x14ac:dyDescent="0.2">
      <c r="B254" s="15" t="s">
        <v>25</v>
      </c>
      <c r="C254" s="15" t="s">
        <v>7</v>
      </c>
      <c r="D254" s="15" t="s">
        <v>106</v>
      </c>
      <c r="E254" s="16">
        <v>0.27152777777777776</v>
      </c>
      <c r="F254" s="3">
        <v>0.66666666666666663</v>
      </c>
      <c r="G254" s="12">
        <f t="shared" si="46"/>
        <v>0</v>
      </c>
      <c r="H254" s="13">
        <f t="shared" si="37"/>
        <v>0</v>
      </c>
      <c r="I254" s="13" t="str">
        <f t="shared" si="38"/>
        <v>DIURNO</v>
      </c>
      <c r="J254" s="12" t="str">
        <f t="shared" si="47"/>
        <v/>
      </c>
      <c r="L254" s="13" t="str">
        <f t="shared" si="36"/>
        <v/>
      </c>
      <c r="M254" s="13">
        <f t="shared" si="39"/>
        <v>0</v>
      </c>
      <c r="N254" s="28">
        <f t="shared" si="40"/>
        <v>0</v>
      </c>
      <c r="O254" s="13">
        <f t="shared" si="41"/>
        <v>0</v>
      </c>
      <c r="P254" s="13">
        <f t="shared" si="42"/>
        <v>0</v>
      </c>
      <c r="Q254">
        <f t="shared" si="43"/>
        <v>0</v>
      </c>
      <c r="R254">
        <f t="shared" si="44"/>
        <v>0</v>
      </c>
      <c r="S254">
        <f t="shared" si="45"/>
        <v>0</v>
      </c>
    </row>
    <row r="255" spans="2:19" x14ac:dyDescent="0.2">
      <c r="B255" s="15" t="s">
        <v>25</v>
      </c>
      <c r="C255" s="15" t="s">
        <v>7</v>
      </c>
      <c r="D255" s="15" t="s">
        <v>107</v>
      </c>
      <c r="E255" s="16">
        <v>0.26666666666666666</v>
      </c>
      <c r="F255" s="3">
        <v>0.75</v>
      </c>
      <c r="G255" s="12">
        <f t="shared" si="46"/>
        <v>8.333333333333337E-2</v>
      </c>
      <c r="H255" s="13">
        <f t="shared" si="37"/>
        <v>0</v>
      </c>
      <c r="I255" s="13" t="str">
        <f t="shared" si="38"/>
        <v>DIURNO</v>
      </c>
      <c r="J255" s="12" t="str">
        <f t="shared" si="47"/>
        <v/>
      </c>
      <c r="L255" s="13" t="str">
        <f t="shared" si="36"/>
        <v/>
      </c>
      <c r="M255" s="13">
        <f t="shared" si="39"/>
        <v>0</v>
      </c>
      <c r="N255" s="28">
        <f t="shared" si="40"/>
        <v>0</v>
      </c>
      <c r="O255" s="13">
        <f t="shared" si="41"/>
        <v>0</v>
      </c>
      <c r="P255" s="13">
        <f t="shared" si="42"/>
        <v>2</v>
      </c>
      <c r="Q255">
        <f t="shared" si="43"/>
        <v>0</v>
      </c>
      <c r="R255">
        <f t="shared" si="44"/>
        <v>2</v>
      </c>
      <c r="S255">
        <f t="shared" si="45"/>
        <v>0</v>
      </c>
    </row>
    <row r="256" spans="2:19" x14ac:dyDescent="0.2">
      <c r="B256" s="15" t="s">
        <v>25</v>
      </c>
      <c r="C256" s="15" t="s">
        <v>7</v>
      </c>
      <c r="D256" s="15" t="s">
        <v>113</v>
      </c>
      <c r="E256" s="16">
        <v>0.27083333333333331</v>
      </c>
      <c r="F256" s="3">
        <v>0.66805555555555562</v>
      </c>
      <c r="G256" s="12">
        <f t="shared" si="46"/>
        <v>1.388888888888995E-3</v>
      </c>
      <c r="H256" s="13">
        <f t="shared" si="37"/>
        <v>2</v>
      </c>
      <c r="I256" s="13" t="str">
        <f t="shared" si="38"/>
        <v>DIURNO</v>
      </c>
      <c r="J256" s="12" t="str">
        <f t="shared" si="47"/>
        <v/>
      </c>
      <c r="L256" s="13" t="str">
        <f t="shared" si="36"/>
        <v/>
      </c>
      <c r="M256" s="13">
        <f t="shared" si="39"/>
        <v>0</v>
      </c>
      <c r="N256" s="28">
        <f t="shared" si="40"/>
        <v>0</v>
      </c>
      <c r="O256" s="13">
        <f t="shared" si="41"/>
        <v>0</v>
      </c>
      <c r="P256" s="13">
        <f t="shared" si="42"/>
        <v>0</v>
      </c>
      <c r="Q256">
        <f t="shared" si="43"/>
        <v>0</v>
      </c>
      <c r="R256">
        <f t="shared" si="44"/>
        <v>0</v>
      </c>
      <c r="S256">
        <f t="shared" si="45"/>
        <v>0</v>
      </c>
    </row>
    <row r="257" spans="2:19" x14ac:dyDescent="0.2">
      <c r="B257" s="15" t="s">
        <v>25</v>
      </c>
      <c r="C257" s="15" t="s">
        <v>7</v>
      </c>
      <c r="D257" s="15" t="s">
        <v>108</v>
      </c>
      <c r="E257" s="16">
        <v>0.28958333333333336</v>
      </c>
      <c r="F257" s="3">
        <v>0.66736111111111107</v>
      </c>
      <c r="G257" s="12">
        <f t="shared" si="46"/>
        <v>6.9444444444444198E-4</v>
      </c>
      <c r="H257" s="13">
        <f t="shared" si="37"/>
        <v>1</v>
      </c>
      <c r="I257" s="13" t="str">
        <f t="shared" si="38"/>
        <v>DIURNO</v>
      </c>
      <c r="J257" s="12" t="str">
        <f t="shared" si="47"/>
        <v/>
      </c>
      <c r="L257" s="13" t="str">
        <f t="shared" si="36"/>
        <v/>
      </c>
      <c r="M257" s="13">
        <f t="shared" si="39"/>
        <v>0</v>
      </c>
      <c r="N257" s="28">
        <f t="shared" si="40"/>
        <v>0</v>
      </c>
      <c r="O257" s="13">
        <f t="shared" si="41"/>
        <v>0</v>
      </c>
      <c r="P257" s="13">
        <f t="shared" si="42"/>
        <v>0</v>
      </c>
      <c r="Q257">
        <f t="shared" si="43"/>
        <v>0</v>
      </c>
      <c r="R257">
        <f t="shared" si="44"/>
        <v>0</v>
      </c>
      <c r="S257">
        <f t="shared" si="45"/>
        <v>0</v>
      </c>
    </row>
    <row r="258" spans="2:19" x14ac:dyDescent="0.2">
      <c r="B258" s="15" t="s">
        <v>25</v>
      </c>
      <c r="C258" s="15" t="s">
        <v>7</v>
      </c>
      <c r="D258" s="15" t="s">
        <v>114</v>
      </c>
      <c r="E258" s="16">
        <v>0.28888888888888892</v>
      </c>
      <c r="F258" s="3">
        <v>0.50208333333333333</v>
      </c>
      <c r="G258" s="12">
        <f t="shared" si="46"/>
        <v>0</v>
      </c>
      <c r="H258" s="13">
        <f t="shared" si="37"/>
        <v>0</v>
      </c>
      <c r="I258" s="13" t="str">
        <f t="shared" si="38"/>
        <v>DIURNO</v>
      </c>
      <c r="J258" s="12" t="str">
        <f t="shared" si="47"/>
        <v/>
      </c>
      <c r="L258" s="13" t="str">
        <f t="shared" si="36"/>
        <v/>
      </c>
      <c r="M258" s="13">
        <f t="shared" si="39"/>
        <v>0</v>
      </c>
      <c r="N258" s="28">
        <f t="shared" si="40"/>
        <v>0</v>
      </c>
      <c r="O258" s="13">
        <f t="shared" si="41"/>
        <v>0</v>
      </c>
      <c r="P258" s="13">
        <f t="shared" si="42"/>
        <v>0</v>
      </c>
      <c r="Q258">
        <f t="shared" si="43"/>
        <v>0</v>
      </c>
      <c r="R258">
        <f t="shared" si="44"/>
        <v>0</v>
      </c>
      <c r="S258">
        <f t="shared" si="45"/>
        <v>0</v>
      </c>
    </row>
    <row r="259" spans="2:19" x14ac:dyDescent="0.2">
      <c r="B259" s="15" t="s">
        <v>25</v>
      </c>
      <c r="C259" s="15" t="s">
        <v>7</v>
      </c>
      <c r="D259" s="15" t="s">
        <v>109</v>
      </c>
      <c r="E259" s="16">
        <v>0.27013888888888887</v>
      </c>
      <c r="F259" s="3">
        <v>0.74861111111111101</v>
      </c>
      <c r="G259" s="12">
        <f t="shared" si="46"/>
        <v>8.1944444444444375E-2</v>
      </c>
      <c r="H259" s="13">
        <f t="shared" si="37"/>
        <v>58</v>
      </c>
      <c r="I259" s="13" t="str">
        <f t="shared" si="38"/>
        <v>DIURNO</v>
      </c>
      <c r="J259" s="12" t="str">
        <f t="shared" si="47"/>
        <v/>
      </c>
      <c r="L259" s="13" t="str">
        <f t="shared" ref="L259:L322" si="48">IF(J259="SI","5,5","")</f>
        <v/>
      </c>
      <c r="M259" s="13">
        <f t="shared" si="39"/>
        <v>1</v>
      </c>
      <c r="N259" s="28">
        <f t="shared" si="40"/>
        <v>0</v>
      </c>
      <c r="O259" s="13">
        <f t="shared" si="41"/>
        <v>0</v>
      </c>
      <c r="P259" s="13">
        <f t="shared" si="42"/>
        <v>1</v>
      </c>
      <c r="Q259">
        <f t="shared" si="43"/>
        <v>0</v>
      </c>
      <c r="R259">
        <f t="shared" si="44"/>
        <v>1</v>
      </c>
      <c r="S259">
        <f t="shared" si="45"/>
        <v>1</v>
      </c>
    </row>
    <row r="260" spans="2:19" x14ac:dyDescent="0.2">
      <c r="B260" s="15" t="s">
        <v>25</v>
      </c>
      <c r="C260" s="15" t="s">
        <v>7</v>
      </c>
      <c r="D260" s="15" t="s">
        <v>110</v>
      </c>
      <c r="E260" s="16">
        <v>0.26458333333333334</v>
      </c>
      <c r="F260" s="3">
        <v>0.66666666666666663</v>
      </c>
      <c r="G260" s="12">
        <f t="shared" si="46"/>
        <v>0</v>
      </c>
      <c r="H260" s="13">
        <f t="shared" si="37"/>
        <v>0</v>
      </c>
      <c r="I260" s="13" t="str">
        <f t="shared" si="38"/>
        <v>DIURNO</v>
      </c>
      <c r="J260" s="12" t="str">
        <f t="shared" si="47"/>
        <v/>
      </c>
      <c r="L260" s="13" t="str">
        <f t="shared" si="48"/>
        <v/>
      </c>
      <c r="M260" s="13">
        <f t="shared" si="39"/>
        <v>0</v>
      </c>
      <c r="N260" s="28">
        <f t="shared" si="40"/>
        <v>0</v>
      </c>
      <c r="O260" s="13">
        <f t="shared" si="41"/>
        <v>0</v>
      </c>
      <c r="P260" s="13">
        <f t="shared" si="42"/>
        <v>0</v>
      </c>
      <c r="Q260">
        <f t="shared" si="43"/>
        <v>0</v>
      </c>
      <c r="R260">
        <f t="shared" si="44"/>
        <v>0</v>
      </c>
      <c r="S260">
        <f t="shared" si="45"/>
        <v>0</v>
      </c>
    </row>
    <row r="261" spans="2:19" x14ac:dyDescent="0.2">
      <c r="B261" s="15" t="s">
        <v>25</v>
      </c>
      <c r="C261" s="15" t="s">
        <v>7</v>
      </c>
      <c r="D261" s="15" t="s">
        <v>111</v>
      </c>
      <c r="E261" s="16">
        <v>0.26805555555555555</v>
      </c>
      <c r="F261" s="3">
        <v>0.66875000000000007</v>
      </c>
      <c r="G261" s="12">
        <f t="shared" si="46"/>
        <v>2.083333333333437E-3</v>
      </c>
      <c r="H261" s="13">
        <f t="shared" si="37"/>
        <v>3</v>
      </c>
      <c r="I261" s="13" t="str">
        <f t="shared" si="38"/>
        <v>DIURNO</v>
      </c>
      <c r="J261" s="12" t="str">
        <f t="shared" si="47"/>
        <v/>
      </c>
      <c r="L261" s="13" t="str">
        <f t="shared" si="48"/>
        <v/>
      </c>
      <c r="M261" s="13">
        <f t="shared" si="39"/>
        <v>0</v>
      </c>
      <c r="N261" s="28">
        <f t="shared" si="40"/>
        <v>0</v>
      </c>
      <c r="O261" s="13">
        <f t="shared" si="41"/>
        <v>0</v>
      </c>
      <c r="P261" s="13">
        <f t="shared" si="42"/>
        <v>0</v>
      </c>
      <c r="Q261">
        <f t="shared" si="43"/>
        <v>0</v>
      </c>
      <c r="R261">
        <f t="shared" si="44"/>
        <v>0</v>
      </c>
      <c r="S261">
        <f t="shared" si="45"/>
        <v>0</v>
      </c>
    </row>
    <row r="262" spans="2:19" x14ac:dyDescent="0.2">
      <c r="B262" s="15" t="s">
        <v>25</v>
      </c>
      <c r="C262" s="15" t="s">
        <v>7</v>
      </c>
      <c r="D262" s="15" t="s">
        <v>112</v>
      </c>
      <c r="E262" s="16">
        <v>0.26944444444444443</v>
      </c>
      <c r="F262" s="3">
        <v>0.66666666666666663</v>
      </c>
      <c r="G262" s="12">
        <f t="shared" si="46"/>
        <v>0</v>
      </c>
      <c r="H262" s="13">
        <f t="shared" ref="H262:H325" si="49">MINUTE(G262)</f>
        <v>0</v>
      </c>
      <c r="I262" s="13" t="str">
        <f t="shared" si="38"/>
        <v>DIURNO</v>
      </c>
      <c r="J262" s="12" t="str">
        <f t="shared" si="47"/>
        <v/>
      </c>
      <c r="L262" s="13" t="str">
        <f t="shared" si="48"/>
        <v/>
      </c>
      <c r="M262" s="13">
        <f t="shared" si="39"/>
        <v>0</v>
      </c>
      <c r="N262" s="28">
        <f t="shared" si="40"/>
        <v>0</v>
      </c>
      <c r="O262" s="13">
        <f t="shared" si="41"/>
        <v>0</v>
      </c>
      <c r="P262" s="13">
        <f t="shared" si="42"/>
        <v>0</v>
      </c>
      <c r="Q262">
        <f t="shared" si="43"/>
        <v>0</v>
      </c>
      <c r="R262">
        <f t="shared" si="44"/>
        <v>0</v>
      </c>
      <c r="S262">
        <f t="shared" si="45"/>
        <v>0</v>
      </c>
    </row>
    <row r="263" spans="2:19" x14ac:dyDescent="0.2">
      <c r="B263" s="15" t="s">
        <v>26</v>
      </c>
      <c r="C263" s="15" t="s">
        <v>7</v>
      </c>
      <c r="D263" s="15" t="s">
        <v>102</v>
      </c>
      <c r="E263" s="16">
        <v>0.26597222222222222</v>
      </c>
      <c r="F263" s="3">
        <v>0.66736111111111107</v>
      </c>
      <c r="G263" s="12">
        <f t="shared" si="46"/>
        <v>6.9444444444444198E-4</v>
      </c>
      <c r="H263" s="13">
        <f t="shared" si="49"/>
        <v>1</v>
      </c>
      <c r="I263" s="13" t="str">
        <f t="shared" ref="I263:I326" si="50">IF(F263&lt;$I$3,"DIURNO",IF(F263&gt;$I$3,"EXTRANOC",""))</f>
        <v>DIURNO</v>
      </c>
      <c r="J263" s="12" t="str">
        <f t="shared" si="47"/>
        <v/>
      </c>
      <c r="L263" s="13" t="str">
        <f t="shared" si="48"/>
        <v/>
      </c>
      <c r="M263" s="13">
        <f t="shared" ref="M263:M326" si="51">IF(H263&lt;=5,0,IF(H263&lt;=20,0.25,IF(H263&lt;=40,0.5,IF(H263&lt;=55,0.75,1))))</f>
        <v>0</v>
      </c>
      <c r="N263" s="28">
        <f t="shared" ref="N263:N326" si="52">IF(F263&gt;$I$3,F263-$I$3,0)</f>
        <v>0</v>
      </c>
      <c r="O263" s="13">
        <f t="shared" ref="O263:O326" si="53">MINUTE(N263)</f>
        <v>0</v>
      </c>
      <c r="P263" s="13">
        <f t="shared" ref="P263:P326" si="54">HOUR(G263)</f>
        <v>0</v>
      </c>
      <c r="Q263">
        <f t="shared" ref="Q263:Q326" si="55">HOUR(N263)</f>
        <v>0</v>
      </c>
      <c r="R263">
        <f t="shared" ref="R263:R326" si="56">P263-Q263</f>
        <v>0</v>
      </c>
      <c r="S263">
        <f t="shared" ref="S263:S326" si="57">M263</f>
        <v>0</v>
      </c>
    </row>
    <row r="264" spans="2:19" x14ac:dyDescent="0.2">
      <c r="B264" s="15" t="s">
        <v>26</v>
      </c>
      <c r="C264" s="15" t="s">
        <v>7</v>
      </c>
      <c r="D264" s="15" t="s">
        <v>103</v>
      </c>
      <c r="E264" s="16">
        <v>0.26805555555555555</v>
      </c>
      <c r="F264" s="3">
        <v>0.66666666666666663</v>
      </c>
      <c r="G264" s="12">
        <f t="shared" si="46"/>
        <v>0</v>
      </c>
      <c r="H264" s="13">
        <f t="shared" si="49"/>
        <v>0</v>
      </c>
      <c r="I264" s="13" t="str">
        <f t="shared" si="50"/>
        <v>DIURNO</v>
      </c>
      <c r="J264" s="12" t="str">
        <f t="shared" si="47"/>
        <v/>
      </c>
      <c r="L264" s="13" t="str">
        <f t="shared" si="48"/>
        <v/>
      </c>
      <c r="M264" s="13">
        <f t="shared" si="51"/>
        <v>0</v>
      </c>
      <c r="N264" s="28">
        <f t="shared" si="52"/>
        <v>0</v>
      </c>
      <c r="O264" s="13">
        <f t="shared" si="53"/>
        <v>0</v>
      </c>
      <c r="P264" s="13">
        <f t="shared" si="54"/>
        <v>0</v>
      </c>
      <c r="Q264">
        <f t="shared" si="55"/>
        <v>0</v>
      </c>
      <c r="R264">
        <f t="shared" si="56"/>
        <v>0</v>
      </c>
      <c r="S264">
        <f t="shared" si="57"/>
        <v>0</v>
      </c>
    </row>
    <row r="265" spans="2:19" x14ac:dyDescent="0.2">
      <c r="B265" s="15" t="s">
        <v>26</v>
      </c>
      <c r="C265" s="15" t="s">
        <v>7</v>
      </c>
      <c r="D265" s="15" t="s">
        <v>104</v>
      </c>
      <c r="E265" s="16">
        <v>0.27361111111111108</v>
      </c>
      <c r="F265" s="3">
        <v>0.66736111111111107</v>
      </c>
      <c r="G265" s="12">
        <f t="shared" ref="G265:G328" si="58">IF(F265&gt;$G$3,F265-$G$3,)</f>
        <v>6.9444444444444198E-4</v>
      </c>
      <c r="H265" s="13">
        <f t="shared" si="49"/>
        <v>1</v>
      </c>
      <c r="I265" s="13" t="str">
        <f t="shared" si="50"/>
        <v>DIURNO</v>
      </c>
      <c r="J265" s="12" t="str">
        <f t="shared" ref="J265:J328" si="59">IF(E265&gt;=$G$3,"SI","")</f>
        <v/>
      </c>
      <c r="L265" s="13" t="str">
        <f t="shared" si="48"/>
        <v/>
      </c>
      <c r="M265" s="13">
        <f t="shared" si="51"/>
        <v>0</v>
      </c>
      <c r="N265" s="28">
        <f t="shared" si="52"/>
        <v>0</v>
      </c>
      <c r="O265" s="13">
        <f t="shared" si="53"/>
        <v>0</v>
      </c>
      <c r="P265" s="13">
        <f t="shared" si="54"/>
        <v>0</v>
      </c>
      <c r="Q265">
        <f t="shared" si="55"/>
        <v>0</v>
      </c>
      <c r="R265">
        <f t="shared" si="56"/>
        <v>0</v>
      </c>
      <c r="S265">
        <f t="shared" si="57"/>
        <v>0</v>
      </c>
    </row>
    <row r="266" spans="2:19" x14ac:dyDescent="0.2">
      <c r="B266" s="15" t="s">
        <v>26</v>
      </c>
      <c r="C266" s="15" t="s">
        <v>7</v>
      </c>
      <c r="D266" s="15" t="s">
        <v>105</v>
      </c>
      <c r="E266" s="16">
        <v>0.27083333333333331</v>
      </c>
      <c r="F266" s="3">
        <v>0.66666666666666663</v>
      </c>
      <c r="G266" s="12">
        <f t="shared" si="58"/>
        <v>0</v>
      </c>
      <c r="H266" s="13">
        <f t="shared" si="49"/>
        <v>0</v>
      </c>
      <c r="I266" s="13" t="str">
        <f t="shared" si="50"/>
        <v>DIURNO</v>
      </c>
      <c r="J266" s="12" t="str">
        <f t="shared" si="59"/>
        <v/>
      </c>
      <c r="L266" s="13" t="str">
        <f t="shared" si="48"/>
        <v/>
      </c>
      <c r="M266" s="13">
        <f t="shared" si="51"/>
        <v>0</v>
      </c>
      <c r="N266" s="28">
        <f t="shared" si="52"/>
        <v>0</v>
      </c>
      <c r="O266" s="13">
        <f t="shared" si="53"/>
        <v>0</v>
      </c>
      <c r="P266" s="13">
        <f t="shared" si="54"/>
        <v>0</v>
      </c>
      <c r="Q266">
        <f t="shared" si="55"/>
        <v>0</v>
      </c>
      <c r="R266">
        <f t="shared" si="56"/>
        <v>0</v>
      </c>
      <c r="S266">
        <f t="shared" si="57"/>
        <v>0</v>
      </c>
    </row>
    <row r="267" spans="2:19" x14ac:dyDescent="0.2">
      <c r="B267" s="15" t="s">
        <v>26</v>
      </c>
      <c r="C267" s="15" t="s">
        <v>7</v>
      </c>
      <c r="D267" s="15" t="s">
        <v>106</v>
      </c>
      <c r="E267" s="16">
        <v>0.27638888888888885</v>
      </c>
      <c r="F267" s="3">
        <v>0.66736111111111107</v>
      </c>
      <c r="G267" s="12">
        <f t="shared" si="58"/>
        <v>6.9444444444444198E-4</v>
      </c>
      <c r="H267" s="13">
        <f t="shared" si="49"/>
        <v>1</v>
      </c>
      <c r="I267" s="13" t="str">
        <f t="shared" si="50"/>
        <v>DIURNO</v>
      </c>
      <c r="J267" s="12" t="str">
        <f t="shared" si="59"/>
        <v/>
      </c>
      <c r="L267" s="13" t="str">
        <f t="shared" si="48"/>
        <v/>
      </c>
      <c r="M267" s="13">
        <f t="shared" si="51"/>
        <v>0</v>
      </c>
      <c r="N267" s="28">
        <f t="shared" si="52"/>
        <v>0</v>
      </c>
      <c r="O267" s="13">
        <f t="shared" si="53"/>
        <v>0</v>
      </c>
      <c r="P267" s="13">
        <f t="shared" si="54"/>
        <v>0</v>
      </c>
      <c r="Q267">
        <f t="shared" si="55"/>
        <v>0</v>
      </c>
      <c r="R267">
        <f t="shared" si="56"/>
        <v>0</v>
      </c>
      <c r="S267">
        <f t="shared" si="57"/>
        <v>0</v>
      </c>
    </row>
    <row r="268" spans="2:19" x14ac:dyDescent="0.2">
      <c r="B268" s="15" t="s">
        <v>26</v>
      </c>
      <c r="C268" s="15" t="s">
        <v>7</v>
      </c>
      <c r="D268" s="15" t="s">
        <v>107</v>
      </c>
      <c r="E268" s="16">
        <v>0.26458333333333334</v>
      </c>
      <c r="F268" s="3">
        <v>0.75138888888888899</v>
      </c>
      <c r="G268" s="12">
        <f t="shared" si="58"/>
        <v>8.4722222222222365E-2</v>
      </c>
      <c r="H268" s="13">
        <f t="shared" si="49"/>
        <v>2</v>
      </c>
      <c r="I268" s="13" t="str">
        <f t="shared" si="50"/>
        <v>DIURNO</v>
      </c>
      <c r="J268" s="12" t="str">
        <f t="shared" si="59"/>
        <v/>
      </c>
      <c r="L268" s="13" t="str">
        <f t="shared" si="48"/>
        <v/>
      </c>
      <c r="M268" s="13">
        <f t="shared" si="51"/>
        <v>0</v>
      </c>
      <c r="N268" s="28">
        <f t="shared" si="52"/>
        <v>0</v>
      </c>
      <c r="O268" s="13">
        <f t="shared" si="53"/>
        <v>0</v>
      </c>
      <c r="P268" s="13">
        <f t="shared" si="54"/>
        <v>2</v>
      </c>
      <c r="Q268">
        <f t="shared" si="55"/>
        <v>0</v>
      </c>
      <c r="R268">
        <f t="shared" si="56"/>
        <v>2</v>
      </c>
      <c r="S268">
        <f t="shared" si="57"/>
        <v>0</v>
      </c>
    </row>
    <row r="269" spans="2:19" x14ac:dyDescent="0.2">
      <c r="B269" s="15" t="s">
        <v>26</v>
      </c>
      <c r="C269" s="15" t="s">
        <v>7</v>
      </c>
      <c r="D269" s="15" t="s">
        <v>113</v>
      </c>
      <c r="E269" s="16">
        <v>0.27152777777777776</v>
      </c>
      <c r="F269" s="3">
        <v>0.66805555555555562</v>
      </c>
      <c r="G269" s="12">
        <f t="shared" si="58"/>
        <v>1.388888888888995E-3</v>
      </c>
      <c r="H269" s="13">
        <f t="shared" si="49"/>
        <v>2</v>
      </c>
      <c r="I269" s="13" t="str">
        <f t="shared" si="50"/>
        <v>DIURNO</v>
      </c>
      <c r="J269" s="12" t="str">
        <f t="shared" si="59"/>
        <v/>
      </c>
      <c r="L269" s="13" t="str">
        <f t="shared" si="48"/>
        <v/>
      </c>
      <c r="M269" s="13">
        <f t="shared" si="51"/>
        <v>0</v>
      </c>
      <c r="N269" s="28">
        <f t="shared" si="52"/>
        <v>0</v>
      </c>
      <c r="O269" s="13">
        <f t="shared" si="53"/>
        <v>0</v>
      </c>
      <c r="P269" s="13">
        <f t="shared" si="54"/>
        <v>0</v>
      </c>
      <c r="Q269">
        <f t="shared" si="55"/>
        <v>0</v>
      </c>
      <c r="R269">
        <f t="shared" si="56"/>
        <v>0</v>
      </c>
      <c r="S269">
        <f t="shared" si="57"/>
        <v>0</v>
      </c>
    </row>
    <row r="270" spans="2:19" x14ac:dyDescent="0.2">
      <c r="B270" s="15" t="s">
        <v>26</v>
      </c>
      <c r="C270" s="15" t="s">
        <v>7</v>
      </c>
      <c r="D270" s="15" t="s">
        <v>108</v>
      </c>
      <c r="E270" s="16">
        <v>0.26805555555555555</v>
      </c>
      <c r="F270" s="3">
        <v>0.66736111111111107</v>
      </c>
      <c r="G270" s="12">
        <f t="shared" si="58"/>
        <v>6.9444444444444198E-4</v>
      </c>
      <c r="H270" s="13">
        <f t="shared" si="49"/>
        <v>1</v>
      </c>
      <c r="I270" s="13" t="str">
        <f t="shared" si="50"/>
        <v>DIURNO</v>
      </c>
      <c r="J270" s="12" t="str">
        <f t="shared" si="59"/>
        <v/>
      </c>
      <c r="L270" s="13" t="str">
        <f t="shared" si="48"/>
        <v/>
      </c>
      <c r="M270" s="13">
        <f t="shared" si="51"/>
        <v>0</v>
      </c>
      <c r="N270" s="28">
        <f t="shared" si="52"/>
        <v>0</v>
      </c>
      <c r="O270" s="13">
        <f t="shared" si="53"/>
        <v>0</v>
      </c>
      <c r="P270" s="13">
        <f t="shared" si="54"/>
        <v>0</v>
      </c>
      <c r="Q270">
        <f t="shared" si="55"/>
        <v>0</v>
      </c>
      <c r="R270">
        <f t="shared" si="56"/>
        <v>0</v>
      </c>
      <c r="S270">
        <f t="shared" si="57"/>
        <v>0</v>
      </c>
    </row>
    <row r="271" spans="2:19" x14ac:dyDescent="0.2">
      <c r="B271" s="15" t="s">
        <v>26</v>
      </c>
      <c r="C271" s="15" t="s">
        <v>7</v>
      </c>
      <c r="D271" s="15" t="s">
        <v>114</v>
      </c>
      <c r="E271" s="16">
        <v>0.29375000000000001</v>
      </c>
      <c r="F271" s="3">
        <v>0.50208333333333333</v>
      </c>
      <c r="G271" s="12">
        <f t="shared" si="58"/>
        <v>0</v>
      </c>
      <c r="H271" s="13">
        <f t="shared" si="49"/>
        <v>0</v>
      </c>
      <c r="I271" s="13" t="str">
        <f t="shared" si="50"/>
        <v>DIURNO</v>
      </c>
      <c r="J271" s="12" t="str">
        <f t="shared" si="59"/>
        <v/>
      </c>
      <c r="L271" s="13" t="str">
        <f t="shared" si="48"/>
        <v/>
      </c>
      <c r="M271" s="13">
        <f t="shared" si="51"/>
        <v>0</v>
      </c>
      <c r="N271" s="28">
        <f t="shared" si="52"/>
        <v>0</v>
      </c>
      <c r="O271" s="13">
        <f t="shared" si="53"/>
        <v>0</v>
      </c>
      <c r="P271" s="13">
        <f t="shared" si="54"/>
        <v>0</v>
      </c>
      <c r="Q271">
        <f t="shared" si="55"/>
        <v>0</v>
      </c>
      <c r="R271">
        <f t="shared" si="56"/>
        <v>0</v>
      </c>
      <c r="S271">
        <f t="shared" si="57"/>
        <v>0</v>
      </c>
    </row>
    <row r="272" spans="2:19" x14ac:dyDescent="0.2">
      <c r="B272" s="15" t="s">
        <v>26</v>
      </c>
      <c r="C272" s="15" t="s">
        <v>7</v>
      </c>
      <c r="D272" s="15" t="s">
        <v>116</v>
      </c>
      <c r="E272" s="16">
        <v>0.30069444444444443</v>
      </c>
      <c r="F272" s="3">
        <v>0.5</v>
      </c>
      <c r="G272" s="12">
        <f t="shared" si="58"/>
        <v>0</v>
      </c>
      <c r="H272" s="13">
        <f t="shared" si="49"/>
        <v>0</v>
      </c>
      <c r="I272" s="13" t="str">
        <f t="shared" si="50"/>
        <v>DIURNO</v>
      </c>
      <c r="J272" s="12" t="str">
        <f t="shared" si="59"/>
        <v/>
      </c>
      <c r="L272" s="13" t="str">
        <f t="shared" si="48"/>
        <v/>
      </c>
      <c r="M272" s="13">
        <f t="shared" si="51"/>
        <v>0</v>
      </c>
      <c r="N272" s="28">
        <f t="shared" si="52"/>
        <v>0</v>
      </c>
      <c r="O272" s="13">
        <f t="shared" si="53"/>
        <v>0</v>
      </c>
      <c r="P272" s="13">
        <f t="shared" si="54"/>
        <v>0</v>
      </c>
      <c r="Q272">
        <f t="shared" si="55"/>
        <v>0</v>
      </c>
      <c r="R272">
        <f t="shared" si="56"/>
        <v>0</v>
      </c>
      <c r="S272">
        <f t="shared" si="57"/>
        <v>0</v>
      </c>
    </row>
    <row r="273" spans="2:19" x14ac:dyDescent="0.2">
      <c r="B273" s="15" t="s">
        <v>26</v>
      </c>
      <c r="C273" s="15" t="s">
        <v>7</v>
      </c>
      <c r="D273" s="15" t="s">
        <v>109</v>
      </c>
      <c r="E273" s="16">
        <v>0.27152777777777776</v>
      </c>
      <c r="F273" s="3">
        <v>0.66736111111111107</v>
      </c>
      <c r="G273" s="12">
        <f t="shared" si="58"/>
        <v>6.9444444444444198E-4</v>
      </c>
      <c r="H273" s="13">
        <f t="shared" si="49"/>
        <v>1</v>
      </c>
      <c r="I273" s="13" t="str">
        <f t="shared" si="50"/>
        <v>DIURNO</v>
      </c>
      <c r="J273" s="12" t="str">
        <f t="shared" si="59"/>
        <v/>
      </c>
      <c r="L273" s="13" t="str">
        <f t="shared" si="48"/>
        <v/>
      </c>
      <c r="M273" s="13">
        <f t="shared" si="51"/>
        <v>0</v>
      </c>
      <c r="N273" s="28">
        <f t="shared" si="52"/>
        <v>0</v>
      </c>
      <c r="O273" s="13">
        <f t="shared" si="53"/>
        <v>0</v>
      </c>
      <c r="P273" s="13">
        <f t="shared" si="54"/>
        <v>0</v>
      </c>
      <c r="Q273">
        <f t="shared" si="55"/>
        <v>0</v>
      </c>
      <c r="R273">
        <f t="shared" si="56"/>
        <v>0</v>
      </c>
      <c r="S273">
        <f t="shared" si="57"/>
        <v>0</v>
      </c>
    </row>
    <row r="274" spans="2:19" x14ac:dyDescent="0.2">
      <c r="B274" s="15" t="s">
        <v>26</v>
      </c>
      <c r="C274" s="15" t="s">
        <v>7</v>
      </c>
      <c r="D274" s="15" t="s">
        <v>110</v>
      </c>
      <c r="E274" s="16">
        <v>0.27013888888888887</v>
      </c>
      <c r="F274" s="3">
        <v>0.66736111111111107</v>
      </c>
      <c r="G274" s="12">
        <f t="shared" si="58"/>
        <v>6.9444444444444198E-4</v>
      </c>
      <c r="H274" s="13">
        <f t="shared" si="49"/>
        <v>1</v>
      </c>
      <c r="I274" s="13" t="str">
        <f t="shared" si="50"/>
        <v>DIURNO</v>
      </c>
      <c r="J274" s="12" t="str">
        <f t="shared" si="59"/>
        <v/>
      </c>
      <c r="L274" s="13" t="str">
        <f t="shared" si="48"/>
        <v/>
      </c>
      <c r="M274" s="13">
        <f t="shared" si="51"/>
        <v>0</v>
      </c>
      <c r="N274" s="28">
        <f t="shared" si="52"/>
        <v>0</v>
      </c>
      <c r="O274" s="13">
        <f t="shared" si="53"/>
        <v>0</v>
      </c>
      <c r="P274" s="13">
        <f t="shared" si="54"/>
        <v>0</v>
      </c>
      <c r="Q274">
        <f t="shared" si="55"/>
        <v>0</v>
      </c>
      <c r="R274">
        <f t="shared" si="56"/>
        <v>0</v>
      </c>
      <c r="S274">
        <f t="shared" si="57"/>
        <v>0</v>
      </c>
    </row>
    <row r="275" spans="2:19" x14ac:dyDescent="0.2">
      <c r="B275" s="15" t="s">
        <v>26</v>
      </c>
      <c r="C275" s="15" t="s">
        <v>7</v>
      </c>
      <c r="D275" s="15" t="s">
        <v>111</v>
      </c>
      <c r="E275" s="16">
        <v>0.26874999999999999</v>
      </c>
      <c r="F275" s="3">
        <v>0.66805555555555562</v>
      </c>
      <c r="G275" s="12">
        <f t="shared" si="58"/>
        <v>1.388888888888995E-3</v>
      </c>
      <c r="H275" s="13">
        <f t="shared" si="49"/>
        <v>2</v>
      </c>
      <c r="I275" s="13" t="str">
        <f t="shared" si="50"/>
        <v>DIURNO</v>
      </c>
      <c r="J275" s="12" t="str">
        <f t="shared" si="59"/>
        <v/>
      </c>
      <c r="L275" s="13" t="str">
        <f t="shared" si="48"/>
        <v/>
      </c>
      <c r="M275" s="13">
        <f t="shared" si="51"/>
        <v>0</v>
      </c>
      <c r="N275" s="28">
        <f t="shared" si="52"/>
        <v>0</v>
      </c>
      <c r="O275" s="13">
        <f t="shared" si="53"/>
        <v>0</v>
      </c>
      <c r="P275" s="13">
        <f t="shared" si="54"/>
        <v>0</v>
      </c>
      <c r="Q275">
        <f t="shared" si="55"/>
        <v>0</v>
      </c>
      <c r="R275">
        <f t="shared" si="56"/>
        <v>0</v>
      </c>
      <c r="S275">
        <f t="shared" si="57"/>
        <v>0</v>
      </c>
    </row>
    <row r="276" spans="2:19" x14ac:dyDescent="0.2">
      <c r="B276" s="15" t="s">
        <v>26</v>
      </c>
      <c r="C276" s="15" t="s">
        <v>7</v>
      </c>
      <c r="D276" s="15" t="s">
        <v>112</v>
      </c>
      <c r="E276" s="16">
        <v>0.28472222222222221</v>
      </c>
      <c r="F276" s="3">
        <v>0.66736111111111107</v>
      </c>
      <c r="G276" s="12">
        <f t="shared" si="58"/>
        <v>6.9444444444444198E-4</v>
      </c>
      <c r="H276" s="13">
        <f t="shared" si="49"/>
        <v>1</v>
      </c>
      <c r="I276" s="13" t="str">
        <f t="shared" si="50"/>
        <v>DIURNO</v>
      </c>
      <c r="J276" s="12" t="str">
        <f t="shared" si="59"/>
        <v/>
      </c>
      <c r="L276" s="13" t="str">
        <f t="shared" si="48"/>
        <v/>
      </c>
      <c r="M276" s="13">
        <f t="shared" si="51"/>
        <v>0</v>
      </c>
      <c r="N276" s="28">
        <f t="shared" si="52"/>
        <v>0</v>
      </c>
      <c r="O276" s="13">
        <f t="shared" si="53"/>
        <v>0</v>
      </c>
      <c r="P276" s="13">
        <f t="shared" si="54"/>
        <v>0</v>
      </c>
      <c r="Q276">
        <f t="shared" si="55"/>
        <v>0</v>
      </c>
      <c r="R276">
        <f t="shared" si="56"/>
        <v>0</v>
      </c>
      <c r="S276">
        <f t="shared" si="57"/>
        <v>0</v>
      </c>
    </row>
    <row r="277" spans="2:19" x14ac:dyDescent="0.2">
      <c r="B277" s="15" t="s">
        <v>27</v>
      </c>
      <c r="C277" s="15" t="s">
        <v>7</v>
      </c>
      <c r="D277" s="15" t="s">
        <v>102</v>
      </c>
      <c r="E277" s="16">
        <v>0.26250000000000001</v>
      </c>
      <c r="F277" s="3">
        <v>0.66736111111111107</v>
      </c>
      <c r="G277" s="12">
        <f t="shared" si="58"/>
        <v>6.9444444444444198E-4</v>
      </c>
      <c r="H277" s="13">
        <f t="shared" si="49"/>
        <v>1</v>
      </c>
      <c r="I277" s="13" t="str">
        <f t="shared" si="50"/>
        <v>DIURNO</v>
      </c>
      <c r="J277" s="12" t="str">
        <f t="shared" si="59"/>
        <v/>
      </c>
      <c r="L277" s="13" t="str">
        <f t="shared" si="48"/>
        <v/>
      </c>
      <c r="M277" s="13">
        <f t="shared" si="51"/>
        <v>0</v>
      </c>
      <c r="N277" s="28">
        <f t="shared" si="52"/>
        <v>0</v>
      </c>
      <c r="O277" s="13">
        <f t="shared" si="53"/>
        <v>0</v>
      </c>
      <c r="P277" s="13">
        <f t="shared" si="54"/>
        <v>0</v>
      </c>
      <c r="Q277">
        <f t="shared" si="55"/>
        <v>0</v>
      </c>
      <c r="R277">
        <f t="shared" si="56"/>
        <v>0</v>
      </c>
      <c r="S277">
        <f t="shared" si="57"/>
        <v>0</v>
      </c>
    </row>
    <row r="278" spans="2:19" x14ac:dyDescent="0.2">
      <c r="B278" s="15" t="s">
        <v>27</v>
      </c>
      <c r="C278" s="15" t="s">
        <v>7</v>
      </c>
      <c r="D278" s="15" t="s">
        <v>103</v>
      </c>
      <c r="E278" s="16">
        <v>0.26319444444444445</v>
      </c>
      <c r="F278" s="3">
        <v>0.66666666666666663</v>
      </c>
      <c r="G278" s="12">
        <f t="shared" si="58"/>
        <v>0</v>
      </c>
      <c r="H278" s="13">
        <f t="shared" si="49"/>
        <v>0</v>
      </c>
      <c r="I278" s="13" t="str">
        <f t="shared" si="50"/>
        <v>DIURNO</v>
      </c>
      <c r="J278" s="12" t="str">
        <f t="shared" si="59"/>
        <v/>
      </c>
      <c r="L278" s="13" t="str">
        <f t="shared" si="48"/>
        <v/>
      </c>
      <c r="M278" s="13">
        <f t="shared" si="51"/>
        <v>0</v>
      </c>
      <c r="N278" s="28">
        <f t="shared" si="52"/>
        <v>0</v>
      </c>
      <c r="O278" s="13">
        <f t="shared" si="53"/>
        <v>0</v>
      </c>
      <c r="P278" s="13">
        <f t="shared" si="54"/>
        <v>0</v>
      </c>
      <c r="Q278">
        <f t="shared" si="55"/>
        <v>0</v>
      </c>
      <c r="R278">
        <f t="shared" si="56"/>
        <v>0</v>
      </c>
      <c r="S278">
        <f t="shared" si="57"/>
        <v>0</v>
      </c>
    </row>
    <row r="279" spans="2:19" x14ac:dyDescent="0.2">
      <c r="B279" s="15" t="s">
        <v>27</v>
      </c>
      <c r="C279" s="15" t="s">
        <v>7</v>
      </c>
      <c r="D279" s="15" t="s">
        <v>104</v>
      </c>
      <c r="E279" s="16">
        <v>0.26597222222222222</v>
      </c>
      <c r="F279" s="3">
        <v>0.66666666666666663</v>
      </c>
      <c r="G279" s="12">
        <f t="shared" si="58"/>
        <v>0</v>
      </c>
      <c r="H279" s="13">
        <f t="shared" si="49"/>
        <v>0</v>
      </c>
      <c r="I279" s="13" t="str">
        <f t="shared" si="50"/>
        <v>DIURNO</v>
      </c>
      <c r="J279" s="12" t="str">
        <f t="shared" si="59"/>
        <v/>
      </c>
      <c r="L279" s="13" t="str">
        <f t="shared" si="48"/>
        <v/>
      </c>
      <c r="M279" s="13">
        <f t="shared" si="51"/>
        <v>0</v>
      </c>
      <c r="N279" s="28">
        <f t="shared" si="52"/>
        <v>0</v>
      </c>
      <c r="O279" s="13">
        <f t="shared" si="53"/>
        <v>0</v>
      </c>
      <c r="P279" s="13">
        <f t="shared" si="54"/>
        <v>0</v>
      </c>
      <c r="Q279">
        <f t="shared" si="55"/>
        <v>0</v>
      </c>
      <c r="R279">
        <f t="shared" si="56"/>
        <v>0</v>
      </c>
      <c r="S279">
        <f t="shared" si="57"/>
        <v>0</v>
      </c>
    </row>
    <row r="280" spans="2:19" x14ac:dyDescent="0.2">
      <c r="B280" s="15" t="s">
        <v>27</v>
      </c>
      <c r="C280" s="15" t="s">
        <v>7</v>
      </c>
      <c r="D280" s="15" t="s">
        <v>105</v>
      </c>
      <c r="E280" s="16">
        <v>0.26041666666666669</v>
      </c>
      <c r="F280" s="3">
        <v>0.66666666666666663</v>
      </c>
      <c r="G280" s="12">
        <f t="shared" si="58"/>
        <v>0</v>
      </c>
      <c r="H280" s="13">
        <f t="shared" si="49"/>
        <v>0</v>
      </c>
      <c r="I280" s="13" t="str">
        <f t="shared" si="50"/>
        <v>DIURNO</v>
      </c>
      <c r="J280" s="12" t="str">
        <f t="shared" si="59"/>
        <v/>
      </c>
      <c r="L280" s="13" t="str">
        <f t="shared" si="48"/>
        <v/>
      </c>
      <c r="M280" s="13">
        <f t="shared" si="51"/>
        <v>0</v>
      </c>
      <c r="N280" s="28">
        <f t="shared" si="52"/>
        <v>0</v>
      </c>
      <c r="O280" s="13">
        <f t="shared" si="53"/>
        <v>0</v>
      </c>
      <c r="P280" s="13">
        <f t="shared" si="54"/>
        <v>0</v>
      </c>
      <c r="Q280">
        <f t="shared" si="55"/>
        <v>0</v>
      </c>
      <c r="R280">
        <f t="shared" si="56"/>
        <v>0</v>
      </c>
      <c r="S280">
        <f t="shared" si="57"/>
        <v>0</v>
      </c>
    </row>
    <row r="281" spans="2:19" x14ac:dyDescent="0.2">
      <c r="B281" s="15" t="s">
        <v>27</v>
      </c>
      <c r="C281" s="15" t="s">
        <v>7</v>
      </c>
      <c r="D281" s="15" t="s">
        <v>106</v>
      </c>
      <c r="E281" s="16">
        <v>0.26319444444444445</v>
      </c>
      <c r="F281" s="3">
        <v>0.73402777777777783</v>
      </c>
      <c r="G281" s="12">
        <f t="shared" si="58"/>
        <v>6.7361111111111205E-2</v>
      </c>
      <c r="H281" s="13">
        <f t="shared" si="49"/>
        <v>37</v>
      </c>
      <c r="I281" s="13" t="str">
        <f t="shared" si="50"/>
        <v>DIURNO</v>
      </c>
      <c r="J281" s="12" t="str">
        <f t="shared" si="59"/>
        <v/>
      </c>
      <c r="L281" s="13" t="str">
        <f t="shared" si="48"/>
        <v/>
      </c>
      <c r="M281" s="13">
        <f t="shared" si="51"/>
        <v>0.5</v>
      </c>
      <c r="N281" s="28">
        <f t="shared" si="52"/>
        <v>0</v>
      </c>
      <c r="O281" s="13">
        <f t="shared" si="53"/>
        <v>0</v>
      </c>
      <c r="P281" s="13">
        <f t="shared" si="54"/>
        <v>1</v>
      </c>
      <c r="Q281">
        <f t="shared" si="55"/>
        <v>0</v>
      </c>
      <c r="R281">
        <f t="shared" si="56"/>
        <v>1</v>
      </c>
      <c r="S281">
        <f t="shared" si="57"/>
        <v>0.5</v>
      </c>
    </row>
    <row r="282" spans="2:19" x14ac:dyDescent="0.2">
      <c r="B282" s="15" t="s">
        <v>27</v>
      </c>
      <c r="C282" s="15" t="s">
        <v>7</v>
      </c>
      <c r="D282" s="15" t="s">
        <v>107</v>
      </c>
      <c r="E282" s="16">
        <v>0.26180555555555557</v>
      </c>
      <c r="F282" s="3">
        <v>0.74722222222222223</v>
      </c>
      <c r="G282" s="12">
        <f t="shared" si="58"/>
        <v>8.0555555555555602E-2</v>
      </c>
      <c r="H282" s="13">
        <f t="shared" si="49"/>
        <v>56</v>
      </c>
      <c r="I282" s="13" t="str">
        <f t="shared" si="50"/>
        <v>DIURNO</v>
      </c>
      <c r="J282" s="12" t="str">
        <f t="shared" si="59"/>
        <v/>
      </c>
      <c r="L282" s="13" t="str">
        <f t="shared" si="48"/>
        <v/>
      </c>
      <c r="M282" s="13">
        <f t="shared" si="51"/>
        <v>1</v>
      </c>
      <c r="N282" s="28">
        <f t="shared" si="52"/>
        <v>0</v>
      </c>
      <c r="O282" s="13">
        <f t="shared" si="53"/>
        <v>0</v>
      </c>
      <c r="P282" s="13">
        <f t="shared" si="54"/>
        <v>1</v>
      </c>
      <c r="Q282">
        <f t="shared" si="55"/>
        <v>0</v>
      </c>
      <c r="R282">
        <f t="shared" si="56"/>
        <v>1</v>
      </c>
      <c r="S282">
        <f t="shared" si="57"/>
        <v>1</v>
      </c>
    </row>
    <row r="283" spans="2:19" x14ac:dyDescent="0.2">
      <c r="B283" s="15" t="s">
        <v>27</v>
      </c>
      <c r="C283" s="15" t="s">
        <v>7</v>
      </c>
      <c r="D283" s="15" t="s">
        <v>113</v>
      </c>
      <c r="E283" s="16">
        <v>0.26527777777777778</v>
      </c>
      <c r="F283" s="3">
        <v>0.72916666666666663</v>
      </c>
      <c r="G283" s="12">
        <f t="shared" si="58"/>
        <v>6.25E-2</v>
      </c>
      <c r="H283" s="13">
        <f t="shared" si="49"/>
        <v>30</v>
      </c>
      <c r="I283" s="13" t="str">
        <f t="shared" si="50"/>
        <v>DIURNO</v>
      </c>
      <c r="J283" s="12" t="str">
        <f t="shared" si="59"/>
        <v/>
      </c>
      <c r="L283" s="13" t="str">
        <f t="shared" si="48"/>
        <v/>
      </c>
      <c r="M283" s="13">
        <f t="shared" si="51"/>
        <v>0.5</v>
      </c>
      <c r="N283" s="28">
        <f t="shared" si="52"/>
        <v>0</v>
      </c>
      <c r="O283" s="13">
        <f t="shared" si="53"/>
        <v>0</v>
      </c>
      <c r="P283" s="13">
        <f t="shared" si="54"/>
        <v>1</v>
      </c>
      <c r="Q283">
        <f t="shared" si="55"/>
        <v>0</v>
      </c>
      <c r="R283">
        <f t="shared" si="56"/>
        <v>1</v>
      </c>
      <c r="S283">
        <f t="shared" si="57"/>
        <v>0.5</v>
      </c>
    </row>
    <row r="284" spans="2:19" x14ac:dyDescent="0.2">
      <c r="B284" s="15" t="s">
        <v>27</v>
      </c>
      <c r="C284" s="15" t="s">
        <v>7</v>
      </c>
      <c r="D284" s="15" t="s">
        <v>108</v>
      </c>
      <c r="E284" s="16">
        <v>0.26319444444444445</v>
      </c>
      <c r="F284" s="3">
        <v>0.72986111111111107</v>
      </c>
      <c r="G284" s="12">
        <f t="shared" si="58"/>
        <v>6.3194444444444442E-2</v>
      </c>
      <c r="H284" s="13">
        <f t="shared" si="49"/>
        <v>31</v>
      </c>
      <c r="I284" s="13" t="str">
        <f t="shared" si="50"/>
        <v>DIURNO</v>
      </c>
      <c r="J284" s="12" t="str">
        <f t="shared" si="59"/>
        <v/>
      </c>
      <c r="L284" s="13" t="str">
        <f t="shared" si="48"/>
        <v/>
      </c>
      <c r="M284" s="13">
        <f t="shared" si="51"/>
        <v>0.5</v>
      </c>
      <c r="N284" s="28">
        <f t="shared" si="52"/>
        <v>0</v>
      </c>
      <c r="O284" s="13">
        <f t="shared" si="53"/>
        <v>0</v>
      </c>
      <c r="P284" s="13">
        <f t="shared" si="54"/>
        <v>1</v>
      </c>
      <c r="Q284">
        <f t="shared" si="55"/>
        <v>0</v>
      </c>
      <c r="R284">
        <f t="shared" si="56"/>
        <v>1</v>
      </c>
      <c r="S284">
        <f t="shared" si="57"/>
        <v>0.5</v>
      </c>
    </row>
    <row r="285" spans="2:19" x14ac:dyDescent="0.2">
      <c r="B285" s="15" t="s">
        <v>27</v>
      </c>
      <c r="C285" s="15" t="s">
        <v>7</v>
      </c>
      <c r="D285" s="15" t="s">
        <v>114</v>
      </c>
      <c r="E285" s="16">
        <v>0.27916666666666667</v>
      </c>
      <c r="F285" s="3">
        <v>0.39999999999999997</v>
      </c>
      <c r="G285" s="12">
        <f t="shared" si="58"/>
        <v>0</v>
      </c>
      <c r="H285" s="13">
        <f t="shared" si="49"/>
        <v>0</v>
      </c>
      <c r="I285" s="13" t="str">
        <f t="shared" si="50"/>
        <v>DIURNO</v>
      </c>
      <c r="J285" s="12" t="str">
        <f t="shared" si="59"/>
        <v/>
      </c>
      <c r="L285" s="13" t="str">
        <f t="shared" si="48"/>
        <v/>
      </c>
      <c r="M285" s="13">
        <f t="shared" si="51"/>
        <v>0</v>
      </c>
      <c r="N285" s="28">
        <f t="shared" si="52"/>
        <v>0</v>
      </c>
      <c r="O285" s="13">
        <f t="shared" si="53"/>
        <v>0</v>
      </c>
      <c r="P285" s="13">
        <f t="shared" si="54"/>
        <v>0</v>
      </c>
      <c r="Q285">
        <f t="shared" si="55"/>
        <v>0</v>
      </c>
      <c r="R285">
        <f t="shared" si="56"/>
        <v>0</v>
      </c>
      <c r="S285">
        <f t="shared" si="57"/>
        <v>0</v>
      </c>
    </row>
    <row r="286" spans="2:19" x14ac:dyDescent="0.2">
      <c r="B286" s="15" t="s">
        <v>27</v>
      </c>
      <c r="C286" s="15" t="s">
        <v>7</v>
      </c>
      <c r="D286" s="15" t="s">
        <v>109</v>
      </c>
      <c r="E286" s="16">
        <v>0.26111111111111113</v>
      </c>
      <c r="F286" s="3">
        <v>0.74861111111111101</v>
      </c>
      <c r="G286" s="12">
        <f t="shared" si="58"/>
        <v>8.1944444444444375E-2</v>
      </c>
      <c r="H286" s="13">
        <f t="shared" si="49"/>
        <v>58</v>
      </c>
      <c r="I286" s="13" t="str">
        <f t="shared" si="50"/>
        <v>DIURNO</v>
      </c>
      <c r="J286" s="12" t="str">
        <f t="shared" si="59"/>
        <v/>
      </c>
      <c r="L286" s="13" t="str">
        <f t="shared" si="48"/>
        <v/>
      </c>
      <c r="M286" s="13">
        <f t="shared" si="51"/>
        <v>1</v>
      </c>
      <c r="N286" s="28">
        <f t="shared" si="52"/>
        <v>0</v>
      </c>
      <c r="O286" s="13">
        <f t="shared" si="53"/>
        <v>0</v>
      </c>
      <c r="P286" s="13">
        <f t="shared" si="54"/>
        <v>1</v>
      </c>
      <c r="Q286">
        <f t="shared" si="55"/>
        <v>0</v>
      </c>
      <c r="R286">
        <f t="shared" si="56"/>
        <v>1</v>
      </c>
      <c r="S286">
        <f t="shared" si="57"/>
        <v>1</v>
      </c>
    </row>
    <row r="287" spans="2:19" x14ac:dyDescent="0.2">
      <c r="B287" s="15" t="s">
        <v>27</v>
      </c>
      <c r="C287" s="15" t="s">
        <v>7</v>
      </c>
      <c r="D287" s="15" t="s">
        <v>110</v>
      </c>
      <c r="E287" s="16">
        <v>0.26527777777777778</v>
      </c>
      <c r="F287" s="3">
        <v>0.66736111111111107</v>
      </c>
      <c r="G287" s="12">
        <f t="shared" si="58"/>
        <v>6.9444444444444198E-4</v>
      </c>
      <c r="H287" s="13">
        <f t="shared" si="49"/>
        <v>1</v>
      </c>
      <c r="I287" s="13" t="str">
        <f t="shared" si="50"/>
        <v>DIURNO</v>
      </c>
      <c r="J287" s="12" t="str">
        <f t="shared" si="59"/>
        <v/>
      </c>
      <c r="L287" s="13" t="str">
        <f t="shared" si="48"/>
        <v/>
      </c>
      <c r="M287" s="13">
        <f t="shared" si="51"/>
        <v>0</v>
      </c>
      <c r="N287" s="28">
        <f t="shared" si="52"/>
        <v>0</v>
      </c>
      <c r="O287" s="13">
        <f t="shared" si="53"/>
        <v>0</v>
      </c>
      <c r="P287" s="13">
        <f t="shared" si="54"/>
        <v>0</v>
      </c>
      <c r="Q287">
        <f t="shared" si="55"/>
        <v>0</v>
      </c>
      <c r="R287">
        <f t="shared" si="56"/>
        <v>0</v>
      </c>
      <c r="S287">
        <f t="shared" si="57"/>
        <v>0</v>
      </c>
    </row>
    <row r="288" spans="2:19" x14ac:dyDescent="0.2">
      <c r="B288" s="15" t="s">
        <v>27</v>
      </c>
      <c r="C288" s="15" t="s">
        <v>7</v>
      </c>
      <c r="D288" s="15" t="s">
        <v>111</v>
      </c>
      <c r="E288" s="16">
        <v>0.26527777777777778</v>
      </c>
      <c r="F288" s="3">
        <v>0.66736111111111107</v>
      </c>
      <c r="G288" s="12">
        <f t="shared" si="58"/>
        <v>6.9444444444444198E-4</v>
      </c>
      <c r="H288" s="13">
        <f t="shared" si="49"/>
        <v>1</v>
      </c>
      <c r="I288" s="13" t="str">
        <f t="shared" si="50"/>
        <v>DIURNO</v>
      </c>
      <c r="J288" s="12" t="str">
        <f t="shared" si="59"/>
        <v/>
      </c>
      <c r="L288" s="13" t="str">
        <f t="shared" si="48"/>
        <v/>
      </c>
      <c r="M288" s="13">
        <f t="shared" si="51"/>
        <v>0</v>
      </c>
      <c r="N288" s="28">
        <f t="shared" si="52"/>
        <v>0</v>
      </c>
      <c r="O288" s="13">
        <f t="shared" si="53"/>
        <v>0</v>
      </c>
      <c r="P288" s="13">
        <f t="shared" si="54"/>
        <v>0</v>
      </c>
      <c r="Q288">
        <f t="shared" si="55"/>
        <v>0</v>
      </c>
      <c r="R288">
        <f t="shared" si="56"/>
        <v>0</v>
      </c>
      <c r="S288">
        <f t="shared" si="57"/>
        <v>0</v>
      </c>
    </row>
    <row r="289" spans="2:19" x14ac:dyDescent="0.2">
      <c r="B289" s="15" t="s">
        <v>27</v>
      </c>
      <c r="C289" s="15" t="s">
        <v>7</v>
      </c>
      <c r="D289" s="15" t="s">
        <v>112</v>
      </c>
      <c r="E289" s="16">
        <v>0.26250000000000001</v>
      </c>
      <c r="F289" s="3">
        <v>0.66666666666666663</v>
      </c>
      <c r="G289" s="12">
        <f t="shared" si="58"/>
        <v>0</v>
      </c>
      <c r="H289" s="13">
        <f t="shared" si="49"/>
        <v>0</v>
      </c>
      <c r="I289" s="13" t="str">
        <f t="shared" si="50"/>
        <v>DIURNO</v>
      </c>
      <c r="J289" s="12" t="str">
        <f t="shared" si="59"/>
        <v/>
      </c>
      <c r="L289" s="13" t="str">
        <f t="shared" si="48"/>
        <v/>
      </c>
      <c r="M289" s="13">
        <f t="shared" si="51"/>
        <v>0</v>
      </c>
      <c r="N289" s="28">
        <f t="shared" si="52"/>
        <v>0</v>
      </c>
      <c r="O289" s="13">
        <f t="shared" si="53"/>
        <v>0</v>
      </c>
      <c r="P289" s="13">
        <f t="shared" si="54"/>
        <v>0</v>
      </c>
      <c r="Q289">
        <f t="shared" si="55"/>
        <v>0</v>
      </c>
      <c r="R289">
        <f t="shared" si="56"/>
        <v>0</v>
      </c>
      <c r="S289">
        <f t="shared" si="57"/>
        <v>0</v>
      </c>
    </row>
    <row r="290" spans="2:19" x14ac:dyDescent="0.2">
      <c r="B290" s="15" t="s">
        <v>28</v>
      </c>
      <c r="C290" s="15" t="s">
        <v>7</v>
      </c>
      <c r="D290" s="15" t="s">
        <v>102</v>
      </c>
      <c r="E290" s="16">
        <v>0.26944444444444443</v>
      </c>
      <c r="F290" s="3">
        <v>0.66736111111111107</v>
      </c>
      <c r="G290" s="12">
        <f t="shared" si="58"/>
        <v>6.9444444444444198E-4</v>
      </c>
      <c r="H290" s="13">
        <f t="shared" si="49"/>
        <v>1</v>
      </c>
      <c r="I290" s="13" t="str">
        <f t="shared" si="50"/>
        <v>DIURNO</v>
      </c>
      <c r="J290" s="12" t="str">
        <f t="shared" si="59"/>
        <v/>
      </c>
      <c r="L290" s="13" t="str">
        <f t="shared" si="48"/>
        <v/>
      </c>
      <c r="M290" s="13">
        <f t="shared" si="51"/>
        <v>0</v>
      </c>
      <c r="N290" s="28">
        <f t="shared" si="52"/>
        <v>0</v>
      </c>
      <c r="O290" s="13">
        <f t="shared" si="53"/>
        <v>0</v>
      </c>
      <c r="P290" s="13">
        <f t="shared" si="54"/>
        <v>0</v>
      </c>
      <c r="Q290">
        <f t="shared" si="55"/>
        <v>0</v>
      </c>
      <c r="R290">
        <f t="shared" si="56"/>
        <v>0</v>
      </c>
      <c r="S290">
        <f t="shared" si="57"/>
        <v>0</v>
      </c>
    </row>
    <row r="291" spans="2:19" x14ac:dyDescent="0.2">
      <c r="B291" s="15" t="s">
        <v>28</v>
      </c>
      <c r="C291" s="15" t="s">
        <v>7</v>
      </c>
      <c r="D291" s="15" t="s">
        <v>103</v>
      </c>
      <c r="E291" s="16">
        <v>0.27013888888888887</v>
      </c>
      <c r="F291" s="3">
        <v>0.66666666666666663</v>
      </c>
      <c r="G291" s="12">
        <f t="shared" si="58"/>
        <v>0</v>
      </c>
      <c r="H291" s="13">
        <f t="shared" si="49"/>
        <v>0</v>
      </c>
      <c r="I291" s="13" t="str">
        <f t="shared" si="50"/>
        <v>DIURNO</v>
      </c>
      <c r="J291" s="12" t="str">
        <f t="shared" si="59"/>
        <v/>
      </c>
      <c r="L291" s="13" t="str">
        <f t="shared" si="48"/>
        <v/>
      </c>
      <c r="M291" s="13">
        <f t="shared" si="51"/>
        <v>0</v>
      </c>
      <c r="N291" s="28">
        <f t="shared" si="52"/>
        <v>0</v>
      </c>
      <c r="O291" s="13">
        <f t="shared" si="53"/>
        <v>0</v>
      </c>
      <c r="P291" s="13">
        <f t="shared" si="54"/>
        <v>0</v>
      </c>
      <c r="Q291">
        <f t="shared" si="55"/>
        <v>0</v>
      </c>
      <c r="R291">
        <f t="shared" si="56"/>
        <v>0</v>
      </c>
      <c r="S291">
        <f t="shared" si="57"/>
        <v>0</v>
      </c>
    </row>
    <row r="292" spans="2:19" x14ac:dyDescent="0.2">
      <c r="B292" s="15" t="s">
        <v>28</v>
      </c>
      <c r="C292" s="15" t="s">
        <v>7</v>
      </c>
      <c r="D292" s="15" t="s">
        <v>104</v>
      </c>
      <c r="E292" s="16">
        <v>0.26805555555555555</v>
      </c>
      <c r="F292" s="3">
        <v>0.66666666666666663</v>
      </c>
      <c r="G292" s="12">
        <f t="shared" si="58"/>
        <v>0</v>
      </c>
      <c r="H292" s="13">
        <f t="shared" si="49"/>
        <v>0</v>
      </c>
      <c r="I292" s="13" t="str">
        <f t="shared" si="50"/>
        <v>DIURNO</v>
      </c>
      <c r="J292" s="12" t="str">
        <f t="shared" si="59"/>
        <v/>
      </c>
      <c r="L292" s="13" t="str">
        <f t="shared" si="48"/>
        <v/>
      </c>
      <c r="M292" s="13">
        <f t="shared" si="51"/>
        <v>0</v>
      </c>
      <c r="N292" s="28">
        <f t="shared" si="52"/>
        <v>0</v>
      </c>
      <c r="O292" s="13">
        <f t="shared" si="53"/>
        <v>0</v>
      </c>
      <c r="P292" s="13">
        <f t="shared" si="54"/>
        <v>0</v>
      </c>
      <c r="Q292">
        <f t="shared" si="55"/>
        <v>0</v>
      </c>
      <c r="R292">
        <f t="shared" si="56"/>
        <v>0</v>
      </c>
      <c r="S292">
        <f t="shared" si="57"/>
        <v>0</v>
      </c>
    </row>
    <row r="293" spans="2:19" x14ac:dyDescent="0.2">
      <c r="B293" s="15" t="s">
        <v>28</v>
      </c>
      <c r="C293" s="15" t="s">
        <v>7</v>
      </c>
      <c r="D293" s="15" t="s">
        <v>105</v>
      </c>
      <c r="E293" s="16">
        <v>0.26874999999999999</v>
      </c>
      <c r="F293" s="3">
        <v>0.66666666666666663</v>
      </c>
      <c r="G293" s="12">
        <f t="shared" si="58"/>
        <v>0</v>
      </c>
      <c r="H293" s="13">
        <f t="shared" si="49"/>
        <v>0</v>
      </c>
      <c r="I293" s="13" t="str">
        <f t="shared" si="50"/>
        <v>DIURNO</v>
      </c>
      <c r="J293" s="12" t="str">
        <f t="shared" si="59"/>
        <v/>
      </c>
      <c r="L293" s="13" t="str">
        <f t="shared" si="48"/>
        <v/>
      </c>
      <c r="M293" s="13">
        <f t="shared" si="51"/>
        <v>0</v>
      </c>
      <c r="N293" s="28">
        <f t="shared" si="52"/>
        <v>0</v>
      </c>
      <c r="O293" s="13">
        <f t="shared" si="53"/>
        <v>0</v>
      </c>
      <c r="P293" s="13">
        <f t="shared" si="54"/>
        <v>0</v>
      </c>
      <c r="Q293">
        <f t="shared" si="55"/>
        <v>0</v>
      </c>
      <c r="R293">
        <f t="shared" si="56"/>
        <v>0</v>
      </c>
      <c r="S293">
        <f t="shared" si="57"/>
        <v>0</v>
      </c>
    </row>
    <row r="294" spans="2:19" x14ac:dyDescent="0.2">
      <c r="B294" s="15" t="s">
        <v>28</v>
      </c>
      <c r="C294" s="15" t="s">
        <v>7</v>
      </c>
      <c r="D294" s="15" t="s">
        <v>106</v>
      </c>
      <c r="E294" s="16">
        <v>0.27083333333333331</v>
      </c>
      <c r="F294" s="3">
        <v>0.66666666666666663</v>
      </c>
      <c r="G294" s="12">
        <f t="shared" si="58"/>
        <v>0</v>
      </c>
      <c r="H294" s="13">
        <f t="shared" si="49"/>
        <v>0</v>
      </c>
      <c r="I294" s="13" t="str">
        <f t="shared" si="50"/>
        <v>DIURNO</v>
      </c>
      <c r="J294" s="12" t="str">
        <f t="shared" si="59"/>
        <v/>
      </c>
      <c r="L294" s="13" t="str">
        <f t="shared" si="48"/>
        <v/>
      </c>
      <c r="M294" s="13">
        <f t="shared" si="51"/>
        <v>0</v>
      </c>
      <c r="N294" s="28">
        <f t="shared" si="52"/>
        <v>0</v>
      </c>
      <c r="O294" s="13">
        <f t="shared" si="53"/>
        <v>0</v>
      </c>
      <c r="P294" s="13">
        <f t="shared" si="54"/>
        <v>0</v>
      </c>
      <c r="Q294">
        <f t="shared" si="55"/>
        <v>0</v>
      </c>
      <c r="R294">
        <f t="shared" si="56"/>
        <v>0</v>
      </c>
      <c r="S294">
        <f t="shared" si="57"/>
        <v>0</v>
      </c>
    </row>
    <row r="295" spans="2:19" x14ac:dyDescent="0.2">
      <c r="B295" s="15" t="s">
        <v>28</v>
      </c>
      <c r="C295" s="15" t="s">
        <v>7</v>
      </c>
      <c r="D295" s="15" t="s">
        <v>107</v>
      </c>
      <c r="E295" s="16">
        <v>0.26874999999999999</v>
      </c>
      <c r="F295" s="3">
        <v>0.75</v>
      </c>
      <c r="G295" s="12">
        <f t="shared" si="58"/>
        <v>8.333333333333337E-2</v>
      </c>
      <c r="H295" s="13">
        <f t="shared" si="49"/>
        <v>0</v>
      </c>
      <c r="I295" s="13" t="str">
        <f t="shared" si="50"/>
        <v>DIURNO</v>
      </c>
      <c r="J295" s="12" t="str">
        <f t="shared" si="59"/>
        <v/>
      </c>
      <c r="L295" s="13" t="str">
        <f t="shared" si="48"/>
        <v/>
      </c>
      <c r="M295" s="13">
        <f t="shared" si="51"/>
        <v>0</v>
      </c>
      <c r="N295" s="28">
        <f t="shared" si="52"/>
        <v>0</v>
      </c>
      <c r="O295" s="13">
        <f t="shared" si="53"/>
        <v>0</v>
      </c>
      <c r="P295" s="13">
        <f t="shared" si="54"/>
        <v>2</v>
      </c>
      <c r="Q295">
        <f t="shared" si="55"/>
        <v>0</v>
      </c>
      <c r="R295">
        <f t="shared" si="56"/>
        <v>2</v>
      </c>
      <c r="S295">
        <f t="shared" si="57"/>
        <v>0</v>
      </c>
    </row>
    <row r="296" spans="2:19" x14ac:dyDescent="0.2">
      <c r="B296" s="15" t="s">
        <v>28</v>
      </c>
      <c r="C296" s="15" t="s">
        <v>7</v>
      </c>
      <c r="D296" s="15" t="s">
        <v>113</v>
      </c>
      <c r="E296" s="16">
        <v>0.27083333333333331</v>
      </c>
      <c r="F296" s="3">
        <v>0.66805555555555562</v>
      </c>
      <c r="G296" s="12">
        <f t="shared" si="58"/>
        <v>1.388888888888995E-3</v>
      </c>
      <c r="H296" s="13">
        <f t="shared" si="49"/>
        <v>2</v>
      </c>
      <c r="I296" s="13" t="str">
        <f t="shared" si="50"/>
        <v>DIURNO</v>
      </c>
      <c r="J296" s="12" t="str">
        <f t="shared" si="59"/>
        <v/>
      </c>
      <c r="L296" s="13" t="str">
        <f t="shared" si="48"/>
        <v/>
      </c>
      <c r="M296" s="13">
        <f t="shared" si="51"/>
        <v>0</v>
      </c>
      <c r="N296" s="28">
        <f t="shared" si="52"/>
        <v>0</v>
      </c>
      <c r="O296" s="13">
        <f t="shared" si="53"/>
        <v>0</v>
      </c>
      <c r="P296" s="13">
        <f t="shared" si="54"/>
        <v>0</v>
      </c>
      <c r="Q296">
        <f t="shared" si="55"/>
        <v>0</v>
      </c>
      <c r="R296">
        <f t="shared" si="56"/>
        <v>0</v>
      </c>
      <c r="S296">
        <f t="shared" si="57"/>
        <v>0</v>
      </c>
    </row>
    <row r="297" spans="2:19" x14ac:dyDescent="0.2">
      <c r="B297" s="15" t="s">
        <v>28</v>
      </c>
      <c r="C297" s="15" t="s">
        <v>7</v>
      </c>
      <c r="D297" s="15" t="s">
        <v>114</v>
      </c>
      <c r="E297" s="16">
        <v>0.28888888888888892</v>
      </c>
      <c r="F297" s="3">
        <v>0.50208333333333333</v>
      </c>
      <c r="G297" s="12">
        <f t="shared" si="58"/>
        <v>0</v>
      </c>
      <c r="H297" s="13">
        <f t="shared" si="49"/>
        <v>0</v>
      </c>
      <c r="I297" s="13" t="str">
        <f t="shared" si="50"/>
        <v>DIURNO</v>
      </c>
      <c r="J297" s="12" t="str">
        <f t="shared" si="59"/>
        <v/>
      </c>
      <c r="L297" s="13" t="str">
        <f t="shared" si="48"/>
        <v/>
      </c>
      <c r="M297" s="13">
        <f t="shared" si="51"/>
        <v>0</v>
      </c>
      <c r="N297" s="28">
        <f t="shared" si="52"/>
        <v>0</v>
      </c>
      <c r="O297" s="13">
        <f t="shared" si="53"/>
        <v>0</v>
      </c>
      <c r="P297" s="13">
        <f t="shared" si="54"/>
        <v>0</v>
      </c>
      <c r="Q297">
        <f t="shared" si="55"/>
        <v>0</v>
      </c>
      <c r="R297">
        <f t="shared" si="56"/>
        <v>0</v>
      </c>
      <c r="S297">
        <f t="shared" si="57"/>
        <v>0</v>
      </c>
    </row>
    <row r="298" spans="2:19" x14ac:dyDescent="0.2">
      <c r="B298" s="15" t="s">
        <v>28</v>
      </c>
      <c r="C298" s="15" t="s">
        <v>7</v>
      </c>
      <c r="D298" s="15" t="s">
        <v>109</v>
      </c>
      <c r="E298" s="16">
        <v>0.27013888888888887</v>
      </c>
      <c r="F298" s="3">
        <v>0.74861111111111101</v>
      </c>
      <c r="G298" s="12">
        <f t="shared" si="58"/>
        <v>8.1944444444444375E-2</v>
      </c>
      <c r="H298" s="13">
        <f t="shared" si="49"/>
        <v>58</v>
      </c>
      <c r="I298" s="13" t="str">
        <f t="shared" si="50"/>
        <v>DIURNO</v>
      </c>
      <c r="J298" s="12" t="str">
        <f t="shared" si="59"/>
        <v/>
      </c>
      <c r="L298" s="13" t="str">
        <f t="shared" si="48"/>
        <v/>
      </c>
      <c r="M298" s="13">
        <f t="shared" si="51"/>
        <v>1</v>
      </c>
      <c r="N298" s="28">
        <f t="shared" si="52"/>
        <v>0</v>
      </c>
      <c r="O298" s="13">
        <f t="shared" si="53"/>
        <v>0</v>
      </c>
      <c r="P298" s="13">
        <f t="shared" si="54"/>
        <v>1</v>
      </c>
      <c r="Q298">
        <f t="shared" si="55"/>
        <v>0</v>
      </c>
      <c r="R298">
        <f t="shared" si="56"/>
        <v>1</v>
      </c>
      <c r="S298">
        <f t="shared" si="57"/>
        <v>1</v>
      </c>
    </row>
    <row r="299" spans="2:19" x14ac:dyDescent="0.2">
      <c r="B299" s="15" t="s">
        <v>28</v>
      </c>
      <c r="C299" s="15" t="s">
        <v>7</v>
      </c>
      <c r="D299" s="15" t="s">
        <v>110</v>
      </c>
      <c r="E299" s="16">
        <v>0.33194444444444443</v>
      </c>
      <c r="F299" s="3">
        <v>0.66666666666666663</v>
      </c>
      <c r="G299" s="12">
        <f t="shared" si="58"/>
        <v>0</v>
      </c>
      <c r="H299" s="13">
        <f t="shared" si="49"/>
        <v>0</v>
      </c>
      <c r="I299" s="13" t="str">
        <f t="shared" si="50"/>
        <v>DIURNO</v>
      </c>
      <c r="J299" s="12" t="str">
        <f t="shared" si="59"/>
        <v/>
      </c>
      <c r="L299" s="13" t="str">
        <f t="shared" si="48"/>
        <v/>
      </c>
      <c r="M299" s="13">
        <f t="shared" si="51"/>
        <v>0</v>
      </c>
      <c r="N299" s="28">
        <f t="shared" si="52"/>
        <v>0</v>
      </c>
      <c r="O299" s="13">
        <f t="shared" si="53"/>
        <v>0</v>
      </c>
      <c r="P299" s="13">
        <f t="shared" si="54"/>
        <v>0</v>
      </c>
      <c r="Q299">
        <f t="shared" si="55"/>
        <v>0</v>
      </c>
      <c r="R299">
        <f t="shared" si="56"/>
        <v>0</v>
      </c>
      <c r="S299">
        <f t="shared" si="57"/>
        <v>0</v>
      </c>
    </row>
    <row r="300" spans="2:19" x14ac:dyDescent="0.2">
      <c r="B300" s="15" t="s">
        <v>28</v>
      </c>
      <c r="C300" s="15" t="s">
        <v>7</v>
      </c>
      <c r="D300" s="15" t="s">
        <v>111</v>
      </c>
      <c r="E300" s="16">
        <v>0.2673611111111111</v>
      </c>
      <c r="F300" s="3">
        <v>0.66736111111111107</v>
      </c>
      <c r="G300" s="12">
        <f t="shared" si="58"/>
        <v>6.9444444444444198E-4</v>
      </c>
      <c r="H300" s="13">
        <f t="shared" si="49"/>
        <v>1</v>
      </c>
      <c r="I300" s="13" t="str">
        <f t="shared" si="50"/>
        <v>DIURNO</v>
      </c>
      <c r="J300" s="12" t="str">
        <f t="shared" si="59"/>
        <v/>
      </c>
      <c r="L300" s="13" t="str">
        <f t="shared" si="48"/>
        <v/>
      </c>
      <c r="M300" s="13">
        <f t="shared" si="51"/>
        <v>0</v>
      </c>
      <c r="N300" s="28">
        <f t="shared" si="52"/>
        <v>0</v>
      </c>
      <c r="O300" s="13">
        <f t="shared" si="53"/>
        <v>0</v>
      </c>
      <c r="P300" s="13">
        <f t="shared" si="54"/>
        <v>0</v>
      </c>
      <c r="Q300">
        <f t="shared" si="55"/>
        <v>0</v>
      </c>
      <c r="R300">
        <f t="shared" si="56"/>
        <v>0</v>
      </c>
      <c r="S300">
        <f t="shared" si="57"/>
        <v>0</v>
      </c>
    </row>
    <row r="301" spans="2:19" x14ac:dyDescent="0.2">
      <c r="B301" s="15" t="s">
        <v>28</v>
      </c>
      <c r="C301" s="15" t="s">
        <v>7</v>
      </c>
      <c r="D301" s="15" t="s">
        <v>112</v>
      </c>
      <c r="E301" s="16">
        <v>0.27013888888888887</v>
      </c>
      <c r="F301" s="3">
        <v>0.66666666666666663</v>
      </c>
      <c r="G301" s="12">
        <f t="shared" si="58"/>
        <v>0</v>
      </c>
      <c r="H301" s="13">
        <f t="shared" si="49"/>
        <v>0</v>
      </c>
      <c r="I301" s="13" t="str">
        <f t="shared" si="50"/>
        <v>DIURNO</v>
      </c>
      <c r="J301" s="12" t="str">
        <f t="shared" si="59"/>
        <v/>
      </c>
      <c r="L301" s="13" t="str">
        <f t="shared" si="48"/>
        <v/>
      </c>
      <c r="M301" s="13">
        <f t="shared" si="51"/>
        <v>0</v>
      </c>
      <c r="N301" s="28">
        <f t="shared" si="52"/>
        <v>0</v>
      </c>
      <c r="O301" s="13">
        <f t="shared" si="53"/>
        <v>0</v>
      </c>
      <c r="P301" s="13">
        <f t="shared" si="54"/>
        <v>0</v>
      </c>
      <c r="Q301">
        <f t="shared" si="55"/>
        <v>0</v>
      </c>
      <c r="R301">
        <f t="shared" si="56"/>
        <v>0</v>
      </c>
      <c r="S301">
        <f t="shared" si="57"/>
        <v>0</v>
      </c>
    </row>
    <row r="302" spans="2:19" x14ac:dyDescent="0.2">
      <c r="B302" s="15" t="s">
        <v>29</v>
      </c>
      <c r="C302" s="15" t="s">
        <v>7</v>
      </c>
      <c r="D302" s="15" t="s">
        <v>102</v>
      </c>
      <c r="E302" s="16">
        <v>0.26319444444444445</v>
      </c>
      <c r="F302" s="3">
        <v>0.66736111111111107</v>
      </c>
      <c r="G302" s="12">
        <f t="shared" si="58"/>
        <v>6.9444444444444198E-4</v>
      </c>
      <c r="H302" s="13">
        <f t="shared" si="49"/>
        <v>1</v>
      </c>
      <c r="I302" s="13" t="str">
        <f t="shared" si="50"/>
        <v>DIURNO</v>
      </c>
      <c r="J302" s="12" t="str">
        <f t="shared" si="59"/>
        <v/>
      </c>
      <c r="L302" s="13" t="str">
        <f t="shared" si="48"/>
        <v/>
      </c>
      <c r="M302" s="13">
        <f t="shared" si="51"/>
        <v>0</v>
      </c>
      <c r="N302" s="28">
        <f t="shared" si="52"/>
        <v>0</v>
      </c>
      <c r="O302" s="13">
        <f t="shared" si="53"/>
        <v>0</v>
      </c>
      <c r="P302" s="13">
        <f t="shared" si="54"/>
        <v>0</v>
      </c>
      <c r="Q302">
        <f t="shared" si="55"/>
        <v>0</v>
      </c>
      <c r="R302">
        <f t="shared" si="56"/>
        <v>0</v>
      </c>
      <c r="S302">
        <f t="shared" si="57"/>
        <v>0</v>
      </c>
    </row>
    <row r="303" spans="2:19" x14ac:dyDescent="0.2">
      <c r="B303" s="15" t="s">
        <v>29</v>
      </c>
      <c r="C303" s="15" t="s">
        <v>7</v>
      </c>
      <c r="D303" s="15" t="s">
        <v>103</v>
      </c>
      <c r="E303" s="16">
        <v>0.26805555555555555</v>
      </c>
      <c r="F303" s="3">
        <v>0.66666666666666663</v>
      </c>
      <c r="G303" s="12">
        <f t="shared" si="58"/>
        <v>0</v>
      </c>
      <c r="H303" s="13">
        <f t="shared" si="49"/>
        <v>0</v>
      </c>
      <c r="I303" s="13" t="str">
        <f t="shared" si="50"/>
        <v>DIURNO</v>
      </c>
      <c r="J303" s="12" t="str">
        <f t="shared" si="59"/>
        <v/>
      </c>
      <c r="L303" s="13" t="str">
        <f t="shared" si="48"/>
        <v/>
      </c>
      <c r="M303" s="13">
        <f t="shared" si="51"/>
        <v>0</v>
      </c>
      <c r="N303" s="28">
        <f t="shared" si="52"/>
        <v>0</v>
      </c>
      <c r="O303" s="13">
        <f t="shared" si="53"/>
        <v>0</v>
      </c>
      <c r="P303" s="13">
        <f t="shared" si="54"/>
        <v>0</v>
      </c>
      <c r="Q303">
        <f t="shared" si="55"/>
        <v>0</v>
      </c>
      <c r="R303">
        <f t="shared" si="56"/>
        <v>0</v>
      </c>
      <c r="S303">
        <f t="shared" si="57"/>
        <v>0</v>
      </c>
    </row>
    <row r="304" spans="2:19" x14ac:dyDescent="0.2">
      <c r="B304" s="15" t="s">
        <v>29</v>
      </c>
      <c r="C304" s="15" t="s">
        <v>7</v>
      </c>
      <c r="D304" s="15" t="s">
        <v>104</v>
      </c>
      <c r="E304" s="16">
        <v>0.26180555555555557</v>
      </c>
      <c r="F304" s="3">
        <v>0.66736111111111107</v>
      </c>
      <c r="G304" s="12">
        <f t="shared" si="58"/>
        <v>6.9444444444444198E-4</v>
      </c>
      <c r="H304" s="13">
        <f t="shared" si="49"/>
        <v>1</v>
      </c>
      <c r="I304" s="13" t="str">
        <f t="shared" si="50"/>
        <v>DIURNO</v>
      </c>
      <c r="J304" s="12" t="str">
        <f t="shared" si="59"/>
        <v/>
      </c>
      <c r="L304" s="13" t="str">
        <f t="shared" si="48"/>
        <v/>
      </c>
      <c r="M304" s="13">
        <f t="shared" si="51"/>
        <v>0</v>
      </c>
      <c r="N304" s="28">
        <f t="shared" si="52"/>
        <v>0</v>
      </c>
      <c r="O304" s="13">
        <f t="shared" si="53"/>
        <v>0</v>
      </c>
      <c r="P304" s="13">
        <f t="shared" si="54"/>
        <v>0</v>
      </c>
      <c r="Q304">
        <f t="shared" si="55"/>
        <v>0</v>
      </c>
      <c r="R304">
        <f t="shared" si="56"/>
        <v>0</v>
      </c>
      <c r="S304">
        <f t="shared" si="57"/>
        <v>0</v>
      </c>
    </row>
    <row r="305" spans="2:19" x14ac:dyDescent="0.2">
      <c r="B305" s="15" t="s">
        <v>29</v>
      </c>
      <c r="C305" s="15" t="s">
        <v>7</v>
      </c>
      <c r="D305" s="15" t="s">
        <v>105</v>
      </c>
      <c r="E305" s="16">
        <v>0.26250000000000001</v>
      </c>
      <c r="F305" s="3">
        <v>0.66666666666666663</v>
      </c>
      <c r="G305" s="12">
        <f t="shared" si="58"/>
        <v>0</v>
      </c>
      <c r="H305" s="13">
        <f t="shared" si="49"/>
        <v>0</v>
      </c>
      <c r="I305" s="13" t="str">
        <f t="shared" si="50"/>
        <v>DIURNO</v>
      </c>
      <c r="J305" s="12" t="str">
        <f t="shared" si="59"/>
        <v/>
      </c>
      <c r="L305" s="13" t="str">
        <f t="shared" si="48"/>
        <v/>
      </c>
      <c r="M305" s="13">
        <f t="shared" si="51"/>
        <v>0</v>
      </c>
      <c r="N305" s="28">
        <f t="shared" si="52"/>
        <v>0</v>
      </c>
      <c r="O305" s="13">
        <f t="shared" si="53"/>
        <v>0</v>
      </c>
      <c r="P305" s="13">
        <f t="shared" si="54"/>
        <v>0</v>
      </c>
      <c r="Q305">
        <f t="shared" si="55"/>
        <v>0</v>
      </c>
      <c r="R305">
        <f t="shared" si="56"/>
        <v>0</v>
      </c>
      <c r="S305">
        <f t="shared" si="57"/>
        <v>0</v>
      </c>
    </row>
    <row r="306" spans="2:19" x14ac:dyDescent="0.2">
      <c r="B306" s="15" t="s">
        <v>29</v>
      </c>
      <c r="C306" s="15" t="s">
        <v>7</v>
      </c>
      <c r="D306" s="15" t="s">
        <v>106</v>
      </c>
      <c r="E306" s="16">
        <v>0.26874999999999999</v>
      </c>
      <c r="F306" s="3">
        <v>0.66666666666666663</v>
      </c>
      <c r="G306" s="12">
        <f t="shared" si="58"/>
        <v>0</v>
      </c>
      <c r="H306" s="13">
        <f t="shared" si="49"/>
        <v>0</v>
      </c>
      <c r="I306" s="13" t="str">
        <f t="shared" si="50"/>
        <v>DIURNO</v>
      </c>
      <c r="J306" s="12" t="str">
        <f t="shared" si="59"/>
        <v/>
      </c>
      <c r="L306" s="13" t="str">
        <f t="shared" si="48"/>
        <v/>
      </c>
      <c r="M306" s="13">
        <f t="shared" si="51"/>
        <v>0</v>
      </c>
      <c r="N306" s="28">
        <f t="shared" si="52"/>
        <v>0</v>
      </c>
      <c r="O306" s="13">
        <f t="shared" si="53"/>
        <v>0</v>
      </c>
      <c r="P306" s="13">
        <f t="shared" si="54"/>
        <v>0</v>
      </c>
      <c r="Q306">
        <f t="shared" si="55"/>
        <v>0</v>
      </c>
      <c r="R306">
        <f t="shared" si="56"/>
        <v>0</v>
      </c>
      <c r="S306">
        <f t="shared" si="57"/>
        <v>0</v>
      </c>
    </row>
    <row r="307" spans="2:19" x14ac:dyDescent="0.2">
      <c r="B307" s="15" t="s">
        <v>29</v>
      </c>
      <c r="C307" s="15" t="s">
        <v>7</v>
      </c>
      <c r="D307" s="15" t="s">
        <v>107</v>
      </c>
      <c r="E307" s="16">
        <v>0.26805555555555555</v>
      </c>
      <c r="F307" s="3">
        <v>0.66805555555555562</v>
      </c>
      <c r="G307" s="12">
        <f t="shared" si="58"/>
        <v>1.388888888888995E-3</v>
      </c>
      <c r="H307" s="13">
        <f t="shared" si="49"/>
        <v>2</v>
      </c>
      <c r="I307" s="13" t="str">
        <f t="shared" si="50"/>
        <v>DIURNO</v>
      </c>
      <c r="J307" s="12" t="str">
        <f t="shared" si="59"/>
        <v/>
      </c>
      <c r="L307" s="13" t="str">
        <f t="shared" si="48"/>
        <v/>
      </c>
      <c r="M307" s="13">
        <f t="shared" si="51"/>
        <v>0</v>
      </c>
      <c r="N307" s="28">
        <f t="shared" si="52"/>
        <v>0</v>
      </c>
      <c r="O307" s="13">
        <f t="shared" si="53"/>
        <v>0</v>
      </c>
      <c r="P307" s="13">
        <f t="shared" si="54"/>
        <v>0</v>
      </c>
      <c r="Q307">
        <f t="shared" si="55"/>
        <v>0</v>
      </c>
      <c r="R307">
        <f t="shared" si="56"/>
        <v>0</v>
      </c>
      <c r="S307">
        <f t="shared" si="57"/>
        <v>0</v>
      </c>
    </row>
    <row r="308" spans="2:19" x14ac:dyDescent="0.2">
      <c r="B308" s="15" t="s">
        <v>29</v>
      </c>
      <c r="C308" s="15" t="s">
        <v>7</v>
      </c>
      <c r="D308" s="15" t="s">
        <v>113</v>
      </c>
      <c r="E308" s="16">
        <v>0.2638888888888889</v>
      </c>
      <c r="F308" s="3">
        <v>0.66805555555555562</v>
      </c>
      <c r="G308" s="12">
        <f t="shared" si="58"/>
        <v>1.388888888888995E-3</v>
      </c>
      <c r="H308" s="13">
        <f t="shared" si="49"/>
        <v>2</v>
      </c>
      <c r="I308" s="13" t="str">
        <f t="shared" si="50"/>
        <v>DIURNO</v>
      </c>
      <c r="J308" s="12" t="str">
        <f t="shared" si="59"/>
        <v/>
      </c>
      <c r="L308" s="13" t="str">
        <f t="shared" si="48"/>
        <v/>
      </c>
      <c r="M308" s="13">
        <f t="shared" si="51"/>
        <v>0</v>
      </c>
      <c r="N308" s="28">
        <f t="shared" si="52"/>
        <v>0</v>
      </c>
      <c r="O308" s="13">
        <f t="shared" si="53"/>
        <v>0</v>
      </c>
      <c r="P308" s="13">
        <f t="shared" si="54"/>
        <v>0</v>
      </c>
      <c r="Q308">
        <f t="shared" si="55"/>
        <v>0</v>
      </c>
      <c r="R308">
        <f t="shared" si="56"/>
        <v>0</v>
      </c>
      <c r="S308">
        <f t="shared" si="57"/>
        <v>0</v>
      </c>
    </row>
    <row r="309" spans="2:19" x14ac:dyDescent="0.2">
      <c r="B309" s="15" t="s">
        <v>29</v>
      </c>
      <c r="C309" s="15" t="s">
        <v>7</v>
      </c>
      <c r="D309" s="15" t="s">
        <v>108</v>
      </c>
      <c r="E309" s="16">
        <v>0.26805555555555555</v>
      </c>
      <c r="F309" s="3">
        <v>0.66666666666666663</v>
      </c>
      <c r="G309" s="12">
        <f t="shared" si="58"/>
        <v>0</v>
      </c>
      <c r="H309" s="13">
        <f t="shared" si="49"/>
        <v>0</v>
      </c>
      <c r="I309" s="13" t="str">
        <f t="shared" si="50"/>
        <v>DIURNO</v>
      </c>
      <c r="J309" s="12" t="str">
        <f t="shared" si="59"/>
        <v/>
      </c>
      <c r="L309" s="13" t="str">
        <f t="shared" si="48"/>
        <v/>
      </c>
      <c r="M309" s="13">
        <f t="shared" si="51"/>
        <v>0</v>
      </c>
      <c r="N309" s="28">
        <f t="shared" si="52"/>
        <v>0</v>
      </c>
      <c r="O309" s="13">
        <f t="shared" si="53"/>
        <v>0</v>
      </c>
      <c r="P309" s="13">
        <f t="shared" si="54"/>
        <v>0</v>
      </c>
      <c r="Q309">
        <f t="shared" si="55"/>
        <v>0</v>
      </c>
      <c r="R309">
        <f t="shared" si="56"/>
        <v>0</v>
      </c>
      <c r="S309">
        <f t="shared" si="57"/>
        <v>0</v>
      </c>
    </row>
    <row r="310" spans="2:19" x14ac:dyDescent="0.2">
      <c r="B310" s="15" t="s">
        <v>29</v>
      </c>
      <c r="C310" s="15" t="s">
        <v>7</v>
      </c>
      <c r="D310" s="15" t="s">
        <v>114</v>
      </c>
      <c r="E310" s="16">
        <v>0.32500000000000001</v>
      </c>
      <c r="F310" s="3">
        <v>0.50624999999999998</v>
      </c>
      <c r="G310" s="12">
        <f t="shared" si="58"/>
        <v>0</v>
      </c>
      <c r="H310" s="13">
        <f t="shared" si="49"/>
        <v>0</v>
      </c>
      <c r="I310" s="13" t="str">
        <f t="shared" si="50"/>
        <v>DIURNO</v>
      </c>
      <c r="J310" s="12" t="str">
        <f t="shared" si="59"/>
        <v/>
      </c>
      <c r="L310" s="13" t="str">
        <f t="shared" si="48"/>
        <v/>
      </c>
      <c r="M310" s="13">
        <f t="shared" si="51"/>
        <v>0</v>
      </c>
      <c r="N310" s="28">
        <f t="shared" si="52"/>
        <v>0</v>
      </c>
      <c r="O310" s="13">
        <f t="shared" si="53"/>
        <v>0</v>
      </c>
      <c r="P310" s="13">
        <f t="shared" si="54"/>
        <v>0</v>
      </c>
      <c r="Q310">
        <f t="shared" si="55"/>
        <v>0</v>
      </c>
      <c r="R310">
        <f t="shared" si="56"/>
        <v>0</v>
      </c>
      <c r="S310">
        <f t="shared" si="57"/>
        <v>0</v>
      </c>
    </row>
    <row r="311" spans="2:19" x14ac:dyDescent="0.2">
      <c r="B311" s="15" t="s">
        <v>29</v>
      </c>
      <c r="C311" s="15" t="s">
        <v>7</v>
      </c>
      <c r="D311" s="15" t="s">
        <v>109</v>
      </c>
      <c r="E311" s="16">
        <v>0.26805555555555555</v>
      </c>
      <c r="F311" s="3">
        <v>0.74861111111111101</v>
      </c>
      <c r="G311" s="12">
        <f t="shared" si="58"/>
        <v>8.1944444444444375E-2</v>
      </c>
      <c r="H311" s="13">
        <f t="shared" si="49"/>
        <v>58</v>
      </c>
      <c r="I311" s="13" t="str">
        <f t="shared" si="50"/>
        <v>DIURNO</v>
      </c>
      <c r="J311" s="12" t="str">
        <f t="shared" si="59"/>
        <v/>
      </c>
      <c r="L311" s="13" t="str">
        <f t="shared" si="48"/>
        <v/>
      </c>
      <c r="M311" s="13">
        <f t="shared" si="51"/>
        <v>1</v>
      </c>
      <c r="N311" s="28">
        <f t="shared" si="52"/>
        <v>0</v>
      </c>
      <c r="O311" s="13">
        <f t="shared" si="53"/>
        <v>0</v>
      </c>
      <c r="P311" s="13">
        <f t="shared" si="54"/>
        <v>1</v>
      </c>
      <c r="Q311">
        <f t="shared" si="55"/>
        <v>0</v>
      </c>
      <c r="R311">
        <f t="shared" si="56"/>
        <v>1</v>
      </c>
      <c r="S311">
        <f t="shared" si="57"/>
        <v>1</v>
      </c>
    </row>
    <row r="312" spans="2:19" x14ac:dyDescent="0.2">
      <c r="B312" s="15" t="s">
        <v>29</v>
      </c>
      <c r="C312" s="15" t="s">
        <v>7</v>
      </c>
      <c r="D312" s="15" t="s">
        <v>110</v>
      </c>
      <c r="E312" s="16">
        <v>0.26597222222222222</v>
      </c>
      <c r="F312" s="3">
        <v>0.75</v>
      </c>
      <c r="G312" s="12">
        <f t="shared" si="58"/>
        <v>8.333333333333337E-2</v>
      </c>
      <c r="H312" s="13">
        <f t="shared" si="49"/>
        <v>0</v>
      </c>
      <c r="I312" s="13" t="str">
        <f t="shared" si="50"/>
        <v>DIURNO</v>
      </c>
      <c r="J312" s="12" t="str">
        <f t="shared" si="59"/>
        <v/>
      </c>
      <c r="L312" s="13" t="str">
        <f t="shared" si="48"/>
        <v/>
      </c>
      <c r="M312" s="13">
        <f t="shared" si="51"/>
        <v>0</v>
      </c>
      <c r="N312" s="28">
        <f t="shared" si="52"/>
        <v>0</v>
      </c>
      <c r="O312" s="13">
        <f t="shared" si="53"/>
        <v>0</v>
      </c>
      <c r="P312" s="13">
        <f t="shared" si="54"/>
        <v>2</v>
      </c>
      <c r="Q312">
        <f t="shared" si="55"/>
        <v>0</v>
      </c>
      <c r="R312">
        <f t="shared" si="56"/>
        <v>2</v>
      </c>
      <c r="S312">
        <f t="shared" si="57"/>
        <v>0</v>
      </c>
    </row>
    <row r="313" spans="2:19" x14ac:dyDescent="0.2">
      <c r="B313" s="15" t="s">
        <v>29</v>
      </c>
      <c r="C313" s="15" t="s">
        <v>7</v>
      </c>
      <c r="D313" s="15" t="s">
        <v>111</v>
      </c>
      <c r="E313" s="16">
        <v>0.26527777777777778</v>
      </c>
      <c r="F313" s="3">
        <v>0.75</v>
      </c>
      <c r="G313" s="12">
        <f t="shared" si="58"/>
        <v>8.333333333333337E-2</v>
      </c>
      <c r="H313" s="13">
        <f t="shared" si="49"/>
        <v>0</v>
      </c>
      <c r="I313" s="13" t="str">
        <f t="shared" si="50"/>
        <v>DIURNO</v>
      </c>
      <c r="J313" s="12" t="str">
        <f t="shared" si="59"/>
        <v/>
      </c>
      <c r="L313" s="13" t="str">
        <f t="shared" si="48"/>
        <v/>
      </c>
      <c r="M313" s="13">
        <f t="shared" si="51"/>
        <v>0</v>
      </c>
      <c r="N313" s="28">
        <f t="shared" si="52"/>
        <v>0</v>
      </c>
      <c r="O313" s="13">
        <f t="shared" si="53"/>
        <v>0</v>
      </c>
      <c r="P313" s="13">
        <f t="shared" si="54"/>
        <v>2</v>
      </c>
      <c r="Q313">
        <f t="shared" si="55"/>
        <v>0</v>
      </c>
      <c r="R313">
        <f t="shared" si="56"/>
        <v>2</v>
      </c>
      <c r="S313">
        <f t="shared" si="57"/>
        <v>0</v>
      </c>
    </row>
    <row r="314" spans="2:19" x14ac:dyDescent="0.2">
      <c r="B314" s="15" t="s">
        <v>29</v>
      </c>
      <c r="C314" s="15" t="s">
        <v>7</v>
      </c>
      <c r="D314" s="15" t="s">
        <v>112</v>
      </c>
      <c r="E314" s="16">
        <v>0.26666666666666666</v>
      </c>
      <c r="G314" s="12">
        <f t="shared" si="58"/>
        <v>0</v>
      </c>
      <c r="H314" s="13">
        <f t="shared" si="49"/>
        <v>0</v>
      </c>
      <c r="I314" s="13" t="str">
        <f t="shared" si="50"/>
        <v>DIURNO</v>
      </c>
      <c r="J314" s="12" t="str">
        <f t="shared" si="59"/>
        <v/>
      </c>
      <c r="L314" s="13" t="str">
        <f t="shared" si="48"/>
        <v/>
      </c>
      <c r="M314" s="13">
        <f t="shared" si="51"/>
        <v>0</v>
      </c>
      <c r="N314" s="28">
        <f t="shared" si="52"/>
        <v>0</v>
      </c>
      <c r="O314" s="13">
        <f t="shared" si="53"/>
        <v>0</v>
      </c>
      <c r="P314" s="13">
        <f t="shared" si="54"/>
        <v>0</v>
      </c>
      <c r="Q314">
        <f t="shared" si="55"/>
        <v>0</v>
      </c>
      <c r="R314">
        <f t="shared" si="56"/>
        <v>0</v>
      </c>
      <c r="S314">
        <f t="shared" si="57"/>
        <v>0</v>
      </c>
    </row>
    <row r="315" spans="2:19" x14ac:dyDescent="0.2">
      <c r="B315" s="15" t="s">
        <v>30</v>
      </c>
      <c r="C315" s="15" t="s">
        <v>7</v>
      </c>
      <c r="D315" s="15" t="s">
        <v>102</v>
      </c>
      <c r="E315" s="16">
        <v>0.26874999999999999</v>
      </c>
      <c r="F315" s="3">
        <v>0.66736111111111107</v>
      </c>
      <c r="G315" s="12">
        <f t="shared" si="58"/>
        <v>6.9444444444444198E-4</v>
      </c>
      <c r="H315" s="13">
        <f t="shared" si="49"/>
        <v>1</v>
      </c>
      <c r="I315" s="13" t="str">
        <f t="shared" si="50"/>
        <v>DIURNO</v>
      </c>
      <c r="J315" s="12" t="str">
        <f t="shared" si="59"/>
        <v/>
      </c>
      <c r="L315" s="13" t="str">
        <f t="shared" si="48"/>
        <v/>
      </c>
      <c r="M315" s="13">
        <f t="shared" si="51"/>
        <v>0</v>
      </c>
      <c r="N315" s="28">
        <f t="shared" si="52"/>
        <v>0</v>
      </c>
      <c r="O315" s="13">
        <f t="shared" si="53"/>
        <v>0</v>
      </c>
      <c r="P315" s="13">
        <f t="shared" si="54"/>
        <v>0</v>
      </c>
      <c r="Q315">
        <f t="shared" si="55"/>
        <v>0</v>
      </c>
      <c r="R315">
        <f t="shared" si="56"/>
        <v>0</v>
      </c>
      <c r="S315">
        <f t="shared" si="57"/>
        <v>0</v>
      </c>
    </row>
    <row r="316" spans="2:19" x14ac:dyDescent="0.2">
      <c r="B316" s="15" t="s">
        <v>30</v>
      </c>
      <c r="C316" s="15" t="s">
        <v>7</v>
      </c>
      <c r="D316" s="15" t="s">
        <v>104</v>
      </c>
      <c r="E316" s="16">
        <v>0.27638888888888885</v>
      </c>
      <c r="F316" s="3">
        <v>0.66736111111111107</v>
      </c>
      <c r="G316" s="12">
        <f t="shared" si="58"/>
        <v>6.9444444444444198E-4</v>
      </c>
      <c r="H316" s="13">
        <f t="shared" si="49"/>
        <v>1</v>
      </c>
      <c r="I316" s="13" t="str">
        <f t="shared" si="50"/>
        <v>DIURNO</v>
      </c>
      <c r="J316" s="12" t="str">
        <f t="shared" si="59"/>
        <v/>
      </c>
      <c r="L316" s="13" t="str">
        <f t="shared" si="48"/>
        <v/>
      </c>
      <c r="M316" s="13">
        <f t="shared" si="51"/>
        <v>0</v>
      </c>
      <c r="N316" s="28">
        <f t="shared" si="52"/>
        <v>0</v>
      </c>
      <c r="O316" s="13">
        <f t="shared" si="53"/>
        <v>0</v>
      </c>
      <c r="P316" s="13">
        <f t="shared" si="54"/>
        <v>0</v>
      </c>
      <c r="Q316">
        <f t="shared" si="55"/>
        <v>0</v>
      </c>
      <c r="R316">
        <f t="shared" si="56"/>
        <v>0</v>
      </c>
      <c r="S316">
        <f t="shared" si="57"/>
        <v>0</v>
      </c>
    </row>
    <row r="317" spans="2:19" x14ac:dyDescent="0.2">
      <c r="B317" s="15" t="s">
        <v>30</v>
      </c>
      <c r="C317" s="15" t="s">
        <v>7</v>
      </c>
      <c r="D317" s="15" t="s">
        <v>105</v>
      </c>
      <c r="E317" s="16">
        <v>0.27152777777777776</v>
      </c>
      <c r="F317" s="3">
        <v>0.66666666666666663</v>
      </c>
      <c r="G317" s="12">
        <f t="shared" si="58"/>
        <v>0</v>
      </c>
      <c r="H317" s="13">
        <f t="shared" si="49"/>
        <v>0</v>
      </c>
      <c r="I317" s="13" t="str">
        <f t="shared" si="50"/>
        <v>DIURNO</v>
      </c>
      <c r="J317" s="12" t="str">
        <f t="shared" si="59"/>
        <v/>
      </c>
      <c r="L317" s="13" t="str">
        <f t="shared" si="48"/>
        <v/>
      </c>
      <c r="M317" s="13">
        <f t="shared" si="51"/>
        <v>0</v>
      </c>
      <c r="N317" s="28">
        <f t="shared" si="52"/>
        <v>0</v>
      </c>
      <c r="O317" s="13">
        <f t="shared" si="53"/>
        <v>0</v>
      </c>
      <c r="P317" s="13">
        <f t="shared" si="54"/>
        <v>0</v>
      </c>
      <c r="Q317">
        <f t="shared" si="55"/>
        <v>0</v>
      </c>
      <c r="R317">
        <f t="shared" si="56"/>
        <v>0</v>
      </c>
      <c r="S317">
        <f t="shared" si="57"/>
        <v>0</v>
      </c>
    </row>
    <row r="318" spans="2:19" x14ac:dyDescent="0.2">
      <c r="B318" s="15" t="s">
        <v>30</v>
      </c>
      <c r="C318" s="15" t="s">
        <v>7</v>
      </c>
      <c r="D318" s="15" t="s">
        <v>106</v>
      </c>
      <c r="E318" s="16">
        <v>0.27777777777777779</v>
      </c>
      <c r="F318" s="3">
        <v>0.66736111111111107</v>
      </c>
      <c r="G318" s="12">
        <f t="shared" si="58"/>
        <v>6.9444444444444198E-4</v>
      </c>
      <c r="H318" s="13">
        <f t="shared" si="49"/>
        <v>1</v>
      </c>
      <c r="I318" s="13" t="str">
        <f t="shared" si="50"/>
        <v>DIURNO</v>
      </c>
      <c r="J318" s="12" t="str">
        <f t="shared" si="59"/>
        <v/>
      </c>
      <c r="L318" s="13" t="str">
        <f t="shared" si="48"/>
        <v/>
      </c>
      <c r="M318" s="13">
        <f t="shared" si="51"/>
        <v>0</v>
      </c>
      <c r="N318" s="28">
        <f t="shared" si="52"/>
        <v>0</v>
      </c>
      <c r="O318" s="13">
        <f t="shared" si="53"/>
        <v>0</v>
      </c>
      <c r="P318" s="13">
        <f t="shared" si="54"/>
        <v>0</v>
      </c>
      <c r="Q318">
        <f t="shared" si="55"/>
        <v>0</v>
      </c>
      <c r="R318">
        <f t="shared" si="56"/>
        <v>0</v>
      </c>
      <c r="S318">
        <f t="shared" si="57"/>
        <v>0</v>
      </c>
    </row>
    <row r="319" spans="2:19" x14ac:dyDescent="0.2">
      <c r="B319" s="15" t="s">
        <v>30</v>
      </c>
      <c r="C319" s="15" t="s">
        <v>7</v>
      </c>
      <c r="D319" s="15" t="s">
        <v>107</v>
      </c>
      <c r="E319" s="16">
        <v>0.26666666666666666</v>
      </c>
      <c r="F319" s="3">
        <v>0.66805555555555562</v>
      </c>
      <c r="G319" s="12">
        <f t="shared" si="58"/>
        <v>1.388888888888995E-3</v>
      </c>
      <c r="H319" s="13">
        <f t="shared" si="49"/>
        <v>2</v>
      </c>
      <c r="I319" s="13" t="str">
        <f t="shared" si="50"/>
        <v>DIURNO</v>
      </c>
      <c r="J319" s="12" t="str">
        <f t="shared" si="59"/>
        <v/>
      </c>
      <c r="L319" s="13" t="str">
        <f t="shared" si="48"/>
        <v/>
      </c>
      <c r="M319" s="13">
        <f t="shared" si="51"/>
        <v>0</v>
      </c>
      <c r="N319" s="28">
        <f t="shared" si="52"/>
        <v>0</v>
      </c>
      <c r="O319" s="13">
        <f t="shared" si="53"/>
        <v>0</v>
      </c>
      <c r="P319" s="13">
        <f t="shared" si="54"/>
        <v>0</v>
      </c>
      <c r="Q319">
        <f t="shared" si="55"/>
        <v>0</v>
      </c>
      <c r="R319">
        <f t="shared" si="56"/>
        <v>0</v>
      </c>
      <c r="S319">
        <f t="shared" si="57"/>
        <v>0</v>
      </c>
    </row>
    <row r="320" spans="2:19" x14ac:dyDescent="0.2">
      <c r="B320" s="15" t="s">
        <v>30</v>
      </c>
      <c r="C320" s="15" t="s">
        <v>7</v>
      </c>
      <c r="D320" s="15" t="s">
        <v>113</v>
      </c>
      <c r="E320" s="16">
        <v>0.27291666666666664</v>
      </c>
      <c r="F320" s="3">
        <v>0.66805555555555562</v>
      </c>
      <c r="G320" s="12">
        <f t="shared" si="58"/>
        <v>1.388888888888995E-3</v>
      </c>
      <c r="H320" s="13">
        <f t="shared" si="49"/>
        <v>2</v>
      </c>
      <c r="I320" s="13" t="str">
        <f t="shared" si="50"/>
        <v>DIURNO</v>
      </c>
      <c r="J320" s="12" t="str">
        <f t="shared" si="59"/>
        <v/>
      </c>
      <c r="L320" s="13" t="str">
        <f t="shared" si="48"/>
        <v/>
      </c>
      <c r="M320" s="13">
        <f t="shared" si="51"/>
        <v>0</v>
      </c>
      <c r="N320" s="28">
        <f t="shared" si="52"/>
        <v>0</v>
      </c>
      <c r="O320" s="13">
        <f t="shared" si="53"/>
        <v>0</v>
      </c>
      <c r="P320" s="13">
        <f t="shared" si="54"/>
        <v>0</v>
      </c>
      <c r="Q320">
        <f t="shared" si="55"/>
        <v>0</v>
      </c>
      <c r="R320">
        <f t="shared" si="56"/>
        <v>0</v>
      </c>
      <c r="S320">
        <f t="shared" si="57"/>
        <v>0</v>
      </c>
    </row>
    <row r="321" spans="2:19" x14ac:dyDescent="0.2">
      <c r="B321" s="15" t="s">
        <v>30</v>
      </c>
      <c r="C321" s="15" t="s">
        <v>7</v>
      </c>
      <c r="D321" s="15" t="s">
        <v>108</v>
      </c>
      <c r="E321" s="16">
        <v>0.26944444444444443</v>
      </c>
      <c r="F321" s="3">
        <v>0.66736111111111107</v>
      </c>
      <c r="G321" s="12">
        <f t="shared" si="58"/>
        <v>6.9444444444444198E-4</v>
      </c>
      <c r="H321" s="13">
        <f t="shared" si="49"/>
        <v>1</v>
      </c>
      <c r="I321" s="13" t="str">
        <f t="shared" si="50"/>
        <v>DIURNO</v>
      </c>
      <c r="J321" s="12" t="str">
        <f t="shared" si="59"/>
        <v/>
      </c>
      <c r="L321" s="13" t="str">
        <f t="shared" si="48"/>
        <v/>
      </c>
      <c r="M321" s="13">
        <f t="shared" si="51"/>
        <v>0</v>
      </c>
      <c r="N321" s="28">
        <f t="shared" si="52"/>
        <v>0</v>
      </c>
      <c r="O321" s="13">
        <f t="shared" si="53"/>
        <v>0</v>
      </c>
      <c r="P321" s="13">
        <f t="shared" si="54"/>
        <v>0</v>
      </c>
      <c r="Q321">
        <f t="shared" si="55"/>
        <v>0</v>
      </c>
      <c r="R321">
        <f t="shared" si="56"/>
        <v>0</v>
      </c>
      <c r="S321">
        <f t="shared" si="57"/>
        <v>0</v>
      </c>
    </row>
    <row r="322" spans="2:19" x14ac:dyDescent="0.2">
      <c r="B322" s="15" t="s">
        <v>30</v>
      </c>
      <c r="C322" s="15" t="s">
        <v>7</v>
      </c>
      <c r="D322" s="15" t="s">
        <v>116</v>
      </c>
      <c r="E322" s="16">
        <v>0.31319444444444444</v>
      </c>
      <c r="F322" s="3">
        <v>0.50138888888888888</v>
      </c>
      <c r="G322" s="12">
        <f t="shared" si="58"/>
        <v>0</v>
      </c>
      <c r="H322" s="13">
        <f t="shared" si="49"/>
        <v>0</v>
      </c>
      <c r="I322" s="13" t="str">
        <f t="shared" si="50"/>
        <v>DIURNO</v>
      </c>
      <c r="J322" s="12" t="str">
        <f t="shared" si="59"/>
        <v/>
      </c>
      <c r="L322" s="13" t="str">
        <f t="shared" si="48"/>
        <v/>
      </c>
      <c r="M322" s="13">
        <f t="shared" si="51"/>
        <v>0</v>
      </c>
      <c r="N322" s="28">
        <f t="shared" si="52"/>
        <v>0</v>
      </c>
      <c r="O322" s="13">
        <f t="shared" si="53"/>
        <v>0</v>
      </c>
      <c r="P322" s="13">
        <f t="shared" si="54"/>
        <v>0</v>
      </c>
      <c r="Q322">
        <f t="shared" si="55"/>
        <v>0</v>
      </c>
      <c r="R322">
        <f t="shared" si="56"/>
        <v>0</v>
      </c>
      <c r="S322">
        <f t="shared" si="57"/>
        <v>0</v>
      </c>
    </row>
    <row r="323" spans="2:19" x14ac:dyDescent="0.2">
      <c r="B323" s="15" t="s">
        <v>30</v>
      </c>
      <c r="C323" s="15" t="s">
        <v>7</v>
      </c>
      <c r="D323" s="15" t="s">
        <v>109</v>
      </c>
      <c r="E323" s="16">
        <v>0.2722222222222222</v>
      </c>
      <c r="F323" s="3">
        <v>0.66805555555555562</v>
      </c>
      <c r="G323" s="12">
        <f t="shared" si="58"/>
        <v>1.388888888888995E-3</v>
      </c>
      <c r="H323" s="13">
        <f t="shared" si="49"/>
        <v>2</v>
      </c>
      <c r="I323" s="13" t="str">
        <f t="shared" si="50"/>
        <v>DIURNO</v>
      </c>
      <c r="J323" s="12" t="str">
        <f t="shared" si="59"/>
        <v/>
      </c>
      <c r="L323" s="13" t="str">
        <f t="shared" ref="L323:L386" si="60">IF(J323="SI","5,5","")</f>
        <v/>
      </c>
      <c r="M323" s="13">
        <f t="shared" si="51"/>
        <v>0</v>
      </c>
      <c r="N323" s="28">
        <f t="shared" si="52"/>
        <v>0</v>
      </c>
      <c r="O323" s="13">
        <f t="shared" si="53"/>
        <v>0</v>
      </c>
      <c r="P323" s="13">
        <f t="shared" si="54"/>
        <v>0</v>
      </c>
      <c r="Q323">
        <f t="shared" si="55"/>
        <v>0</v>
      </c>
      <c r="R323">
        <f t="shared" si="56"/>
        <v>0</v>
      </c>
      <c r="S323">
        <f t="shared" si="57"/>
        <v>0</v>
      </c>
    </row>
    <row r="324" spans="2:19" x14ac:dyDescent="0.2">
      <c r="B324" s="15" t="s">
        <v>30</v>
      </c>
      <c r="C324" s="15" t="s">
        <v>7</v>
      </c>
      <c r="D324" s="15" t="s">
        <v>110</v>
      </c>
      <c r="E324" s="16">
        <v>0.2722222222222222</v>
      </c>
      <c r="F324" s="3">
        <v>0.66666666666666663</v>
      </c>
      <c r="G324" s="12">
        <f t="shared" si="58"/>
        <v>0</v>
      </c>
      <c r="H324" s="13">
        <f t="shared" si="49"/>
        <v>0</v>
      </c>
      <c r="I324" s="13" t="str">
        <f t="shared" si="50"/>
        <v>DIURNO</v>
      </c>
      <c r="J324" s="12" t="str">
        <f t="shared" si="59"/>
        <v/>
      </c>
      <c r="L324" s="13" t="str">
        <f t="shared" si="60"/>
        <v/>
      </c>
      <c r="M324" s="13">
        <f t="shared" si="51"/>
        <v>0</v>
      </c>
      <c r="N324" s="28">
        <f t="shared" si="52"/>
        <v>0</v>
      </c>
      <c r="O324" s="13">
        <f t="shared" si="53"/>
        <v>0</v>
      </c>
      <c r="P324" s="13">
        <f t="shared" si="54"/>
        <v>0</v>
      </c>
      <c r="Q324">
        <f t="shared" si="55"/>
        <v>0</v>
      </c>
      <c r="R324">
        <f t="shared" si="56"/>
        <v>0</v>
      </c>
      <c r="S324">
        <f t="shared" si="57"/>
        <v>0</v>
      </c>
    </row>
    <row r="325" spans="2:19" x14ac:dyDescent="0.2">
      <c r="B325" s="15" t="s">
        <v>30</v>
      </c>
      <c r="C325" s="15" t="s">
        <v>7</v>
      </c>
      <c r="D325" s="15" t="s">
        <v>111</v>
      </c>
      <c r="E325" s="16">
        <v>0.27013888888888887</v>
      </c>
      <c r="F325" s="3">
        <v>0.66805555555555562</v>
      </c>
      <c r="G325" s="12">
        <f t="shared" si="58"/>
        <v>1.388888888888995E-3</v>
      </c>
      <c r="H325" s="13">
        <f t="shared" si="49"/>
        <v>2</v>
      </c>
      <c r="I325" s="13" t="str">
        <f t="shared" si="50"/>
        <v>DIURNO</v>
      </c>
      <c r="J325" s="12" t="str">
        <f t="shared" si="59"/>
        <v/>
      </c>
      <c r="L325" s="13" t="str">
        <f t="shared" si="60"/>
        <v/>
      </c>
      <c r="M325" s="13">
        <f t="shared" si="51"/>
        <v>0</v>
      </c>
      <c r="N325" s="28">
        <f t="shared" si="52"/>
        <v>0</v>
      </c>
      <c r="O325" s="13">
        <f t="shared" si="53"/>
        <v>0</v>
      </c>
      <c r="P325" s="13">
        <f t="shared" si="54"/>
        <v>0</v>
      </c>
      <c r="Q325">
        <f t="shared" si="55"/>
        <v>0</v>
      </c>
      <c r="R325">
        <f t="shared" si="56"/>
        <v>0</v>
      </c>
      <c r="S325">
        <f t="shared" si="57"/>
        <v>0</v>
      </c>
    </row>
    <row r="326" spans="2:19" x14ac:dyDescent="0.2">
      <c r="B326" s="15" t="s">
        <v>30</v>
      </c>
      <c r="C326" s="15" t="s">
        <v>7</v>
      </c>
      <c r="D326" s="15" t="s">
        <v>112</v>
      </c>
      <c r="E326" s="16">
        <v>0.28611111111111115</v>
      </c>
      <c r="F326" s="3">
        <v>0.66736111111111107</v>
      </c>
      <c r="G326" s="12">
        <f t="shared" si="58"/>
        <v>6.9444444444444198E-4</v>
      </c>
      <c r="H326" s="13">
        <f t="shared" ref="H326:H387" si="61">MINUTE(G326)</f>
        <v>1</v>
      </c>
      <c r="I326" s="13" t="str">
        <f t="shared" si="50"/>
        <v>DIURNO</v>
      </c>
      <c r="J326" s="12" t="str">
        <f t="shared" si="59"/>
        <v/>
      </c>
      <c r="L326" s="13" t="str">
        <f t="shared" si="60"/>
        <v/>
      </c>
      <c r="M326" s="13">
        <f t="shared" si="51"/>
        <v>0</v>
      </c>
      <c r="N326" s="28">
        <f t="shared" si="52"/>
        <v>0</v>
      </c>
      <c r="O326" s="13">
        <f t="shared" si="53"/>
        <v>0</v>
      </c>
      <c r="P326" s="13">
        <f t="shared" si="54"/>
        <v>0</v>
      </c>
      <c r="Q326">
        <f t="shared" si="55"/>
        <v>0</v>
      </c>
      <c r="R326">
        <f t="shared" si="56"/>
        <v>0</v>
      </c>
      <c r="S326">
        <f t="shared" si="57"/>
        <v>0</v>
      </c>
    </row>
    <row r="327" spans="2:19" x14ac:dyDescent="0.2">
      <c r="B327" s="15" t="s">
        <v>31</v>
      </c>
      <c r="C327" s="15" t="s">
        <v>7</v>
      </c>
      <c r="D327" s="15" t="s">
        <v>102</v>
      </c>
      <c r="E327" s="16">
        <v>0.27638888888888885</v>
      </c>
      <c r="F327" s="3">
        <v>0.66736111111111107</v>
      </c>
      <c r="G327" s="12">
        <f t="shared" si="58"/>
        <v>6.9444444444444198E-4</v>
      </c>
      <c r="H327" s="13">
        <f t="shared" si="61"/>
        <v>1</v>
      </c>
      <c r="I327" s="13" t="str">
        <f t="shared" ref="I327:I390" si="62">IF(F327&lt;$I$3,"DIURNO",IF(F327&gt;$I$3,"EXTRANOC",""))</f>
        <v>DIURNO</v>
      </c>
      <c r="J327" s="12" t="str">
        <f t="shared" si="59"/>
        <v/>
      </c>
      <c r="L327" s="13" t="str">
        <f t="shared" si="60"/>
        <v/>
      </c>
      <c r="M327" s="13">
        <f t="shared" ref="M327:M390" si="63">IF(H327&lt;=5,0,IF(H327&lt;=20,0.25,IF(H327&lt;=40,0.5,IF(H327&lt;=55,0.75,1))))</f>
        <v>0</v>
      </c>
      <c r="N327" s="28">
        <f t="shared" ref="N327:N390" si="64">IF(F327&gt;$I$3,F327-$I$3,0)</f>
        <v>0</v>
      </c>
      <c r="O327" s="13">
        <f t="shared" ref="O327:O390" si="65">MINUTE(N327)</f>
        <v>0</v>
      </c>
      <c r="P327" s="13">
        <f t="shared" ref="P327:P390" si="66">HOUR(G327)</f>
        <v>0</v>
      </c>
      <c r="Q327">
        <f t="shared" ref="Q327:Q390" si="67">HOUR(N327)</f>
        <v>0</v>
      </c>
      <c r="R327">
        <f t="shared" ref="R327:R390" si="68">P327-Q327</f>
        <v>0</v>
      </c>
      <c r="S327">
        <f t="shared" ref="S327:S390" si="69">M327</f>
        <v>0</v>
      </c>
    </row>
    <row r="328" spans="2:19" x14ac:dyDescent="0.2">
      <c r="B328" s="15" t="s">
        <v>31</v>
      </c>
      <c r="C328" s="15" t="s">
        <v>7</v>
      </c>
      <c r="D328" s="15" t="s">
        <v>103</v>
      </c>
      <c r="E328" s="16">
        <v>0.27083333333333331</v>
      </c>
      <c r="F328" s="3">
        <v>0.66666666666666663</v>
      </c>
      <c r="G328" s="12">
        <f t="shared" si="58"/>
        <v>0</v>
      </c>
      <c r="H328" s="13">
        <f t="shared" si="61"/>
        <v>0</v>
      </c>
      <c r="I328" s="13" t="str">
        <f t="shared" si="62"/>
        <v>DIURNO</v>
      </c>
      <c r="J328" s="12" t="str">
        <f t="shared" si="59"/>
        <v/>
      </c>
      <c r="L328" s="13" t="str">
        <f t="shared" si="60"/>
        <v/>
      </c>
      <c r="M328" s="13">
        <f t="shared" si="63"/>
        <v>0</v>
      </c>
      <c r="N328" s="28">
        <f t="shared" si="64"/>
        <v>0</v>
      </c>
      <c r="O328" s="13">
        <f t="shared" si="65"/>
        <v>0</v>
      </c>
      <c r="P328" s="13">
        <f t="shared" si="66"/>
        <v>0</v>
      </c>
      <c r="Q328">
        <f t="shared" si="67"/>
        <v>0</v>
      </c>
      <c r="R328">
        <f t="shared" si="68"/>
        <v>0</v>
      </c>
      <c r="S328">
        <f t="shared" si="69"/>
        <v>0</v>
      </c>
    </row>
    <row r="329" spans="2:19" x14ac:dyDescent="0.2">
      <c r="B329" s="15" t="s">
        <v>31</v>
      </c>
      <c r="C329" s="15" t="s">
        <v>7</v>
      </c>
      <c r="D329" s="15" t="s">
        <v>104</v>
      </c>
      <c r="E329" s="16">
        <v>0.26805555555555555</v>
      </c>
      <c r="F329" s="3">
        <v>0.66666666666666663</v>
      </c>
      <c r="G329" s="12">
        <f t="shared" ref="G329:G392" si="70">IF(F329&gt;$G$3,F329-$G$3,)</f>
        <v>0</v>
      </c>
      <c r="H329" s="13">
        <f t="shared" si="61"/>
        <v>0</v>
      </c>
      <c r="I329" s="13" t="str">
        <f t="shared" si="62"/>
        <v>DIURNO</v>
      </c>
      <c r="J329" s="12" t="str">
        <f t="shared" ref="J329:J392" si="71">IF(E329&gt;=$G$3,"SI","")</f>
        <v/>
      </c>
      <c r="L329" s="13" t="str">
        <f t="shared" si="60"/>
        <v/>
      </c>
      <c r="M329" s="13">
        <f t="shared" si="63"/>
        <v>0</v>
      </c>
      <c r="N329" s="28">
        <f t="shared" si="64"/>
        <v>0</v>
      </c>
      <c r="O329" s="13">
        <f t="shared" si="65"/>
        <v>0</v>
      </c>
      <c r="P329" s="13">
        <f t="shared" si="66"/>
        <v>0</v>
      </c>
      <c r="Q329">
        <f t="shared" si="67"/>
        <v>0</v>
      </c>
      <c r="R329">
        <f t="shared" si="68"/>
        <v>0</v>
      </c>
      <c r="S329">
        <f t="shared" si="69"/>
        <v>0</v>
      </c>
    </row>
    <row r="330" spans="2:19" x14ac:dyDescent="0.2">
      <c r="B330" s="15" t="s">
        <v>31</v>
      </c>
      <c r="C330" s="15" t="s">
        <v>7</v>
      </c>
      <c r="D330" s="15" t="s">
        <v>105</v>
      </c>
      <c r="E330" s="16">
        <v>0.26874999999999999</v>
      </c>
      <c r="F330" s="3">
        <v>0.66666666666666663</v>
      </c>
      <c r="G330" s="12">
        <f t="shared" si="70"/>
        <v>0</v>
      </c>
      <c r="H330" s="13">
        <f t="shared" si="61"/>
        <v>0</v>
      </c>
      <c r="I330" s="13" t="str">
        <f t="shared" si="62"/>
        <v>DIURNO</v>
      </c>
      <c r="J330" s="12" t="str">
        <f t="shared" si="71"/>
        <v/>
      </c>
      <c r="L330" s="13" t="str">
        <f t="shared" si="60"/>
        <v/>
      </c>
      <c r="M330" s="13">
        <f t="shared" si="63"/>
        <v>0</v>
      </c>
      <c r="N330" s="28">
        <f t="shared" si="64"/>
        <v>0</v>
      </c>
      <c r="O330" s="13">
        <f t="shared" si="65"/>
        <v>0</v>
      </c>
      <c r="P330" s="13">
        <f t="shared" si="66"/>
        <v>0</v>
      </c>
      <c r="Q330">
        <f t="shared" si="67"/>
        <v>0</v>
      </c>
      <c r="R330">
        <f t="shared" si="68"/>
        <v>0</v>
      </c>
      <c r="S330">
        <f t="shared" si="69"/>
        <v>0</v>
      </c>
    </row>
    <row r="331" spans="2:19" x14ac:dyDescent="0.2">
      <c r="B331" s="15" t="s">
        <v>31</v>
      </c>
      <c r="C331" s="15" t="s">
        <v>7</v>
      </c>
      <c r="D331" s="15" t="s">
        <v>106</v>
      </c>
      <c r="E331" s="16">
        <v>0.26805555555555555</v>
      </c>
      <c r="F331" s="3">
        <v>0.66736111111111107</v>
      </c>
      <c r="G331" s="12">
        <f t="shared" si="70"/>
        <v>6.9444444444444198E-4</v>
      </c>
      <c r="H331" s="13">
        <f t="shared" si="61"/>
        <v>1</v>
      </c>
      <c r="I331" s="13" t="str">
        <f t="shared" si="62"/>
        <v>DIURNO</v>
      </c>
      <c r="J331" s="12" t="str">
        <f t="shared" si="71"/>
        <v/>
      </c>
      <c r="L331" s="13" t="str">
        <f t="shared" si="60"/>
        <v/>
      </c>
      <c r="M331" s="13">
        <f t="shared" si="63"/>
        <v>0</v>
      </c>
      <c r="N331" s="28">
        <f t="shared" si="64"/>
        <v>0</v>
      </c>
      <c r="O331" s="13">
        <f t="shared" si="65"/>
        <v>0</v>
      </c>
      <c r="P331" s="13">
        <f t="shared" si="66"/>
        <v>0</v>
      </c>
      <c r="Q331">
        <f t="shared" si="67"/>
        <v>0</v>
      </c>
      <c r="R331">
        <f t="shared" si="68"/>
        <v>0</v>
      </c>
      <c r="S331">
        <f t="shared" si="69"/>
        <v>0</v>
      </c>
    </row>
    <row r="332" spans="2:19" x14ac:dyDescent="0.2">
      <c r="B332" s="15" t="s">
        <v>31</v>
      </c>
      <c r="C332" s="15" t="s">
        <v>7</v>
      </c>
      <c r="D332" s="15" t="s">
        <v>107</v>
      </c>
      <c r="E332" s="16">
        <v>0.26874999999999999</v>
      </c>
      <c r="F332" s="3">
        <v>0.75</v>
      </c>
      <c r="G332" s="12">
        <f t="shared" si="70"/>
        <v>8.333333333333337E-2</v>
      </c>
      <c r="H332" s="13">
        <f t="shared" si="61"/>
        <v>0</v>
      </c>
      <c r="I332" s="13" t="str">
        <f t="shared" si="62"/>
        <v>DIURNO</v>
      </c>
      <c r="J332" s="12" t="str">
        <f t="shared" si="71"/>
        <v/>
      </c>
      <c r="L332" s="13" t="str">
        <f t="shared" si="60"/>
        <v/>
      </c>
      <c r="M332" s="13">
        <f t="shared" si="63"/>
        <v>0</v>
      </c>
      <c r="N332" s="28">
        <f t="shared" si="64"/>
        <v>0</v>
      </c>
      <c r="O332" s="13">
        <f t="shared" si="65"/>
        <v>0</v>
      </c>
      <c r="P332" s="13">
        <f t="shared" si="66"/>
        <v>2</v>
      </c>
      <c r="Q332">
        <f t="shared" si="67"/>
        <v>0</v>
      </c>
      <c r="R332">
        <f t="shared" si="68"/>
        <v>2</v>
      </c>
      <c r="S332">
        <f t="shared" si="69"/>
        <v>0</v>
      </c>
    </row>
    <row r="333" spans="2:19" x14ac:dyDescent="0.2">
      <c r="B333" s="15" t="s">
        <v>31</v>
      </c>
      <c r="C333" s="15" t="s">
        <v>7</v>
      </c>
      <c r="D333" s="15" t="s">
        <v>113</v>
      </c>
      <c r="E333" s="16">
        <v>0.27361111111111108</v>
      </c>
      <c r="F333" s="3">
        <v>0.72916666666666663</v>
      </c>
      <c r="G333" s="12">
        <f t="shared" si="70"/>
        <v>6.25E-2</v>
      </c>
      <c r="H333" s="13">
        <f t="shared" si="61"/>
        <v>30</v>
      </c>
      <c r="I333" s="13" t="str">
        <f t="shared" si="62"/>
        <v>DIURNO</v>
      </c>
      <c r="J333" s="12" t="str">
        <f t="shared" si="71"/>
        <v/>
      </c>
      <c r="L333" s="13" t="str">
        <f t="shared" si="60"/>
        <v/>
      </c>
      <c r="M333" s="13">
        <f t="shared" si="63"/>
        <v>0.5</v>
      </c>
      <c r="N333" s="28">
        <f t="shared" si="64"/>
        <v>0</v>
      </c>
      <c r="O333" s="13">
        <f t="shared" si="65"/>
        <v>0</v>
      </c>
      <c r="P333" s="13">
        <f t="shared" si="66"/>
        <v>1</v>
      </c>
      <c r="Q333">
        <f t="shared" si="67"/>
        <v>0</v>
      </c>
      <c r="R333">
        <f t="shared" si="68"/>
        <v>1</v>
      </c>
      <c r="S333">
        <f t="shared" si="69"/>
        <v>0.5</v>
      </c>
    </row>
    <row r="334" spans="2:19" x14ac:dyDescent="0.2">
      <c r="B334" s="15" t="s">
        <v>31</v>
      </c>
      <c r="C334" s="15" t="s">
        <v>7</v>
      </c>
      <c r="D334" s="15" t="s">
        <v>108</v>
      </c>
      <c r="E334" s="16">
        <v>0.27083333333333331</v>
      </c>
      <c r="F334" s="3">
        <v>0.73125000000000007</v>
      </c>
      <c r="G334" s="12">
        <f t="shared" si="70"/>
        <v>6.4583333333333437E-2</v>
      </c>
      <c r="H334" s="13">
        <f t="shared" si="61"/>
        <v>33</v>
      </c>
      <c r="I334" s="13" t="str">
        <f t="shared" si="62"/>
        <v>DIURNO</v>
      </c>
      <c r="J334" s="12" t="str">
        <f t="shared" si="71"/>
        <v/>
      </c>
      <c r="L334" s="13" t="str">
        <f t="shared" si="60"/>
        <v/>
      </c>
      <c r="M334" s="13">
        <f t="shared" si="63"/>
        <v>0.5</v>
      </c>
      <c r="N334" s="28">
        <f t="shared" si="64"/>
        <v>0</v>
      </c>
      <c r="O334" s="13">
        <f t="shared" si="65"/>
        <v>0</v>
      </c>
      <c r="P334" s="13">
        <f t="shared" si="66"/>
        <v>1</v>
      </c>
      <c r="Q334">
        <f t="shared" si="67"/>
        <v>0</v>
      </c>
      <c r="R334">
        <f t="shared" si="68"/>
        <v>1</v>
      </c>
      <c r="S334">
        <f t="shared" si="69"/>
        <v>0.5</v>
      </c>
    </row>
    <row r="335" spans="2:19" x14ac:dyDescent="0.2">
      <c r="B335" s="15" t="s">
        <v>31</v>
      </c>
      <c r="C335" s="15" t="s">
        <v>7</v>
      </c>
      <c r="D335" s="15" t="s">
        <v>114</v>
      </c>
      <c r="E335" s="16">
        <v>0.28402777777777777</v>
      </c>
      <c r="F335" s="3">
        <v>0.39583333333333331</v>
      </c>
      <c r="G335" s="12">
        <f t="shared" si="70"/>
        <v>0</v>
      </c>
      <c r="H335" s="13">
        <f t="shared" si="61"/>
        <v>0</v>
      </c>
      <c r="I335" s="13" t="str">
        <f t="shared" si="62"/>
        <v>DIURNO</v>
      </c>
      <c r="J335" s="12" t="str">
        <f t="shared" si="71"/>
        <v/>
      </c>
      <c r="L335" s="13" t="str">
        <f t="shared" si="60"/>
        <v/>
      </c>
      <c r="M335" s="13">
        <f t="shared" si="63"/>
        <v>0</v>
      </c>
      <c r="N335" s="28">
        <f t="shared" si="64"/>
        <v>0</v>
      </c>
      <c r="O335" s="13">
        <f t="shared" si="65"/>
        <v>0</v>
      </c>
      <c r="P335" s="13">
        <f t="shared" si="66"/>
        <v>0</v>
      </c>
      <c r="Q335">
        <f t="shared" si="67"/>
        <v>0</v>
      </c>
      <c r="R335">
        <f t="shared" si="68"/>
        <v>0</v>
      </c>
      <c r="S335">
        <f t="shared" si="69"/>
        <v>0</v>
      </c>
    </row>
    <row r="336" spans="2:19" x14ac:dyDescent="0.2">
      <c r="B336" s="15" t="s">
        <v>31</v>
      </c>
      <c r="C336" s="15" t="s">
        <v>7</v>
      </c>
      <c r="D336" s="15" t="s">
        <v>109</v>
      </c>
      <c r="E336" s="16">
        <v>0.26874999999999999</v>
      </c>
      <c r="F336" s="3">
        <v>0.74861111111111101</v>
      </c>
      <c r="G336" s="12">
        <f t="shared" si="70"/>
        <v>8.1944444444444375E-2</v>
      </c>
      <c r="H336" s="13">
        <f t="shared" si="61"/>
        <v>58</v>
      </c>
      <c r="I336" s="13" t="str">
        <f t="shared" si="62"/>
        <v>DIURNO</v>
      </c>
      <c r="J336" s="12" t="str">
        <f t="shared" si="71"/>
        <v/>
      </c>
      <c r="L336" s="13" t="str">
        <f t="shared" si="60"/>
        <v/>
      </c>
      <c r="M336" s="13">
        <f t="shared" si="63"/>
        <v>1</v>
      </c>
      <c r="N336" s="28">
        <f t="shared" si="64"/>
        <v>0</v>
      </c>
      <c r="O336" s="13">
        <f t="shared" si="65"/>
        <v>0</v>
      </c>
      <c r="P336" s="13">
        <f t="shared" si="66"/>
        <v>1</v>
      </c>
      <c r="Q336">
        <f t="shared" si="67"/>
        <v>0</v>
      </c>
      <c r="R336">
        <f t="shared" si="68"/>
        <v>1</v>
      </c>
      <c r="S336">
        <f t="shared" si="69"/>
        <v>1</v>
      </c>
    </row>
    <row r="337" spans="2:19" x14ac:dyDescent="0.2">
      <c r="B337" s="15" t="s">
        <v>31</v>
      </c>
      <c r="C337" s="15" t="s">
        <v>7</v>
      </c>
      <c r="D337" s="15" t="s">
        <v>110</v>
      </c>
      <c r="E337" s="16">
        <v>0.2722222222222222</v>
      </c>
      <c r="F337" s="3">
        <v>0.66736111111111107</v>
      </c>
      <c r="G337" s="12">
        <f t="shared" si="70"/>
        <v>6.9444444444444198E-4</v>
      </c>
      <c r="H337" s="13">
        <f t="shared" si="61"/>
        <v>1</v>
      </c>
      <c r="I337" s="13" t="str">
        <f t="shared" si="62"/>
        <v>DIURNO</v>
      </c>
      <c r="J337" s="12" t="str">
        <f t="shared" si="71"/>
        <v/>
      </c>
      <c r="L337" s="13" t="str">
        <f t="shared" si="60"/>
        <v/>
      </c>
      <c r="M337" s="13">
        <f t="shared" si="63"/>
        <v>0</v>
      </c>
      <c r="N337" s="28">
        <f t="shared" si="64"/>
        <v>0</v>
      </c>
      <c r="O337" s="13">
        <f t="shared" si="65"/>
        <v>0</v>
      </c>
      <c r="P337" s="13">
        <f t="shared" si="66"/>
        <v>0</v>
      </c>
      <c r="Q337">
        <f t="shared" si="67"/>
        <v>0</v>
      </c>
      <c r="R337">
        <f t="shared" si="68"/>
        <v>0</v>
      </c>
      <c r="S337">
        <f t="shared" si="69"/>
        <v>0</v>
      </c>
    </row>
    <row r="338" spans="2:19" x14ac:dyDescent="0.2">
      <c r="B338" s="15" t="s">
        <v>31</v>
      </c>
      <c r="C338" s="15" t="s">
        <v>7</v>
      </c>
      <c r="D338" s="15" t="s">
        <v>111</v>
      </c>
      <c r="E338" s="16">
        <v>0.26944444444444443</v>
      </c>
      <c r="F338" s="3">
        <v>0.66805555555555562</v>
      </c>
      <c r="G338" s="12">
        <f t="shared" si="70"/>
        <v>1.388888888888995E-3</v>
      </c>
      <c r="H338" s="13">
        <f t="shared" si="61"/>
        <v>2</v>
      </c>
      <c r="I338" s="13" t="str">
        <f t="shared" si="62"/>
        <v>DIURNO</v>
      </c>
      <c r="J338" s="12" t="str">
        <f t="shared" si="71"/>
        <v/>
      </c>
      <c r="L338" s="13" t="str">
        <f t="shared" si="60"/>
        <v/>
      </c>
      <c r="M338" s="13">
        <f t="shared" si="63"/>
        <v>0</v>
      </c>
      <c r="N338" s="28">
        <f t="shared" si="64"/>
        <v>0</v>
      </c>
      <c r="O338" s="13">
        <f t="shared" si="65"/>
        <v>0</v>
      </c>
      <c r="P338" s="13">
        <f t="shared" si="66"/>
        <v>0</v>
      </c>
      <c r="Q338">
        <f t="shared" si="67"/>
        <v>0</v>
      </c>
      <c r="R338">
        <f t="shared" si="68"/>
        <v>0</v>
      </c>
      <c r="S338">
        <f t="shared" si="69"/>
        <v>0</v>
      </c>
    </row>
    <row r="339" spans="2:19" x14ac:dyDescent="0.2">
      <c r="B339" s="15" t="s">
        <v>31</v>
      </c>
      <c r="C339" s="15" t="s">
        <v>7</v>
      </c>
      <c r="D339" s="15" t="s">
        <v>112</v>
      </c>
      <c r="E339" s="16">
        <v>0.27152777777777776</v>
      </c>
      <c r="F339" s="3">
        <v>0.66736111111111107</v>
      </c>
      <c r="G339" s="12">
        <f t="shared" si="70"/>
        <v>6.9444444444444198E-4</v>
      </c>
      <c r="H339" s="13">
        <f t="shared" si="61"/>
        <v>1</v>
      </c>
      <c r="I339" s="13" t="str">
        <f t="shared" si="62"/>
        <v>DIURNO</v>
      </c>
      <c r="J339" s="12" t="str">
        <f t="shared" si="71"/>
        <v/>
      </c>
      <c r="L339" s="13" t="str">
        <f t="shared" si="60"/>
        <v/>
      </c>
      <c r="M339" s="13">
        <f t="shared" si="63"/>
        <v>0</v>
      </c>
      <c r="N339" s="28">
        <f t="shared" si="64"/>
        <v>0</v>
      </c>
      <c r="O339" s="13">
        <f t="shared" si="65"/>
        <v>0</v>
      </c>
      <c r="P339" s="13">
        <f t="shared" si="66"/>
        <v>0</v>
      </c>
      <c r="Q339">
        <f t="shared" si="67"/>
        <v>0</v>
      </c>
      <c r="R339">
        <f t="shared" si="68"/>
        <v>0</v>
      </c>
      <c r="S339">
        <f t="shared" si="69"/>
        <v>0</v>
      </c>
    </row>
    <row r="340" spans="2:19" x14ac:dyDescent="0.2">
      <c r="B340" s="15" t="s">
        <v>32</v>
      </c>
      <c r="C340" s="15" t="s">
        <v>7</v>
      </c>
      <c r="D340" s="15" t="s">
        <v>103</v>
      </c>
      <c r="E340" s="16">
        <v>0.31597222222222221</v>
      </c>
      <c r="F340" s="3">
        <v>0.71736111111111101</v>
      </c>
      <c r="G340" s="12">
        <f t="shared" si="70"/>
        <v>5.0694444444444375E-2</v>
      </c>
      <c r="H340" s="13">
        <f t="shared" si="61"/>
        <v>13</v>
      </c>
      <c r="I340" s="13" t="str">
        <f t="shared" si="62"/>
        <v>DIURNO</v>
      </c>
      <c r="J340" s="12" t="str">
        <f t="shared" si="71"/>
        <v/>
      </c>
      <c r="L340" s="13" t="str">
        <f t="shared" si="60"/>
        <v/>
      </c>
      <c r="M340" s="13">
        <f t="shared" si="63"/>
        <v>0.25</v>
      </c>
      <c r="N340" s="28">
        <f t="shared" si="64"/>
        <v>0</v>
      </c>
      <c r="O340" s="13">
        <f t="shared" si="65"/>
        <v>0</v>
      </c>
      <c r="P340" s="13">
        <f t="shared" si="66"/>
        <v>1</v>
      </c>
      <c r="Q340">
        <f t="shared" si="67"/>
        <v>0</v>
      </c>
      <c r="R340">
        <f t="shared" si="68"/>
        <v>1</v>
      </c>
      <c r="S340">
        <f t="shared" si="69"/>
        <v>0.25</v>
      </c>
    </row>
    <row r="341" spans="2:19" x14ac:dyDescent="0.2">
      <c r="B341" s="15" t="s">
        <v>32</v>
      </c>
      <c r="C341" s="15" t="s">
        <v>7</v>
      </c>
      <c r="D341" s="15" t="s">
        <v>104</v>
      </c>
      <c r="E341" s="16">
        <v>0.31736111111111115</v>
      </c>
      <c r="F341" s="3">
        <v>0.7090277777777777</v>
      </c>
      <c r="G341" s="12">
        <f t="shared" si="70"/>
        <v>4.2361111111111072E-2</v>
      </c>
      <c r="H341" s="13">
        <f t="shared" si="61"/>
        <v>1</v>
      </c>
      <c r="I341" s="13" t="str">
        <f t="shared" si="62"/>
        <v>DIURNO</v>
      </c>
      <c r="J341" s="12" t="str">
        <f t="shared" si="71"/>
        <v/>
      </c>
      <c r="L341" s="13" t="str">
        <f t="shared" si="60"/>
        <v/>
      </c>
      <c r="M341" s="13">
        <f t="shared" si="63"/>
        <v>0</v>
      </c>
      <c r="N341" s="28">
        <f t="shared" si="64"/>
        <v>0</v>
      </c>
      <c r="O341" s="13">
        <f t="shared" si="65"/>
        <v>0</v>
      </c>
      <c r="P341" s="13">
        <f t="shared" si="66"/>
        <v>1</v>
      </c>
      <c r="Q341">
        <f t="shared" si="67"/>
        <v>0</v>
      </c>
      <c r="R341">
        <f t="shared" si="68"/>
        <v>1</v>
      </c>
      <c r="S341">
        <f t="shared" si="69"/>
        <v>0</v>
      </c>
    </row>
    <row r="342" spans="2:19" x14ac:dyDescent="0.2">
      <c r="B342" s="15" t="s">
        <v>32</v>
      </c>
      <c r="C342" s="15" t="s">
        <v>7</v>
      </c>
      <c r="D342" s="15" t="s">
        <v>105</v>
      </c>
      <c r="E342" s="16">
        <v>0.3125</v>
      </c>
      <c r="F342" s="3">
        <v>0.70972222222222225</v>
      </c>
      <c r="G342" s="12">
        <f t="shared" si="70"/>
        <v>4.3055555555555625E-2</v>
      </c>
      <c r="H342" s="13">
        <f t="shared" si="61"/>
        <v>2</v>
      </c>
      <c r="I342" s="13" t="str">
        <f t="shared" si="62"/>
        <v>DIURNO</v>
      </c>
      <c r="J342" s="12" t="str">
        <f t="shared" si="71"/>
        <v/>
      </c>
      <c r="L342" s="13" t="str">
        <f t="shared" si="60"/>
        <v/>
      </c>
      <c r="M342" s="13">
        <f t="shared" si="63"/>
        <v>0</v>
      </c>
      <c r="N342" s="28">
        <f t="shared" si="64"/>
        <v>0</v>
      </c>
      <c r="O342" s="13">
        <f t="shared" si="65"/>
        <v>0</v>
      </c>
      <c r="P342" s="13">
        <f t="shared" si="66"/>
        <v>1</v>
      </c>
      <c r="Q342">
        <f t="shared" si="67"/>
        <v>0</v>
      </c>
      <c r="R342">
        <f t="shared" si="68"/>
        <v>1</v>
      </c>
      <c r="S342">
        <f t="shared" si="69"/>
        <v>0</v>
      </c>
    </row>
    <row r="343" spans="2:19" x14ac:dyDescent="0.2">
      <c r="B343" s="15" t="s">
        <v>32</v>
      </c>
      <c r="C343" s="15" t="s">
        <v>7</v>
      </c>
      <c r="D343" s="15" t="s">
        <v>107</v>
      </c>
      <c r="E343" s="16">
        <v>0.30833333333333335</v>
      </c>
      <c r="F343" s="3">
        <v>0.875</v>
      </c>
      <c r="G343" s="12">
        <f t="shared" si="70"/>
        <v>0.20833333333333337</v>
      </c>
      <c r="H343" s="13">
        <f t="shared" si="61"/>
        <v>0</v>
      </c>
      <c r="I343" s="13" t="str">
        <f t="shared" si="62"/>
        <v>DIURNO</v>
      </c>
      <c r="J343" s="12" t="str">
        <f t="shared" si="71"/>
        <v/>
      </c>
      <c r="L343" s="13" t="str">
        <f t="shared" si="60"/>
        <v/>
      </c>
      <c r="M343" s="13">
        <f t="shared" si="63"/>
        <v>0</v>
      </c>
      <c r="N343" s="28">
        <f t="shared" si="64"/>
        <v>0</v>
      </c>
      <c r="O343" s="13">
        <f t="shared" si="65"/>
        <v>0</v>
      </c>
      <c r="P343" s="13">
        <f t="shared" si="66"/>
        <v>5</v>
      </c>
      <c r="Q343">
        <f t="shared" si="67"/>
        <v>0</v>
      </c>
      <c r="R343">
        <f t="shared" si="68"/>
        <v>5</v>
      </c>
      <c r="S343">
        <f t="shared" si="69"/>
        <v>0</v>
      </c>
    </row>
    <row r="344" spans="2:19" x14ac:dyDescent="0.2">
      <c r="B344" s="15" t="s">
        <v>32</v>
      </c>
      <c r="C344" s="15" t="s">
        <v>7</v>
      </c>
      <c r="D344" s="15" t="s">
        <v>113</v>
      </c>
      <c r="E344" s="16">
        <v>0.3125</v>
      </c>
      <c r="F344" s="3">
        <v>0.83611111111111114</v>
      </c>
      <c r="G344" s="12">
        <f t="shared" si="70"/>
        <v>0.16944444444444451</v>
      </c>
      <c r="H344" s="13">
        <f t="shared" si="61"/>
        <v>4</v>
      </c>
      <c r="I344" s="13" t="str">
        <f t="shared" si="62"/>
        <v>DIURNO</v>
      </c>
      <c r="J344" s="12" t="str">
        <f t="shared" si="71"/>
        <v/>
      </c>
      <c r="L344" s="13" t="str">
        <f t="shared" si="60"/>
        <v/>
      </c>
      <c r="M344" s="13">
        <f t="shared" si="63"/>
        <v>0</v>
      </c>
      <c r="N344" s="28">
        <f t="shared" si="64"/>
        <v>0</v>
      </c>
      <c r="O344" s="13">
        <f t="shared" si="65"/>
        <v>0</v>
      </c>
      <c r="P344" s="13">
        <f t="shared" si="66"/>
        <v>4</v>
      </c>
      <c r="Q344">
        <f t="shared" si="67"/>
        <v>0</v>
      </c>
      <c r="R344">
        <f t="shared" si="68"/>
        <v>4</v>
      </c>
      <c r="S344">
        <f t="shared" si="69"/>
        <v>0</v>
      </c>
    </row>
    <row r="345" spans="2:19" x14ac:dyDescent="0.2">
      <c r="B345" s="15" t="s">
        <v>32</v>
      </c>
      <c r="C345" s="15" t="s">
        <v>7</v>
      </c>
      <c r="D345" s="15" t="s">
        <v>109</v>
      </c>
      <c r="E345" s="16">
        <v>0.31388888888888888</v>
      </c>
      <c r="F345" s="3">
        <v>0.71111111111111114</v>
      </c>
      <c r="G345" s="12">
        <f t="shared" si="70"/>
        <v>4.4444444444444509E-2</v>
      </c>
      <c r="H345" s="13">
        <f t="shared" si="61"/>
        <v>4</v>
      </c>
      <c r="I345" s="13" t="str">
        <f t="shared" si="62"/>
        <v>DIURNO</v>
      </c>
      <c r="J345" s="12" t="str">
        <f t="shared" si="71"/>
        <v/>
      </c>
      <c r="L345" s="13" t="str">
        <f t="shared" si="60"/>
        <v/>
      </c>
      <c r="M345" s="13">
        <f t="shared" si="63"/>
        <v>0</v>
      </c>
      <c r="N345" s="28">
        <f t="shared" si="64"/>
        <v>0</v>
      </c>
      <c r="O345" s="13">
        <f t="shared" si="65"/>
        <v>0</v>
      </c>
      <c r="P345" s="13">
        <f t="shared" si="66"/>
        <v>1</v>
      </c>
      <c r="Q345">
        <f t="shared" si="67"/>
        <v>0</v>
      </c>
      <c r="R345">
        <f t="shared" si="68"/>
        <v>1</v>
      </c>
      <c r="S345">
        <f t="shared" si="69"/>
        <v>0</v>
      </c>
    </row>
    <row r="346" spans="2:19" x14ac:dyDescent="0.2">
      <c r="B346" s="15" t="s">
        <v>32</v>
      </c>
      <c r="C346" s="15" t="s">
        <v>7</v>
      </c>
      <c r="D346" s="15" t="s">
        <v>110</v>
      </c>
      <c r="E346" s="16">
        <v>0.3125</v>
      </c>
      <c r="F346" s="3">
        <v>0.7104166666666667</v>
      </c>
      <c r="G346" s="12">
        <f t="shared" si="70"/>
        <v>4.3750000000000067E-2</v>
      </c>
      <c r="H346" s="13">
        <f t="shared" si="61"/>
        <v>3</v>
      </c>
      <c r="I346" s="13" t="str">
        <f t="shared" si="62"/>
        <v>DIURNO</v>
      </c>
      <c r="J346" s="12" t="str">
        <f t="shared" si="71"/>
        <v/>
      </c>
      <c r="L346" s="13" t="str">
        <f t="shared" si="60"/>
        <v/>
      </c>
      <c r="M346" s="13">
        <f t="shared" si="63"/>
        <v>0</v>
      </c>
      <c r="N346" s="28">
        <f t="shared" si="64"/>
        <v>0</v>
      </c>
      <c r="O346" s="13">
        <f t="shared" si="65"/>
        <v>0</v>
      </c>
      <c r="P346" s="13">
        <f t="shared" si="66"/>
        <v>1</v>
      </c>
      <c r="Q346">
        <f t="shared" si="67"/>
        <v>0</v>
      </c>
      <c r="R346">
        <f t="shared" si="68"/>
        <v>1</v>
      </c>
      <c r="S346">
        <f t="shared" si="69"/>
        <v>0</v>
      </c>
    </row>
    <row r="347" spans="2:19" x14ac:dyDescent="0.2">
      <c r="B347" s="15" t="s">
        <v>32</v>
      </c>
      <c r="C347" s="15" t="s">
        <v>7</v>
      </c>
      <c r="D347" s="15" t="s">
        <v>111</v>
      </c>
      <c r="E347" s="16">
        <v>0.31458333333333333</v>
      </c>
      <c r="F347" s="3">
        <v>0.71250000000000002</v>
      </c>
      <c r="G347" s="12">
        <f t="shared" si="70"/>
        <v>4.5833333333333393E-2</v>
      </c>
      <c r="H347" s="13">
        <f t="shared" si="61"/>
        <v>6</v>
      </c>
      <c r="I347" s="13" t="str">
        <f t="shared" si="62"/>
        <v>DIURNO</v>
      </c>
      <c r="J347" s="12" t="str">
        <f t="shared" si="71"/>
        <v/>
      </c>
      <c r="L347" s="13" t="str">
        <f t="shared" si="60"/>
        <v/>
      </c>
      <c r="M347" s="13">
        <f t="shared" si="63"/>
        <v>0.25</v>
      </c>
      <c r="N347" s="28">
        <f t="shared" si="64"/>
        <v>0</v>
      </c>
      <c r="O347" s="13">
        <f t="shared" si="65"/>
        <v>0</v>
      </c>
      <c r="P347" s="13">
        <f t="shared" si="66"/>
        <v>1</v>
      </c>
      <c r="Q347">
        <f t="shared" si="67"/>
        <v>0</v>
      </c>
      <c r="R347">
        <f t="shared" si="68"/>
        <v>1</v>
      </c>
      <c r="S347">
        <f t="shared" si="69"/>
        <v>0.25</v>
      </c>
    </row>
    <row r="348" spans="2:19" x14ac:dyDescent="0.2">
      <c r="B348" s="15" t="s">
        <v>32</v>
      </c>
      <c r="C348" s="15" t="s">
        <v>7</v>
      </c>
      <c r="D348" s="15" t="s">
        <v>112</v>
      </c>
      <c r="E348" s="16">
        <v>0.31805555555555554</v>
      </c>
      <c r="F348" s="3">
        <v>0.71388888888888891</v>
      </c>
      <c r="G348" s="12">
        <f t="shared" si="70"/>
        <v>4.7222222222222276E-2</v>
      </c>
      <c r="H348" s="13">
        <f t="shared" si="61"/>
        <v>8</v>
      </c>
      <c r="I348" s="13" t="str">
        <f t="shared" si="62"/>
        <v>DIURNO</v>
      </c>
      <c r="J348" s="12" t="str">
        <f t="shared" si="71"/>
        <v/>
      </c>
      <c r="L348" s="13" t="str">
        <f t="shared" si="60"/>
        <v/>
      </c>
      <c r="M348" s="13">
        <f t="shared" si="63"/>
        <v>0.25</v>
      </c>
      <c r="N348" s="28">
        <f t="shared" si="64"/>
        <v>0</v>
      </c>
      <c r="O348" s="13">
        <f t="shared" si="65"/>
        <v>0</v>
      </c>
      <c r="P348" s="13">
        <f t="shared" si="66"/>
        <v>1</v>
      </c>
      <c r="Q348">
        <f t="shared" si="67"/>
        <v>0</v>
      </c>
      <c r="R348">
        <f t="shared" si="68"/>
        <v>1</v>
      </c>
      <c r="S348">
        <f t="shared" si="69"/>
        <v>0.25</v>
      </c>
    </row>
    <row r="349" spans="2:19" x14ac:dyDescent="0.2">
      <c r="B349" s="15" t="s">
        <v>33</v>
      </c>
      <c r="C349" s="15" t="s">
        <v>7</v>
      </c>
      <c r="D349" s="15" t="s">
        <v>102</v>
      </c>
      <c r="E349" s="16">
        <v>0.27152777777777776</v>
      </c>
      <c r="F349" s="3">
        <v>0.66805555555555562</v>
      </c>
      <c r="G349" s="12">
        <f t="shared" si="70"/>
        <v>1.388888888888995E-3</v>
      </c>
      <c r="H349" s="13">
        <f t="shared" si="61"/>
        <v>2</v>
      </c>
      <c r="I349" s="13" t="str">
        <f t="shared" si="62"/>
        <v>DIURNO</v>
      </c>
      <c r="J349" s="12" t="str">
        <f t="shared" si="71"/>
        <v/>
      </c>
      <c r="L349" s="13" t="str">
        <f t="shared" si="60"/>
        <v/>
      </c>
      <c r="M349" s="13">
        <f t="shared" si="63"/>
        <v>0</v>
      </c>
      <c r="N349" s="28">
        <f t="shared" si="64"/>
        <v>0</v>
      </c>
      <c r="O349" s="13">
        <f t="shared" si="65"/>
        <v>0</v>
      </c>
      <c r="P349" s="13">
        <f t="shared" si="66"/>
        <v>0</v>
      </c>
      <c r="Q349">
        <f t="shared" si="67"/>
        <v>0</v>
      </c>
      <c r="R349">
        <f t="shared" si="68"/>
        <v>0</v>
      </c>
      <c r="S349">
        <f t="shared" si="69"/>
        <v>0</v>
      </c>
    </row>
    <row r="350" spans="2:19" x14ac:dyDescent="0.2">
      <c r="B350" s="15" t="s">
        <v>33</v>
      </c>
      <c r="C350" s="15" t="s">
        <v>7</v>
      </c>
      <c r="D350" s="15" t="s">
        <v>103</v>
      </c>
      <c r="E350" s="16">
        <v>0.26944444444444443</v>
      </c>
      <c r="F350" s="3">
        <v>0.66805555555555562</v>
      </c>
      <c r="G350" s="12">
        <f t="shared" si="70"/>
        <v>1.388888888888995E-3</v>
      </c>
      <c r="H350" s="13">
        <f t="shared" si="61"/>
        <v>2</v>
      </c>
      <c r="I350" s="13" t="str">
        <f t="shared" si="62"/>
        <v>DIURNO</v>
      </c>
      <c r="J350" s="12" t="str">
        <f t="shared" si="71"/>
        <v/>
      </c>
      <c r="L350" s="13" t="str">
        <f t="shared" si="60"/>
        <v/>
      </c>
      <c r="M350" s="13">
        <f t="shared" si="63"/>
        <v>0</v>
      </c>
      <c r="N350" s="28">
        <f t="shared" si="64"/>
        <v>0</v>
      </c>
      <c r="O350" s="13">
        <f t="shared" si="65"/>
        <v>0</v>
      </c>
      <c r="P350" s="13">
        <f t="shared" si="66"/>
        <v>0</v>
      </c>
      <c r="Q350">
        <f t="shared" si="67"/>
        <v>0</v>
      </c>
      <c r="R350">
        <f t="shared" si="68"/>
        <v>0</v>
      </c>
      <c r="S350">
        <f t="shared" si="69"/>
        <v>0</v>
      </c>
    </row>
    <row r="351" spans="2:19" x14ac:dyDescent="0.2">
      <c r="B351" s="15" t="s">
        <v>33</v>
      </c>
      <c r="C351" s="15" t="s">
        <v>7</v>
      </c>
      <c r="D351" s="15" t="s">
        <v>104</v>
      </c>
      <c r="E351" s="16">
        <v>0.27430555555555552</v>
      </c>
      <c r="F351" s="3">
        <v>0.66666666666666663</v>
      </c>
      <c r="G351" s="12">
        <f t="shared" si="70"/>
        <v>0</v>
      </c>
      <c r="H351" s="13">
        <f t="shared" si="61"/>
        <v>0</v>
      </c>
      <c r="I351" s="13" t="str">
        <f t="shared" si="62"/>
        <v>DIURNO</v>
      </c>
      <c r="J351" s="12" t="str">
        <f t="shared" si="71"/>
        <v/>
      </c>
      <c r="L351" s="13" t="str">
        <f t="shared" si="60"/>
        <v/>
      </c>
      <c r="M351" s="13">
        <f t="shared" si="63"/>
        <v>0</v>
      </c>
      <c r="N351" s="28">
        <f t="shared" si="64"/>
        <v>0</v>
      </c>
      <c r="O351" s="13">
        <f t="shared" si="65"/>
        <v>0</v>
      </c>
      <c r="P351" s="13">
        <f t="shared" si="66"/>
        <v>0</v>
      </c>
      <c r="Q351">
        <f t="shared" si="67"/>
        <v>0</v>
      </c>
      <c r="R351">
        <f t="shared" si="68"/>
        <v>0</v>
      </c>
      <c r="S351">
        <f t="shared" si="69"/>
        <v>0</v>
      </c>
    </row>
    <row r="352" spans="2:19" x14ac:dyDescent="0.2">
      <c r="B352" s="15" t="s">
        <v>33</v>
      </c>
      <c r="C352" s="15" t="s">
        <v>7</v>
      </c>
      <c r="D352" s="15" t="s">
        <v>105</v>
      </c>
      <c r="E352" s="16">
        <v>0.26874999999999999</v>
      </c>
      <c r="F352" s="3">
        <v>0.66736111111111107</v>
      </c>
      <c r="G352" s="12">
        <f t="shared" si="70"/>
        <v>6.9444444444444198E-4</v>
      </c>
      <c r="H352" s="13">
        <f t="shared" si="61"/>
        <v>1</v>
      </c>
      <c r="I352" s="13" t="str">
        <f t="shared" si="62"/>
        <v>DIURNO</v>
      </c>
      <c r="J352" s="12" t="str">
        <f t="shared" si="71"/>
        <v/>
      </c>
      <c r="L352" s="13" t="str">
        <f t="shared" si="60"/>
        <v/>
      </c>
      <c r="M352" s="13">
        <f t="shared" si="63"/>
        <v>0</v>
      </c>
      <c r="N352" s="28">
        <f t="shared" si="64"/>
        <v>0</v>
      </c>
      <c r="O352" s="13">
        <f t="shared" si="65"/>
        <v>0</v>
      </c>
      <c r="P352" s="13">
        <f t="shared" si="66"/>
        <v>0</v>
      </c>
      <c r="Q352">
        <f t="shared" si="67"/>
        <v>0</v>
      </c>
      <c r="R352">
        <f t="shared" si="68"/>
        <v>0</v>
      </c>
      <c r="S352">
        <f t="shared" si="69"/>
        <v>0</v>
      </c>
    </row>
    <row r="353" spans="2:19" x14ac:dyDescent="0.2">
      <c r="B353" s="15" t="s">
        <v>33</v>
      </c>
      <c r="C353" s="15" t="s">
        <v>7</v>
      </c>
      <c r="D353" s="15" t="s">
        <v>106</v>
      </c>
      <c r="E353" s="16">
        <v>0.27291666666666664</v>
      </c>
      <c r="F353" s="3">
        <v>0.66736111111111107</v>
      </c>
      <c r="G353" s="12">
        <f t="shared" si="70"/>
        <v>6.9444444444444198E-4</v>
      </c>
      <c r="H353" s="13">
        <f t="shared" si="61"/>
        <v>1</v>
      </c>
      <c r="I353" s="13" t="str">
        <f t="shared" si="62"/>
        <v>DIURNO</v>
      </c>
      <c r="J353" s="12" t="str">
        <f t="shared" si="71"/>
        <v/>
      </c>
      <c r="L353" s="13" t="str">
        <f t="shared" si="60"/>
        <v/>
      </c>
      <c r="M353" s="13">
        <f t="shared" si="63"/>
        <v>0</v>
      </c>
      <c r="N353" s="28">
        <f t="shared" si="64"/>
        <v>0</v>
      </c>
      <c r="O353" s="13">
        <f t="shared" si="65"/>
        <v>0</v>
      </c>
      <c r="P353" s="13">
        <f t="shared" si="66"/>
        <v>0</v>
      </c>
      <c r="Q353">
        <f t="shared" si="67"/>
        <v>0</v>
      </c>
      <c r="R353">
        <f t="shared" si="68"/>
        <v>0</v>
      </c>
      <c r="S353">
        <f t="shared" si="69"/>
        <v>0</v>
      </c>
    </row>
    <row r="354" spans="2:19" x14ac:dyDescent="0.2">
      <c r="B354" s="15" t="s">
        <v>33</v>
      </c>
      <c r="C354" s="15" t="s">
        <v>7</v>
      </c>
      <c r="D354" s="15" t="s">
        <v>107</v>
      </c>
      <c r="E354" s="16">
        <v>0.26805555555555555</v>
      </c>
      <c r="F354" s="3">
        <v>0.66736111111111107</v>
      </c>
      <c r="G354" s="12">
        <f t="shared" si="70"/>
        <v>6.9444444444444198E-4</v>
      </c>
      <c r="H354" s="13">
        <f t="shared" si="61"/>
        <v>1</v>
      </c>
      <c r="I354" s="13" t="str">
        <f t="shared" si="62"/>
        <v>DIURNO</v>
      </c>
      <c r="J354" s="12" t="str">
        <f t="shared" si="71"/>
        <v/>
      </c>
      <c r="L354" s="13" t="str">
        <f t="shared" si="60"/>
        <v/>
      </c>
      <c r="M354" s="13">
        <f t="shared" si="63"/>
        <v>0</v>
      </c>
      <c r="N354" s="28">
        <f t="shared" si="64"/>
        <v>0</v>
      </c>
      <c r="O354" s="13">
        <f t="shared" si="65"/>
        <v>0</v>
      </c>
      <c r="P354" s="13">
        <f t="shared" si="66"/>
        <v>0</v>
      </c>
      <c r="Q354">
        <f t="shared" si="67"/>
        <v>0</v>
      </c>
      <c r="R354">
        <f t="shared" si="68"/>
        <v>0</v>
      </c>
      <c r="S354">
        <f t="shared" si="69"/>
        <v>0</v>
      </c>
    </row>
    <row r="355" spans="2:19" x14ac:dyDescent="0.2">
      <c r="B355" s="15" t="s">
        <v>33</v>
      </c>
      <c r="C355" s="15" t="s">
        <v>7</v>
      </c>
      <c r="D355" s="15" t="s">
        <v>113</v>
      </c>
      <c r="E355" s="16">
        <v>0.27361111111111108</v>
      </c>
      <c r="F355" s="3">
        <v>0.66736111111111107</v>
      </c>
      <c r="G355" s="12">
        <f t="shared" si="70"/>
        <v>6.9444444444444198E-4</v>
      </c>
      <c r="H355" s="13">
        <f t="shared" si="61"/>
        <v>1</v>
      </c>
      <c r="I355" s="13" t="str">
        <f t="shared" si="62"/>
        <v>DIURNO</v>
      </c>
      <c r="J355" s="12" t="str">
        <f t="shared" si="71"/>
        <v/>
      </c>
      <c r="L355" s="13" t="str">
        <f t="shared" si="60"/>
        <v/>
      </c>
      <c r="M355" s="13">
        <f t="shared" si="63"/>
        <v>0</v>
      </c>
      <c r="N355" s="28">
        <f t="shared" si="64"/>
        <v>0</v>
      </c>
      <c r="O355" s="13">
        <f t="shared" si="65"/>
        <v>0</v>
      </c>
      <c r="P355" s="13">
        <f t="shared" si="66"/>
        <v>0</v>
      </c>
      <c r="Q355">
        <f t="shared" si="67"/>
        <v>0</v>
      </c>
      <c r="R355">
        <f t="shared" si="68"/>
        <v>0</v>
      </c>
      <c r="S355">
        <f t="shared" si="69"/>
        <v>0</v>
      </c>
    </row>
    <row r="356" spans="2:19" x14ac:dyDescent="0.2">
      <c r="B356" s="15" t="s">
        <v>33</v>
      </c>
      <c r="C356" s="15" t="s">
        <v>7</v>
      </c>
      <c r="D356" s="15" t="s">
        <v>108</v>
      </c>
      <c r="E356" s="16">
        <v>0.27013888888888887</v>
      </c>
      <c r="F356" s="3">
        <v>0.66666666666666663</v>
      </c>
      <c r="G356" s="12">
        <f t="shared" si="70"/>
        <v>0</v>
      </c>
      <c r="H356" s="13">
        <f t="shared" si="61"/>
        <v>0</v>
      </c>
      <c r="I356" s="13" t="str">
        <f t="shared" si="62"/>
        <v>DIURNO</v>
      </c>
      <c r="J356" s="12" t="str">
        <f t="shared" si="71"/>
        <v/>
      </c>
      <c r="L356" s="13" t="str">
        <f t="shared" si="60"/>
        <v/>
      </c>
      <c r="M356" s="13">
        <f t="shared" si="63"/>
        <v>0</v>
      </c>
      <c r="N356" s="28">
        <f t="shared" si="64"/>
        <v>0</v>
      </c>
      <c r="O356" s="13">
        <f t="shared" si="65"/>
        <v>0</v>
      </c>
      <c r="P356" s="13">
        <f t="shared" si="66"/>
        <v>0</v>
      </c>
      <c r="Q356">
        <f t="shared" si="67"/>
        <v>0</v>
      </c>
      <c r="R356">
        <f t="shared" si="68"/>
        <v>0</v>
      </c>
      <c r="S356">
        <f t="shared" si="69"/>
        <v>0</v>
      </c>
    </row>
    <row r="357" spans="2:19" x14ac:dyDescent="0.2">
      <c r="B357" s="15" t="s">
        <v>33</v>
      </c>
      <c r="C357" s="15" t="s">
        <v>7</v>
      </c>
      <c r="D357" s="15" t="s">
        <v>114</v>
      </c>
      <c r="E357" s="16">
        <v>0.33749999999999997</v>
      </c>
      <c r="F357" s="3">
        <v>0.50138888888888888</v>
      </c>
      <c r="G357" s="12">
        <f t="shared" si="70"/>
        <v>0</v>
      </c>
      <c r="H357" s="13">
        <f t="shared" si="61"/>
        <v>0</v>
      </c>
      <c r="I357" s="13" t="str">
        <f t="shared" si="62"/>
        <v>DIURNO</v>
      </c>
      <c r="J357" s="12" t="str">
        <f t="shared" si="71"/>
        <v/>
      </c>
      <c r="L357" s="13" t="str">
        <f t="shared" si="60"/>
        <v/>
      </c>
      <c r="M357" s="13">
        <f t="shared" si="63"/>
        <v>0</v>
      </c>
      <c r="N357" s="28">
        <f t="shared" si="64"/>
        <v>0</v>
      </c>
      <c r="O357" s="13">
        <f t="shared" si="65"/>
        <v>0</v>
      </c>
      <c r="P357" s="13">
        <f t="shared" si="66"/>
        <v>0</v>
      </c>
      <c r="Q357">
        <f t="shared" si="67"/>
        <v>0</v>
      </c>
      <c r="R357">
        <f t="shared" si="68"/>
        <v>0</v>
      </c>
      <c r="S357">
        <f t="shared" si="69"/>
        <v>0</v>
      </c>
    </row>
    <row r="358" spans="2:19" x14ac:dyDescent="0.2">
      <c r="B358" s="15" t="s">
        <v>33</v>
      </c>
      <c r="C358" s="15" t="s">
        <v>7</v>
      </c>
      <c r="D358" s="15" t="s">
        <v>109</v>
      </c>
      <c r="E358" s="16">
        <v>0.27083333333333331</v>
      </c>
      <c r="F358" s="3">
        <v>0.66736111111111107</v>
      </c>
      <c r="G358" s="12">
        <f t="shared" si="70"/>
        <v>6.9444444444444198E-4</v>
      </c>
      <c r="H358" s="13">
        <f t="shared" si="61"/>
        <v>1</v>
      </c>
      <c r="I358" s="13" t="str">
        <f t="shared" si="62"/>
        <v>DIURNO</v>
      </c>
      <c r="J358" s="12" t="str">
        <f t="shared" si="71"/>
        <v/>
      </c>
      <c r="L358" s="13" t="str">
        <f t="shared" si="60"/>
        <v/>
      </c>
      <c r="M358" s="13">
        <f t="shared" si="63"/>
        <v>0</v>
      </c>
      <c r="N358" s="28">
        <f t="shared" si="64"/>
        <v>0</v>
      </c>
      <c r="O358" s="13">
        <f t="shared" si="65"/>
        <v>0</v>
      </c>
      <c r="P358" s="13">
        <f t="shared" si="66"/>
        <v>0</v>
      </c>
      <c r="Q358">
        <f t="shared" si="67"/>
        <v>0</v>
      </c>
      <c r="R358">
        <f t="shared" si="68"/>
        <v>0</v>
      </c>
      <c r="S358">
        <f t="shared" si="69"/>
        <v>0</v>
      </c>
    </row>
    <row r="359" spans="2:19" x14ac:dyDescent="0.2">
      <c r="B359" s="15" t="s">
        <v>33</v>
      </c>
      <c r="C359" s="15" t="s">
        <v>7</v>
      </c>
      <c r="D359" s="15" t="s">
        <v>110</v>
      </c>
      <c r="E359" s="16">
        <v>0.27361111111111108</v>
      </c>
      <c r="F359" s="3">
        <v>0.66666666666666663</v>
      </c>
      <c r="G359" s="12">
        <f t="shared" si="70"/>
        <v>0</v>
      </c>
      <c r="H359" s="13">
        <f t="shared" si="61"/>
        <v>0</v>
      </c>
      <c r="I359" s="13" t="str">
        <f t="shared" si="62"/>
        <v>DIURNO</v>
      </c>
      <c r="J359" s="12" t="str">
        <f t="shared" si="71"/>
        <v/>
      </c>
      <c r="L359" s="13" t="str">
        <f t="shared" si="60"/>
        <v/>
      </c>
      <c r="M359" s="13">
        <f t="shared" si="63"/>
        <v>0</v>
      </c>
      <c r="N359" s="28">
        <f t="shared" si="64"/>
        <v>0</v>
      </c>
      <c r="O359" s="13">
        <f t="shared" si="65"/>
        <v>0</v>
      </c>
      <c r="P359" s="13">
        <f t="shared" si="66"/>
        <v>0</v>
      </c>
      <c r="Q359">
        <f t="shared" si="67"/>
        <v>0</v>
      </c>
      <c r="R359">
        <f t="shared" si="68"/>
        <v>0</v>
      </c>
      <c r="S359">
        <f t="shared" si="69"/>
        <v>0</v>
      </c>
    </row>
    <row r="360" spans="2:19" x14ac:dyDescent="0.2">
      <c r="B360" s="15" t="s">
        <v>33</v>
      </c>
      <c r="C360" s="15" t="s">
        <v>7</v>
      </c>
      <c r="D360" s="15" t="s">
        <v>111</v>
      </c>
      <c r="E360" s="16">
        <v>0.26874999999999999</v>
      </c>
      <c r="F360" s="3">
        <v>0.66736111111111107</v>
      </c>
      <c r="G360" s="12">
        <f t="shared" si="70"/>
        <v>6.9444444444444198E-4</v>
      </c>
      <c r="H360" s="13">
        <f t="shared" si="61"/>
        <v>1</v>
      </c>
      <c r="I360" s="13" t="str">
        <f t="shared" si="62"/>
        <v>DIURNO</v>
      </c>
      <c r="J360" s="12" t="str">
        <f t="shared" si="71"/>
        <v/>
      </c>
      <c r="L360" s="13" t="str">
        <f t="shared" si="60"/>
        <v/>
      </c>
      <c r="M360" s="13">
        <f t="shared" si="63"/>
        <v>0</v>
      </c>
      <c r="N360" s="28">
        <f t="shared" si="64"/>
        <v>0</v>
      </c>
      <c r="O360" s="13">
        <f t="shared" si="65"/>
        <v>0</v>
      </c>
      <c r="P360" s="13">
        <f t="shared" si="66"/>
        <v>0</v>
      </c>
      <c r="Q360">
        <f t="shared" si="67"/>
        <v>0</v>
      </c>
      <c r="R360">
        <f t="shared" si="68"/>
        <v>0</v>
      </c>
      <c r="S360">
        <f t="shared" si="69"/>
        <v>0</v>
      </c>
    </row>
    <row r="361" spans="2:19" x14ac:dyDescent="0.2">
      <c r="B361" s="15" t="s">
        <v>33</v>
      </c>
      <c r="C361" s="15" t="s">
        <v>7</v>
      </c>
      <c r="D361" s="15" t="s">
        <v>112</v>
      </c>
      <c r="E361" s="16">
        <v>0.27777777777777779</v>
      </c>
      <c r="F361" s="3">
        <v>0.66736111111111107</v>
      </c>
      <c r="G361" s="12">
        <f t="shared" si="70"/>
        <v>6.9444444444444198E-4</v>
      </c>
      <c r="H361" s="13">
        <f t="shared" si="61"/>
        <v>1</v>
      </c>
      <c r="I361" s="13" t="str">
        <f t="shared" si="62"/>
        <v>DIURNO</v>
      </c>
      <c r="J361" s="12" t="str">
        <f t="shared" si="71"/>
        <v/>
      </c>
      <c r="L361" s="13" t="str">
        <f t="shared" si="60"/>
        <v/>
      </c>
      <c r="M361" s="13">
        <f t="shared" si="63"/>
        <v>0</v>
      </c>
      <c r="N361" s="28">
        <f t="shared" si="64"/>
        <v>0</v>
      </c>
      <c r="O361" s="13">
        <f t="shared" si="65"/>
        <v>0</v>
      </c>
      <c r="P361" s="13">
        <f t="shared" si="66"/>
        <v>0</v>
      </c>
      <c r="Q361">
        <f t="shared" si="67"/>
        <v>0</v>
      </c>
      <c r="R361">
        <f t="shared" si="68"/>
        <v>0</v>
      </c>
      <c r="S361">
        <f t="shared" si="69"/>
        <v>0</v>
      </c>
    </row>
    <row r="362" spans="2:19" x14ac:dyDescent="0.2">
      <c r="B362" s="15" t="s">
        <v>34</v>
      </c>
      <c r="C362" s="15" t="s">
        <v>7</v>
      </c>
      <c r="D362" s="15" t="s">
        <v>102</v>
      </c>
      <c r="E362" s="16">
        <v>0.27291666666666664</v>
      </c>
      <c r="F362" s="3">
        <v>0.66805555555555562</v>
      </c>
      <c r="G362" s="12">
        <f t="shared" si="70"/>
        <v>1.388888888888995E-3</v>
      </c>
      <c r="H362" s="13">
        <f t="shared" si="61"/>
        <v>2</v>
      </c>
      <c r="I362" s="13" t="str">
        <f t="shared" si="62"/>
        <v>DIURNO</v>
      </c>
      <c r="J362" s="12" t="str">
        <f t="shared" si="71"/>
        <v/>
      </c>
      <c r="L362" s="13" t="str">
        <f t="shared" si="60"/>
        <v/>
      </c>
      <c r="M362" s="13">
        <f t="shared" si="63"/>
        <v>0</v>
      </c>
      <c r="N362" s="28">
        <f t="shared" si="64"/>
        <v>0</v>
      </c>
      <c r="O362" s="13">
        <f t="shared" si="65"/>
        <v>0</v>
      </c>
      <c r="P362" s="13">
        <f t="shared" si="66"/>
        <v>0</v>
      </c>
      <c r="Q362">
        <f t="shared" si="67"/>
        <v>0</v>
      </c>
      <c r="R362">
        <f t="shared" si="68"/>
        <v>0</v>
      </c>
      <c r="S362">
        <f t="shared" si="69"/>
        <v>0</v>
      </c>
    </row>
    <row r="363" spans="2:19" x14ac:dyDescent="0.2">
      <c r="B363" s="15" t="s">
        <v>34</v>
      </c>
      <c r="C363" s="15" t="s">
        <v>7</v>
      </c>
      <c r="D363" s="15" t="s">
        <v>103</v>
      </c>
      <c r="E363" s="16">
        <v>0.26874999999999999</v>
      </c>
      <c r="F363" s="3">
        <v>0.66666666666666663</v>
      </c>
      <c r="G363" s="12">
        <f t="shared" si="70"/>
        <v>0</v>
      </c>
      <c r="H363" s="13">
        <f t="shared" si="61"/>
        <v>0</v>
      </c>
      <c r="I363" s="13" t="str">
        <f t="shared" si="62"/>
        <v>DIURNO</v>
      </c>
      <c r="J363" s="12" t="str">
        <f t="shared" si="71"/>
        <v/>
      </c>
      <c r="L363" s="13" t="str">
        <f t="shared" si="60"/>
        <v/>
      </c>
      <c r="M363" s="13">
        <f t="shared" si="63"/>
        <v>0</v>
      </c>
      <c r="N363" s="28">
        <f t="shared" si="64"/>
        <v>0</v>
      </c>
      <c r="O363" s="13">
        <f t="shared" si="65"/>
        <v>0</v>
      </c>
      <c r="P363" s="13">
        <f t="shared" si="66"/>
        <v>0</v>
      </c>
      <c r="Q363">
        <f t="shared" si="67"/>
        <v>0</v>
      </c>
      <c r="R363">
        <f t="shared" si="68"/>
        <v>0</v>
      </c>
      <c r="S363">
        <f t="shared" si="69"/>
        <v>0</v>
      </c>
    </row>
    <row r="364" spans="2:19" x14ac:dyDescent="0.2">
      <c r="B364" s="15" t="s">
        <v>34</v>
      </c>
      <c r="C364" s="15" t="s">
        <v>7</v>
      </c>
      <c r="D364" s="15" t="s">
        <v>104</v>
      </c>
      <c r="E364" s="16">
        <v>0.27430555555555552</v>
      </c>
      <c r="F364" s="3">
        <v>0.67152777777777783</v>
      </c>
      <c r="G364" s="12">
        <f t="shared" si="70"/>
        <v>4.8611111111112049E-3</v>
      </c>
      <c r="H364" s="13">
        <f t="shared" si="61"/>
        <v>7</v>
      </c>
      <c r="I364" s="13" t="str">
        <f t="shared" si="62"/>
        <v>DIURNO</v>
      </c>
      <c r="J364" s="12" t="str">
        <f t="shared" si="71"/>
        <v/>
      </c>
      <c r="L364" s="13" t="str">
        <f t="shared" si="60"/>
        <v/>
      </c>
      <c r="M364" s="13">
        <f t="shared" si="63"/>
        <v>0.25</v>
      </c>
      <c r="N364" s="28">
        <f t="shared" si="64"/>
        <v>0</v>
      </c>
      <c r="O364" s="13">
        <f t="shared" si="65"/>
        <v>0</v>
      </c>
      <c r="P364" s="13">
        <f t="shared" si="66"/>
        <v>0</v>
      </c>
      <c r="Q364">
        <f t="shared" si="67"/>
        <v>0</v>
      </c>
      <c r="R364">
        <f t="shared" si="68"/>
        <v>0</v>
      </c>
      <c r="S364">
        <f t="shared" si="69"/>
        <v>0.25</v>
      </c>
    </row>
    <row r="365" spans="2:19" x14ac:dyDescent="0.2">
      <c r="B365" s="15" t="s">
        <v>34</v>
      </c>
      <c r="C365" s="15" t="s">
        <v>7</v>
      </c>
      <c r="D365" s="15" t="s">
        <v>105</v>
      </c>
      <c r="E365" s="16">
        <v>0.27152777777777776</v>
      </c>
      <c r="F365" s="3">
        <v>0.66736111111111107</v>
      </c>
      <c r="G365" s="12">
        <f t="shared" si="70"/>
        <v>6.9444444444444198E-4</v>
      </c>
      <c r="H365" s="13">
        <f t="shared" si="61"/>
        <v>1</v>
      </c>
      <c r="I365" s="13" t="str">
        <f t="shared" si="62"/>
        <v>DIURNO</v>
      </c>
      <c r="J365" s="12" t="str">
        <f t="shared" si="71"/>
        <v/>
      </c>
      <c r="L365" s="13" t="str">
        <f t="shared" si="60"/>
        <v/>
      </c>
      <c r="M365" s="13">
        <f t="shared" si="63"/>
        <v>0</v>
      </c>
      <c r="N365" s="28">
        <f t="shared" si="64"/>
        <v>0</v>
      </c>
      <c r="O365" s="13">
        <f t="shared" si="65"/>
        <v>0</v>
      </c>
      <c r="P365" s="13">
        <f t="shared" si="66"/>
        <v>0</v>
      </c>
      <c r="Q365">
        <f t="shared" si="67"/>
        <v>0</v>
      </c>
      <c r="R365">
        <f t="shared" si="68"/>
        <v>0</v>
      </c>
      <c r="S365">
        <f t="shared" si="69"/>
        <v>0</v>
      </c>
    </row>
    <row r="366" spans="2:19" x14ac:dyDescent="0.2">
      <c r="B366" s="15" t="s">
        <v>34</v>
      </c>
      <c r="C366" s="15" t="s">
        <v>7</v>
      </c>
      <c r="D366" s="15" t="s">
        <v>106</v>
      </c>
      <c r="E366" s="16">
        <v>0.27777777777777779</v>
      </c>
      <c r="F366" s="3">
        <v>0.66736111111111107</v>
      </c>
      <c r="G366" s="12">
        <f t="shared" si="70"/>
        <v>6.9444444444444198E-4</v>
      </c>
      <c r="H366" s="13">
        <f t="shared" si="61"/>
        <v>1</v>
      </c>
      <c r="I366" s="13" t="str">
        <f t="shared" si="62"/>
        <v>DIURNO</v>
      </c>
      <c r="J366" s="12" t="str">
        <f t="shared" si="71"/>
        <v/>
      </c>
      <c r="L366" s="13" t="str">
        <f t="shared" si="60"/>
        <v/>
      </c>
      <c r="M366" s="13">
        <f t="shared" si="63"/>
        <v>0</v>
      </c>
      <c r="N366" s="28">
        <f t="shared" si="64"/>
        <v>0</v>
      </c>
      <c r="O366" s="13">
        <f t="shared" si="65"/>
        <v>0</v>
      </c>
      <c r="P366" s="13">
        <f t="shared" si="66"/>
        <v>0</v>
      </c>
      <c r="Q366">
        <f t="shared" si="67"/>
        <v>0</v>
      </c>
      <c r="R366">
        <f t="shared" si="68"/>
        <v>0</v>
      </c>
      <c r="S366">
        <f t="shared" si="69"/>
        <v>0</v>
      </c>
    </row>
    <row r="367" spans="2:19" x14ac:dyDescent="0.2">
      <c r="B367" s="15" t="s">
        <v>34</v>
      </c>
      <c r="C367" s="15" t="s">
        <v>7</v>
      </c>
      <c r="D367" s="15" t="s">
        <v>107</v>
      </c>
      <c r="E367" s="16">
        <v>0.26527777777777778</v>
      </c>
      <c r="F367" s="3">
        <v>0.66736111111111107</v>
      </c>
      <c r="G367" s="12">
        <f t="shared" si="70"/>
        <v>6.9444444444444198E-4</v>
      </c>
      <c r="H367" s="13">
        <f t="shared" si="61"/>
        <v>1</v>
      </c>
      <c r="I367" s="13" t="str">
        <f t="shared" si="62"/>
        <v>DIURNO</v>
      </c>
      <c r="J367" s="12" t="str">
        <f t="shared" si="71"/>
        <v/>
      </c>
      <c r="L367" s="13" t="str">
        <f t="shared" si="60"/>
        <v/>
      </c>
      <c r="M367" s="13">
        <f t="shared" si="63"/>
        <v>0</v>
      </c>
      <c r="N367" s="28">
        <f t="shared" si="64"/>
        <v>0</v>
      </c>
      <c r="O367" s="13">
        <f t="shared" si="65"/>
        <v>0</v>
      </c>
      <c r="P367" s="13">
        <f t="shared" si="66"/>
        <v>0</v>
      </c>
      <c r="Q367">
        <f t="shared" si="67"/>
        <v>0</v>
      </c>
      <c r="R367">
        <f t="shared" si="68"/>
        <v>0</v>
      </c>
      <c r="S367">
        <f t="shared" si="69"/>
        <v>0</v>
      </c>
    </row>
    <row r="368" spans="2:19" x14ac:dyDescent="0.2">
      <c r="B368" s="15" t="s">
        <v>34</v>
      </c>
      <c r="C368" s="15" t="s">
        <v>7</v>
      </c>
      <c r="D368" s="15" t="s">
        <v>113</v>
      </c>
      <c r="E368" s="16">
        <v>0.27291666666666664</v>
      </c>
      <c r="F368" s="3">
        <v>0.66805555555555562</v>
      </c>
      <c r="G368" s="12">
        <f t="shared" si="70"/>
        <v>1.388888888888995E-3</v>
      </c>
      <c r="H368" s="13">
        <f t="shared" si="61"/>
        <v>2</v>
      </c>
      <c r="I368" s="13" t="str">
        <f t="shared" si="62"/>
        <v>DIURNO</v>
      </c>
      <c r="J368" s="12" t="str">
        <f t="shared" si="71"/>
        <v/>
      </c>
      <c r="L368" s="13" t="str">
        <f t="shared" si="60"/>
        <v/>
      </c>
      <c r="M368" s="13">
        <f t="shared" si="63"/>
        <v>0</v>
      </c>
      <c r="N368" s="28">
        <f t="shared" si="64"/>
        <v>0</v>
      </c>
      <c r="O368" s="13">
        <f t="shared" si="65"/>
        <v>0</v>
      </c>
      <c r="P368" s="13">
        <f t="shared" si="66"/>
        <v>0</v>
      </c>
      <c r="Q368">
        <f t="shared" si="67"/>
        <v>0</v>
      </c>
      <c r="R368">
        <f t="shared" si="68"/>
        <v>0</v>
      </c>
      <c r="S368">
        <f t="shared" si="69"/>
        <v>0</v>
      </c>
    </row>
    <row r="369" spans="2:19" x14ac:dyDescent="0.2">
      <c r="B369" s="15" t="s">
        <v>34</v>
      </c>
      <c r="C369" s="15" t="s">
        <v>7</v>
      </c>
      <c r="D369" s="15" t="s">
        <v>108</v>
      </c>
      <c r="E369" s="16">
        <v>0.28541666666666665</v>
      </c>
      <c r="F369" s="3">
        <v>0.66666666666666663</v>
      </c>
      <c r="G369" s="12">
        <f t="shared" si="70"/>
        <v>0</v>
      </c>
      <c r="H369" s="13">
        <f t="shared" si="61"/>
        <v>0</v>
      </c>
      <c r="I369" s="13" t="str">
        <f t="shared" si="62"/>
        <v>DIURNO</v>
      </c>
      <c r="J369" s="12" t="str">
        <f t="shared" si="71"/>
        <v/>
      </c>
      <c r="L369" s="13" t="str">
        <f t="shared" si="60"/>
        <v/>
      </c>
      <c r="M369" s="13">
        <f t="shared" si="63"/>
        <v>0</v>
      </c>
      <c r="N369" s="28">
        <f t="shared" si="64"/>
        <v>0</v>
      </c>
      <c r="O369" s="13">
        <f t="shared" si="65"/>
        <v>0</v>
      </c>
      <c r="P369" s="13">
        <f t="shared" si="66"/>
        <v>0</v>
      </c>
      <c r="Q369">
        <f t="shared" si="67"/>
        <v>0</v>
      </c>
      <c r="R369">
        <f t="shared" si="68"/>
        <v>0</v>
      </c>
      <c r="S369">
        <f t="shared" si="69"/>
        <v>0</v>
      </c>
    </row>
    <row r="370" spans="2:19" x14ac:dyDescent="0.2">
      <c r="B370" s="15" t="s">
        <v>34</v>
      </c>
      <c r="C370" s="15" t="s">
        <v>7</v>
      </c>
      <c r="D370" s="15" t="s">
        <v>114</v>
      </c>
      <c r="E370" s="16">
        <v>0.34791666666666665</v>
      </c>
      <c r="F370" s="3">
        <v>0.50138888888888888</v>
      </c>
      <c r="G370" s="12">
        <f t="shared" si="70"/>
        <v>0</v>
      </c>
      <c r="H370" s="13">
        <f t="shared" si="61"/>
        <v>0</v>
      </c>
      <c r="I370" s="13" t="str">
        <f t="shared" si="62"/>
        <v>DIURNO</v>
      </c>
      <c r="J370" s="12" t="str">
        <f t="shared" si="71"/>
        <v/>
      </c>
      <c r="L370" s="13" t="str">
        <f t="shared" si="60"/>
        <v/>
      </c>
      <c r="M370" s="13">
        <f t="shared" si="63"/>
        <v>0</v>
      </c>
      <c r="N370" s="28">
        <f t="shared" si="64"/>
        <v>0</v>
      </c>
      <c r="O370" s="13">
        <f t="shared" si="65"/>
        <v>0</v>
      </c>
      <c r="P370" s="13">
        <f t="shared" si="66"/>
        <v>0</v>
      </c>
      <c r="Q370">
        <f t="shared" si="67"/>
        <v>0</v>
      </c>
      <c r="R370">
        <f t="shared" si="68"/>
        <v>0</v>
      </c>
      <c r="S370">
        <f t="shared" si="69"/>
        <v>0</v>
      </c>
    </row>
    <row r="371" spans="2:19" x14ac:dyDescent="0.2">
      <c r="B371" s="15" t="s">
        <v>34</v>
      </c>
      <c r="C371" s="15" t="s">
        <v>7</v>
      </c>
      <c r="D371" s="15" t="s">
        <v>109</v>
      </c>
      <c r="E371" s="16">
        <v>0.66736111111111107</v>
      </c>
      <c r="G371" s="12">
        <f t="shared" si="70"/>
        <v>0</v>
      </c>
      <c r="H371" s="13">
        <f t="shared" si="61"/>
        <v>0</v>
      </c>
      <c r="I371" s="13" t="str">
        <f t="shared" si="62"/>
        <v>DIURNO</v>
      </c>
      <c r="J371" s="12" t="str">
        <f t="shared" si="71"/>
        <v>SI</v>
      </c>
      <c r="L371" s="13" t="str">
        <f t="shared" si="60"/>
        <v>5,5</v>
      </c>
      <c r="M371" s="13">
        <f t="shared" si="63"/>
        <v>0</v>
      </c>
      <c r="N371" s="28">
        <f t="shared" si="64"/>
        <v>0</v>
      </c>
      <c r="O371" s="13">
        <f t="shared" si="65"/>
        <v>0</v>
      </c>
      <c r="P371" s="13">
        <f t="shared" si="66"/>
        <v>0</v>
      </c>
      <c r="Q371">
        <f t="shared" si="67"/>
        <v>0</v>
      </c>
      <c r="R371">
        <f t="shared" si="68"/>
        <v>0</v>
      </c>
      <c r="S371">
        <f t="shared" si="69"/>
        <v>0</v>
      </c>
    </row>
    <row r="372" spans="2:19" x14ac:dyDescent="0.2">
      <c r="B372" s="15" t="s">
        <v>34</v>
      </c>
      <c r="C372" s="15" t="s">
        <v>7</v>
      </c>
      <c r="D372" s="15" t="s">
        <v>110</v>
      </c>
      <c r="E372" s="16">
        <v>0.2722222222222222</v>
      </c>
      <c r="F372" s="3">
        <v>0.66666666666666663</v>
      </c>
      <c r="G372" s="12">
        <f t="shared" si="70"/>
        <v>0</v>
      </c>
      <c r="H372" s="13">
        <f t="shared" si="61"/>
        <v>0</v>
      </c>
      <c r="I372" s="13" t="str">
        <f t="shared" si="62"/>
        <v>DIURNO</v>
      </c>
      <c r="J372" s="12" t="str">
        <f t="shared" si="71"/>
        <v/>
      </c>
      <c r="L372" s="13" t="str">
        <f t="shared" si="60"/>
        <v/>
      </c>
      <c r="M372" s="13">
        <f t="shared" si="63"/>
        <v>0</v>
      </c>
      <c r="N372" s="28">
        <f t="shared" si="64"/>
        <v>0</v>
      </c>
      <c r="O372" s="13">
        <f t="shared" si="65"/>
        <v>0</v>
      </c>
      <c r="P372" s="13">
        <f t="shared" si="66"/>
        <v>0</v>
      </c>
      <c r="Q372">
        <f t="shared" si="67"/>
        <v>0</v>
      </c>
      <c r="R372">
        <f t="shared" si="68"/>
        <v>0</v>
      </c>
      <c r="S372">
        <f t="shared" si="69"/>
        <v>0</v>
      </c>
    </row>
    <row r="373" spans="2:19" x14ac:dyDescent="0.2">
      <c r="B373" s="15" t="s">
        <v>34</v>
      </c>
      <c r="C373" s="15" t="s">
        <v>7</v>
      </c>
      <c r="D373" s="15" t="s">
        <v>111</v>
      </c>
      <c r="E373" s="16">
        <v>0.26944444444444443</v>
      </c>
      <c r="F373" s="3">
        <v>0.66736111111111107</v>
      </c>
      <c r="G373" s="12">
        <f t="shared" si="70"/>
        <v>6.9444444444444198E-4</v>
      </c>
      <c r="H373" s="13">
        <f t="shared" si="61"/>
        <v>1</v>
      </c>
      <c r="I373" s="13" t="str">
        <f t="shared" si="62"/>
        <v>DIURNO</v>
      </c>
      <c r="J373" s="12" t="str">
        <f t="shared" si="71"/>
        <v/>
      </c>
      <c r="L373" s="13" t="str">
        <f t="shared" si="60"/>
        <v/>
      </c>
      <c r="M373" s="13">
        <f t="shared" si="63"/>
        <v>0</v>
      </c>
      <c r="N373" s="28">
        <f t="shared" si="64"/>
        <v>0</v>
      </c>
      <c r="O373" s="13">
        <f t="shared" si="65"/>
        <v>0</v>
      </c>
      <c r="P373" s="13">
        <f t="shared" si="66"/>
        <v>0</v>
      </c>
      <c r="Q373">
        <f t="shared" si="67"/>
        <v>0</v>
      </c>
      <c r="R373">
        <f t="shared" si="68"/>
        <v>0</v>
      </c>
      <c r="S373">
        <f t="shared" si="69"/>
        <v>0</v>
      </c>
    </row>
    <row r="374" spans="2:19" x14ac:dyDescent="0.2">
      <c r="B374" s="15" t="s">
        <v>34</v>
      </c>
      <c r="C374" s="15" t="s">
        <v>7</v>
      </c>
      <c r="D374" s="15" t="s">
        <v>112</v>
      </c>
      <c r="E374" s="16">
        <v>0.28611111111111115</v>
      </c>
      <c r="F374" s="3">
        <v>0.66736111111111107</v>
      </c>
      <c r="G374" s="12">
        <f t="shared" si="70"/>
        <v>6.9444444444444198E-4</v>
      </c>
      <c r="H374" s="13">
        <f t="shared" si="61"/>
        <v>1</v>
      </c>
      <c r="I374" s="13" t="str">
        <f t="shared" si="62"/>
        <v>DIURNO</v>
      </c>
      <c r="J374" s="12" t="str">
        <f t="shared" si="71"/>
        <v/>
      </c>
      <c r="L374" s="13" t="str">
        <f t="shared" si="60"/>
        <v/>
      </c>
      <c r="M374" s="13">
        <f t="shared" si="63"/>
        <v>0</v>
      </c>
      <c r="N374" s="28">
        <f t="shared" si="64"/>
        <v>0</v>
      </c>
      <c r="O374" s="13">
        <f t="shared" si="65"/>
        <v>0</v>
      </c>
      <c r="P374" s="13">
        <f t="shared" si="66"/>
        <v>0</v>
      </c>
      <c r="Q374">
        <f t="shared" si="67"/>
        <v>0</v>
      </c>
      <c r="R374">
        <f t="shared" si="68"/>
        <v>0</v>
      </c>
      <c r="S374">
        <f t="shared" si="69"/>
        <v>0</v>
      </c>
    </row>
    <row r="375" spans="2:19" x14ac:dyDescent="0.2">
      <c r="B375" s="15" t="s">
        <v>35</v>
      </c>
      <c r="C375" s="15" t="s">
        <v>7</v>
      </c>
      <c r="D375" s="15" t="s">
        <v>104</v>
      </c>
      <c r="E375" s="16">
        <v>0.26944444444444443</v>
      </c>
      <c r="F375" s="3">
        <v>0.66736111111111107</v>
      </c>
      <c r="G375" s="12">
        <f t="shared" si="70"/>
        <v>6.9444444444444198E-4</v>
      </c>
      <c r="H375" s="13">
        <f t="shared" si="61"/>
        <v>1</v>
      </c>
      <c r="I375" s="13" t="str">
        <f t="shared" si="62"/>
        <v>DIURNO</v>
      </c>
      <c r="J375" s="12" t="str">
        <f t="shared" si="71"/>
        <v/>
      </c>
      <c r="L375" s="13" t="str">
        <f t="shared" si="60"/>
        <v/>
      </c>
      <c r="M375" s="13">
        <f t="shared" si="63"/>
        <v>0</v>
      </c>
      <c r="N375" s="28">
        <f t="shared" si="64"/>
        <v>0</v>
      </c>
      <c r="O375" s="13">
        <f t="shared" si="65"/>
        <v>0</v>
      </c>
      <c r="P375" s="13">
        <f t="shared" si="66"/>
        <v>0</v>
      </c>
      <c r="Q375">
        <f t="shared" si="67"/>
        <v>0</v>
      </c>
      <c r="R375">
        <f t="shared" si="68"/>
        <v>0</v>
      </c>
      <c r="S375">
        <f t="shared" si="69"/>
        <v>0</v>
      </c>
    </row>
    <row r="376" spans="2:19" x14ac:dyDescent="0.2">
      <c r="B376" s="15" t="s">
        <v>35</v>
      </c>
      <c r="C376" s="15" t="s">
        <v>7</v>
      </c>
      <c r="D376" s="15" t="s">
        <v>105</v>
      </c>
      <c r="E376" s="16">
        <v>0.26805555555555555</v>
      </c>
      <c r="F376" s="3">
        <v>0.66666666666666663</v>
      </c>
      <c r="G376" s="12">
        <f t="shared" si="70"/>
        <v>0</v>
      </c>
      <c r="H376" s="13">
        <f t="shared" si="61"/>
        <v>0</v>
      </c>
      <c r="I376" s="13" t="str">
        <f t="shared" si="62"/>
        <v>DIURNO</v>
      </c>
      <c r="J376" s="12" t="str">
        <f t="shared" si="71"/>
        <v/>
      </c>
      <c r="L376" s="13" t="str">
        <f t="shared" si="60"/>
        <v/>
      </c>
      <c r="M376" s="13">
        <f t="shared" si="63"/>
        <v>0</v>
      </c>
      <c r="N376" s="28">
        <f t="shared" si="64"/>
        <v>0</v>
      </c>
      <c r="O376" s="13">
        <f t="shared" si="65"/>
        <v>0</v>
      </c>
      <c r="P376" s="13">
        <f t="shared" si="66"/>
        <v>0</v>
      </c>
      <c r="Q376">
        <f t="shared" si="67"/>
        <v>0</v>
      </c>
      <c r="R376">
        <f t="shared" si="68"/>
        <v>0</v>
      </c>
      <c r="S376">
        <f t="shared" si="69"/>
        <v>0</v>
      </c>
    </row>
    <row r="377" spans="2:19" x14ac:dyDescent="0.2">
      <c r="B377" s="15" t="s">
        <v>35</v>
      </c>
      <c r="C377" s="15" t="s">
        <v>7</v>
      </c>
      <c r="D377" s="15" t="s">
        <v>106</v>
      </c>
      <c r="E377" s="16">
        <v>0.26944444444444443</v>
      </c>
      <c r="F377" s="3">
        <v>0.74583333333333324</v>
      </c>
      <c r="G377" s="12">
        <f t="shared" si="70"/>
        <v>7.9166666666666607E-2</v>
      </c>
      <c r="H377" s="13">
        <f t="shared" si="61"/>
        <v>54</v>
      </c>
      <c r="I377" s="13" t="str">
        <f t="shared" si="62"/>
        <v>DIURNO</v>
      </c>
      <c r="J377" s="12" t="str">
        <f t="shared" si="71"/>
        <v/>
      </c>
      <c r="L377" s="13" t="str">
        <f t="shared" si="60"/>
        <v/>
      </c>
      <c r="M377" s="13">
        <f t="shared" si="63"/>
        <v>0.75</v>
      </c>
      <c r="N377" s="28">
        <f t="shared" si="64"/>
        <v>0</v>
      </c>
      <c r="O377" s="13">
        <f t="shared" si="65"/>
        <v>0</v>
      </c>
      <c r="P377" s="13">
        <f t="shared" si="66"/>
        <v>1</v>
      </c>
      <c r="Q377">
        <f t="shared" si="67"/>
        <v>0</v>
      </c>
      <c r="R377">
        <f t="shared" si="68"/>
        <v>1</v>
      </c>
      <c r="S377">
        <f t="shared" si="69"/>
        <v>0.75</v>
      </c>
    </row>
    <row r="378" spans="2:19" x14ac:dyDescent="0.2">
      <c r="B378" s="15" t="s">
        <v>35</v>
      </c>
      <c r="C378" s="15" t="s">
        <v>7</v>
      </c>
      <c r="D378" s="15" t="s">
        <v>108</v>
      </c>
      <c r="E378" s="16">
        <v>0.26874999999999999</v>
      </c>
      <c r="F378" s="3">
        <v>0.66736111111111107</v>
      </c>
      <c r="G378" s="12">
        <f t="shared" si="70"/>
        <v>6.9444444444444198E-4</v>
      </c>
      <c r="H378" s="13">
        <f t="shared" si="61"/>
        <v>1</v>
      </c>
      <c r="I378" s="13" t="str">
        <f t="shared" si="62"/>
        <v>DIURNO</v>
      </c>
      <c r="J378" s="12" t="str">
        <f t="shared" si="71"/>
        <v/>
      </c>
      <c r="L378" s="13" t="str">
        <f t="shared" si="60"/>
        <v/>
      </c>
      <c r="M378" s="13">
        <f t="shared" si="63"/>
        <v>0</v>
      </c>
      <c r="N378" s="28">
        <f t="shared" si="64"/>
        <v>0</v>
      </c>
      <c r="O378" s="13">
        <f t="shared" si="65"/>
        <v>0</v>
      </c>
      <c r="P378" s="13">
        <f t="shared" si="66"/>
        <v>0</v>
      </c>
      <c r="Q378">
        <f t="shared" si="67"/>
        <v>0</v>
      </c>
      <c r="R378">
        <f t="shared" si="68"/>
        <v>0</v>
      </c>
      <c r="S378">
        <f t="shared" si="69"/>
        <v>0</v>
      </c>
    </row>
    <row r="379" spans="2:19" x14ac:dyDescent="0.2">
      <c r="B379" s="15" t="s">
        <v>36</v>
      </c>
      <c r="C379" s="15" t="s">
        <v>7</v>
      </c>
      <c r="D379" s="15" t="s">
        <v>102</v>
      </c>
      <c r="E379" s="16">
        <v>0.25</v>
      </c>
      <c r="F379" s="3">
        <v>0.66805555555555562</v>
      </c>
      <c r="G379" s="12">
        <f t="shared" si="70"/>
        <v>1.388888888888995E-3</v>
      </c>
      <c r="H379" s="13">
        <f t="shared" si="61"/>
        <v>2</v>
      </c>
      <c r="I379" s="13" t="str">
        <f t="shared" si="62"/>
        <v>DIURNO</v>
      </c>
      <c r="J379" s="12" t="str">
        <f t="shared" si="71"/>
        <v/>
      </c>
      <c r="L379" s="13" t="str">
        <f t="shared" si="60"/>
        <v/>
      </c>
      <c r="M379" s="13">
        <f t="shared" si="63"/>
        <v>0</v>
      </c>
      <c r="N379" s="28">
        <f t="shared" si="64"/>
        <v>0</v>
      </c>
      <c r="O379" s="13">
        <f t="shared" si="65"/>
        <v>0</v>
      </c>
      <c r="P379" s="13">
        <f t="shared" si="66"/>
        <v>0</v>
      </c>
      <c r="Q379">
        <f t="shared" si="67"/>
        <v>0</v>
      </c>
      <c r="R379">
        <f t="shared" si="68"/>
        <v>0</v>
      </c>
      <c r="S379">
        <f t="shared" si="69"/>
        <v>0</v>
      </c>
    </row>
    <row r="380" spans="2:19" x14ac:dyDescent="0.2">
      <c r="B380" s="15" t="s">
        <v>36</v>
      </c>
      <c r="C380" s="15" t="s">
        <v>7</v>
      </c>
      <c r="D380" s="15" t="s">
        <v>103</v>
      </c>
      <c r="E380" s="16">
        <v>0.25069444444444444</v>
      </c>
      <c r="F380" s="3">
        <v>0.6694444444444444</v>
      </c>
      <c r="G380" s="12">
        <f t="shared" si="70"/>
        <v>2.7777777777777679E-3</v>
      </c>
      <c r="H380" s="13">
        <f t="shared" si="61"/>
        <v>4</v>
      </c>
      <c r="I380" s="13" t="str">
        <f t="shared" si="62"/>
        <v>DIURNO</v>
      </c>
      <c r="J380" s="12" t="str">
        <f t="shared" si="71"/>
        <v/>
      </c>
      <c r="L380" s="13" t="str">
        <f t="shared" si="60"/>
        <v/>
      </c>
      <c r="M380" s="13">
        <f t="shared" si="63"/>
        <v>0</v>
      </c>
      <c r="N380" s="28">
        <f t="shared" si="64"/>
        <v>0</v>
      </c>
      <c r="O380" s="13">
        <f t="shared" si="65"/>
        <v>0</v>
      </c>
      <c r="P380" s="13">
        <f t="shared" si="66"/>
        <v>0</v>
      </c>
      <c r="Q380">
        <f t="shared" si="67"/>
        <v>0</v>
      </c>
      <c r="R380">
        <f t="shared" si="68"/>
        <v>0</v>
      </c>
      <c r="S380">
        <f t="shared" si="69"/>
        <v>0</v>
      </c>
    </row>
    <row r="381" spans="2:19" x14ac:dyDescent="0.2">
      <c r="B381" s="15" t="s">
        <v>36</v>
      </c>
      <c r="C381" s="15" t="s">
        <v>7</v>
      </c>
      <c r="D381" s="15" t="s">
        <v>107</v>
      </c>
      <c r="E381" s="16">
        <v>0.24930555555555556</v>
      </c>
      <c r="F381" s="3">
        <v>0.67013888888888884</v>
      </c>
      <c r="G381" s="12">
        <f t="shared" si="70"/>
        <v>3.4722222222222099E-3</v>
      </c>
      <c r="H381" s="13">
        <f t="shared" si="61"/>
        <v>5</v>
      </c>
      <c r="I381" s="13" t="str">
        <f t="shared" si="62"/>
        <v>DIURNO</v>
      </c>
      <c r="J381" s="12" t="str">
        <f t="shared" si="71"/>
        <v/>
      </c>
      <c r="L381" s="13" t="str">
        <f t="shared" si="60"/>
        <v/>
      </c>
      <c r="M381" s="13">
        <f t="shared" si="63"/>
        <v>0</v>
      </c>
      <c r="N381" s="28">
        <f t="shared" si="64"/>
        <v>0</v>
      </c>
      <c r="O381" s="13">
        <f t="shared" si="65"/>
        <v>0</v>
      </c>
      <c r="P381" s="13">
        <f t="shared" si="66"/>
        <v>0</v>
      </c>
      <c r="Q381">
        <f t="shared" si="67"/>
        <v>0</v>
      </c>
      <c r="R381">
        <f t="shared" si="68"/>
        <v>0</v>
      </c>
      <c r="S381">
        <f t="shared" si="69"/>
        <v>0</v>
      </c>
    </row>
    <row r="382" spans="2:19" x14ac:dyDescent="0.2">
      <c r="B382" s="15" t="s">
        <v>36</v>
      </c>
      <c r="C382" s="15" t="s">
        <v>7</v>
      </c>
      <c r="D382" s="15" t="s">
        <v>113</v>
      </c>
      <c r="E382" s="16">
        <v>0.25625000000000003</v>
      </c>
      <c r="F382" s="3">
        <v>0.50208333333333333</v>
      </c>
      <c r="G382" s="12">
        <f t="shared" si="70"/>
        <v>0</v>
      </c>
      <c r="H382" s="13">
        <f t="shared" si="61"/>
        <v>0</v>
      </c>
      <c r="I382" s="13" t="str">
        <f t="shared" si="62"/>
        <v>DIURNO</v>
      </c>
      <c r="J382" s="12" t="str">
        <f t="shared" si="71"/>
        <v/>
      </c>
      <c r="L382" s="13" t="str">
        <f t="shared" si="60"/>
        <v/>
      </c>
      <c r="M382" s="13">
        <f t="shared" si="63"/>
        <v>0</v>
      </c>
      <c r="N382" s="28">
        <f t="shared" si="64"/>
        <v>0</v>
      </c>
      <c r="O382" s="13">
        <f t="shared" si="65"/>
        <v>0</v>
      </c>
      <c r="P382" s="13">
        <f t="shared" si="66"/>
        <v>0</v>
      </c>
      <c r="Q382">
        <f t="shared" si="67"/>
        <v>0</v>
      </c>
      <c r="R382">
        <f t="shared" si="68"/>
        <v>0</v>
      </c>
      <c r="S382">
        <f t="shared" si="69"/>
        <v>0</v>
      </c>
    </row>
    <row r="383" spans="2:19" x14ac:dyDescent="0.2">
      <c r="B383" s="15" t="s">
        <v>36</v>
      </c>
      <c r="C383" s="15" t="s">
        <v>7</v>
      </c>
      <c r="D383" s="15" t="s">
        <v>108</v>
      </c>
      <c r="E383" s="16">
        <v>0.24652777777777779</v>
      </c>
      <c r="G383" s="12">
        <f t="shared" si="70"/>
        <v>0</v>
      </c>
      <c r="H383" s="13">
        <f t="shared" si="61"/>
        <v>0</v>
      </c>
      <c r="I383" s="13" t="str">
        <f t="shared" si="62"/>
        <v>DIURNO</v>
      </c>
      <c r="J383" s="12" t="str">
        <f t="shared" si="71"/>
        <v/>
      </c>
      <c r="L383" s="13" t="str">
        <f t="shared" si="60"/>
        <v/>
      </c>
      <c r="M383" s="13">
        <f t="shared" si="63"/>
        <v>0</v>
      </c>
      <c r="N383" s="28">
        <f t="shared" si="64"/>
        <v>0</v>
      </c>
      <c r="O383" s="13">
        <f t="shared" si="65"/>
        <v>0</v>
      </c>
      <c r="P383" s="13">
        <f t="shared" si="66"/>
        <v>0</v>
      </c>
      <c r="Q383">
        <f t="shared" si="67"/>
        <v>0</v>
      </c>
      <c r="R383">
        <f t="shared" si="68"/>
        <v>0</v>
      </c>
      <c r="S383">
        <f t="shared" si="69"/>
        <v>0</v>
      </c>
    </row>
    <row r="384" spans="2:19" x14ac:dyDescent="0.2">
      <c r="B384" s="15" t="s">
        <v>36</v>
      </c>
      <c r="C384" s="15" t="s">
        <v>7</v>
      </c>
      <c r="D384" s="15" t="s">
        <v>109</v>
      </c>
      <c r="E384" s="16">
        <v>0.24791666666666667</v>
      </c>
      <c r="F384" s="3">
        <v>0.66805555555555562</v>
      </c>
      <c r="G384" s="12">
        <f t="shared" si="70"/>
        <v>1.388888888888995E-3</v>
      </c>
      <c r="H384" s="13">
        <f t="shared" si="61"/>
        <v>2</v>
      </c>
      <c r="I384" s="13" t="str">
        <f t="shared" si="62"/>
        <v>DIURNO</v>
      </c>
      <c r="J384" s="12" t="str">
        <f t="shared" si="71"/>
        <v/>
      </c>
      <c r="L384" s="13" t="str">
        <f t="shared" si="60"/>
        <v/>
      </c>
      <c r="M384" s="13">
        <f t="shared" si="63"/>
        <v>0</v>
      </c>
      <c r="N384" s="28">
        <f t="shared" si="64"/>
        <v>0</v>
      </c>
      <c r="O384" s="13">
        <f t="shared" si="65"/>
        <v>0</v>
      </c>
      <c r="P384" s="13">
        <f t="shared" si="66"/>
        <v>0</v>
      </c>
      <c r="Q384">
        <f t="shared" si="67"/>
        <v>0</v>
      </c>
      <c r="R384">
        <f t="shared" si="68"/>
        <v>0</v>
      </c>
      <c r="S384">
        <f t="shared" si="69"/>
        <v>0</v>
      </c>
    </row>
    <row r="385" spans="2:19" x14ac:dyDescent="0.2">
      <c r="B385" s="15" t="s">
        <v>36</v>
      </c>
      <c r="C385" s="15" t="s">
        <v>7</v>
      </c>
      <c r="D385" s="15" t="s">
        <v>110</v>
      </c>
      <c r="E385" s="16">
        <v>0.25069444444444444</v>
      </c>
      <c r="F385" s="3">
        <v>0.6694444444444444</v>
      </c>
      <c r="G385" s="12">
        <f t="shared" si="70"/>
        <v>2.7777777777777679E-3</v>
      </c>
      <c r="H385" s="13">
        <f t="shared" si="61"/>
        <v>4</v>
      </c>
      <c r="I385" s="13" t="str">
        <f t="shared" si="62"/>
        <v>DIURNO</v>
      </c>
      <c r="J385" s="12" t="str">
        <f t="shared" si="71"/>
        <v/>
      </c>
      <c r="L385" s="13" t="str">
        <f t="shared" si="60"/>
        <v/>
      </c>
      <c r="M385" s="13">
        <f t="shared" si="63"/>
        <v>0</v>
      </c>
      <c r="N385" s="28">
        <f t="shared" si="64"/>
        <v>0</v>
      </c>
      <c r="O385" s="13">
        <f t="shared" si="65"/>
        <v>0</v>
      </c>
      <c r="P385" s="13">
        <f t="shared" si="66"/>
        <v>0</v>
      </c>
      <c r="Q385">
        <f t="shared" si="67"/>
        <v>0</v>
      </c>
      <c r="R385">
        <f t="shared" si="68"/>
        <v>0</v>
      </c>
      <c r="S385">
        <f t="shared" si="69"/>
        <v>0</v>
      </c>
    </row>
    <row r="386" spans="2:19" x14ac:dyDescent="0.2">
      <c r="B386" s="15" t="s">
        <v>36</v>
      </c>
      <c r="C386" s="15" t="s">
        <v>7</v>
      </c>
      <c r="D386" s="15" t="s">
        <v>111</v>
      </c>
      <c r="E386" s="16">
        <v>0.25069444444444444</v>
      </c>
      <c r="F386" s="3">
        <v>0.67083333333333339</v>
      </c>
      <c r="G386" s="12">
        <f t="shared" si="70"/>
        <v>4.1666666666667629E-3</v>
      </c>
      <c r="H386" s="13">
        <f t="shared" si="61"/>
        <v>6</v>
      </c>
      <c r="I386" s="13" t="str">
        <f t="shared" si="62"/>
        <v>DIURNO</v>
      </c>
      <c r="J386" s="12" t="str">
        <f t="shared" si="71"/>
        <v/>
      </c>
      <c r="L386" s="13" t="str">
        <f t="shared" si="60"/>
        <v/>
      </c>
      <c r="M386" s="13">
        <f t="shared" si="63"/>
        <v>0.25</v>
      </c>
      <c r="N386" s="28">
        <f t="shared" si="64"/>
        <v>0</v>
      </c>
      <c r="O386" s="13">
        <f t="shared" si="65"/>
        <v>0</v>
      </c>
      <c r="P386" s="13">
        <f t="shared" si="66"/>
        <v>0</v>
      </c>
      <c r="Q386">
        <f t="shared" si="67"/>
        <v>0</v>
      </c>
      <c r="R386">
        <f t="shared" si="68"/>
        <v>0</v>
      </c>
      <c r="S386">
        <f t="shared" si="69"/>
        <v>0.25</v>
      </c>
    </row>
    <row r="387" spans="2:19" x14ac:dyDescent="0.2">
      <c r="B387" s="15" t="s">
        <v>36</v>
      </c>
      <c r="C387" s="15" t="s">
        <v>7</v>
      </c>
      <c r="D387" s="15" t="s">
        <v>112</v>
      </c>
      <c r="E387" s="16">
        <v>0.24930555555555556</v>
      </c>
      <c r="F387" s="3">
        <v>0.67013888888888884</v>
      </c>
      <c r="G387" s="12">
        <f t="shared" si="70"/>
        <v>3.4722222222222099E-3</v>
      </c>
      <c r="H387" s="13">
        <f t="shared" si="61"/>
        <v>5</v>
      </c>
      <c r="I387" s="13" t="str">
        <f t="shared" si="62"/>
        <v>DIURNO</v>
      </c>
      <c r="J387" s="12" t="str">
        <f t="shared" si="71"/>
        <v/>
      </c>
      <c r="L387" s="13" t="str">
        <f t="shared" ref="L387:L450" si="72">IF(J387="SI","5,5","")</f>
        <v/>
      </c>
      <c r="M387" s="13">
        <f t="shared" si="63"/>
        <v>0</v>
      </c>
      <c r="N387" s="28">
        <f t="shared" si="64"/>
        <v>0</v>
      </c>
      <c r="O387" s="13">
        <f t="shared" si="65"/>
        <v>0</v>
      </c>
      <c r="P387" s="13">
        <f t="shared" si="66"/>
        <v>0</v>
      </c>
      <c r="Q387">
        <f t="shared" si="67"/>
        <v>0</v>
      </c>
      <c r="R387">
        <f t="shared" si="68"/>
        <v>0</v>
      </c>
      <c r="S387">
        <f t="shared" si="69"/>
        <v>0</v>
      </c>
    </row>
    <row r="388" spans="2:19" x14ac:dyDescent="0.2">
      <c r="B388" s="15" t="s">
        <v>37</v>
      </c>
      <c r="C388" s="15" t="s">
        <v>7</v>
      </c>
      <c r="D388" s="15" t="s">
        <v>102</v>
      </c>
      <c r="E388" s="16">
        <v>0.2590277777777778</v>
      </c>
      <c r="F388" s="3">
        <v>0.7729166666666667</v>
      </c>
      <c r="G388" s="27">
        <f t="shared" si="70"/>
        <v>0.10625000000000007</v>
      </c>
      <c r="H388" s="13">
        <f>MINUTE(G388)</f>
        <v>33</v>
      </c>
      <c r="I388" s="13" t="str">
        <f t="shared" si="62"/>
        <v>DIURNO</v>
      </c>
      <c r="J388" s="12" t="str">
        <f t="shared" si="71"/>
        <v/>
      </c>
      <c r="M388" s="13">
        <f t="shared" si="63"/>
        <v>0.5</v>
      </c>
      <c r="N388" s="28">
        <f t="shared" si="64"/>
        <v>0</v>
      </c>
      <c r="O388" s="13">
        <f t="shared" si="65"/>
        <v>0</v>
      </c>
      <c r="P388" s="13">
        <f t="shared" si="66"/>
        <v>2</v>
      </c>
      <c r="Q388">
        <f t="shared" si="67"/>
        <v>0</v>
      </c>
      <c r="R388">
        <f t="shared" si="68"/>
        <v>2</v>
      </c>
      <c r="S388">
        <f t="shared" si="69"/>
        <v>0.5</v>
      </c>
    </row>
    <row r="389" spans="2:19" x14ac:dyDescent="0.2">
      <c r="B389" s="15" t="s">
        <v>37</v>
      </c>
      <c r="C389" s="15" t="s">
        <v>7</v>
      </c>
      <c r="D389" s="15" t="s">
        <v>103</v>
      </c>
      <c r="E389" s="16">
        <v>0.26180555555555557</v>
      </c>
      <c r="F389" s="3">
        <v>0.77986111111111101</v>
      </c>
      <c r="G389" s="12">
        <f t="shared" si="70"/>
        <v>0.11319444444444438</v>
      </c>
      <c r="H389" s="13">
        <f t="shared" ref="H389:H452" si="73">MINUTE(G389)</f>
        <v>43</v>
      </c>
      <c r="I389" s="13" t="str">
        <f t="shared" si="62"/>
        <v>DIURNO</v>
      </c>
      <c r="J389" s="12" t="str">
        <f t="shared" si="71"/>
        <v/>
      </c>
      <c r="M389" s="13">
        <f t="shared" si="63"/>
        <v>0.75</v>
      </c>
      <c r="N389" s="28">
        <f t="shared" si="64"/>
        <v>0</v>
      </c>
      <c r="O389" s="13">
        <f t="shared" si="65"/>
        <v>0</v>
      </c>
      <c r="P389" s="13">
        <f t="shared" si="66"/>
        <v>2</v>
      </c>
      <c r="Q389">
        <f t="shared" si="67"/>
        <v>0</v>
      </c>
      <c r="R389">
        <f t="shared" si="68"/>
        <v>2</v>
      </c>
      <c r="S389">
        <f t="shared" si="69"/>
        <v>0.75</v>
      </c>
    </row>
    <row r="390" spans="2:19" x14ac:dyDescent="0.2">
      <c r="B390" s="15" t="s">
        <v>37</v>
      </c>
      <c r="C390" s="15" t="s">
        <v>7</v>
      </c>
      <c r="D390" s="15" t="s">
        <v>104</v>
      </c>
      <c r="E390" s="16">
        <v>0.26041666666666669</v>
      </c>
      <c r="F390" s="3">
        <v>0.78472222222222221</v>
      </c>
      <c r="G390" s="12">
        <f t="shared" si="70"/>
        <v>0.11805555555555558</v>
      </c>
      <c r="H390" s="13">
        <f t="shared" si="73"/>
        <v>50</v>
      </c>
      <c r="I390" s="13" t="str">
        <f t="shared" si="62"/>
        <v>DIURNO</v>
      </c>
      <c r="J390" s="12" t="str">
        <f t="shared" si="71"/>
        <v/>
      </c>
      <c r="M390" s="13">
        <f t="shared" si="63"/>
        <v>0.75</v>
      </c>
      <c r="N390" s="28">
        <f t="shared" si="64"/>
        <v>0</v>
      </c>
      <c r="O390" s="13">
        <f t="shared" si="65"/>
        <v>0</v>
      </c>
      <c r="P390" s="13">
        <f t="shared" si="66"/>
        <v>2</v>
      </c>
      <c r="Q390">
        <f t="shared" si="67"/>
        <v>0</v>
      </c>
      <c r="R390">
        <f t="shared" si="68"/>
        <v>2</v>
      </c>
      <c r="S390">
        <f t="shared" si="69"/>
        <v>0.75</v>
      </c>
    </row>
    <row r="391" spans="2:19" x14ac:dyDescent="0.2">
      <c r="B391" s="15" t="s">
        <v>37</v>
      </c>
      <c r="C391" s="15" t="s">
        <v>7</v>
      </c>
      <c r="D391" s="15" t="s">
        <v>105</v>
      </c>
      <c r="E391" s="16">
        <v>0.26180555555555557</v>
      </c>
      <c r="F391" s="3">
        <v>0.77916666666666667</v>
      </c>
      <c r="G391" s="12">
        <f t="shared" si="70"/>
        <v>0.11250000000000004</v>
      </c>
      <c r="H391" s="13">
        <f t="shared" si="73"/>
        <v>42</v>
      </c>
      <c r="I391" s="13" t="str">
        <f t="shared" ref="I391:I454" si="74">IF(F391&lt;$I$3,"DIURNO",IF(F391&gt;$I$3,"EXTRANOC",""))</f>
        <v>DIURNO</v>
      </c>
      <c r="J391" s="12" t="str">
        <f t="shared" si="71"/>
        <v/>
      </c>
      <c r="M391" s="13">
        <f t="shared" ref="M391:M454" si="75">IF(H391&lt;=5,0,IF(H391&lt;=20,0.25,IF(H391&lt;=40,0.5,IF(H391&lt;=55,0.75,1))))</f>
        <v>0.75</v>
      </c>
      <c r="N391" s="28">
        <f t="shared" ref="N391:N454" si="76">IF(F391&gt;$I$3,F391-$I$3,0)</f>
        <v>0</v>
      </c>
      <c r="O391" s="13">
        <f t="shared" ref="O391:O454" si="77">MINUTE(N391)</f>
        <v>0</v>
      </c>
      <c r="P391" s="13">
        <f t="shared" ref="P391:P454" si="78">HOUR(G391)</f>
        <v>2</v>
      </c>
      <c r="Q391">
        <f t="shared" ref="Q391:Q454" si="79">HOUR(N391)</f>
        <v>0</v>
      </c>
      <c r="R391">
        <f t="shared" ref="R391:R454" si="80">P391-Q391</f>
        <v>2</v>
      </c>
      <c r="S391">
        <f t="shared" ref="S391:S454" si="81">M391</f>
        <v>0.75</v>
      </c>
    </row>
    <row r="392" spans="2:19" x14ac:dyDescent="0.2">
      <c r="B392" s="15" t="s">
        <v>37</v>
      </c>
      <c r="C392" s="15" t="s">
        <v>7</v>
      </c>
      <c r="D392" s="15" t="s">
        <v>106</v>
      </c>
      <c r="E392" s="16">
        <v>0.25972222222222224</v>
      </c>
      <c r="F392" s="3">
        <v>0.7729166666666667</v>
      </c>
      <c r="G392" s="12">
        <f t="shared" si="70"/>
        <v>0.10625000000000007</v>
      </c>
      <c r="H392" s="13">
        <f t="shared" si="73"/>
        <v>33</v>
      </c>
      <c r="I392" s="13" t="str">
        <f t="shared" si="74"/>
        <v>DIURNO</v>
      </c>
      <c r="J392" s="12" t="str">
        <f t="shared" si="71"/>
        <v/>
      </c>
      <c r="M392" s="13">
        <f t="shared" si="75"/>
        <v>0.5</v>
      </c>
      <c r="N392" s="28">
        <f t="shared" si="76"/>
        <v>0</v>
      </c>
      <c r="O392" s="13">
        <f t="shared" si="77"/>
        <v>0</v>
      </c>
      <c r="P392" s="13">
        <f t="shared" si="78"/>
        <v>2</v>
      </c>
      <c r="Q392">
        <f t="shared" si="79"/>
        <v>0</v>
      </c>
      <c r="R392">
        <f t="shared" si="80"/>
        <v>2</v>
      </c>
      <c r="S392">
        <f t="shared" si="81"/>
        <v>0.5</v>
      </c>
    </row>
    <row r="393" spans="2:19" x14ac:dyDescent="0.2">
      <c r="B393" s="15" t="s">
        <v>37</v>
      </c>
      <c r="C393" s="15" t="s">
        <v>7</v>
      </c>
      <c r="D393" s="15" t="s">
        <v>107</v>
      </c>
      <c r="E393" s="16">
        <v>0.25972222222222224</v>
      </c>
      <c r="F393" s="3">
        <v>0.77222222222222225</v>
      </c>
      <c r="G393" s="12">
        <f t="shared" ref="G393:G456" si="82">IF(F393&gt;$G$3,F393-$G$3,)</f>
        <v>0.10555555555555562</v>
      </c>
      <c r="H393" s="13">
        <f t="shared" si="73"/>
        <v>32</v>
      </c>
      <c r="I393" s="13" t="str">
        <f t="shared" si="74"/>
        <v>DIURNO</v>
      </c>
      <c r="J393" s="12" t="str">
        <f t="shared" ref="J393:J452" si="83">IF(E393&gt;=$G$3,"SI","")</f>
        <v/>
      </c>
      <c r="M393" s="13">
        <f t="shared" si="75"/>
        <v>0.5</v>
      </c>
      <c r="N393" s="28">
        <f t="shared" si="76"/>
        <v>0</v>
      </c>
      <c r="O393" s="13">
        <f t="shared" si="77"/>
        <v>0</v>
      </c>
      <c r="P393" s="13">
        <f t="shared" si="78"/>
        <v>2</v>
      </c>
      <c r="Q393">
        <f t="shared" si="79"/>
        <v>0</v>
      </c>
      <c r="R393">
        <f t="shared" si="80"/>
        <v>2</v>
      </c>
      <c r="S393">
        <f t="shared" si="81"/>
        <v>0.5</v>
      </c>
    </row>
    <row r="394" spans="2:19" x14ac:dyDescent="0.2">
      <c r="B394" s="15" t="s">
        <v>37</v>
      </c>
      <c r="C394" s="15" t="s">
        <v>7</v>
      </c>
      <c r="D394" s="15" t="s">
        <v>113</v>
      </c>
      <c r="E394" s="16">
        <v>0.2590277777777778</v>
      </c>
      <c r="F394" s="3">
        <v>0.76944444444444438</v>
      </c>
      <c r="G394" s="12">
        <f t="shared" si="82"/>
        <v>0.10277777777777775</v>
      </c>
      <c r="H394" s="13">
        <f t="shared" si="73"/>
        <v>28</v>
      </c>
      <c r="I394" s="13" t="str">
        <f t="shared" si="74"/>
        <v>DIURNO</v>
      </c>
      <c r="J394" s="12" t="str">
        <f t="shared" si="83"/>
        <v/>
      </c>
      <c r="M394" s="13">
        <f t="shared" si="75"/>
        <v>0.5</v>
      </c>
      <c r="N394" s="28">
        <f t="shared" si="76"/>
        <v>0</v>
      </c>
      <c r="O394" s="13">
        <f t="shared" si="77"/>
        <v>0</v>
      </c>
      <c r="P394" s="13">
        <f t="shared" si="78"/>
        <v>2</v>
      </c>
      <c r="Q394">
        <f t="shared" si="79"/>
        <v>0</v>
      </c>
      <c r="R394">
        <f t="shared" si="80"/>
        <v>2</v>
      </c>
      <c r="S394">
        <f t="shared" si="81"/>
        <v>0.5</v>
      </c>
    </row>
    <row r="395" spans="2:19" x14ac:dyDescent="0.2">
      <c r="B395" s="15" t="s">
        <v>37</v>
      </c>
      <c r="C395" s="15" t="s">
        <v>7</v>
      </c>
      <c r="D395" s="15" t="s">
        <v>108</v>
      </c>
      <c r="E395" s="16">
        <v>0.25763888888888892</v>
      </c>
      <c r="F395" s="3">
        <v>0.75694444444444453</v>
      </c>
      <c r="G395" s="12">
        <f t="shared" si="82"/>
        <v>9.0277777777777901E-2</v>
      </c>
      <c r="H395" s="13">
        <f t="shared" si="73"/>
        <v>10</v>
      </c>
      <c r="I395" s="13" t="str">
        <f t="shared" si="74"/>
        <v>DIURNO</v>
      </c>
      <c r="J395" s="12" t="str">
        <f t="shared" si="83"/>
        <v/>
      </c>
      <c r="M395" s="13">
        <f t="shared" si="75"/>
        <v>0.25</v>
      </c>
      <c r="N395" s="28">
        <f t="shared" si="76"/>
        <v>0</v>
      </c>
      <c r="O395" s="13">
        <f t="shared" si="77"/>
        <v>0</v>
      </c>
      <c r="P395" s="13">
        <f t="shared" si="78"/>
        <v>2</v>
      </c>
      <c r="Q395">
        <f t="shared" si="79"/>
        <v>0</v>
      </c>
      <c r="R395">
        <f t="shared" si="80"/>
        <v>2</v>
      </c>
      <c r="S395">
        <f t="shared" si="81"/>
        <v>0.25</v>
      </c>
    </row>
    <row r="396" spans="2:19" x14ac:dyDescent="0.2">
      <c r="B396" s="15" t="s">
        <v>37</v>
      </c>
      <c r="C396" s="15" t="s">
        <v>7</v>
      </c>
      <c r="D396" s="15" t="s">
        <v>114</v>
      </c>
      <c r="E396" s="16">
        <v>0.32222222222222224</v>
      </c>
      <c r="F396" s="3">
        <v>0.5083333333333333</v>
      </c>
      <c r="G396" s="12">
        <f t="shared" si="82"/>
        <v>0</v>
      </c>
      <c r="H396" s="13">
        <f t="shared" si="73"/>
        <v>0</v>
      </c>
      <c r="I396" s="13" t="str">
        <f t="shared" si="74"/>
        <v>DIURNO</v>
      </c>
      <c r="J396" s="12" t="str">
        <f t="shared" si="83"/>
        <v/>
      </c>
      <c r="M396" s="13">
        <f t="shared" si="75"/>
        <v>0</v>
      </c>
      <c r="N396" s="28">
        <f t="shared" si="76"/>
        <v>0</v>
      </c>
      <c r="O396" s="13">
        <f t="shared" si="77"/>
        <v>0</v>
      </c>
      <c r="P396" s="13">
        <f t="shared" si="78"/>
        <v>0</v>
      </c>
      <c r="Q396">
        <f t="shared" si="79"/>
        <v>0</v>
      </c>
      <c r="R396">
        <f t="shared" si="80"/>
        <v>0</v>
      </c>
      <c r="S396">
        <f t="shared" si="81"/>
        <v>0</v>
      </c>
    </row>
    <row r="397" spans="2:19" x14ac:dyDescent="0.2">
      <c r="B397" s="15" t="s">
        <v>37</v>
      </c>
      <c r="C397" s="15" t="s">
        <v>7</v>
      </c>
      <c r="D397" s="15" t="s">
        <v>116</v>
      </c>
      <c r="E397" s="16">
        <v>0.28402777777777777</v>
      </c>
      <c r="F397" s="3">
        <v>0.50138888888888888</v>
      </c>
      <c r="G397" s="12">
        <f t="shared" si="82"/>
        <v>0</v>
      </c>
      <c r="H397" s="13">
        <f t="shared" si="73"/>
        <v>0</v>
      </c>
      <c r="I397" s="13" t="str">
        <f t="shared" si="74"/>
        <v>DIURNO</v>
      </c>
      <c r="J397" s="12" t="str">
        <f t="shared" si="83"/>
        <v/>
      </c>
      <c r="M397" s="13">
        <f t="shared" si="75"/>
        <v>0</v>
      </c>
      <c r="N397" s="28">
        <f t="shared" si="76"/>
        <v>0</v>
      </c>
      <c r="O397" s="13">
        <f t="shared" si="77"/>
        <v>0</v>
      </c>
      <c r="P397" s="13">
        <f t="shared" si="78"/>
        <v>0</v>
      </c>
      <c r="Q397">
        <f t="shared" si="79"/>
        <v>0</v>
      </c>
      <c r="R397">
        <f t="shared" si="80"/>
        <v>0</v>
      </c>
      <c r="S397">
        <f t="shared" si="81"/>
        <v>0</v>
      </c>
    </row>
    <row r="398" spans="2:19" x14ac:dyDescent="0.2">
      <c r="B398" s="15" t="s">
        <v>37</v>
      </c>
      <c r="C398" s="15" t="s">
        <v>7</v>
      </c>
      <c r="D398" s="15" t="s">
        <v>109</v>
      </c>
      <c r="E398" s="16">
        <v>0.25763888888888892</v>
      </c>
      <c r="F398" s="3">
        <v>0.77083333333333337</v>
      </c>
      <c r="G398" s="12">
        <f t="shared" si="82"/>
        <v>0.10416666666666674</v>
      </c>
      <c r="H398" s="13">
        <f t="shared" si="73"/>
        <v>30</v>
      </c>
      <c r="I398" s="13" t="str">
        <f t="shared" si="74"/>
        <v>DIURNO</v>
      </c>
      <c r="J398" s="12" t="str">
        <f t="shared" si="83"/>
        <v/>
      </c>
      <c r="M398" s="13">
        <f t="shared" si="75"/>
        <v>0.5</v>
      </c>
      <c r="N398" s="28">
        <f t="shared" si="76"/>
        <v>0</v>
      </c>
      <c r="O398" s="13">
        <f t="shared" si="77"/>
        <v>0</v>
      </c>
      <c r="P398" s="13">
        <f t="shared" si="78"/>
        <v>2</v>
      </c>
      <c r="Q398">
        <f t="shared" si="79"/>
        <v>0</v>
      </c>
      <c r="R398">
        <f t="shared" si="80"/>
        <v>2</v>
      </c>
      <c r="S398">
        <f t="shared" si="81"/>
        <v>0.5</v>
      </c>
    </row>
    <row r="399" spans="2:19" x14ac:dyDescent="0.2">
      <c r="B399" s="15" t="s">
        <v>37</v>
      </c>
      <c r="C399" s="15" t="s">
        <v>7</v>
      </c>
      <c r="D399" s="15" t="s">
        <v>110</v>
      </c>
      <c r="E399" s="16">
        <v>0.25833333333333336</v>
      </c>
      <c r="F399" s="3">
        <v>0.77013888888888893</v>
      </c>
      <c r="G399" s="12">
        <f t="shared" si="82"/>
        <v>0.1034722222222223</v>
      </c>
      <c r="H399" s="13">
        <f t="shared" si="73"/>
        <v>29</v>
      </c>
      <c r="I399" s="13" t="str">
        <f t="shared" si="74"/>
        <v>DIURNO</v>
      </c>
      <c r="J399" s="12" t="str">
        <f t="shared" si="83"/>
        <v/>
      </c>
      <c r="M399" s="13">
        <f t="shared" si="75"/>
        <v>0.5</v>
      </c>
      <c r="N399" s="28">
        <f t="shared" si="76"/>
        <v>0</v>
      </c>
      <c r="O399" s="13">
        <f t="shared" si="77"/>
        <v>0</v>
      </c>
      <c r="P399" s="13">
        <f t="shared" si="78"/>
        <v>2</v>
      </c>
      <c r="Q399">
        <f t="shared" si="79"/>
        <v>0</v>
      </c>
      <c r="R399">
        <f t="shared" si="80"/>
        <v>2</v>
      </c>
      <c r="S399">
        <f t="shared" si="81"/>
        <v>0.5</v>
      </c>
    </row>
    <row r="400" spans="2:19" x14ac:dyDescent="0.2">
      <c r="B400" s="15" t="s">
        <v>37</v>
      </c>
      <c r="C400" s="15" t="s">
        <v>7</v>
      </c>
      <c r="D400" s="15" t="s">
        <v>111</v>
      </c>
      <c r="E400" s="16">
        <v>0.26180555555555557</v>
      </c>
      <c r="F400" s="3">
        <v>0.77638888888888891</v>
      </c>
      <c r="G400" s="12">
        <f t="shared" si="82"/>
        <v>0.10972222222222228</v>
      </c>
      <c r="H400" s="13">
        <f t="shared" si="73"/>
        <v>38</v>
      </c>
      <c r="I400" s="13" t="str">
        <f t="shared" si="74"/>
        <v>DIURNO</v>
      </c>
      <c r="J400" s="12" t="str">
        <f t="shared" si="83"/>
        <v/>
      </c>
      <c r="M400" s="13">
        <f t="shared" si="75"/>
        <v>0.5</v>
      </c>
      <c r="N400" s="28">
        <f t="shared" si="76"/>
        <v>0</v>
      </c>
      <c r="O400" s="13">
        <f t="shared" si="77"/>
        <v>0</v>
      </c>
      <c r="P400" s="13">
        <f t="shared" si="78"/>
        <v>2</v>
      </c>
      <c r="Q400">
        <f t="shared" si="79"/>
        <v>0</v>
      </c>
      <c r="R400">
        <f t="shared" si="80"/>
        <v>2</v>
      </c>
      <c r="S400">
        <f t="shared" si="81"/>
        <v>0.5</v>
      </c>
    </row>
    <row r="401" spans="2:19" x14ac:dyDescent="0.2">
      <c r="B401" s="15" t="s">
        <v>37</v>
      </c>
      <c r="C401" s="15" t="s">
        <v>7</v>
      </c>
      <c r="D401" s="15" t="s">
        <v>112</v>
      </c>
      <c r="E401" s="16">
        <v>0.2590277777777778</v>
      </c>
      <c r="F401" s="3">
        <v>0.77638888888888891</v>
      </c>
      <c r="G401" s="12">
        <f t="shared" si="82"/>
        <v>0.10972222222222228</v>
      </c>
      <c r="H401" s="13">
        <f t="shared" si="73"/>
        <v>38</v>
      </c>
      <c r="I401" s="13" t="str">
        <f t="shared" si="74"/>
        <v>DIURNO</v>
      </c>
      <c r="J401" s="12" t="str">
        <f t="shared" si="83"/>
        <v/>
      </c>
      <c r="M401" s="13">
        <f t="shared" si="75"/>
        <v>0.5</v>
      </c>
      <c r="N401" s="28">
        <f t="shared" si="76"/>
        <v>0</v>
      </c>
      <c r="O401" s="13">
        <f t="shared" si="77"/>
        <v>0</v>
      </c>
      <c r="P401" s="13">
        <f t="shared" si="78"/>
        <v>2</v>
      </c>
      <c r="Q401">
        <f t="shared" si="79"/>
        <v>0</v>
      </c>
      <c r="R401">
        <f t="shared" si="80"/>
        <v>2</v>
      </c>
      <c r="S401">
        <f t="shared" si="81"/>
        <v>0.5</v>
      </c>
    </row>
    <row r="402" spans="2:19" x14ac:dyDescent="0.2">
      <c r="B402" s="15" t="s">
        <v>38</v>
      </c>
      <c r="C402" s="15" t="s">
        <v>7</v>
      </c>
      <c r="D402" s="15" t="s">
        <v>102</v>
      </c>
      <c r="E402" s="16">
        <v>0.26458333333333334</v>
      </c>
      <c r="F402" s="3">
        <v>0.67499999999999993</v>
      </c>
      <c r="G402" s="12">
        <f t="shared" si="82"/>
        <v>8.3333333333333037E-3</v>
      </c>
      <c r="H402" s="13">
        <f t="shared" si="73"/>
        <v>12</v>
      </c>
      <c r="I402" s="13" t="str">
        <f t="shared" si="74"/>
        <v>DIURNO</v>
      </c>
      <c r="J402" s="12" t="str">
        <f t="shared" si="83"/>
        <v/>
      </c>
      <c r="L402" s="13" t="str">
        <f t="shared" si="72"/>
        <v/>
      </c>
      <c r="M402" s="13">
        <f t="shared" si="75"/>
        <v>0.25</v>
      </c>
      <c r="N402" s="28">
        <f t="shared" si="76"/>
        <v>0</v>
      </c>
      <c r="O402" s="13">
        <f t="shared" si="77"/>
        <v>0</v>
      </c>
      <c r="P402" s="13">
        <f t="shared" si="78"/>
        <v>0</v>
      </c>
      <c r="Q402">
        <f t="shared" si="79"/>
        <v>0</v>
      </c>
      <c r="R402">
        <f t="shared" si="80"/>
        <v>0</v>
      </c>
      <c r="S402">
        <f t="shared" si="81"/>
        <v>0.25</v>
      </c>
    </row>
    <row r="403" spans="2:19" x14ac:dyDescent="0.2">
      <c r="B403" s="15" t="s">
        <v>38</v>
      </c>
      <c r="C403" s="15" t="s">
        <v>7</v>
      </c>
      <c r="D403" s="15" t="s">
        <v>103</v>
      </c>
      <c r="E403" s="16">
        <v>0.26874999999999999</v>
      </c>
      <c r="F403" s="3">
        <v>0.67222222222222217</v>
      </c>
      <c r="G403" s="12">
        <f t="shared" si="82"/>
        <v>5.5555555555555358E-3</v>
      </c>
      <c r="H403" s="13">
        <f t="shared" si="73"/>
        <v>8</v>
      </c>
      <c r="I403" s="13" t="str">
        <f t="shared" si="74"/>
        <v>DIURNO</v>
      </c>
      <c r="J403" s="12" t="str">
        <f t="shared" si="83"/>
        <v/>
      </c>
      <c r="L403" s="13" t="str">
        <f t="shared" si="72"/>
        <v/>
      </c>
      <c r="M403" s="13">
        <f t="shared" si="75"/>
        <v>0.25</v>
      </c>
      <c r="N403" s="28">
        <f t="shared" si="76"/>
        <v>0</v>
      </c>
      <c r="O403" s="13">
        <f t="shared" si="77"/>
        <v>0</v>
      </c>
      <c r="P403" s="13">
        <f t="shared" si="78"/>
        <v>0</v>
      </c>
      <c r="Q403">
        <f t="shared" si="79"/>
        <v>0</v>
      </c>
      <c r="R403">
        <f t="shared" si="80"/>
        <v>0</v>
      </c>
      <c r="S403">
        <f t="shared" si="81"/>
        <v>0.25</v>
      </c>
    </row>
    <row r="404" spans="2:19" x14ac:dyDescent="0.2">
      <c r="B404" s="15" t="s">
        <v>38</v>
      </c>
      <c r="C404" s="15" t="s">
        <v>7</v>
      </c>
      <c r="D404" s="15" t="s">
        <v>104</v>
      </c>
      <c r="E404" s="16">
        <v>0.26527777777777778</v>
      </c>
      <c r="F404" s="3">
        <v>0.67361111111111116</v>
      </c>
      <c r="G404" s="12">
        <f t="shared" si="82"/>
        <v>6.9444444444445308E-3</v>
      </c>
      <c r="H404" s="13">
        <f t="shared" si="73"/>
        <v>10</v>
      </c>
      <c r="I404" s="13" t="str">
        <f t="shared" si="74"/>
        <v>DIURNO</v>
      </c>
      <c r="J404" s="12" t="str">
        <f t="shared" si="83"/>
        <v/>
      </c>
      <c r="L404" s="13" t="str">
        <f t="shared" si="72"/>
        <v/>
      </c>
      <c r="M404" s="13">
        <f t="shared" si="75"/>
        <v>0.25</v>
      </c>
      <c r="N404" s="28">
        <f t="shared" si="76"/>
        <v>0</v>
      </c>
      <c r="O404" s="13">
        <f t="shared" si="77"/>
        <v>0</v>
      </c>
      <c r="P404" s="13">
        <f t="shared" si="78"/>
        <v>0</v>
      </c>
      <c r="Q404">
        <f t="shared" si="79"/>
        <v>0</v>
      </c>
      <c r="R404">
        <f t="shared" si="80"/>
        <v>0</v>
      </c>
      <c r="S404">
        <f t="shared" si="81"/>
        <v>0.25</v>
      </c>
    </row>
    <row r="405" spans="2:19" x14ac:dyDescent="0.2">
      <c r="B405" s="15" t="s">
        <v>38</v>
      </c>
      <c r="C405" s="15" t="s">
        <v>7</v>
      </c>
      <c r="D405" s="15" t="s">
        <v>105</v>
      </c>
      <c r="E405" s="16">
        <v>0.26458333333333334</v>
      </c>
      <c r="F405" s="3">
        <v>0.67291666666666661</v>
      </c>
      <c r="G405" s="12">
        <f t="shared" si="82"/>
        <v>6.2499999999999778E-3</v>
      </c>
      <c r="H405" s="13">
        <f t="shared" si="73"/>
        <v>9</v>
      </c>
      <c r="I405" s="13" t="str">
        <f t="shared" si="74"/>
        <v>DIURNO</v>
      </c>
      <c r="J405" s="12" t="str">
        <f t="shared" si="83"/>
        <v/>
      </c>
      <c r="L405" s="13" t="str">
        <f t="shared" si="72"/>
        <v/>
      </c>
      <c r="M405" s="13">
        <f t="shared" si="75"/>
        <v>0.25</v>
      </c>
      <c r="N405" s="28">
        <f t="shared" si="76"/>
        <v>0</v>
      </c>
      <c r="O405" s="13">
        <f t="shared" si="77"/>
        <v>0</v>
      </c>
      <c r="P405" s="13">
        <f t="shared" si="78"/>
        <v>0</v>
      </c>
      <c r="Q405">
        <f t="shared" si="79"/>
        <v>0</v>
      </c>
      <c r="R405">
        <f t="shared" si="80"/>
        <v>0</v>
      </c>
      <c r="S405">
        <f t="shared" si="81"/>
        <v>0.25</v>
      </c>
    </row>
    <row r="406" spans="2:19" x14ac:dyDescent="0.2">
      <c r="B406" s="15" t="s">
        <v>38</v>
      </c>
      <c r="C406" s="15" t="s">
        <v>7</v>
      </c>
      <c r="D406" s="15" t="s">
        <v>106</v>
      </c>
      <c r="E406" s="16">
        <v>0.5</v>
      </c>
      <c r="F406" s="3">
        <v>0.67222222222222217</v>
      </c>
      <c r="G406" s="12">
        <f t="shared" si="82"/>
        <v>5.5555555555555358E-3</v>
      </c>
      <c r="H406" s="13">
        <f t="shared" si="73"/>
        <v>8</v>
      </c>
      <c r="I406" s="13" t="str">
        <f t="shared" si="74"/>
        <v>DIURNO</v>
      </c>
      <c r="J406" s="12" t="str">
        <f t="shared" si="83"/>
        <v/>
      </c>
      <c r="L406" s="13" t="str">
        <f t="shared" si="72"/>
        <v/>
      </c>
      <c r="M406" s="13">
        <f t="shared" si="75"/>
        <v>0.25</v>
      </c>
      <c r="N406" s="28">
        <f t="shared" si="76"/>
        <v>0</v>
      </c>
      <c r="O406" s="13">
        <f t="shared" si="77"/>
        <v>0</v>
      </c>
      <c r="P406" s="13">
        <f t="shared" si="78"/>
        <v>0</v>
      </c>
      <c r="Q406">
        <f t="shared" si="79"/>
        <v>0</v>
      </c>
      <c r="R406">
        <f t="shared" si="80"/>
        <v>0</v>
      </c>
      <c r="S406">
        <f t="shared" si="81"/>
        <v>0.25</v>
      </c>
    </row>
    <row r="407" spans="2:19" x14ac:dyDescent="0.2">
      <c r="B407" s="15" t="s">
        <v>38</v>
      </c>
      <c r="C407" s="15" t="s">
        <v>7</v>
      </c>
      <c r="D407" s="15" t="s">
        <v>107</v>
      </c>
      <c r="E407" s="16">
        <v>0.5395833333333333</v>
      </c>
      <c r="F407" s="3">
        <v>0.75694444444444453</v>
      </c>
      <c r="G407" s="12">
        <f t="shared" si="82"/>
        <v>9.0277777777777901E-2</v>
      </c>
      <c r="H407" s="13">
        <f t="shared" si="73"/>
        <v>10</v>
      </c>
      <c r="I407" s="13" t="str">
        <f t="shared" si="74"/>
        <v>DIURNO</v>
      </c>
      <c r="J407" s="12" t="str">
        <f t="shared" si="83"/>
        <v/>
      </c>
      <c r="L407" s="13" t="str">
        <f t="shared" si="72"/>
        <v/>
      </c>
      <c r="M407" s="13">
        <f t="shared" si="75"/>
        <v>0.25</v>
      </c>
      <c r="N407" s="28">
        <f t="shared" si="76"/>
        <v>0</v>
      </c>
      <c r="O407" s="13">
        <f t="shared" si="77"/>
        <v>0</v>
      </c>
      <c r="P407" s="13">
        <f t="shared" si="78"/>
        <v>2</v>
      </c>
      <c r="Q407">
        <f t="shared" si="79"/>
        <v>0</v>
      </c>
      <c r="R407">
        <f t="shared" si="80"/>
        <v>2</v>
      </c>
      <c r="S407">
        <f t="shared" si="81"/>
        <v>0.25</v>
      </c>
    </row>
    <row r="408" spans="2:19" x14ac:dyDescent="0.2">
      <c r="B408" s="15" t="s">
        <v>38</v>
      </c>
      <c r="C408" s="15" t="s">
        <v>7</v>
      </c>
      <c r="D408" s="15" t="s">
        <v>113</v>
      </c>
      <c r="E408" s="16">
        <v>0.27013888888888887</v>
      </c>
      <c r="F408" s="3">
        <v>0.67569444444444438</v>
      </c>
      <c r="G408" s="12">
        <f t="shared" si="82"/>
        <v>9.0277777777777457E-3</v>
      </c>
      <c r="H408" s="13">
        <f t="shared" si="73"/>
        <v>13</v>
      </c>
      <c r="I408" s="13" t="str">
        <f t="shared" si="74"/>
        <v>DIURNO</v>
      </c>
      <c r="J408" s="12" t="str">
        <f t="shared" si="83"/>
        <v/>
      </c>
      <c r="L408" s="13" t="str">
        <f t="shared" si="72"/>
        <v/>
      </c>
      <c r="M408" s="13">
        <f t="shared" si="75"/>
        <v>0.25</v>
      </c>
      <c r="N408" s="28">
        <f t="shared" si="76"/>
        <v>0</v>
      </c>
      <c r="O408" s="13">
        <f t="shared" si="77"/>
        <v>0</v>
      </c>
      <c r="P408" s="13">
        <f t="shared" si="78"/>
        <v>0</v>
      </c>
      <c r="Q408">
        <f t="shared" si="79"/>
        <v>0</v>
      </c>
      <c r="R408">
        <f t="shared" si="80"/>
        <v>0</v>
      </c>
      <c r="S408">
        <f t="shared" si="81"/>
        <v>0.25</v>
      </c>
    </row>
    <row r="409" spans="2:19" x14ac:dyDescent="0.2">
      <c r="B409" s="15" t="s">
        <v>38</v>
      </c>
      <c r="C409" s="15" t="s">
        <v>7</v>
      </c>
      <c r="D409" s="15" t="s">
        <v>108</v>
      </c>
      <c r="E409" s="16">
        <v>0.2722222222222222</v>
      </c>
      <c r="F409" s="3">
        <v>0.67361111111111116</v>
      </c>
      <c r="G409" s="12">
        <f t="shared" si="82"/>
        <v>6.9444444444445308E-3</v>
      </c>
      <c r="H409" s="13">
        <f t="shared" si="73"/>
        <v>10</v>
      </c>
      <c r="I409" s="13" t="str">
        <f t="shared" si="74"/>
        <v>DIURNO</v>
      </c>
      <c r="J409" s="12" t="str">
        <f t="shared" si="83"/>
        <v/>
      </c>
      <c r="L409" s="13" t="str">
        <f t="shared" si="72"/>
        <v/>
      </c>
      <c r="M409" s="13">
        <f t="shared" si="75"/>
        <v>0.25</v>
      </c>
      <c r="N409" s="28">
        <f t="shared" si="76"/>
        <v>0</v>
      </c>
      <c r="O409" s="13">
        <f t="shared" si="77"/>
        <v>0</v>
      </c>
      <c r="P409" s="13">
        <f t="shared" si="78"/>
        <v>0</v>
      </c>
      <c r="Q409">
        <f t="shared" si="79"/>
        <v>0</v>
      </c>
      <c r="R409">
        <f t="shared" si="80"/>
        <v>0</v>
      </c>
      <c r="S409">
        <f t="shared" si="81"/>
        <v>0.25</v>
      </c>
    </row>
    <row r="410" spans="2:19" x14ac:dyDescent="0.2">
      <c r="B410" s="15" t="s">
        <v>38</v>
      </c>
      <c r="C410" s="15" t="s">
        <v>7</v>
      </c>
      <c r="D410" s="15" t="s">
        <v>114</v>
      </c>
      <c r="E410" s="16">
        <v>0.28819444444444448</v>
      </c>
      <c r="F410" s="3">
        <v>0.50694444444444442</v>
      </c>
      <c r="G410" s="12">
        <f t="shared" si="82"/>
        <v>0</v>
      </c>
      <c r="H410" s="13">
        <f t="shared" si="73"/>
        <v>0</v>
      </c>
      <c r="I410" s="13" t="str">
        <f t="shared" si="74"/>
        <v>DIURNO</v>
      </c>
      <c r="J410" s="12" t="str">
        <f t="shared" si="83"/>
        <v/>
      </c>
      <c r="L410" s="13" t="str">
        <f t="shared" si="72"/>
        <v/>
      </c>
      <c r="M410" s="13">
        <f t="shared" si="75"/>
        <v>0</v>
      </c>
      <c r="N410" s="28">
        <f t="shared" si="76"/>
        <v>0</v>
      </c>
      <c r="O410" s="13">
        <f t="shared" si="77"/>
        <v>0</v>
      </c>
      <c r="P410" s="13">
        <f t="shared" si="78"/>
        <v>0</v>
      </c>
      <c r="Q410">
        <f t="shared" si="79"/>
        <v>0</v>
      </c>
      <c r="R410">
        <f t="shared" si="80"/>
        <v>0</v>
      </c>
      <c r="S410">
        <f t="shared" si="81"/>
        <v>0</v>
      </c>
    </row>
    <row r="411" spans="2:19" x14ac:dyDescent="0.2">
      <c r="B411" s="15" t="s">
        <v>38</v>
      </c>
      <c r="C411" s="15" t="s">
        <v>7</v>
      </c>
      <c r="D411" s="15" t="s">
        <v>116</v>
      </c>
      <c r="E411" s="16">
        <v>0.34166666666666662</v>
      </c>
      <c r="F411" s="3">
        <v>0.50277777777777777</v>
      </c>
      <c r="G411" s="12">
        <f t="shared" si="82"/>
        <v>0</v>
      </c>
      <c r="H411" s="13">
        <f t="shared" si="73"/>
        <v>0</v>
      </c>
      <c r="I411" s="13" t="str">
        <f t="shared" si="74"/>
        <v>DIURNO</v>
      </c>
      <c r="J411" s="12" t="str">
        <f t="shared" si="83"/>
        <v/>
      </c>
      <c r="L411" s="13" t="str">
        <f t="shared" si="72"/>
        <v/>
      </c>
      <c r="M411" s="13">
        <f t="shared" si="75"/>
        <v>0</v>
      </c>
      <c r="N411" s="28">
        <f t="shared" si="76"/>
        <v>0</v>
      </c>
      <c r="O411" s="13">
        <f t="shared" si="77"/>
        <v>0</v>
      </c>
      <c r="P411" s="13">
        <f t="shared" si="78"/>
        <v>0</v>
      </c>
      <c r="Q411">
        <f t="shared" si="79"/>
        <v>0</v>
      </c>
      <c r="R411">
        <f t="shared" si="80"/>
        <v>0</v>
      </c>
      <c r="S411">
        <f t="shared" si="81"/>
        <v>0</v>
      </c>
    </row>
    <row r="412" spans="2:19" x14ac:dyDescent="0.2">
      <c r="B412" s="15" t="s">
        <v>38</v>
      </c>
      <c r="C412" s="15" t="s">
        <v>7</v>
      </c>
      <c r="D412" s="15" t="s">
        <v>109</v>
      </c>
      <c r="E412" s="16">
        <v>0.26666666666666666</v>
      </c>
      <c r="F412" s="3">
        <v>0.75069444444444444</v>
      </c>
      <c r="G412" s="12">
        <f t="shared" si="82"/>
        <v>8.4027777777777812E-2</v>
      </c>
      <c r="H412" s="13">
        <f t="shared" si="73"/>
        <v>1</v>
      </c>
      <c r="I412" s="13" t="str">
        <f t="shared" si="74"/>
        <v>DIURNO</v>
      </c>
      <c r="J412" s="12" t="str">
        <f t="shared" si="83"/>
        <v/>
      </c>
      <c r="L412" s="13" t="str">
        <f t="shared" si="72"/>
        <v/>
      </c>
      <c r="M412" s="13">
        <f t="shared" si="75"/>
        <v>0</v>
      </c>
      <c r="N412" s="28">
        <f t="shared" si="76"/>
        <v>0</v>
      </c>
      <c r="O412" s="13">
        <f t="shared" si="77"/>
        <v>0</v>
      </c>
      <c r="P412" s="13">
        <f t="shared" si="78"/>
        <v>2</v>
      </c>
      <c r="Q412">
        <f t="shared" si="79"/>
        <v>0</v>
      </c>
      <c r="R412">
        <f t="shared" si="80"/>
        <v>2</v>
      </c>
      <c r="S412">
        <f t="shared" si="81"/>
        <v>0</v>
      </c>
    </row>
    <row r="413" spans="2:19" x14ac:dyDescent="0.2">
      <c r="B413" s="15" t="s">
        <v>38</v>
      </c>
      <c r="C413" s="15" t="s">
        <v>7</v>
      </c>
      <c r="D413" s="15" t="s">
        <v>110</v>
      </c>
      <c r="E413" s="16">
        <v>0.27083333333333331</v>
      </c>
      <c r="F413" s="3">
        <v>0.67083333333333339</v>
      </c>
      <c r="G413" s="12">
        <f t="shared" si="82"/>
        <v>4.1666666666667629E-3</v>
      </c>
      <c r="H413" s="13">
        <f t="shared" si="73"/>
        <v>6</v>
      </c>
      <c r="I413" s="13" t="str">
        <f t="shared" si="74"/>
        <v>DIURNO</v>
      </c>
      <c r="J413" s="12" t="str">
        <f t="shared" si="83"/>
        <v/>
      </c>
      <c r="L413" s="13" t="str">
        <f t="shared" si="72"/>
        <v/>
      </c>
      <c r="M413" s="13">
        <f t="shared" si="75"/>
        <v>0.25</v>
      </c>
      <c r="N413" s="28">
        <f t="shared" si="76"/>
        <v>0</v>
      </c>
      <c r="O413" s="13">
        <f t="shared" si="77"/>
        <v>0</v>
      </c>
      <c r="P413" s="13">
        <f t="shared" si="78"/>
        <v>0</v>
      </c>
      <c r="Q413">
        <f t="shared" si="79"/>
        <v>0</v>
      </c>
      <c r="R413">
        <f t="shared" si="80"/>
        <v>0</v>
      </c>
      <c r="S413">
        <f t="shared" si="81"/>
        <v>0.25</v>
      </c>
    </row>
    <row r="414" spans="2:19" x14ac:dyDescent="0.2">
      <c r="B414" s="15" t="s">
        <v>38</v>
      </c>
      <c r="C414" s="15" t="s">
        <v>7</v>
      </c>
      <c r="D414" s="15" t="s">
        <v>111</v>
      </c>
      <c r="E414" s="16">
        <v>0.26666666666666666</v>
      </c>
      <c r="F414" s="3">
        <v>0.67569444444444438</v>
      </c>
      <c r="G414" s="12">
        <f t="shared" si="82"/>
        <v>9.0277777777777457E-3</v>
      </c>
      <c r="H414" s="13">
        <f t="shared" si="73"/>
        <v>13</v>
      </c>
      <c r="I414" s="13" t="str">
        <f t="shared" si="74"/>
        <v>DIURNO</v>
      </c>
      <c r="J414" s="12" t="str">
        <f t="shared" si="83"/>
        <v/>
      </c>
      <c r="L414" s="13" t="str">
        <f t="shared" si="72"/>
        <v/>
      </c>
      <c r="M414" s="13">
        <f t="shared" si="75"/>
        <v>0.25</v>
      </c>
      <c r="N414" s="28">
        <f t="shared" si="76"/>
        <v>0</v>
      </c>
      <c r="O414" s="13">
        <f t="shared" si="77"/>
        <v>0</v>
      </c>
      <c r="P414" s="13">
        <f t="shared" si="78"/>
        <v>0</v>
      </c>
      <c r="Q414">
        <f t="shared" si="79"/>
        <v>0</v>
      </c>
      <c r="R414">
        <f t="shared" si="80"/>
        <v>0</v>
      </c>
      <c r="S414">
        <f t="shared" si="81"/>
        <v>0.25</v>
      </c>
    </row>
    <row r="415" spans="2:19" x14ac:dyDescent="0.2">
      <c r="B415" s="15" t="s">
        <v>38</v>
      </c>
      <c r="C415" s="15" t="s">
        <v>7</v>
      </c>
      <c r="D415" s="15" t="s">
        <v>112</v>
      </c>
      <c r="E415" s="16">
        <v>0.26944444444444443</v>
      </c>
      <c r="F415" s="3">
        <v>0.67222222222222217</v>
      </c>
      <c r="G415" s="12">
        <f t="shared" si="82"/>
        <v>5.5555555555555358E-3</v>
      </c>
      <c r="H415" s="13">
        <f t="shared" si="73"/>
        <v>8</v>
      </c>
      <c r="I415" s="13" t="str">
        <f t="shared" si="74"/>
        <v>DIURNO</v>
      </c>
      <c r="J415" s="12" t="str">
        <f t="shared" si="83"/>
        <v/>
      </c>
      <c r="L415" s="13" t="str">
        <f t="shared" si="72"/>
        <v/>
      </c>
      <c r="M415" s="13">
        <f t="shared" si="75"/>
        <v>0.25</v>
      </c>
      <c r="N415" s="28">
        <f t="shared" si="76"/>
        <v>0</v>
      </c>
      <c r="O415" s="13">
        <f t="shared" si="77"/>
        <v>0</v>
      </c>
      <c r="P415" s="13">
        <f t="shared" si="78"/>
        <v>0</v>
      </c>
      <c r="Q415">
        <f t="shared" si="79"/>
        <v>0</v>
      </c>
      <c r="R415">
        <f t="shared" si="80"/>
        <v>0</v>
      </c>
      <c r="S415">
        <f t="shared" si="81"/>
        <v>0.25</v>
      </c>
    </row>
    <row r="416" spans="2:19" x14ac:dyDescent="0.2">
      <c r="B416" s="15" t="s">
        <v>39</v>
      </c>
      <c r="C416" s="15" t="s">
        <v>7</v>
      </c>
      <c r="D416" s="15" t="s">
        <v>102</v>
      </c>
      <c r="E416" s="16">
        <v>0.25763888888888892</v>
      </c>
      <c r="F416" s="3">
        <v>0.66805555555555562</v>
      </c>
      <c r="G416" s="12">
        <f t="shared" si="82"/>
        <v>1.388888888888995E-3</v>
      </c>
      <c r="H416" s="13">
        <f t="shared" si="73"/>
        <v>2</v>
      </c>
      <c r="I416" s="13" t="str">
        <f t="shared" si="74"/>
        <v>DIURNO</v>
      </c>
      <c r="J416" s="12" t="str">
        <f t="shared" si="83"/>
        <v/>
      </c>
      <c r="L416" s="13" t="str">
        <f t="shared" si="72"/>
        <v/>
      </c>
      <c r="M416" s="13">
        <f t="shared" si="75"/>
        <v>0</v>
      </c>
      <c r="N416" s="28">
        <f t="shared" si="76"/>
        <v>0</v>
      </c>
      <c r="O416" s="13">
        <f t="shared" si="77"/>
        <v>0</v>
      </c>
      <c r="P416" s="13">
        <f t="shared" si="78"/>
        <v>0</v>
      </c>
      <c r="Q416">
        <f t="shared" si="79"/>
        <v>0</v>
      </c>
      <c r="R416">
        <f t="shared" si="80"/>
        <v>0</v>
      </c>
      <c r="S416">
        <f t="shared" si="81"/>
        <v>0</v>
      </c>
    </row>
    <row r="417" spans="2:19" x14ac:dyDescent="0.2">
      <c r="B417" s="15" t="s">
        <v>39</v>
      </c>
      <c r="C417" s="15" t="s">
        <v>7</v>
      </c>
      <c r="D417" s="15" t="s">
        <v>103</v>
      </c>
      <c r="E417" s="16">
        <v>0.26250000000000001</v>
      </c>
      <c r="F417" s="3">
        <v>0.66736111111111107</v>
      </c>
      <c r="G417" s="12">
        <f t="shared" si="82"/>
        <v>6.9444444444444198E-4</v>
      </c>
      <c r="H417" s="13">
        <f t="shared" si="73"/>
        <v>1</v>
      </c>
      <c r="I417" s="13" t="str">
        <f t="shared" si="74"/>
        <v>DIURNO</v>
      </c>
      <c r="J417" s="12" t="str">
        <f t="shared" si="83"/>
        <v/>
      </c>
      <c r="L417" s="13" t="str">
        <f t="shared" si="72"/>
        <v/>
      </c>
      <c r="M417" s="13">
        <f t="shared" si="75"/>
        <v>0</v>
      </c>
      <c r="N417" s="28">
        <f t="shared" si="76"/>
        <v>0</v>
      </c>
      <c r="O417" s="13">
        <f t="shared" si="77"/>
        <v>0</v>
      </c>
      <c r="P417" s="13">
        <f t="shared" si="78"/>
        <v>0</v>
      </c>
      <c r="Q417">
        <f t="shared" si="79"/>
        <v>0</v>
      </c>
      <c r="R417">
        <f t="shared" si="80"/>
        <v>0</v>
      </c>
      <c r="S417">
        <f t="shared" si="81"/>
        <v>0</v>
      </c>
    </row>
    <row r="418" spans="2:19" x14ac:dyDescent="0.2">
      <c r="B418" s="15" t="s">
        <v>39</v>
      </c>
      <c r="C418" s="15" t="s">
        <v>7</v>
      </c>
      <c r="D418" s="15" t="s">
        <v>117</v>
      </c>
      <c r="E418" s="16">
        <v>0.27499999999999997</v>
      </c>
      <c r="G418" s="12">
        <f t="shared" si="82"/>
        <v>0</v>
      </c>
      <c r="H418" s="13">
        <f t="shared" si="73"/>
        <v>0</v>
      </c>
      <c r="I418" s="13" t="str">
        <f t="shared" si="74"/>
        <v>DIURNO</v>
      </c>
      <c r="J418" s="12" t="str">
        <f t="shared" si="83"/>
        <v/>
      </c>
      <c r="L418" s="13" t="str">
        <f t="shared" si="72"/>
        <v/>
      </c>
      <c r="M418" s="13">
        <f t="shared" si="75"/>
        <v>0</v>
      </c>
      <c r="N418" s="28">
        <f t="shared" si="76"/>
        <v>0</v>
      </c>
      <c r="O418" s="13">
        <f t="shared" si="77"/>
        <v>0</v>
      </c>
      <c r="P418" s="13">
        <f t="shared" si="78"/>
        <v>0</v>
      </c>
      <c r="Q418">
        <f t="shared" si="79"/>
        <v>0</v>
      </c>
      <c r="R418">
        <f t="shared" si="80"/>
        <v>0</v>
      </c>
      <c r="S418">
        <f t="shared" si="81"/>
        <v>0</v>
      </c>
    </row>
    <row r="419" spans="2:19" x14ac:dyDescent="0.2">
      <c r="B419" s="15" t="s">
        <v>39</v>
      </c>
      <c r="C419" s="15" t="s">
        <v>7</v>
      </c>
      <c r="D419" s="15" t="s">
        <v>104</v>
      </c>
      <c r="E419" s="16">
        <v>0.26319444444444445</v>
      </c>
      <c r="F419" s="3">
        <v>0.66736111111111107</v>
      </c>
      <c r="G419" s="12">
        <f t="shared" si="82"/>
        <v>6.9444444444444198E-4</v>
      </c>
      <c r="H419" s="13">
        <f t="shared" si="73"/>
        <v>1</v>
      </c>
      <c r="I419" s="13" t="str">
        <f t="shared" si="74"/>
        <v>DIURNO</v>
      </c>
      <c r="J419" s="12" t="str">
        <f t="shared" si="83"/>
        <v/>
      </c>
      <c r="L419" s="13" t="str">
        <f t="shared" si="72"/>
        <v/>
      </c>
      <c r="M419" s="13">
        <f t="shared" si="75"/>
        <v>0</v>
      </c>
      <c r="N419" s="28">
        <f t="shared" si="76"/>
        <v>0</v>
      </c>
      <c r="O419" s="13">
        <f t="shared" si="77"/>
        <v>0</v>
      </c>
      <c r="P419" s="13">
        <f t="shared" si="78"/>
        <v>0</v>
      </c>
      <c r="Q419">
        <f t="shared" si="79"/>
        <v>0</v>
      </c>
      <c r="R419">
        <f t="shared" si="80"/>
        <v>0</v>
      </c>
      <c r="S419">
        <f t="shared" si="81"/>
        <v>0</v>
      </c>
    </row>
    <row r="420" spans="2:19" x14ac:dyDescent="0.2">
      <c r="B420" s="15" t="s">
        <v>39</v>
      </c>
      <c r="C420" s="15" t="s">
        <v>7</v>
      </c>
      <c r="D420" s="15" t="s">
        <v>105</v>
      </c>
      <c r="E420" s="16">
        <v>0.26041666666666669</v>
      </c>
      <c r="F420" s="3">
        <v>0.66736111111111107</v>
      </c>
      <c r="G420" s="12">
        <f t="shared" si="82"/>
        <v>6.9444444444444198E-4</v>
      </c>
      <c r="H420" s="13">
        <f t="shared" si="73"/>
        <v>1</v>
      </c>
      <c r="I420" s="13" t="str">
        <f t="shared" si="74"/>
        <v>DIURNO</v>
      </c>
      <c r="J420" s="12" t="str">
        <f t="shared" si="83"/>
        <v/>
      </c>
      <c r="L420" s="13" t="str">
        <f t="shared" si="72"/>
        <v/>
      </c>
      <c r="M420" s="13">
        <f t="shared" si="75"/>
        <v>0</v>
      </c>
      <c r="N420" s="28">
        <f t="shared" si="76"/>
        <v>0</v>
      </c>
      <c r="O420" s="13">
        <f t="shared" si="77"/>
        <v>0</v>
      </c>
      <c r="P420" s="13">
        <f t="shared" si="78"/>
        <v>0</v>
      </c>
      <c r="Q420">
        <f t="shared" si="79"/>
        <v>0</v>
      </c>
      <c r="R420">
        <f t="shared" si="80"/>
        <v>0</v>
      </c>
      <c r="S420">
        <f t="shared" si="81"/>
        <v>0</v>
      </c>
    </row>
    <row r="421" spans="2:19" x14ac:dyDescent="0.2">
      <c r="B421" s="15" t="s">
        <v>39</v>
      </c>
      <c r="C421" s="15" t="s">
        <v>7</v>
      </c>
      <c r="D421" s="15" t="s">
        <v>106</v>
      </c>
      <c r="E421" s="16">
        <v>0.26527777777777778</v>
      </c>
      <c r="F421" s="3">
        <v>0.66736111111111107</v>
      </c>
      <c r="G421" s="12">
        <f t="shared" si="82"/>
        <v>6.9444444444444198E-4</v>
      </c>
      <c r="H421" s="13">
        <f t="shared" si="73"/>
        <v>1</v>
      </c>
      <c r="I421" s="13" t="str">
        <f t="shared" si="74"/>
        <v>DIURNO</v>
      </c>
      <c r="J421" s="12" t="str">
        <f t="shared" si="83"/>
        <v/>
      </c>
      <c r="L421" s="13" t="str">
        <f t="shared" si="72"/>
        <v/>
      </c>
      <c r="M421" s="13">
        <f t="shared" si="75"/>
        <v>0</v>
      </c>
      <c r="N421" s="28">
        <f t="shared" si="76"/>
        <v>0</v>
      </c>
      <c r="O421" s="13">
        <f t="shared" si="77"/>
        <v>0</v>
      </c>
      <c r="P421" s="13">
        <f t="shared" si="78"/>
        <v>0</v>
      </c>
      <c r="Q421">
        <f t="shared" si="79"/>
        <v>0</v>
      </c>
      <c r="R421">
        <f t="shared" si="80"/>
        <v>0</v>
      </c>
      <c r="S421">
        <f t="shared" si="81"/>
        <v>0</v>
      </c>
    </row>
    <row r="422" spans="2:19" x14ac:dyDescent="0.2">
      <c r="B422" s="15" t="s">
        <v>39</v>
      </c>
      <c r="C422" s="15" t="s">
        <v>7</v>
      </c>
      <c r="D422" s="15" t="s">
        <v>107</v>
      </c>
      <c r="E422" s="16">
        <v>0.26250000000000001</v>
      </c>
      <c r="F422" s="3">
        <v>0.66805555555555562</v>
      </c>
      <c r="G422" s="12">
        <f t="shared" si="82"/>
        <v>1.388888888888995E-3</v>
      </c>
      <c r="H422" s="13">
        <f t="shared" si="73"/>
        <v>2</v>
      </c>
      <c r="I422" s="13" t="str">
        <f t="shared" si="74"/>
        <v>DIURNO</v>
      </c>
      <c r="J422" s="12" t="str">
        <f t="shared" si="83"/>
        <v/>
      </c>
      <c r="L422" s="13" t="str">
        <f t="shared" si="72"/>
        <v/>
      </c>
      <c r="M422" s="13">
        <f t="shared" si="75"/>
        <v>0</v>
      </c>
      <c r="N422" s="28">
        <f t="shared" si="76"/>
        <v>0</v>
      </c>
      <c r="O422" s="13">
        <f t="shared" si="77"/>
        <v>0</v>
      </c>
      <c r="P422" s="13">
        <f t="shared" si="78"/>
        <v>0</v>
      </c>
      <c r="Q422">
        <f t="shared" si="79"/>
        <v>0</v>
      </c>
      <c r="R422">
        <f t="shared" si="80"/>
        <v>0</v>
      </c>
      <c r="S422">
        <f t="shared" si="81"/>
        <v>0</v>
      </c>
    </row>
    <row r="423" spans="2:19" x14ac:dyDescent="0.2">
      <c r="B423" s="15" t="s">
        <v>39</v>
      </c>
      <c r="C423" s="15" t="s">
        <v>7</v>
      </c>
      <c r="D423" s="15" t="s">
        <v>113</v>
      </c>
      <c r="E423" s="16">
        <v>0.26319444444444445</v>
      </c>
      <c r="F423" s="3">
        <v>0.66805555555555562</v>
      </c>
      <c r="G423" s="12">
        <f t="shared" si="82"/>
        <v>1.388888888888995E-3</v>
      </c>
      <c r="H423" s="13">
        <f t="shared" si="73"/>
        <v>2</v>
      </c>
      <c r="I423" s="13" t="str">
        <f t="shared" si="74"/>
        <v>DIURNO</v>
      </c>
      <c r="J423" s="12" t="str">
        <f t="shared" si="83"/>
        <v/>
      </c>
      <c r="L423" s="13" t="str">
        <f t="shared" si="72"/>
        <v/>
      </c>
      <c r="M423" s="13">
        <f t="shared" si="75"/>
        <v>0</v>
      </c>
      <c r="N423" s="28">
        <f t="shared" si="76"/>
        <v>0</v>
      </c>
      <c r="O423" s="13">
        <f t="shared" si="77"/>
        <v>0</v>
      </c>
      <c r="P423" s="13">
        <f t="shared" si="78"/>
        <v>0</v>
      </c>
      <c r="Q423">
        <f t="shared" si="79"/>
        <v>0</v>
      </c>
      <c r="R423">
        <f t="shared" si="80"/>
        <v>0</v>
      </c>
      <c r="S423">
        <f t="shared" si="81"/>
        <v>0</v>
      </c>
    </row>
    <row r="424" spans="2:19" x14ac:dyDescent="0.2">
      <c r="B424" s="15" t="s">
        <v>39</v>
      </c>
      <c r="C424" s="15" t="s">
        <v>7</v>
      </c>
      <c r="D424" s="15" t="s">
        <v>108</v>
      </c>
      <c r="E424" s="16">
        <v>0.25277777777777777</v>
      </c>
      <c r="F424" s="3">
        <v>0.66805555555555562</v>
      </c>
      <c r="G424" s="12">
        <f t="shared" si="82"/>
        <v>1.388888888888995E-3</v>
      </c>
      <c r="H424" s="13">
        <f t="shared" si="73"/>
        <v>2</v>
      </c>
      <c r="I424" s="13" t="str">
        <f t="shared" si="74"/>
        <v>DIURNO</v>
      </c>
      <c r="J424" s="12" t="str">
        <f t="shared" si="83"/>
        <v/>
      </c>
      <c r="L424" s="13" t="str">
        <f t="shared" si="72"/>
        <v/>
      </c>
      <c r="M424" s="13">
        <f t="shared" si="75"/>
        <v>0</v>
      </c>
      <c r="N424" s="28">
        <f t="shared" si="76"/>
        <v>0</v>
      </c>
      <c r="O424" s="13">
        <f t="shared" si="77"/>
        <v>0</v>
      </c>
      <c r="P424" s="13">
        <f t="shared" si="78"/>
        <v>0</v>
      </c>
      <c r="Q424">
        <f t="shared" si="79"/>
        <v>0</v>
      </c>
      <c r="R424">
        <f t="shared" si="80"/>
        <v>0</v>
      </c>
      <c r="S424">
        <f t="shared" si="81"/>
        <v>0</v>
      </c>
    </row>
    <row r="425" spans="2:19" x14ac:dyDescent="0.2">
      <c r="B425" s="15" t="s">
        <v>39</v>
      </c>
      <c r="C425" s="15" t="s">
        <v>7</v>
      </c>
      <c r="D425" s="15" t="s">
        <v>114</v>
      </c>
      <c r="E425" s="16">
        <v>0.31527777777777777</v>
      </c>
      <c r="F425" s="3">
        <v>0.50138888888888888</v>
      </c>
      <c r="G425" s="12">
        <f t="shared" si="82"/>
        <v>0</v>
      </c>
      <c r="H425" s="13">
        <f t="shared" si="73"/>
        <v>0</v>
      </c>
      <c r="I425" s="13" t="str">
        <f t="shared" si="74"/>
        <v>DIURNO</v>
      </c>
      <c r="J425" s="12" t="str">
        <f t="shared" si="83"/>
        <v/>
      </c>
      <c r="L425" s="13" t="str">
        <f t="shared" si="72"/>
        <v/>
      </c>
      <c r="M425" s="13">
        <f t="shared" si="75"/>
        <v>0</v>
      </c>
      <c r="N425" s="28">
        <f t="shared" si="76"/>
        <v>0</v>
      </c>
      <c r="O425" s="13">
        <f t="shared" si="77"/>
        <v>0</v>
      </c>
      <c r="P425" s="13">
        <f t="shared" si="78"/>
        <v>0</v>
      </c>
      <c r="Q425">
        <f t="shared" si="79"/>
        <v>0</v>
      </c>
      <c r="R425">
        <f t="shared" si="80"/>
        <v>0</v>
      </c>
      <c r="S425">
        <f t="shared" si="81"/>
        <v>0</v>
      </c>
    </row>
    <row r="426" spans="2:19" x14ac:dyDescent="0.2">
      <c r="B426" s="15" t="s">
        <v>39</v>
      </c>
      <c r="C426" s="15" t="s">
        <v>7</v>
      </c>
      <c r="D426" s="15" t="s">
        <v>116</v>
      </c>
      <c r="E426" s="16">
        <v>0.28333333333333333</v>
      </c>
      <c r="F426" s="3">
        <v>0.45694444444444443</v>
      </c>
      <c r="G426" s="12">
        <f t="shared" si="82"/>
        <v>0</v>
      </c>
      <c r="H426" s="13">
        <f t="shared" si="73"/>
        <v>0</v>
      </c>
      <c r="I426" s="13" t="str">
        <f t="shared" si="74"/>
        <v>DIURNO</v>
      </c>
      <c r="J426" s="12" t="str">
        <f t="shared" si="83"/>
        <v/>
      </c>
      <c r="L426" s="13" t="str">
        <f t="shared" si="72"/>
        <v/>
      </c>
      <c r="M426" s="13">
        <f t="shared" si="75"/>
        <v>0</v>
      </c>
      <c r="N426" s="28">
        <f t="shared" si="76"/>
        <v>0</v>
      </c>
      <c r="O426" s="13">
        <f t="shared" si="77"/>
        <v>0</v>
      </c>
      <c r="P426" s="13">
        <f t="shared" si="78"/>
        <v>0</v>
      </c>
      <c r="Q426">
        <f t="shared" si="79"/>
        <v>0</v>
      </c>
      <c r="R426">
        <f t="shared" si="80"/>
        <v>0</v>
      </c>
      <c r="S426">
        <f t="shared" si="81"/>
        <v>0</v>
      </c>
    </row>
    <row r="427" spans="2:19" x14ac:dyDescent="0.2">
      <c r="B427" s="15" t="s">
        <v>39</v>
      </c>
      <c r="C427" s="15" t="s">
        <v>7</v>
      </c>
      <c r="D427" s="15" t="s">
        <v>109</v>
      </c>
      <c r="E427" s="16">
        <v>0.26319444444444445</v>
      </c>
      <c r="F427" s="3">
        <v>0.66805555555555562</v>
      </c>
      <c r="G427" s="12">
        <f t="shared" si="82"/>
        <v>1.388888888888995E-3</v>
      </c>
      <c r="H427" s="13">
        <f t="shared" si="73"/>
        <v>2</v>
      </c>
      <c r="I427" s="13" t="str">
        <f t="shared" si="74"/>
        <v>DIURNO</v>
      </c>
      <c r="J427" s="12" t="str">
        <f t="shared" si="83"/>
        <v/>
      </c>
      <c r="L427" s="13" t="str">
        <f t="shared" si="72"/>
        <v/>
      </c>
      <c r="M427" s="13">
        <f t="shared" si="75"/>
        <v>0</v>
      </c>
      <c r="N427" s="28">
        <f t="shared" si="76"/>
        <v>0</v>
      </c>
      <c r="O427" s="13">
        <f t="shared" si="77"/>
        <v>0</v>
      </c>
      <c r="P427" s="13">
        <f t="shared" si="78"/>
        <v>0</v>
      </c>
      <c r="Q427">
        <f t="shared" si="79"/>
        <v>0</v>
      </c>
      <c r="R427">
        <f t="shared" si="80"/>
        <v>0</v>
      </c>
      <c r="S427">
        <f t="shared" si="81"/>
        <v>0</v>
      </c>
    </row>
    <row r="428" spans="2:19" x14ac:dyDescent="0.2">
      <c r="B428" s="15" t="s">
        <v>39</v>
      </c>
      <c r="C428" s="15" t="s">
        <v>7</v>
      </c>
      <c r="D428" s="15" t="s">
        <v>110</v>
      </c>
      <c r="E428" s="16">
        <v>0.26527777777777778</v>
      </c>
      <c r="F428" s="3">
        <v>0.66666666666666663</v>
      </c>
      <c r="G428" s="12">
        <f t="shared" si="82"/>
        <v>0</v>
      </c>
      <c r="H428" s="13">
        <f t="shared" si="73"/>
        <v>0</v>
      </c>
      <c r="I428" s="13" t="str">
        <f t="shared" si="74"/>
        <v>DIURNO</v>
      </c>
      <c r="J428" s="12" t="str">
        <f t="shared" si="83"/>
        <v/>
      </c>
      <c r="L428" s="13" t="str">
        <f t="shared" si="72"/>
        <v/>
      </c>
      <c r="M428" s="13">
        <f t="shared" si="75"/>
        <v>0</v>
      </c>
      <c r="N428" s="28">
        <f t="shared" si="76"/>
        <v>0</v>
      </c>
      <c r="O428" s="13">
        <f t="shared" si="77"/>
        <v>0</v>
      </c>
      <c r="P428" s="13">
        <f t="shared" si="78"/>
        <v>0</v>
      </c>
      <c r="Q428">
        <f t="shared" si="79"/>
        <v>0</v>
      </c>
      <c r="R428">
        <f t="shared" si="80"/>
        <v>0</v>
      </c>
      <c r="S428">
        <f t="shared" si="81"/>
        <v>0</v>
      </c>
    </row>
    <row r="429" spans="2:19" x14ac:dyDescent="0.2">
      <c r="B429" s="15" t="s">
        <v>39</v>
      </c>
      <c r="C429" s="15" t="s">
        <v>7</v>
      </c>
      <c r="D429" s="15" t="s">
        <v>111</v>
      </c>
      <c r="E429" s="16">
        <v>0.26041666666666669</v>
      </c>
      <c r="F429" s="3">
        <v>0.66875000000000007</v>
      </c>
      <c r="G429" s="12">
        <f t="shared" si="82"/>
        <v>2.083333333333437E-3</v>
      </c>
      <c r="H429" s="13">
        <f t="shared" si="73"/>
        <v>3</v>
      </c>
      <c r="I429" s="13" t="str">
        <f t="shared" si="74"/>
        <v>DIURNO</v>
      </c>
      <c r="J429" s="12" t="str">
        <f t="shared" si="83"/>
        <v/>
      </c>
      <c r="L429" s="13" t="str">
        <f t="shared" si="72"/>
        <v/>
      </c>
      <c r="M429" s="13">
        <f t="shared" si="75"/>
        <v>0</v>
      </c>
      <c r="N429" s="28">
        <f t="shared" si="76"/>
        <v>0</v>
      </c>
      <c r="O429" s="13">
        <f t="shared" si="77"/>
        <v>0</v>
      </c>
      <c r="P429" s="13">
        <f t="shared" si="78"/>
        <v>0</v>
      </c>
      <c r="Q429">
        <f t="shared" si="79"/>
        <v>0</v>
      </c>
      <c r="R429">
        <f t="shared" si="80"/>
        <v>0</v>
      </c>
      <c r="S429">
        <f t="shared" si="81"/>
        <v>0</v>
      </c>
    </row>
    <row r="430" spans="2:19" x14ac:dyDescent="0.2">
      <c r="B430" s="15" t="s">
        <v>39</v>
      </c>
      <c r="C430" s="15" t="s">
        <v>7</v>
      </c>
      <c r="D430" s="15" t="s">
        <v>112</v>
      </c>
      <c r="E430" s="16">
        <v>0.25972222222222224</v>
      </c>
      <c r="F430" s="3">
        <v>0.66736111111111107</v>
      </c>
      <c r="G430" s="12">
        <f t="shared" si="82"/>
        <v>6.9444444444444198E-4</v>
      </c>
      <c r="H430" s="13">
        <f t="shared" si="73"/>
        <v>1</v>
      </c>
      <c r="I430" s="13" t="str">
        <f t="shared" si="74"/>
        <v>DIURNO</v>
      </c>
      <c r="J430" s="12" t="str">
        <f t="shared" si="83"/>
        <v/>
      </c>
      <c r="L430" s="13" t="str">
        <f t="shared" si="72"/>
        <v/>
      </c>
      <c r="M430" s="13">
        <f t="shared" si="75"/>
        <v>0</v>
      </c>
      <c r="N430" s="28">
        <f t="shared" si="76"/>
        <v>0</v>
      </c>
      <c r="O430" s="13">
        <f t="shared" si="77"/>
        <v>0</v>
      </c>
      <c r="P430" s="13">
        <f t="shared" si="78"/>
        <v>0</v>
      </c>
      <c r="Q430">
        <f t="shared" si="79"/>
        <v>0</v>
      </c>
      <c r="R430">
        <f t="shared" si="80"/>
        <v>0</v>
      </c>
      <c r="S430">
        <f t="shared" si="81"/>
        <v>0</v>
      </c>
    </row>
    <row r="431" spans="2:19" x14ac:dyDescent="0.2">
      <c r="B431" s="15" t="s">
        <v>40</v>
      </c>
      <c r="C431" s="15" t="s">
        <v>7</v>
      </c>
      <c r="D431" s="15" t="s">
        <v>102</v>
      </c>
      <c r="E431" s="16">
        <v>0.27291666666666664</v>
      </c>
      <c r="F431" s="3">
        <v>0.66736111111111107</v>
      </c>
      <c r="G431" s="12">
        <f t="shared" si="82"/>
        <v>6.9444444444444198E-4</v>
      </c>
      <c r="H431" s="13">
        <f t="shared" si="73"/>
        <v>1</v>
      </c>
      <c r="I431" s="13" t="str">
        <f t="shared" si="74"/>
        <v>DIURNO</v>
      </c>
      <c r="J431" s="12" t="str">
        <f t="shared" si="83"/>
        <v/>
      </c>
      <c r="L431" s="13" t="str">
        <f t="shared" si="72"/>
        <v/>
      </c>
      <c r="M431" s="13">
        <f t="shared" si="75"/>
        <v>0</v>
      </c>
      <c r="N431" s="28">
        <f t="shared" si="76"/>
        <v>0</v>
      </c>
      <c r="O431" s="13">
        <f t="shared" si="77"/>
        <v>0</v>
      </c>
      <c r="P431" s="13">
        <f t="shared" si="78"/>
        <v>0</v>
      </c>
      <c r="Q431">
        <f t="shared" si="79"/>
        <v>0</v>
      </c>
      <c r="R431">
        <f t="shared" si="80"/>
        <v>0</v>
      </c>
      <c r="S431">
        <f t="shared" si="81"/>
        <v>0</v>
      </c>
    </row>
    <row r="432" spans="2:19" x14ac:dyDescent="0.2">
      <c r="B432" s="15" t="s">
        <v>40</v>
      </c>
      <c r="C432" s="15" t="s">
        <v>7</v>
      </c>
      <c r="D432" s="15" t="s">
        <v>103</v>
      </c>
      <c r="E432" s="16">
        <v>0.27152777777777776</v>
      </c>
      <c r="F432" s="3">
        <v>0.66666666666666663</v>
      </c>
      <c r="G432" s="12">
        <f t="shared" si="82"/>
        <v>0</v>
      </c>
      <c r="H432" s="13">
        <f t="shared" si="73"/>
        <v>0</v>
      </c>
      <c r="I432" s="13" t="str">
        <f t="shared" si="74"/>
        <v>DIURNO</v>
      </c>
      <c r="J432" s="12" t="str">
        <f t="shared" si="83"/>
        <v/>
      </c>
      <c r="L432" s="13" t="str">
        <f t="shared" si="72"/>
        <v/>
      </c>
      <c r="M432" s="13">
        <f t="shared" si="75"/>
        <v>0</v>
      </c>
      <c r="N432" s="28">
        <f t="shared" si="76"/>
        <v>0</v>
      </c>
      <c r="O432" s="13">
        <f t="shared" si="77"/>
        <v>0</v>
      </c>
      <c r="P432" s="13">
        <f t="shared" si="78"/>
        <v>0</v>
      </c>
      <c r="Q432">
        <f t="shared" si="79"/>
        <v>0</v>
      </c>
      <c r="R432">
        <f t="shared" si="80"/>
        <v>0</v>
      </c>
      <c r="S432">
        <f t="shared" si="81"/>
        <v>0</v>
      </c>
    </row>
    <row r="433" spans="2:19" x14ac:dyDescent="0.2">
      <c r="B433" s="15" t="s">
        <v>40</v>
      </c>
      <c r="C433" s="15" t="s">
        <v>7</v>
      </c>
      <c r="D433" s="15" t="s">
        <v>104</v>
      </c>
      <c r="E433" s="16">
        <v>0.2722222222222222</v>
      </c>
      <c r="F433" s="3">
        <v>0.66666666666666663</v>
      </c>
      <c r="G433" s="12">
        <f t="shared" si="82"/>
        <v>0</v>
      </c>
      <c r="H433" s="13">
        <f t="shared" si="73"/>
        <v>0</v>
      </c>
      <c r="I433" s="13" t="str">
        <f t="shared" si="74"/>
        <v>DIURNO</v>
      </c>
      <c r="J433" s="12" t="str">
        <f t="shared" si="83"/>
        <v/>
      </c>
      <c r="L433" s="13" t="str">
        <f t="shared" si="72"/>
        <v/>
      </c>
      <c r="M433" s="13">
        <f t="shared" si="75"/>
        <v>0</v>
      </c>
      <c r="N433" s="28">
        <f t="shared" si="76"/>
        <v>0</v>
      </c>
      <c r="O433" s="13">
        <f t="shared" si="77"/>
        <v>0</v>
      </c>
      <c r="P433" s="13">
        <f t="shared" si="78"/>
        <v>0</v>
      </c>
      <c r="Q433">
        <f t="shared" si="79"/>
        <v>0</v>
      </c>
      <c r="R433">
        <f t="shared" si="80"/>
        <v>0</v>
      </c>
      <c r="S433">
        <f t="shared" si="81"/>
        <v>0</v>
      </c>
    </row>
    <row r="434" spans="2:19" x14ac:dyDescent="0.2">
      <c r="B434" s="15" t="s">
        <v>40</v>
      </c>
      <c r="C434" s="15" t="s">
        <v>7</v>
      </c>
      <c r="D434" s="15" t="s">
        <v>105</v>
      </c>
      <c r="E434" s="16">
        <v>0.2722222222222222</v>
      </c>
      <c r="F434" s="3">
        <v>0.66666666666666663</v>
      </c>
      <c r="G434" s="12">
        <f t="shared" si="82"/>
        <v>0</v>
      </c>
      <c r="H434" s="13">
        <f t="shared" si="73"/>
        <v>0</v>
      </c>
      <c r="I434" s="13" t="str">
        <f t="shared" si="74"/>
        <v>DIURNO</v>
      </c>
      <c r="J434" s="12" t="str">
        <f t="shared" si="83"/>
        <v/>
      </c>
      <c r="L434" s="13" t="str">
        <f t="shared" si="72"/>
        <v/>
      </c>
      <c r="M434" s="13">
        <f t="shared" si="75"/>
        <v>0</v>
      </c>
      <c r="N434" s="28">
        <f t="shared" si="76"/>
        <v>0</v>
      </c>
      <c r="O434" s="13">
        <f t="shared" si="77"/>
        <v>0</v>
      </c>
      <c r="P434" s="13">
        <f t="shared" si="78"/>
        <v>0</v>
      </c>
      <c r="Q434">
        <f t="shared" si="79"/>
        <v>0</v>
      </c>
      <c r="R434">
        <f t="shared" si="80"/>
        <v>0</v>
      </c>
      <c r="S434">
        <f t="shared" si="81"/>
        <v>0</v>
      </c>
    </row>
    <row r="435" spans="2:19" x14ac:dyDescent="0.2">
      <c r="B435" s="15" t="s">
        <v>40</v>
      </c>
      <c r="C435" s="15" t="s">
        <v>7</v>
      </c>
      <c r="D435" s="15" t="s">
        <v>106</v>
      </c>
      <c r="E435" s="16">
        <v>0.2722222222222222</v>
      </c>
      <c r="F435" s="3">
        <v>0.66736111111111107</v>
      </c>
      <c r="G435" s="12">
        <f t="shared" si="82"/>
        <v>6.9444444444444198E-4</v>
      </c>
      <c r="H435" s="13">
        <f t="shared" si="73"/>
        <v>1</v>
      </c>
      <c r="I435" s="13" t="str">
        <f t="shared" si="74"/>
        <v>DIURNO</v>
      </c>
      <c r="J435" s="12" t="str">
        <f t="shared" si="83"/>
        <v/>
      </c>
      <c r="L435" s="13" t="str">
        <f t="shared" si="72"/>
        <v/>
      </c>
      <c r="M435" s="13">
        <f t="shared" si="75"/>
        <v>0</v>
      </c>
      <c r="N435" s="28">
        <f t="shared" si="76"/>
        <v>0</v>
      </c>
      <c r="O435" s="13">
        <f t="shared" si="77"/>
        <v>0</v>
      </c>
      <c r="P435" s="13">
        <f t="shared" si="78"/>
        <v>0</v>
      </c>
      <c r="Q435">
        <f t="shared" si="79"/>
        <v>0</v>
      </c>
      <c r="R435">
        <f t="shared" si="80"/>
        <v>0</v>
      </c>
      <c r="S435">
        <f t="shared" si="81"/>
        <v>0</v>
      </c>
    </row>
    <row r="436" spans="2:19" x14ac:dyDescent="0.2">
      <c r="B436" s="15" t="s">
        <v>40</v>
      </c>
      <c r="C436" s="15" t="s">
        <v>7</v>
      </c>
      <c r="D436" s="15" t="s">
        <v>107</v>
      </c>
      <c r="E436" s="16">
        <v>0.22847222222222222</v>
      </c>
      <c r="F436" s="3">
        <v>0.89097222222222217</v>
      </c>
      <c r="G436" s="12">
        <f t="shared" si="82"/>
        <v>0.22430555555555554</v>
      </c>
      <c r="H436" s="13">
        <f t="shared" si="73"/>
        <v>23</v>
      </c>
      <c r="I436" s="13" t="str">
        <f t="shared" si="74"/>
        <v>DIURNO</v>
      </c>
      <c r="J436" s="12" t="str">
        <f t="shared" si="83"/>
        <v/>
      </c>
      <c r="L436" s="13" t="str">
        <f t="shared" si="72"/>
        <v/>
      </c>
      <c r="M436" s="13">
        <f t="shared" si="75"/>
        <v>0.5</v>
      </c>
      <c r="N436" s="28">
        <f t="shared" si="76"/>
        <v>0</v>
      </c>
      <c r="O436" s="13">
        <f t="shared" si="77"/>
        <v>0</v>
      </c>
      <c r="P436" s="13">
        <f t="shared" si="78"/>
        <v>5</v>
      </c>
      <c r="Q436">
        <f t="shared" si="79"/>
        <v>0</v>
      </c>
      <c r="R436">
        <f t="shared" si="80"/>
        <v>5</v>
      </c>
      <c r="S436">
        <f t="shared" si="81"/>
        <v>0.5</v>
      </c>
    </row>
    <row r="437" spans="2:19" x14ac:dyDescent="0.2">
      <c r="B437" s="15" t="s">
        <v>40</v>
      </c>
      <c r="C437" s="15" t="s">
        <v>7</v>
      </c>
      <c r="D437" s="15" t="s">
        <v>113</v>
      </c>
      <c r="E437" s="16">
        <v>0.27152777777777776</v>
      </c>
      <c r="F437" s="3">
        <v>0.66805555555555562</v>
      </c>
      <c r="G437" s="12">
        <f t="shared" si="82"/>
        <v>1.388888888888995E-3</v>
      </c>
      <c r="H437" s="13">
        <f t="shared" si="73"/>
        <v>2</v>
      </c>
      <c r="I437" s="13" t="str">
        <f t="shared" si="74"/>
        <v>DIURNO</v>
      </c>
      <c r="J437" s="12" t="str">
        <f t="shared" si="83"/>
        <v/>
      </c>
      <c r="L437" s="13" t="str">
        <f t="shared" si="72"/>
        <v/>
      </c>
      <c r="M437" s="13">
        <f t="shared" si="75"/>
        <v>0</v>
      </c>
      <c r="N437" s="28">
        <f t="shared" si="76"/>
        <v>0</v>
      </c>
      <c r="O437" s="13">
        <f t="shared" si="77"/>
        <v>0</v>
      </c>
      <c r="P437" s="13">
        <f t="shared" si="78"/>
        <v>0</v>
      </c>
      <c r="Q437">
        <f t="shared" si="79"/>
        <v>0</v>
      </c>
      <c r="R437">
        <f t="shared" si="80"/>
        <v>0</v>
      </c>
      <c r="S437">
        <f t="shared" si="81"/>
        <v>0</v>
      </c>
    </row>
    <row r="438" spans="2:19" x14ac:dyDescent="0.2">
      <c r="B438" s="15" t="s">
        <v>40</v>
      </c>
      <c r="C438" s="15" t="s">
        <v>7</v>
      </c>
      <c r="D438" s="15" t="s">
        <v>108</v>
      </c>
      <c r="E438" s="16">
        <v>0.27291666666666664</v>
      </c>
      <c r="F438" s="3">
        <v>0.66736111111111107</v>
      </c>
      <c r="G438" s="12">
        <f t="shared" si="82"/>
        <v>6.9444444444444198E-4</v>
      </c>
      <c r="H438" s="13">
        <f t="shared" si="73"/>
        <v>1</v>
      </c>
      <c r="I438" s="13" t="str">
        <f t="shared" si="74"/>
        <v>DIURNO</v>
      </c>
      <c r="J438" s="12" t="str">
        <f t="shared" si="83"/>
        <v/>
      </c>
      <c r="L438" s="13" t="str">
        <f t="shared" si="72"/>
        <v/>
      </c>
      <c r="M438" s="13">
        <f t="shared" si="75"/>
        <v>0</v>
      </c>
      <c r="N438" s="28">
        <f t="shared" si="76"/>
        <v>0</v>
      </c>
      <c r="O438" s="13">
        <f t="shared" si="77"/>
        <v>0</v>
      </c>
      <c r="P438" s="13">
        <f t="shared" si="78"/>
        <v>0</v>
      </c>
      <c r="Q438">
        <f t="shared" si="79"/>
        <v>0</v>
      </c>
      <c r="R438">
        <f t="shared" si="80"/>
        <v>0</v>
      </c>
      <c r="S438">
        <f t="shared" si="81"/>
        <v>0</v>
      </c>
    </row>
    <row r="439" spans="2:19" x14ac:dyDescent="0.2">
      <c r="B439" s="15" t="s">
        <v>40</v>
      </c>
      <c r="C439" s="15" t="s">
        <v>7</v>
      </c>
      <c r="D439" s="15" t="s">
        <v>114</v>
      </c>
      <c r="E439" s="16">
        <v>0.33819444444444446</v>
      </c>
      <c r="F439" s="3">
        <v>0.50208333333333333</v>
      </c>
      <c r="G439" s="12">
        <f t="shared" si="82"/>
        <v>0</v>
      </c>
      <c r="H439" s="13">
        <f t="shared" si="73"/>
        <v>0</v>
      </c>
      <c r="I439" s="13" t="str">
        <f t="shared" si="74"/>
        <v>DIURNO</v>
      </c>
      <c r="J439" s="12" t="str">
        <f t="shared" si="83"/>
        <v/>
      </c>
      <c r="L439" s="13" t="str">
        <f t="shared" si="72"/>
        <v/>
      </c>
      <c r="M439" s="13">
        <f t="shared" si="75"/>
        <v>0</v>
      </c>
      <c r="N439" s="28">
        <f t="shared" si="76"/>
        <v>0</v>
      </c>
      <c r="O439" s="13">
        <f t="shared" si="77"/>
        <v>0</v>
      </c>
      <c r="P439" s="13">
        <f t="shared" si="78"/>
        <v>0</v>
      </c>
      <c r="Q439">
        <f t="shared" si="79"/>
        <v>0</v>
      </c>
      <c r="R439">
        <f t="shared" si="80"/>
        <v>0</v>
      </c>
      <c r="S439">
        <f t="shared" si="81"/>
        <v>0</v>
      </c>
    </row>
    <row r="440" spans="2:19" x14ac:dyDescent="0.2">
      <c r="B440" s="15" t="s">
        <v>40</v>
      </c>
      <c r="C440" s="15" t="s">
        <v>7</v>
      </c>
      <c r="D440" s="15" t="s">
        <v>109</v>
      </c>
      <c r="E440" s="16">
        <v>0.27291666666666664</v>
      </c>
      <c r="F440" s="3">
        <v>0.66736111111111107</v>
      </c>
      <c r="G440" s="12">
        <f t="shared" si="82"/>
        <v>6.9444444444444198E-4</v>
      </c>
      <c r="H440" s="13">
        <f t="shared" si="73"/>
        <v>1</v>
      </c>
      <c r="I440" s="13" t="str">
        <f t="shared" si="74"/>
        <v>DIURNO</v>
      </c>
      <c r="J440" s="12" t="str">
        <f t="shared" si="83"/>
        <v/>
      </c>
      <c r="L440" s="13" t="str">
        <f t="shared" si="72"/>
        <v/>
      </c>
      <c r="M440" s="13">
        <f t="shared" si="75"/>
        <v>0</v>
      </c>
      <c r="N440" s="28">
        <f t="shared" si="76"/>
        <v>0</v>
      </c>
      <c r="O440" s="13">
        <f t="shared" si="77"/>
        <v>0</v>
      </c>
      <c r="P440" s="13">
        <f t="shared" si="78"/>
        <v>0</v>
      </c>
      <c r="Q440">
        <f t="shared" si="79"/>
        <v>0</v>
      </c>
      <c r="R440">
        <f t="shared" si="80"/>
        <v>0</v>
      </c>
      <c r="S440">
        <f t="shared" si="81"/>
        <v>0</v>
      </c>
    </row>
    <row r="441" spans="2:19" x14ac:dyDescent="0.2">
      <c r="B441" s="15" t="s">
        <v>40</v>
      </c>
      <c r="C441" s="15" t="s">
        <v>7</v>
      </c>
      <c r="D441" s="15" t="s">
        <v>110</v>
      </c>
      <c r="E441" s="16">
        <v>0.2722222222222222</v>
      </c>
      <c r="F441" s="3">
        <v>0.66736111111111107</v>
      </c>
      <c r="G441" s="12">
        <f t="shared" si="82"/>
        <v>6.9444444444444198E-4</v>
      </c>
      <c r="H441" s="13">
        <f t="shared" si="73"/>
        <v>1</v>
      </c>
      <c r="I441" s="13" t="str">
        <f t="shared" si="74"/>
        <v>DIURNO</v>
      </c>
      <c r="J441" s="12" t="str">
        <f t="shared" si="83"/>
        <v/>
      </c>
      <c r="L441" s="13" t="str">
        <f t="shared" si="72"/>
        <v/>
      </c>
      <c r="M441" s="13">
        <f t="shared" si="75"/>
        <v>0</v>
      </c>
      <c r="N441" s="28">
        <f t="shared" si="76"/>
        <v>0</v>
      </c>
      <c r="O441" s="13">
        <f t="shared" si="77"/>
        <v>0</v>
      </c>
      <c r="P441" s="13">
        <f t="shared" si="78"/>
        <v>0</v>
      </c>
      <c r="Q441">
        <f t="shared" si="79"/>
        <v>0</v>
      </c>
      <c r="R441">
        <f t="shared" si="80"/>
        <v>0</v>
      </c>
      <c r="S441">
        <f t="shared" si="81"/>
        <v>0</v>
      </c>
    </row>
    <row r="442" spans="2:19" x14ac:dyDescent="0.2">
      <c r="B442" s="15" t="s">
        <v>40</v>
      </c>
      <c r="C442" s="15" t="s">
        <v>7</v>
      </c>
      <c r="D442" s="15" t="s">
        <v>111</v>
      </c>
      <c r="E442" s="16">
        <v>0.2722222222222222</v>
      </c>
      <c r="F442" s="3">
        <v>0.66805555555555562</v>
      </c>
      <c r="G442" s="12">
        <f t="shared" si="82"/>
        <v>1.388888888888995E-3</v>
      </c>
      <c r="H442" s="13">
        <f t="shared" si="73"/>
        <v>2</v>
      </c>
      <c r="I442" s="13" t="str">
        <f t="shared" si="74"/>
        <v>DIURNO</v>
      </c>
      <c r="J442" s="12" t="str">
        <f t="shared" si="83"/>
        <v/>
      </c>
      <c r="L442" s="13" t="str">
        <f t="shared" si="72"/>
        <v/>
      </c>
      <c r="M442" s="13">
        <f t="shared" si="75"/>
        <v>0</v>
      </c>
      <c r="N442" s="28">
        <f t="shared" si="76"/>
        <v>0</v>
      </c>
      <c r="O442" s="13">
        <f t="shared" si="77"/>
        <v>0</v>
      </c>
      <c r="P442" s="13">
        <f t="shared" si="78"/>
        <v>0</v>
      </c>
      <c r="Q442">
        <f t="shared" si="79"/>
        <v>0</v>
      </c>
      <c r="R442">
        <f t="shared" si="80"/>
        <v>0</v>
      </c>
      <c r="S442">
        <f t="shared" si="81"/>
        <v>0</v>
      </c>
    </row>
    <row r="443" spans="2:19" x14ac:dyDescent="0.2">
      <c r="B443" s="15" t="s">
        <v>40</v>
      </c>
      <c r="C443" s="15" t="s">
        <v>7</v>
      </c>
      <c r="D443" s="15" t="s">
        <v>112</v>
      </c>
      <c r="E443" s="16">
        <v>0.27152777777777776</v>
      </c>
      <c r="F443" s="3">
        <v>0.66736111111111107</v>
      </c>
      <c r="G443" s="12">
        <f t="shared" si="82"/>
        <v>6.9444444444444198E-4</v>
      </c>
      <c r="H443" s="13">
        <f t="shared" si="73"/>
        <v>1</v>
      </c>
      <c r="I443" s="13" t="str">
        <f t="shared" si="74"/>
        <v>DIURNO</v>
      </c>
      <c r="J443" s="12" t="str">
        <f t="shared" si="83"/>
        <v/>
      </c>
      <c r="L443" s="13" t="str">
        <f t="shared" si="72"/>
        <v/>
      </c>
      <c r="M443" s="13">
        <f t="shared" si="75"/>
        <v>0</v>
      </c>
      <c r="N443" s="28">
        <f t="shared" si="76"/>
        <v>0</v>
      </c>
      <c r="O443" s="13">
        <f t="shared" si="77"/>
        <v>0</v>
      </c>
      <c r="P443" s="13">
        <f t="shared" si="78"/>
        <v>0</v>
      </c>
      <c r="Q443">
        <f t="shared" si="79"/>
        <v>0</v>
      </c>
      <c r="R443">
        <f t="shared" si="80"/>
        <v>0</v>
      </c>
      <c r="S443">
        <f t="shared" si="81"/>
        <v>0</v>
      </c>
    </row>
    <row r="444" spans="2:19" x14ac:dyDescent="0.2">
      <c r="B444" s="15" t="s">
        <v>41</v>
      </c>
      <c r="C444" s="15" t="s">
        <v>7</v>
      </c>
      <c r="D444" s="15" t="s">
        <v>102</v>
      </c>
      <c r="E444" s="16">
        <v>0.2673611111111111</v>
      </c>
      <c r="F444" s="3">
        <v>0.75</v>
      </c>
      <c r="G444" s="12">
        <f t="shared" si="82"/>
        <v>8.333333333333337E-2</v>
      </c>
      <c r="H444" s="13">
        <f t="shared" si="73"/>
        <v>0</v>
      </c>
      <c r="I444" s="13" t="str">
        <f t="shared" si="74"/>
        <v>DIURNO</v>
      </c>
      <c r="J444" s="12" t="str">
        <f t="shared" si="83"/>
        <v/>
      </c>
      <c r="L444" s="13" t="str">
        <f t="shared" si="72"/>
        <v/>
      </c>
      <c r="M444" s="13">
        <f t="shared" si="75"/>
        <v>0</v>
      </c>
      <c r="N444" s="28">
        <f t="shared" si="76"/>
        <v>0</v>
      </c>
      <c r="O444" s="13">
        <f t="shared" si="77"/>
        <v>0</v>
      </c>
      <c r="P444" s="13">
        <f t="shared" si="78"/>
        <v>2</v>
      </c>
      <c r="Q444">
        <f t="shared" si="79"/>
        <v>0</v>
      </c>
      <c r="R444">
        <f t="shared" si="80"/>
        <v>2</v>
      </c>
      <c r="S444">
        <f t="shared" si="81"/>
        <v>0</v>
      </c>
    </row>
    <row r="445" spans="2:19" x14ac:dyDescent="0.2">
      <c r="B445" s="15" t="s">
        <v>41</v>
      </c>
      <c r="C445" s="15" t="s">
        <v>7</v>
      </c>
      <c r="D445" s="15" t="s">
        <v>103</v>
      </c>
      <c r="E445" s="16">
        <v>0.25347222222222221</v>
      </c>
      <c r="F445" s="3">
        <v>0.77083333333333337</v>
      </c>
      <c r="G445" s="12">
        <f t="shared" si="82"/>
        <v>0.10416666666666674</v>
      </c>
      <c r="H445" s="13">
        <f t="shared" si="73"/>
        <v>30</v>
      </c>
      <c r="I445" s="13" t="str">
        <f t="shared" si="74"/>
        <v>DIURNO</v>
      </c>
      <c r="J445" s="12" t="str">
        <f t="shared" si="83"/>
        <v/>
      </c>
      <c r="L445" s="13" t="str">
        <f t="shared" si="72"/>
        <v/>
      </c>
      <c r="M445" s="13">
        <f t="shared" si="75"/>
        <v>0.5</v>
      </c>
      <c r="N445" s="28">
        <f t="shared" si="76"/>
        <v>0</v>
      </c>
      <c r="O445" s="13">
        <f t="shared" si="77"/>
        <v>0</v>
      </c>
      <c r="P445" s="13">
        <f t="shared" si="78"/>
        <v>2</v>
      </c>
      <c r="Q445">
        <f t="shared" si="79"/>
        <v>0</v>
      </c>
      <c r="R445">
        <f t="shared" si="80"/>
        <v>2</v>
      </c>
      <c r="S445">
        <f t="shared" si="81"/>
        <v>0.5</v>
      </c>
    </row>
    <row r="446" spans="2:19" x14ac:dyDescent="0.2">
      <c r="B446" s="15" t="s">
        <v>41</v>
      </c>
      <c r="C446" s="15" t="s">
        <v>7</v>
      </c>
      <c r="D446" s="15" t="s">
        <v>117</v>
      </c>
      <c r="E446" s="16">
        <v>0.25</v>
      </c>
      <c r="G446" s="12">
        <f t="shared" si="82"/>
        <v>0</v>
      </c>
      <c r="H446" s="13">
        <f t="shared" si="73"/>
        <v>0</v>
      </c>
      <c r="I446" s="13" t="str">
        <f t="shared" si="74"/>
        <v>DIURNO</v>
      </c>
      <c r="J446" s="12" t="str">
        <f t="shared" si="83"/>
        <v/>
      </c>
      <c r="L446" s="13" t="str">
        <f t="shared" si="72"/>
        <v/>
      </c>
      <c r="M446" s="13">
        <f t="shared" si="75"/>
        <v>0</v>
      </c>
      <c r="N446" s="28">
        <f t="shared" si="76"/>
        <v>0</v>
      </c>
      <c r="O446" s="13">
        <f t="shared" si="77"/>
        <v>0</v>
      </c>
      <c r="P446" s="13">
        <f t="shared" si="78"/>
        <v>0</v>
      </c>
      <c r="Q446">
        <f t="shared" si="79"/>
        <v>0</v>
      </c>
      <c r="R446">
        <f t="shared" si="80"/>
        <v>0</v>
      </c>
      <c r="S446">
        <f t="shared" si="81"/>
        <v>0</v>
      </c>
    </row>
    <row r="447" spans="2:19" x14ac:dyDescent="0.2">
      <c r="B447" s="15" t="s">
        <v>41</v>
      </c>
      <c r="C447" s="15" t="s">
        <v>7</v>
      </c>
      <c r="D447" s="15" t="s">
        <v>104</v>
      </c>
      <c r="E447" s="16">
        <v>0.26527777777777778</v>
      </c>
      <c r="F447" s="3">
        <v>0.6118055555555556</v>
      </c>
      <c r="G447" s="12">
        <f t="shared" si="82"/>
        <v>0</v>
      </c>
      <c r="H447" s="13">
        <f t="shared" si="73"/>
        <v>0</v>
      </c>
      <c r="I447" s="13" t="str">
        <f t="shared" si="74"/>
        <v>DIURNO</v>
      </c>
      <c r="J447" s="12" t="str">
        <f t="shared" si="83"/>
        <v/>
      </c>
      <c r="L447" s="13" t="str">
        <f t="shared" si="72"/>
        <v/>
      </c>
      <c r="M447" s="13">
        <f t="shared" si="75"/>
        <v>0</v>
      </c>
      <c r="N447" s="28">
        <f t="shared" si="76"/>
        <v>0</v>
      </c>
      <c r="O447" s="13">
        <f t="shared" si="77"/>
        <v>0</v>
      </c>
      <c r="P447" s="13">
        <f t="shared" si="78"/>
        <v>0</v>
      </c>
      <c r="Q447">
        <f t="shared" si="79"/>
        <v>0</v>
      </c>
      <c r="R447">
        <f t="shared" si="80"/>
        <v>0</v>
      </c>
      <c r="S447">
        <f t="shared" si="81"/>
        <v>0</v>
      </c>
    </row>
    <row r="448" spans="2:19" x14ac:dyDescent="0.2">
      <c r="B448" s="15" t="s">
        <v>41</v>
      </c>
      <c r="C448" s="15" t="s">
        <v>7</v>
      </c>
      <c r="D448" s="15" t="s">
        <v>105</v>
      </c>
      <c r="E448" s="16">
        <v>0.2673611111111111</v>
      </c>
      <c r="F448" s="3">
        <v>0.66805555555555562</v>
      </c>
      <c r="G448" s="12">
        <f t="shared" si="82"/>
        <v>1.388888888888995E-3</v>
      </c>
      <c r="H448" s="13">
        <f t="shared" si="73"/>
        <v>2</v>
      </c>
      <c r="I448" s="13" t="str">
        <f t="shared" si="74"/>
        <v>DIURNO</v>
      </c>
      <c r="J448" s="12" t="str">
        <f t="shared" si="83"/>
        <v/>
      </c>
      <c r="L448" s="13" t="str">
        <f t="shared" si="72"/>
        <v/>
      </c>
      <c r="M448" s="13">
        <f t="shared" si="75"/>
        <v>0</v>
      </c>
      <c r="N448" s="28">
        <f t="shared" si="76"/>
        <v>0</v>
      </c>
      <c r="O448" s="13">
        <f t="shared" si="77"/>
        <v>0</v>
      </c>
      <c r="P448" s="13">
        <f t="shared" si="78"/>
        <v>0</v>
      </c>
      <c r="Q448">
        <f t="shared" si="79"/>
        <v>0</v>
      </c>
      <c r="R448">
        <f t="shared" si="80"/>
        <v>0</v>
      </c>
      <c r="S448">
        <f t="shared" si="81"/>
        <v>0</v>
      </c>
    </row>
    <row r="449" spans="2:19" x14ac:dyDescent="0.2">
      <c r="B449" s="15" t="s">
        <v>41</v>
      </c>
      <c r="C449" s="15" t="s">
        <v>7</v>
      </c>
      <c r="D449" s="15" t="s">
        <v>106</v>
      </c>
      <c r="E449" s="16">
        <v>0.26874999999999999</v>
      </c>
      <c r="F449" s="3">
        <v>0.66736111111111107</v>
      </c>
      <c r="G449" s="12">
        <f t="shared" si="82"/>
        <v>6.9444444444444198E-4</v>
      </c>
      <c r="H449" s="13">
        <f t="shared" si="73"/>
        <v>1</v>
      </c>
      <c r="I449" s="13" t="str">
        <f t="shared" si="74"/>
        <v>DIURNO</v>
      </c>
      <c r="J449" s="12" t="str">
        <f t="shared" si="83"/>
        <v/>
      </c>
      <c r="L449" s="13" t="str">
        <f t="shared" si="72"/>
        <v/>
      </c>
      <c r="M449" s="13">
        <f t="shared" si="75"/>
        <v>0</v>
      </c>
      <c r="N449" s="28">
        <f t="shared" si="76"/>
        <v>0</v>
      </c>
      <c r="O449" s="13">
        <f t="shared" si="77"/>
        <v>0</v>
      </c>
      <c r="P449" s="13">
        <f t="shared" si="78"/>
        <v>0</v>
      </c>
      <c r="Q449">
        <f t="shared" si="79"/>
        <v>0</v>
      </c>
      <c r="R449">
        <f t="shared" si="80"/>
        <v>0</v>
      </c>
      <c r="S449">
        <f t="shared" si="81"/>
        <v>0</v>
      </c>
    </row>
    <row r="450" spans="2:19" x14ac:dyDescent="0.2">
      <c r="B450" s="15" t="s">
        <v>41</v>
      </c>
      <c r="C450" s="15" t="s">
        <v>7</v>
      </c>
      <c r="D450" s="15" t="s">
        <v>107</v>
      </c>
      <c r="E450" s="16">
        <v>0.26666666666666666</v>
      </c>
      <c r="F450" s="3">
        <v>0.77638888888888891</v>
      </c>
      <c r="G450" s="12">
        <f t="shared" si="82"/>
        <v>0.10972222222222228</v>
      </c>
      <c r="H450" s="13">
        <f t="shared" si="73"/>
        <v>38</v>
      </c>
      <c r="I450" s="13" t="str">
        <f t="shared" si="74"/>
        <v>DIURNO</v>
      </c>
      <c r="J450" s="12" t="str">
        <f t="shared" si="83"/>
        <v/>
      </c>
      <c r="L450" s="13" t="str">
        <f t="shared" si="72"/>
        <v/>
      </c>
      <c r="M450" s="13">
        <f t="shared" si="75"/>
        <v>0.5</v>
      </c>
      <c r="N450" s="28">
        <f t="shared" si="76"/>
        <v>0</v>
      </c>
      <c r="O450" s="13">
        <f t="shared" si="77"/>
        <v>0</v>
      </c>
      <c r="P450" s="13">
        <f t="shared" si="78"/>
        <v>2</v>
      </c>
      <c r="Q450">
        <f t="shared" si="79"/>
        <v>0</v>
      </c>
      <c r="R450">
        <f t="shared" si="80"/>
        <v>2</v>
      </c>
      <c r="S450">
        <f t="shared" si="81"/>
        <v>0.5</v>
      </c>
    </row>
    <row r="451" spans="2:19" x14ac:dyDescent="0.2">
      <c r="B451" s="15" t="s">
        <v>41</v>
      </c>
      <c r="C451" s="15" t="s">
        <v>7</v>
      </c>
      <c r="D451" s="15" t="s">
        <v>113</v>
      </c>
      <c r="E451" s="16">
        <v>0.26944444444444443</v>
      </c>
      <c r="F451" s="3">
        <v>0.75624999999999998</v>
      </c>
      <c r="G451" s="12">
        <f t="shared" si="82"/>
        <v>8.9583333333333348E-2</v>
      </c>
      <c r="H451" s="13">
        <f t="shared" si="73"/>
        <v>9</v>
      </c>
      <c r="I451" s="13" t="str">
        <f t="shared" si="74"/>
        <v>DIURNO</v>
      </c>
      <c r="J451" s="12" t="str">
        <f t="shared" si="83"/>
        <v/>
      </c>
      <c r="L451" s="13" t="str">
        <f t="shared" ref="L451:L514" si="84">IF(J451="SI","5,5","")</f>
        <v/>
      </c>
      <c r="M451" s="13">
        <f t="shared" si="75"/>
        <v>0.25</v>
      </c>
      <c r="N451" s="28">
        <f t="shared" si="76"/>
        <v>0</v>
      </c>
      <c r="O451" s="13">
        <f t="shared" si="77"/>
        <v>0</v>
      </c>
      <c r="P451" s="13">
        <f t="shared" si="78"/>
        <v>2</v>
      </c>
      <c r="Q451">
        <f t="shared" si="79"/>
        <v>0</v>
      </c>
      <c r="R451">
        <f t="shared" si="80"/>
        <v>2</v>
      </c>
      <c r="S451">
        <f t="shared" si="81"/>
        <v>0.25</v>
      </c>
    </row>
    <row r="452" spans="2:19" x14ac:dyDescent="0.2">
      <c r="B452" s="15" t="s">
        <v>41</v>
      </c>
      <c r="C452" s="15" t="s">
        <v>7</v>
      </c>
      <c r="D452" s="15" t="s">
        <v>108</v>
      </c>
      <c r="E452" s="16">
        <v>0.44097222222222227</v>
      </c>
      <c r="F452" s="3">
        <v>0.75069444444444444</v>
      </c>
      <c r="G452" s="12">
        <f t="shared" si="82"/>
        <v>8.4027777777777812E-2</v>
      </c>
      <c r="H452" s="13">
        <f t="shared" si="73"/>
        <v>1</v>
      </c>
      <c r="I452" s="13" t="str">
        <f t="shared" si="74"/>
        <v>DIURNO</v>
      </c>
      <c r="J452" s="12" t="str">
        <f t="shared" si="83"/>
        <v/>
      </c>
      <c r="L452" s="13" t="str">
        <f t="shared" si="84"/>
        <v/>
      </c>
      <c r="M452" s="13">
        <f t="shared" si="75"/>
        <v>0</v>
      </c>
      <c r="N452" s="28">
        <f t="shared" si="76"/>
        <v>0</v>
      </c>
      <c r="O452" s="13">
        <f t="shared" si="77"/>
        <v>0</v>
      </c>
      <c r="P452" s="13">
        <f t="shared" si="78"/>
        <v>2</v>
      </c>
      <c r="Q452">
        <f t="shared" si="79"/>
        <v>0</v>
      </c>
      <c r="R452">
        <f t="shared" si="80"/>
        <v>2</v>
      </c>
      <c r="S452">
        <f t="shared" si="81"/>
        <v>0</v>
      </c>
    </row>
    <row r="453" spans="2:19" x14ac:dyDescent="0.2">
      <c r="B453" s="15" t="s">
        <v>41</v>
      </c>
      <c r="C453" s="15" t="s">
        <v>7</v>
      </c>
      <c r="D453" s="15" t="s">
        <v>114</v>
      </c>
      <c r="E453" s="16">
        <v>0.33124999999999999</v>
      </c>
      <c r="F453" s="3">
        <v>0.50069444444444444</v>
      </c>
      <c r="G453" s="12">
        <f t="shared" si="82"/>
        <v>0</v>
      </c>
      <c r="H453" s="13">
        <f t="shared" ref="H453:H516" si="85">MINUTE(G453)</f>
        <v>0</v>
      </c>
      <c r="I453" s="13" t="str">
        <f t="shared" si="74"/>
        <v>DIURNO</v>
      </c>
      <c r="J453" s="12" t="str">
        <f>IF(E453&gt;=$G$3,"SI","")</f>
        <v/>
      </c>
      <c r="L453" s="13" t="str">
        <f t="shared" si="84"/>
        <v/>
      </c>
      <c r="M453" s="13">
        <f t="shared" si="75"/>
        <v>0</v>
      </c>
      <c r="N453" s="28">
        <f t="shared" si="76"/>
        <v>0</v>
      </c>
      <c r="O453" s="13">
        <f t="shared" si="77"/>
        <v>0</v>
      </c>
      <c r="P453" s="13">
        <f t="shared" si="78"/>
        <v>0</v>
      </c>
      <c r="Q453">
        <f t="shared" si="79"/>
        <v>0</v>
      </c>
      <c r="R453">
        <f t="shared" si="80"/>
        <v>0</v>
      </c>
      <c r="S453">
        <f t="shared" si="81"/>
        <v>0</v>
      </c>
    </row>
    <row r="454" spans="2:19" x14ac:dyDescent="0.2">
      <c r="B454" s="15" t="s">
        <v>41</v>
      </c>
      <c r="C454" s="15" t="s">
        <v>7</v>
      </c>
      <c r="D454" s="15" t="s">
        <v>116</v>
      </c>
      <c r="E454" s="16">
        <v>0.75138888888888899</v>
      </c>
      <c r="G454" s="12">
        <f t="shared" si="82"/>
        <v>0</v>
      </c>
      <c r="H454" s="13">
        <f t="shared" si="85"/>
        <v>0</v>
      </c>
      <c r="I454" s="13" t="str">
        <f t="shared" si="74"/>
        <v>DIURNO</v>
      </c>
      <c r="J454" s="12" t="str">
        <f t="shared" ref="J454:J517" si="86">IF(E454&gt;=$G$3,"SI","")</f>
        <v>SI</v>
      </c>
      <c r="L454" s="13" t="str">
        <f t="shared" si="84"/>
        <v>5,5</v>
      </c>
      <c r="M454" s="13">
        <f t="shared" si="75"/>
        <v>0</v>
      </c>
      <c r="N454" s="28">
        <f t="shared" si="76"/>
        <v>0</v>
      </c>
      <c r="O454" s="13">
        <f t="shared" si="77"/>
        <v>0</v>
      </c>
      <c r="P454" s="13">
        <f t="shared" si="78"/>
        <v>0</v>
      </c>
      <c r="Q454">
        <f t="shared" si="79"/>
        <v>0</v>
      </c>
      <c r="R454">
        <f t="shared" si="80"/>
        <v>0</v>
      </c>
      <c r="S454">
        <f t="shared" si="81"/>
        <v>0</v>
      </c>
    </row>
    <row r="455" spans="2:19" x14ac:dyDescent="0.2">
      <c r="B455" s="15" t="s">
        <v>41</v>
      </c>
      <c r="C455" s="15" t="s">
        <v>7</v>
      </c>
      <c r="D455" s="15" t="s">
        <v>109</v>
      </c>
      <c r="E455" s="16">
        <v>0.25208333333333333</v>
      </c>
      <c r="F455" s="3">
        <v>0.74791666666666667</v>
      </c>
      <c r="G455" s="12">
        <f t="shared" si="82"/>
        <v>8.1250000000000044E-2</v>
      </c>
      <c r="H455" s="13">
        <f t="shared" si="85"/>
        <v>57</v>
      </c>
      <c r="I455" s="13" t="str">
        <f t="shared" ref="I455:I518" si="87">IF(F455&lt;$I$3,"DIURNO",IF(F455&gt;$I$3,"EXTRANOC",""))</f>
        <v>DIURNO</v>
      </c>
      <c r="J455" s="12" t="str">
        <f t="shared" si="86"/>
        <v/>
      </c>
      <c r="L455" s="13" t="str">
        <f t="shared" si="84"/>
        <v/>
      </c>
      <c r="M455" s="13">
        <f t="shared" ref="M455:M518" si="88">IF(H455&lt;=5,0,IF(H455&lt;=20,0.25,IF(H455&lt;=40,0.5,IF(H455&lt;=55,0.75,1))))</f>
        <v>1</v>
      </c>
      <c r="N455" s="28">
        <f t="shared" ref="N455:N518" si="89">IF(F455&gt;$I$3,F455-$I$3,0)</f>
        <v>0</v>
      </c>
      <c r="O455" s="13">
        <f t="shared" ref="O455:O518" si="90">MINUTE(N455)</f>
        <v>0</v>
      </c>
      <c r="P455" s="13">
        <f t="shared" ref="P455:P518" si="91">HOUR(G455)</f>
        <v>1</v>
      </c>
      <c r="Q455">
        <f t="shared" ref="Q455:Q518" si="92">HOUR(N455)</f>
        <v>0</v>
      </c>
      <c r="R455">
        <f t="shared" ref="R455:R518" si="93">P455-Q455</f>
        <v>1</v>
      </c>
      <c r="S455">
        <f t="shared" ref="S455:S518" si="94">M455</f>
        <v>1</v>
      </c>
    </row>
    <row r="456" spans="2:19" x14ac:dyDescent="0.2">
      <c r="B456" s="15" t="s">
        <v>41</v>
      </c>
      <c r="C456" s="15" t="s">
        <v>7</v>
      </c>
      <c r="D456" s="15" t="s">
        <v>110</v>
      </c>
      <c r="E456" s="16">
        <v>0.25069444444444444</v>
      </c>
      <c r="F456" s="3">
        <v>0.74722222222222223</v>
      </c>
      <c r="G456" s="12">
        <f t="shared" si="82"/>
        <v>8.0555555555555602E-2</v>
      </c>
      <c r="H456" s="13">
        <f t="shared" si="85"/>
        <v>56</v>
      </c>
      <c r="I456" s="13" t="str">
        <f t="shared" si="87"/>
        <v>DIURNO</v>
      </c>
      <c r="J456" s="12" t="str">
        <f t="shared" si="86"/>
        <v/>
      </c>
      <c r="L456" s="13" t="str">
        <f t="shared" si="84"/>
        <v/>
      </c>
      <c r="M456" s="13">
        <f t="shared" si="88"/>
        <v>1</v>
      </c>
      <c r="N456" s="28">
        <f t="shared" si="89"/>
        <v>0</v>
      </c>
      <c r="O456" s="13">
        <f t="shared" si="90"/>
        <v>0</v>
      </c>
      <c r="P456" s="13">
        <f t="shared" si="91"/>
        <v>1</v>
      </c>
      <c r="Q456">
        <f t="shared" si="92"/>
        <v>0</v>
      </c>
      <c r="R456">
        <f t="shared" si="93"/>
        <v>1</v>
      </c>
      <c r="S456">
        <f t="shared" si="94"/>
        <v>1</v>
      </c>
    </row>
    <row r="457" spans="2:19" x14ac:dyDescent="0.2">
      <c r="B457" s="15" t="s">
        <v>41</v>
      </c>
      <c r="C457" s="15" t="s">
        <v>7</v>
      </c>
      <c r="D457" s="15" t="s">
        <v>111</v>
      </c>
      <c r="E457" s="16">
        <v>0.25</v>
      </c>
      <c r="F457" s="3">
        <v>0.75138888888888899</v>
      </c>
      <c r="G457" s="12">
        <f t="shared" ref="G457:G520" si="95">IF(F457&gt;$G$3,F457-$G$3,)</f>
        <v>8.4722222222222365E-2</v>
      </c>
      <c r="H457" s="13">
        <f t="shared" si="85"/>
        <v>2</v>
      </c>
      <c r="I457" s="13" t="str">
        <f t="shared" si="87"/>
        <v>DIURNO</v>
      </c>
      <c r="J457" s="12" t="str">
        <f t="shared" si="86"/>
        <v/>
      </c>
      <c r="L457" s="13" t="str">
        <f t="shared" si="84"/>
        <v/>
      </c>
      <c r="M457" s="13">
        <f t="shared" si="88"/>
        <v>0</v>
      </c>
      <c r="N457" s="28">
        <f t="shared" si="89"/>
        <v>0</v>
      </c>
      <c r="O457" s="13">
        <f t="shared" si="90"/>
        <v>0</v>
      </c>
      <c r="P457" s="13">
        <f t="shared" si="91"/>
        <v>2</v>
      </c>
      <c r="Q457">
        <f t="shared" si="92"/>
        <v>0</v>
      </c>
      <c r="R457">
        <f t="shared" si="93"/>
        <v>2</v>
      </c>
      <c r="S457">
        <f t="shared" si="94"/>
        <v>0</v>
      </c>
    </row>
    <row r="458" spans="2:19" x14ac:dyDescent="0.2">
      <c r="B458" s="15" t="s">
        <v>41</v>
      </c>
      <c r="C458" s="15" t="s">
        <v>7</v>
      </c>
      <c r="D458" s="15" t="s">
        <v>112</v>
      </c>
      <c r="E458" s="16">
        <v>0.74861111111111101</v>
      </c>
      <c r="G458" s="12">
        <f t="shared" si="95"/>
        <v>0</v>
      </c>
      <c r="H458" s="13">
        <f t="shared" si="85"/>
        <v>0</v>
      </c>
      <c r="I458" s="13" t="str">
        <f t="shared" si="87"/>
        <v>DIURNO</v>
      </c>
      <c r="J458" s="12" t="str">
        <f t="shared" si="86"/>
        <v>SI</v>
      </c>
      <c r="L458" s="13" t="str">
        <f t="shared" si="84"/>
        <v>5,5</v>
      </c>
      <c r="M458" s="13">
        <f t="shared" si="88"/>
        <v>0</v>
      </c>
      <c r="N458" s="28">
        <f t="shared" si="89"/>
        <v>0</v>
      </c>
      <c r="O458" s="13">
        <f t="shared" si="90"/>
        <v>0</v>
      </c>
      <c r="P458" s="13">
        <f t="shared" si="91"/>
        <v>0</v>
      </c>
      <c r="Q458">
        <f t="shared" si="92"/>
        <v>0</v>
      </c>
      <c r="R458">
        <f t="shared" si="93"/>
        <v>0</v>
      </c>
      <c r="S458">
        <f t="shared" si="94"/>
        <v>0</v>
      </c>
    </row>
    <row r="459" spans="2:19" x14ac:dyDescent="0.2">
      <c r="B459" s="15" t="s">
        <v>42</v>
      </c>
      <c r="C459" s="15" t="s">
        <v>7</v>
      </c>
      <c r="D459" s="15" t="s">
        <v>102</v>
      </c>
      <c r="E459" s="16">
        <v>0.27361111111111108</v>
      </c>
      <c r="F459" s="3">
        <v>0.67083333333333339</v>
      </c>
      <c r="G459" s="12">
        <f t="shared" si="95"/>
        <v>4.1666666666667629E-3</v>
      </c>
      <c r="H459" s="13">
        <f t="shared" si="85"/>
        <v>6</v>
      </c>
      <c r="I459" s="13" t="str">
        <f t="shared" si="87"/>
        <v>DIURNO</v>
      </c>
      <c r="J459" s="12" t="str">
        <f t="shared" si="86"/>
        <v/>
      </c>
      <c r="L459" s="13" t="str">
        <f t="shared" si="84"/>
        <v/>
      </c>
      <c r="M459" s="13">
        <f t="shared" si="88"/>
        <v>0.25</v>
      </c>
      <c r="N459" s="28">
        <f t="shared" si="89"/>
        <v>0</v>
      </c>
      <c r="O459" s="13">
        <f t="shared" si="90"/>
        <v>0</v>
      </c>
      <c r="P459" s="13">
        <f t="shared" si="91"/>
        <v>0</v>
      </c>
      <c r="Q459">
        <f t="shared" si="92"/>
        <v>0</v>
      </c>
      <c r="R459">
        <f t="shared" si="93"/>
        <v>0</v>
      </c>
      <c r="S459">
        <f t="shared" si="94"/>
        <v>0.25</v>
      </c>
    </row>
    <row r="460" spans="2:19" x14ac:dyDescent="0.2">
      <c r="B460" s="15" t="s">
        <v>42</v>
      </c>
      <c r="C460" s="15" t="s">
        <v>7</v>
      </c>
      <c r="D460" s="15" t="s">
        <v>103</v>
      </c>
      <c r="E460" s="16">
        <v>0.26944444444444443</v>
      </c>
      <c r="F460" s="3">
        <v>0.66666666666666663</v>
      </c>
      <c r="G460" s="12">
        <f t="shared" si="95"/>
        <v>0</v>
      </c>
      <c r="H460" s="13">
        <f t="shared" si="85"/>
        <v>0</v>
      </c>
      <c r="I460" s="13" t="str">
        <f t="shared" si="87"/>
        <v>DIURNO</v>
      </c>
      <c r="J460" s="12" t="str">
        <f t="shared" si="86"/>
        <v/>
      </c>
      <c r="L460" s="13" t="str">
        <f t="shared" si="84"/>
        <v/>
      </c>
      <c r="M460" s="13">
        <f t="shared" si="88"/>
        <v>0</v>
      </c>
      <c r="N460" s="28">
        <f t="shared" si="89"/>
        <v>0</v>
      </c>
      <c r="O460" s="13">
        <f t="shared" si="90"/>
        <v>0</v>
      </c>
      <c r="P460" s="13">
        <f t="shared" si="91"/>
        <v>0</v>
      </c>
      <c r="Q460">
        <f t="shared" si="92"/>
        <v>0</v>
      </c>
      <c r="R460">
        <f t="shared" si="93"/>
        <v>0</v>
      </c>
      <c r="S460">
        <f t="shared" si="94"/>
        <v>0</v>
      </c>
    </row>
    <row r="461" spans="2:19" x14ac:dyDescent="0.2">
      <c r="B461" s="15" t="s">
        <v>42</v>
      </c>
      <c r="C461" s="15" t="s">
        <v>7</v>
      </c>
      <c r="D461" s="15" t="s">
        <v>104</v>
      </c>
      <c r="E461" s="16">
        <v>0.26458333333333334</v>
      </c>
      <c r="F461" s="3">
        <v>0.66805555555555562</v>
      </c>
      <c r="G461" s="12">
        <f t="shared" si="95"/>
        <v>1.388888888888995E-3</v>
      </c>
      <c r="H461" s="13">
        <f t="shared" si="85"/>
        <v>2</v>
      </c>
      <c r="I461" s="13" t="str">
        <f t="shared" si="87"/>
        <v>DIURNO</v>
      </c>
      <c r="J461" s="12" t="str">
        <f t="shared" si="86"/>
        <v/>
      </c>
      <c r="L461" s="13" t="str">
        <f t="shared" si="84"/>
        <v/>
      </c>
      <c r="M461" s="13">
        <f t="shared" si="88"/>
        <v>0</v>
      </c>
      <c r="N461" s="28">
        <f t="shared" si="89"/>
        <v>0</v>
      </c>
      <c r="O461" s="13">
        <f t="shared" si="90"/>
        <v>0</v>
      </c>
      <c r="P461" s="13">
        <f t="shared" si="91"/>
        <v>0</v>
      </c>
      <c r="Q461">
        <f t="shared" si="92"/>
        <v>0</v>
      </c>
      <c r="R461">
        <f t="shared" si="93"/>
        <v>0</v>
      </c>
      <c r="S461">
        <f t="shared" si="94"/>
        <v>0</v>
      </c>
    </row>
    <row r="462" spans="2:19" x14ac:dyDescent="0.2">
      <c r="B462" s="15" t="s">
        <v>42</v>
      </c>
      <c r="C462" s="15" t="s">
        <v>7</v>
      </c>
      <c r="D462" s="15" t="s">
        <v>105</v>
      </c>
      <c r="E462" s="16">
        <v>0.26944444444444443</v>
      </c>
      <c r="F462" s="3">
        <v>0.66736111111111107</v>
      </c>
      <c r="G462" s="12">
        <f t="shared" si="95"/>
        <v>6.9444444444444198E-4</v>
      </c>
      <c r="H462" s="13">
        <f t="shared" si="85"/>
        <v>1</v>
      </c>
      <c r="I462" s="13" t="str">
        <f t="shared" si="87"/>
        <v>DIURNO</v>
      </c>
      <c r="J462" s="12" t="str">
        <f t="shared" si="86"/>
        <v/>
      </c>
      <c r="L462" s="13" t="str">
        <f t="shared" si="84"/>
        <v/>
      </c>
      <c r="M462" s="13">
        <f t="shared" si="88"/>
        <v>0</v>
      </c>
      <c r="N462" s="28">
        <f t="shared" si="89"/>
        <v>0</v>
      </c>
      <c r="O462" s="13">
        <f t="shared" si="90"/>
        <v>0</v>
      </c>
      <c r="P462" s="13">
        <f t="shared" si="91"/>
        <v>0</v>
      </c>
      <c r="Q462">
        <f t="shared" si="92"/>
        <v>0</v>
      </c>
      <c r="R462">
        <f t="shared" si="93"/>
        <v>0</v>
      </c>
      <c r="S462">
        <f t="shared" si="94"/>
        <v>0</v>
      </c>
    </row>
    <row r="463" spans="2:19" x14ac:dyDescent="0.2">
      <c r="B463" s="15" t="s">
        <v>42</v>
      </c>
      <c r="C463" s="15" t="s">
        <v>7</v>
      </c>
      <c r="D463" s="15" t="s">
        <v>106</v>
      </c>
      <c r="E463" s="16">
        <v>0.2673611111111111</v>
      </c>
      <c r="F463" s="3">
        <v>0.66736111111111107</v>
      </c>
      <c r="G463" s="12">
        <f t="shared" si="95"/>
        <v>6.9444444444444198E-4</v>
      </c>
      <c r="H463" s="13">
        <f t="shared" si="85"/>
        <v>1</v>
      </c>
      <c r="I463" s="13" t="str">
        <f t="shared" si="87"/>
        <v>DIURNO</v>
      </c>
      <c r="J463" s="12" t="str">
        <f t="shared" si="86"/>
        <v/>
      </c>
      <c r="L463" s="13" t="str">
        <f t="shared" si="84"/>
        <v/>
      </c>
      <c r="M463" s="13">
        <f t="shared" si="88"/>
        <v>0</v>
      </c>
      <c r="N463" s="28">
        <f t="shared" si="89"/>
        <v>0</v>
      </c>
      <c r="O463" s="13">
        <f t="shared" si="90"/>
        <v>0</v>
      </c>
      <c r="P463" s="13">
        <f t="shared" si="91"/>
        <v>0</v>
      </c>
      <c r="Q463">
        <f t="shared" si="92"/>
        <v>0</v>
      </c>
      <c r="R463">
        <f t="shared" si="93"/>
        <v>0</v>
      </c>
      <c r="S463">
        <f t="shared" si="94"/>
        <v>0</v>
      </c>
    </row>
    <row r="464" spans="2:19" x14ac:dyDescent="0.2">
      <c r="B464" s="15" t="s">
        <v>42</v>
      </c>
      <c r="C464" s="15" t="s">
        <v>7</v>
      </c>
      <c r="D464" s="15" t="s">
        <v>107</v>
      </c>
      <c r="E464" s="16">
        <v>0.27499999999999997</v>
      </c>
      <c r="F464" s="3">
        <v>0.66875000000000007</v>
      </c>
      <c r="G464" s="12">
        <f t="shared" si="95"/>
        <v>2.083333333333437E-3</v>
      </c>
      <c r="H464" s="13">
        <f t="shared" si="85"/>
        <v>3</v>
      </c>
      <c r="I464" s="13" t="str">
        <f t="shared" si="87"/>
        <v>DIURNO</v>
      </c>
      <c r="J464" s="12" t="str">
        <f t="shared" si="86"/>
        <v/>
      </c>
      <c r="L464" s="13" t="str">
        <f t="shared" si="84"/>
        <v/>
      </c>
      <c r="M464" s="13">
        <f t="shared" si="88"/>
        <v>0</v>
      </c>
      <c r="N464" s="28">
        <f t="shared" si="89"/>
        <v>0</v>
      </c>
      <c r="O464" s="13">
        <f t="shared" si="90"/>
        <v>0</v>
      </c>
      <c r="P464" s="13">
        <f t="shared" si="91"/>
        <v>0</v>
      </c>
      <c r="Q464">
        <f t="shared" si="92"/>
        <v>0</v>
      </c>
      <c r="R464">
        <f t="shared" si="93"/>
        <v>0</v>
      </c>
      <c r="S464">
        <f t="shared" si="94"/>
        <v>0</v>
      </c>
    </row>
    <row r="465" spans="2:19" x14ac:dyDescent="0.2">
      <c r="B465" s="15" t="s">
        <v>42</v>
      </c>
      <c r="C465" s="15" t="s">
        <v>7</v>
      </c>
      <c r="D465" s="15" t="s">
        <v>113</v>
      </c>
      <c r="E465" s="16">
        <v>0.27083333333333331</v>
      </c>
      <c r="F465" s="3">
        <v>0.66805555555555562</v>
      </c>
      <c r="G465" s="12">
        <f t="shared" si="95"/>
        <v>1.388888888888995E-3</v>
      </c>
      <c r="H465" s="13">
        <f t="shared" si="85"/>
        <v>2</v>
      </c>
      <c r="I465" s="13" t="str">
        <f t="shared" si="87"/>
        <v>DIURNO</v>
      </c>
      <c r="J465" s="12" t="str">
        <f t="shared" si="86"/>
        <v/>
      </c>
      <c r="L465" s="13" t="str">
        <f t="shared" si="84"/>
        <v/>
      </c>
      <c r="M465" s="13">
        <f t="shared" si="88"/>
        <v>0</v>
      </c>
      <c r="N465" s="28">
        <f t="shared" si="89"/>
        <v>0</v>
      </c>
      <c r="O465" s="13">
        <f t="shared" si="90"/>
        <v>0</v>
      </c>
      <c r="P465" s="13">
        <f t="shared" si="91"/>
        <v>0</v>
      </c>
      <c r="Q465">
        <f t="shared" si="92"/>
        <v>0</v>
      </c>
      <c r="R465">
        <f t="shared" si="93"/>
        <v>0</v>
      </c>
      <c r="S465">
        <f t="shared" si="94"/>
        <v>0</v>
      </c>
    </row>
    <row r="466" spans="2:19" x14ac:dyDescent="0.2">
      <c r="B466" s="15" t="s">
        <v>42</v>
      </c>
      <c r="C466" s="15" t="s">
        <v>7</v>
      </c>
      <c r="D466" s="15" t="s">
        <v>108</v>
      </c>
      <c r="E466" s="16">
        <v>0.27152777777777776</v>
      </c>
      <c r="F466" s="3">
        <v>0.66666666666666663</v>
      </c>
      <c r="G466" s="12">
        <f t="shared" si="95"/>
        <v>0</v>
      </c>
      <c r="H466" s="13">
        <f t="shared" si="85"/>
        <v>0</v>
      </c>
      <c r="I466" s="13" t="str">
        <f t="shared" si="87"/>
        <v>DIURNO</v>
      </c>
      <c r="J466" s="12" t="str">
        <f t="shared" si="86"/>
        <v/>
      </c>
      <c r="L466" s="13" t="str">
        <f t="shared" si="84"/>
        <v/>
      </c>
      <c r="M466" s="13">
        <f t="shared" si="88"/>
        <v>0</v>
      </c>
      <c r="N466" s="28">
        <f t="shared" si="89"/>
        <v>0</v>
      </c>
      <c r="O466" s="13">
        <f t="shared" si="90"/>
        <v>0</v>
      </c>
      <c r="P466" s="13">
        <f t="shared" si="91"/>
        <v>0</v>
      </c>
      <c r="Q466">
        <f t="shared" si="92"/>
        <v>0</v>
      </c>
      <c r="R466">
        <f t="shared" si="93"/>
        <v>0</v>
      </c>
      <c r="S466">
        <f t="shared" si="94"/>
        <v>0</v>
      </c>
    </row>
    <row r="467" spans="2:19" x14ac:dyDescent="0.2">
      <c r="B467" s="15" t="s">
        <v>42</v>
      </c>
      <c r="C467" s="15" t="s">
        <v>7</v>
      </c>
      <c r="D467" s="15" t="s">
        <v>114</v>
      </c>
      <c r="E467" s="16">
        <v>0.34236111111111112</v>
      </c>
      <c r="F467" s="3">
        <v>0.50624999999999998</v>
      </c>
      <c r="G467" s="12">
        <f t="shared" si="95"/>
        <v>0</v>
      </c>
      <c r="H467" s="13">
        <f t="shared" si="85"/>
        <v>0</v>
      </c>
      <c r="I467" s="13" t="str">
        <f t="shared" si="87"/>
        <v>DIURNO</v>
      </c>
      <c r="J467" s="12" t="str">
        <f t="shared" si="86"/>
        <v/>
      </c>
      <c r="L467" s="13" t="str">
        <f t="shared" si="84"/>
        <v/>
      </c>
      <c r="M467" s="13">
        <f t="shared" si="88"/>
        <v>0</v>
      </c>
      <c r="N467" s="28">
        <f t="shared" si="89"/>
        <v>0</v>
      </c>
      <c r="O467" s="13">
        <f t="shared" si="90"/>
        <v>0</v>
      </c>
      <c r="P467" s="13">
        <f t="shared" si="91"/>
        <v>0</v>
      </c>
      <c r="Q467">
        <f t="shared" si="92"/>
        <v>0</v>
      </c>
      <c r="R467">
        <f t="shared" si="93"/>
        <v>0</v>
      </c>
      <c r="S467">
        <f t="shared" si="94"/>
        <v>0</v>
      </c>
    </row>
    <row r="468" spans="2:19" x14ac:dyDescent="0.2">
      <c r="B468" s="15" t="s">
        <v>42</v>
      </c>
      <c r="C468" s="15" t="s">
        <v>7</v>
      </c>
      <c r="D468" s="15" t="s">
        <v>109</v>
      </c>
      <c r="E468" s="16">
        <v>0.27291666666666664</v>
      </c>
      <c r="F468" s="3">
        <v>0.67222222222222217</v>
      </c>
      <c r="G468" s="12">
        <f t="shared" si="95"/>
        <v>5.5555555555555358E-3</v>
      </c>
      <c r="H468" s="13">
        <f t="shared" si="85"/>
        <v>8</v>
      </c>
      <c r="I468" s="13" t="str">
        <f t="shared" si="87"/>
        <v>DIURNO</v>
      </c>
      <c r="J468" s="12" t="str">
        <f t="shared" si="86"/>
        <v/>
      </c>
      <c r="L468" s="13" t="str">
        <f t="shared" si="84"/>
        <v/>
      </c>
      <c r="M468" s="13">
        <f t="shared" si="88"/>
        <v>0.25</v>
      </c>
      <c r="N468" s="28">
        <f t="shared" si="89"/>
        <v>0</v>
      </c>
      <c r="O468" s="13">
        <f t="shared" si="90"/>
        <v>0</v>
      </c>
      <c r="P468" s="13">
        <f t="shared" si="91"/>
        <v>0</v>
      </c>
      <c r="Q468">
        <f t="shared" si="92"/>
        <v>0</v>
      </c>
      <c r="R468">
        <f t="shared" si="93"/>
        <v>0</v>
      </c>
      <c r="S468">
        <f t="shared" si="94"/>
        <v>0.25</v>
      </c>
    </row>
    <row r="469" spans="2:19" x14ac:dyDescent="0.2">
      <c r="B469" s="15" t="s">
        <v>42</v>
      </c>
      <c r="C469" s="15" t="s">
        <v>7</v>
      </c>
      <c r="D469" s="15" t="s">
        <v>110</v>
      </c>
      <c r="E469" s="16">
        <v>0.27708333333333335</v>
      </c>
      <c r="F469" s="3">
        <v>0.67083333333333339</v>
      </c>
      <c r="G469" s="12">
        <f t="shared" si="95"/>
        <v>4.1666666666667629E-3</v>
      </c>
      <c r="H469" s="13">
        <f t="shared" si="85"/>
        <v>6</v>
      </c>
      <c r="I469" s="13" t="str">
        <f t="shared" si="87"/>
        <v>DIURNO</v>
      </c>
      <c r="J469" s="12" t="str">
        <f t="shared" si="86"/>
        <v/>
      </c>
      <c r="L469" s="13" t="str">
        <f t="shared" si="84"/>
        <v/>
      </c>
      <c r="M469" s="13">
        <f t="shared" si="88"/>
        <v>0.25</v>
      </c>
      <c r="N469" s="28">
        <f t="shared" si="89"/>
        <v>0</v>
      </c>
      <c r="O469" s="13">
        <f t="shared" si="90"/>
        <v>0</v>
      </c>
      <c r="P469" s="13">
        <f t="shared" si="91"/>
        <v>0</v>
      </c>
      <c r="Q469">
        <f t="shared" si="92"/>
        <v>0</v>
      </c>
      <c r="R469">
        <f t="shared" si="93"/>
        <v>0</v>
      </c>
      <c r="S469">
        <f t="shared" si="94"/>
        <v>0.25</v>
      </c>
    </row>
    <row r="470" spans="2:19" x14ac:dyDescent="0.2">
      <c r="B470" s="15" t="s">
        <v>42</v>
      </c>
      <c r="C470" s="15" t="s">
        <v>7</v>
      </c>
      <c r="D470" s="15" t="s">
        <v>111</v>
      </c>
      <c r="E470" s="16">
        <v>0.27013888888888887</v>
      </c>
      <c r="F470" s="3">
        <v>0.66805555555555562</v>
      </c>
      <c r="G470" s="12">
        <f t="shared" si="95"/>
        <v>1.388888888888995E-3</v>
      </c>
      <c r="H470" s="13">
        <f t="shared" si="85"/>
        <v>2</v>
      </c>
      <c r="I470" s="13" t="str">
        <f t="shared" si="87"/>
        <v>DIURNO</v>
      </c>
      <c r="J470" s="12" t="str">
        <f t="shared" si="86"/>
        <v/>
      </c>
      <c r="L470" s="13" t="str">
        <f t="shared" si="84"/>
        <v/>
      </c>
      <c r="M470" s="13">
        <f t="shared" si="88"/>
        <v>0</v>
      </c>
      <c r="N470" s="28">
        <f t="shared" si="89"/>
        <v>0</v>
      </c>
      <c r="O470" s="13">
        <f t="shared" si="90"/>
        <v>0</v>
      </c>
      <c r="P470" s="13">
        <f t="shared" si="91"/>
        <v>0</v>
      </c>
      <c r="Q470">
        <f t="shared" si="92"/>
        <v>0</v>
      </c>
      <c r="R470">
        <f t="shared" si="93"/>
        <v>0</v>
      </c>
      <c r="S470">
        <f t="shared" si="94"/>
        <v>0</v>
      </c>
    </row>
    <row r="471" spans="2:19" x14ac:dyDescent="0.2">
      <c r="B471" s="15" t="s">
        <v>42</v>
      </c>
      <c r="C471" s="15" t="s">
        <v>7</v>
      </c>
      <c r="D471" s="15" t="s">
        <v>112</v>
      </c>
      <c r="E471" s="16">
        <v>0.27013888888888887</v>
      </c>
      <c r="F471" s="3">
        <v>0.66666666666666663</v>
      </c>
      <c r="G471" s="12">
        <f t="shared" si="95"/>
        <v>0</v>
      </c>
      <c r="H471" s="13">
        <f t="shared" si="85"/>
        <v>0</v>
      </c>
      <c r="I471" s="13" t="str">
        <f t="shared" si="87"/>
        <v>DIURNO</v>
      </c>
      <c r="J471" s="12" t="str">
        <f t="shared" si="86"/>
        <v/>
      </c>
      <c r="L471" s="13" t="str">
        <f t="shared" si="84"/>
        <v/>
      </c>
      <c r="M471" s="13">
        <f t="shared" si="88"/>
        <v>0</v>
      </c>
      <c r="N471" s="28">
        <f t="shared" si="89"/>
        <v>0</v>
      </c>
      <c r="O471" s="13">
        <f t="shared" si="90"/>
        <v>0</v>
      </c>
      <c r="P471" s="13">
        <f t="shared" si="91"/>
        <v>0</v>
      </c>
      <c r="Q471">
        <f t="shared" si="92"/>
        <v>0</v>
      </c>
      <c r="R471">
        <f t="shared" si="93"/>
        <v>0</v>
      </c>
      <c r="S471">
        <f t="shared" si="94"/>
        <v>0</v>
      </c>
    </row>
    <row r="472" spans="2:19" x14ac:dyDescent="0.2">
      <c r="B472" s="15" t="s">
        <v>43</v>
      </c>
      <c r="C472" s="15" t="s">
        <v>7</v>
      </c>
      <c r="D472" s="15" t="s">
        <v>102</v>
      </c>
      <c r="E472" s="16">
        <v>0.26805555555555555</v>
      </c>
      <c r="F472" s="3">
        <v>0.66805555555555562</v>
      </c>
      <c r="G472" s="12">
        <f t="shared" si="95"/>
        <v>1.388888888888995E-3</v>
      </c>
      <c r="H472" s="13">
        <f t="shared" si="85"/>
        <v>2</v>
      </c>
      <c r="I472" s="13" t="str">
        <f t="shared" si="87"/>
        <v>DIURNO</v>
      </c>
      <c r="J472" s="12" t="str">
        <f t="shared" si="86"/>
        <v/>
      </c>
      <c r="L472" s="13" t="str">
        <f t="shared" si="84"/>
        <v/>
      </c>
      <c r="M472" s="13">
        <f t="shared" si="88"/>
        <v>0</v>
      </c>
      <c r="N472" s="28">
        <f t="shared" si="89"/>
        <v>0</v>
      </c>
      <c r="O472" s="13">
        <f t="shared" si="90"/>
        <v>0</v>
      </c>
      <c r="P472" s="13">
        <f t="shared" si="91"/>
        <v>0</v>
      </c>
      <c r="Q472">
        <f t="shared" si="92"/>
        <v>0</v>
      </c>
      <c r="R472">
        <f t="shared" si="93"/>
        <v>0</v>
      </c>
      <c r="S472">
        <f t="shared" si="94"/>
        <v>0</v>
      </c>
    </row>
    <row r="473" spans="2:19" x14ac:dyDescent="0.2">
      <c r="B473" s="15" t="s">
        <v>43</v>
      </c>
      <c r="C473" s="15" t="s">
        <v>7</v>
      </c>
      <c r="D473" s="15" t="s">
        <v>103</v>
      </c>
      <c r="E473" s="16">
        <v>0.26874999999999999</v>
      </c>
      <c r="F473" s="3">
        <v>0.66736111111111107</v>
      </c>
      <c r="G473" s="12">
        <f t="shared" si="95"/>
        <v>6.9444444444444198E-4</v>
      </c>
      <c r="H473" s="13">
        <f t="shared" si="85"/>
        <v>1</v>
      </c>
      <c r="I473" s="13" t="str">
        <f t="shared" si="87"/>
        <v>DIURNO</v>
      </c>
      <c r="J473" s="12" t="str">
        <f t="shared" si="86"/>
        <v/>
      </c>
      <c r="L473" s="13" t="str">
        <f t="shared" si="84"/>
        <v/>
      </c>
      <c r="M473" s="13">
        <f t="shared" si="88"/>
        <v>0</v>
      </c>
      <c r="N473" s="28">
        <f t="shared" si="89"/>
        <v>0</v>
      </c>
      <c r="O473" s="13">
        <f t="shared" si="90"/>
        <v>0</v>
      </c>
      <c r="P473" s="13">
        <f t="shared" si="91"/>
        <v>0</v>
      </c>
      <c r="Q473">
        <f t="shared" si="92"/>
        <v>0</v>
      </c>
      <c r="R473">
        <f t="shared" si="93"/>
        <v>0</v>
      </c>
      <c r="S473">
        <f t="shared" si="94"/>
        <v>0</v>
      </c>
    </row>
    <row r="474" spans="2:19" x14ac:dyDescent="0.2">
      <c r="B474" s="15" t="s">
        <v>43</v>
      </c>
      <c r="C474" s="15" t="s">
        <v>7</v>
      </c>
      <c r="D474" s="15" t="s">
        <v>104</v>
      </c>
      <c r="E474" s="16">
        <v>0.26874999999999999</v>
      </c>
      <c r="G474" s="12">
        <f t="shared" si="95"/>
        <v>0</v>
      </c>
      <c r="H474" s="13">
        <f t="shared" si="85"/>
        <v>0</v>
      </c>
      <c r="I474" s="13" t="str">
        <f t="shared" si="87"/>
        <v>DIURNO</v>
      </c>
      <c r="J474" s="12" t="str">
        <f t="shared" si="86"/>
        <v/>
      </c>
      <c r="L474" s="13" t="str">
        <f t="shared" si="84"/>
        <v/>
      </c>
      <c r="M474" s="13">
        <f t="shared" si="88"/>
        <v>0</v>
      </c>
      <c r="N474" s="28">
        <f t="shared" si="89"/>
        <v>0</v>
      </c>
      <c r="O474" s="13">
        <f t="shared" si="90"/>
        <v>0</v>
      </c>
      <c r="P474" s="13">
        <f t="shared" si="91"/>
        <v>0</v>
      </c>
      <c r="Q474">
        <f t="shared" si="92"/>
        <v>0</v>
      </c>
      <c r="R474">
        <f t="shared" si="93"/>
        <v>0</v>
      </c>
      <c r="S474">
        <f t="shared" si="94"/>
        <v>0</v>
      </c>
    </row>
    <row r="475" spans="2:19" x14ac:dyDescent="0.2">
      <c r="B475" s="15" t="s">
        <v>43</v>
      </c>
      <c r="C475" s="15" t="s">
        <v>7</v>
      </c>
      <c r="D475" s="15" t="s">
        <v>105</v>
      </c>
      <c r="E475" s="16">
        <v>0.26944444444444443</v>
      </c>
      <c r="F475" s="3">
        <v>0.66666666666666663</v>
      </c>
      <c r="G475" s="12">
        <f t="shared" si="95"/>
        <v>0</v>
      </c>
      <c r="H475" s="13">
        <f t="shared" si="85"/>
        <v>0</v>
      </c>
      <c r="I475" s="13" t="str">
        <f t="shared" si="87"/>
        <v>DIURNO</v>
      </c>
      <c r="J475" s="12" t="str">
        <f t="shared" si="86"/>
        <v/>
      </c>
      <c r="L475" s="13" t="str">
        <f t="shared" si="84"/>
        <v/>
      </c>
      <c r="M475" s="13">
        <f t="shared" si="88"/>
        <v>0</v>
      </c>
      <c r="N475" s="28">
        <f t="shared" si="89"/>
        <v>0</v>
      </c>
      <c r="O475" s="13">
        <f t="shared" si="90"/>
        <v>0</v>
      </c>
      <c r="P475" s="13">
        <f t="shared" si="91"/>
        <v>0</v>
      </c>
      <c r="Q475">
        <f t="shared" si="92"/>
        <v>0</v>
      </c>
      <c r="R475">
        <f t="shared" si="93"/>
        <v>0</v>
      </c>
      <c r="S475">
        <f t="shared" si="94"/>
        <v>0</v>
      </c>
    </row>
    <row r="476" spans="2:19" x14ac:dyDescent="0.2">
      <c r="B476" s="15" t="s">
        <v>43</v>
      </c>
      <c r="C476" s="15" t="s">
        <v>7</v>
      </c>
      <c r="D476" s="15" t="s">
        <v>106</v>
      </c>
      <c r="E476" s="16">
        <v>0.26874999999999999</v>
      </c>
      <c r="F476" s="3">
        <v>0.66666666666666663</v>
      </c>
      <c r="G476" s="12">
        <f t="shared" si="95"/>
        <v>0</v>
      </c>
      <c r="H476" s="13">
        <f t="shared" si="85"/>
        <v>0</v>
      </c>
      <c r="I476" s="13" t="str">
        <f t="shared" si="87"/>
        <v>DIURNO</v>
      </c>
      <c r="J476" s="12" t="str">
        <f t="shared" si="86"/>
        <v/>
      </c>
      <c r="L476" s="13" t="str">
        <f t="shared" si="84"/>
        <v/>
      </c>
      <c r="M476" s="13">
        <f t="shared" si="88"/>
        <v>0</v>
      </c>
      <c r="N476" s="28">
        <f t="shared" si="89"/>
        <v>0</v>
      </c>
      <c r="O476" s="13">
        <f t="shared" si="90"/>
        <v>0</v>
      </c>
      <c r="P476" s="13">
        <f t="shared" si="91"/>
        <v>0</v>
      </c>
      <c r="Q476">
        <f t="shared" si="92"/>
        <v>0</v>
      </c>
      <c r="R476">
        <f t="shared" si="93"/>
        <v>0</v>
      </c>
      <c r="S476">
        <f t="shared" si="94"/>
        <v>0</v>
      </c>
    </row>
    <row r="477" spans="2:19" x14ac:dyDescent="0.2">
      <c r="B477" s="15" t="s">
        <v>43</v>
      </c>
      <c r="C477" s="15" t="s">
        <v>7</v>
      </c>
      <c r="D477" s="15" t="s">
        <v>108</v>
      </c>
      <c r="E477" s="16">
        <v>0.27152777777777776</v>
      </c>
      <c r="F477" s="3">
        <v>0.66666666666666663</v>
      </c>
      <c r="G477" s="12">
        <f t="shared" si="95"/>
        <v>0</v>
      </c>
      <c r="H477" s="13">
        <f t="shared" si="85"/>
        <v>0</v>
      </c>
      <c r="I477" s="13" t="str">
        <f t="shared" si="87"/>
        <v>DIURNO</v>
      </c>
      <c r="J477" s="12" t="str">
        <f t="shared" si="86"/>
        <v/>
      </c>
      <c r="L477" s="13" t="str">
        <f t="shared" si="84"/>
        <v/>
      </c>
      <c r="M477" s="13">
        <f t="shared" si="88"/>
        <v>0</v>
      </c>
      <c r="N477" s="28">
        <f t="shared" si="89"/>
        <v>0</v>
      </c>
      <c r="O477" s="13">
        <f t="shared" si="90"/>
        <v>0</v>
      </c>
      <c r="P477" s="13">
        <f t="shared" si="91"/>
        <v>0</v>
      </c>
      <c r="Q477">
        <f t="shared" si="92"/>
        <v>0</v>
      </c>
      <c r="R477">
        <f t="shared" si="93"/>
        <v>0</v>
      </c>
      <c r="S477">
        <f t="shared" si="94"/>
        <v>0</v>
      </c>
    </row>
    <row r="478" spans="2:19" x14ac:dyDescent="0.2">
      <c r="B478" s="15" t="s">
        <v>43</v>
      </c>
      <c r="C478" s="15" t="s">
        <v>7</v>
      </c>
      <c r="D478" s="15" t="s">
        <v>109</v>
      </c>
      <c r="E478" s="16">
        <v>0.26666666666666666</v>
      </c>
      <c r="F478" s="3">
        <v>0.66736111111111107</v>
      </c>
      <c r="G478" s="12">
        <f t="shared" si="95"/>
        <v>6.9444444444444198E-4</v>
      </c>
      <c r="H478" s="13">
        <f t="shared" si="85"/>
        <v>1</v>
      </c>
      <c r="I478" s="13" t="str">
        <f t="shared" si="87"/>
        <v>DIURNO</v>
      </c>
      <c r="J478" s="12" t="str">
        <f t="shared" si="86"/>
        <v/>
      </c>
      <c r="L478" s="13" t="str">
        <f t="shared" si="84"/>
        <v/>
      </c>
      <c r="M478" s="13">
        <f t="shared" si="88"/>
        <v>0</v>
      </c>
      <c r="N478" s="28">
        <f t="shared" si="89"/>
        <v>0</v>
      </c>
      <c r="O478" s="13">
        <f t="shared" si="90"/>
        <v>0</v>
      </c>
      <c r="P478" s="13">
        <f t="shared" si="91"/>
        <v>0</v>
      </c>
      <c r="Q478">
        <f t="shared" si="92"/>
        <v>0</v>
      </c>
      <c r="R478">
        <f t="shared" si="93"/>
        <v>0</v>
      </c>
      <c r="S478">
        <f t="shared" si="94"/>
        <v>0</v>
      </c>
    </row>
    <row r="479" spans="2:19" x14ac:dyDescent="0.2">
      <c r="B479" s="15" t="s">
        <v>43</v>
      </c>
      <c r="C479" s="15" t="s">
        <v>7</v>
      </c>
      <c r="D479" s="15" t="s">
        <v>110</v>
      </c>
      <c r="E479" s="16">
        <v>0.26874999999999999</v>
      </c>
      <c r="F479" s="3">
        <v>0.66666666666666663</v>
      </c>
      <c r="G479" s="12">
        <f t="shared" si="95"/>
        <v>0</v>
      </c>
      <c r="H479" s="13">
        <f t="shared" si="85"/>
        <v>0</v>
      </c>
      <c r="I479" s="13" t="str">
        <f t="shared" si="87"/>
        <v>DIURNO</v>
      </c>
      <c r="J479" s="12" t="str">
        <f t="shared" si="86"/>
        <v/>
      </c>
      <c r="L479" s="13" t="str">
        <f t="shared" si="84"/>
        <v/>
      </c>
      <c r="M479" s="13">
        <f t="shared" si="88"/>
        <v>0</v>
      </c>
      <c r="N479" s="28">
        <f t="shared" si="89"/>
        <v>0</v>
      </c>
      <c r="O479" s="13">
        <f t="shared" si="90"/>
        <v>0</v>
      </c>
      <c r="P479" s="13">
        <f t="shared" si="91"/>
        <v>0</v>
      </c>
      <c r="Q479">
        <f t="shared" si="92"/>
        <v>0</v>
      </c>
      <c r="R479">
        <f t="shared" si="93"/>
        <v>0</v>
      </c>
      <c r="S479">
        <f t="shared" si="94"/>
        <v>0</v>
      </c>
    </row>
    <row r="480" spans="2:19" x14ac:dyDescent="0.2">
      <c r="B480" s="15" t="s">
        <v>43</v>
      </c>
      <c r="C480" s="15" t="s">
        <v>7</v>
      </c>
      <c r="D480" s="15" t="s">
        <v>111</v>
      </c>
      <c r="E480" s="16">
        <v>0.26666666666666666</v>
      </c>
      <c r="F480" s="3">
        <v>0.66736111111111107</v>
      </c>
      <c r="G480" s="12">
        <f t="shared" si="95"/>
        <v>6.9444444444444198E-4</v>
      </c>
      <c r="H480" s="13">
        <f t="shared" si="85"/>
        <v>1</v>
      </c>
      <c r="I480" s="13" t="str">
        <f t="shared" si="87"/>
        <v>DIURNO</v>
      </c>
      <c r="J480" s="12" t="str">
        <f t="shared" si="86"/>
        <v/>
      </c>
      <c r="L480" s="13" t="str">
        <f t="shared" si="84"/>
        <v/>
      </c>
      <c r="M480" s="13">
        <f t="shared" si="88"/>
        <v>0</v>
      </c>
      <c r="N480" s="28">
        <f t="shared" si="89"/>
        <v>0</v>
      </c>
      <c r="O480" s="13">
        <f t="shared" si="90"/>
        <v>0</v>
      </c>
      <c r="P480" s="13">
        <f t="shared" si="91"/>
        <v>0</v>
      </c>
      <c r="Q480">
        <f t="shared" si="92"/>
        <v>0</v>
      </c>
      <c r="R480">
        <f t="shared" si="93"/>
        <v>0</v>
      </c>
      <c r="S480">
        <f t="shared" si="94"/>
        <v>0</v>
      </c>
    </row>
    <row r="481" spans="2:19" x14ac:dyDescent="0.2">
      <c r="B481" s="15" t="s">
        <v>43</v>
      </c>
      <c r="C481" s="15" t="s">
        <v>7</v>
      </c>
      <c r="D481" s="15" t="s">
        <v>112</v>
      </c>
      <c r="E481" s="16">
        <v>0.26944444444444443</v>
      </c>
      <c r="F481" s="3">
        <v>0.66666666666666663</v>
      </c>
      <c r="G481" s="12">
        <f t="shared" si="95"/>
        <v>0</v>
      </c>
      <c r="H481" s="13">
        <f t="shared" si="85"/>
        <v>0</v>
      </c>
      <c r="I481" s="13" t="str">
        <f t="shared" si="87"/>
        <v>DIURNO</v>
      </c>
      <c r="J481" s="12" t="str">
        <f t="shared" si="86"/>
        <v/>
      </c>
      <c r="L481" s="13" t="str">
        <f t="shared" si="84"/>
        <v/>
      </c>
      <c r="M481" s="13">
        <f t="shared" si="88"/>
        <v>0</v>
      </c>
      <c r="N481" s="28">
        <f t="shared" si="89"/>
        <v>0</v>
      </c>
      <c r="O481" s="13">
        <f t="shared" si="90"/>
        <v>0</v>
      </c>
      <c r="P481" s="13">
        <f t="shared" si="91"/>
        <v>0</v>
      </c>
      <c r="Q481">
        <f t="shared" si="92"/>
        <v>0</v>
      </c>
      <c r="R481">
        <f t="shared" si="93"/>
        <v>0</v>
      </c>
      <c r="S481">
        <f t="shared" si="94"/>
        <v>0</v>
      </c>
    </row>
    <row r="482" spans="2:19" x14ac:dyDescent="0.2">
      <c r="B482" s="15" t="s">
        <v>44</v>
      </c>
      <c r="C482" s="15" t="s">
        <v>7</v>
      </c>
      <c r="D482" s="15" t="s">
        <v>102</v>
      </c>
      <c r="E482" s="16">
        <v>0.27013888888888887</v>
      </c>
      <c r="F482" s="3">
        <v>0.66805555555555562</v>
      </c>
      <c r="G482" s="12">
        <f t="shared" si="95"/>
        <v>1.388888888888995E-3</v>
      </c>
      <c r="H482" s="13">
        <f t="shared" si="85"/>
        <v>2</v>
      </c>
      <c r="I482" s="13" t="str">
        <f t="shared" si="87"/>
        <v>DIURNO</v>
      </c>
      <c r="J482" s="12" t="str">
        <f t="shared" si="86"/>
        <v/>
      </c>
      <c r="L482" s="13" t="str">
        <f t="shared" si="84"/>
        <v/>
      </c>
      <c r="M482" s="13">
        <f t="shared" si="88"/>
        <v>0</v>
      </c>
      <c r="N482" s="28">
        <f t="shared" si="89"/>
        <v>0</v>
      </c>
      <c r="O482" s="13">
        <f t="shared" si="90"/>
        <v>0</v>
      </c>
      <c r="P482" s="13">
        <f t="shared" si="91"/>
        <v>0</v>
      </c>
      <c r="Q482">
        <f t="shared" si="92"/>
        <v>0</v>
      </c>
      <c r="R482">
        <f t="shared" si="93"/>
        <v>0</v>
      </c>
      <c r="S482">
        <f t="shared" si="94"/>
        <v>0</v>
      </c>
    </row>
    <row r="483" spans="2:19" x14ac:dyDescent="0.2">
      <c r="B483" s="15" t="s">
        <v>44</v>
      </c>
      <c r="C483" s="15" t="s">
        <v>7</v>
      </c>
      <c r="D483" s="15" t="s">
        <v>104</v>
      </c>
      <c r="E483" s="16">
        <v>0.26874999999999999</v>
      </c>
      <c r="F483" s="3">
        <v>0.67291666666666661</v>
      </c>
      <c r="G483" s="12">
        <f t="shared" si="95"/>
        <v>6.2499999999999778E-3</v>
      </c>
      <c r="H483" s="13">
        <f t="shared" si="85"/>
        <v>9</v>
      </c>
      <c r="I483" s="13" t="str">
        <f t="shared" si="87"/>
        <v>DIURNO</v>
      </c>
      <c r="J483" s="12" t="str">
        <f t="shared" si="86"/>
        <v/>
      </c>
      <c r="L483" s="13" t="str">
        <f t="shared" si="84"/>
        <v/>
      </c>
      <c r="M483" s="13">
        <f t="shared" si="88"/>
        <v>0.25</v>
      </c>
      <c r="N483" s="28">
        <f t="shared" si="89"/>
        <v>0</v>
      </c>
      <c r="O483" s="13">
        <f t="shared" si="90"/>
        <v>0</v>
      </c>
      <c r="P483" s="13">
        <f t="shared" si="91"/>
        <v>0</v>
      </c>
      <c r="Q483">
        <f t="shared" si="92"/>
        <v>0</v>
      </c>
      <c r="R483">
        <f t="shared" si="93"/>
        <v>0</v>
      </c>
      <c r="S483">
        <f t="shared" si="94"/>
        <v>0.25</v>
      </c>
    </row>
    <row r="484" spans="2:19" x14ac:dyDescent="0.2">
      <c r="B484" s="15" t="s">
        <v>44</v>
      </c>
      <c r="C484" s="15" t="s">
        <v>7</v>
      </c>
      <c r="D484" s="15" t="s">
        <v>105</v>
      </c>
      <c r="E484" s="16">
        <v>0.27152777777777776</v>
      </c>
      <c r="F484" s="3">
        <v>0.66666666666666663</v>
      </c>
      <c r="G484" s="12">
        <f t="shared" si="95"/>
        <v>0</v>
      </c>
      <c r="H484" s="13">
        <f t="shared" si="85"/>
        <v>0</v>
      </c>
      <c r="I484" s="13" t="str">
        <f t="shared" si="87"/>
        <v>DIURNO</v>
      </c>
      <c r="J484" s="12" t="str">
        <f t="shared" si="86"/>
        <v/>
      </c>
      <c r="L484" s="13" t="str">
        <f t="shared" si="84"/>
        <v/>
      </c>
      <c r="M484" s="13">
        <f t="shared" si="88"/>
        <v>0</v>
      </c>
      <c r="N484" s="28">
        <f t="shared" si="89"/>
        <v>0</v>
      </c>
      <c r="O484" s="13">
        <f t="shared" si="90"/>
        <v>0</v>
      </c>
      <c r="P484" s="13">
        <f t="shared" si="91"/>
        <v>0</v>
      </c>
      <c r="Q484">
        <f t="shared" si="92"/>
        <v>0</v>
      </c>
      <c r="R484">
        <f t="shared" si="93"/>
        <v>0</v>
      </c>
      <c r="S484">
        <f t="shared" si="94"/>
        <v>0</v>
      </c>
    </row>
    <row r="485" spans="2:19" x14ac:dyDescent="0.2">
      <c r="B485" s="15" t="s">
        <v>44</v>
      </c>
      <c r="C485" s="15" t="s">
        <v>7</v>
      </c>
      <c r="D485" s="15" t="s">
        <v>106</v>
      </c>
      <c r="E485" s="16">
        <v>0.26874999999999999</v>
      </c>
      <c r="F485" s="3">
        <v>0.73541666666666661</v>
      </c>
      <c r="G485" s="12">
        <f t="shared" si="95"/>
        <v>6.8749999999999978E-2</v>
      </c>
      <c r="H485" s="13">
        <f t="shared" si="85"/>
        <v>39</v>
      </c>
      <c r="I485" s="13" t="str">
        <f t="shared" si="87"/>
        <v>DIURNO</v>
      </c>
      <c r="J485" s="12" t="str">
        <f t="shared" si="86"/>
        <v/>
      </c>
      <c r="L485" s="13" t="str">
        <f t="shared" si="84"/>
        <v/>
      </c>
      <c r="M485" s="13">
        <f t="shared" si="88"/>
        <v>0.5</v>
      </c>
      <c r="N485" s="28">
        <f t="shared" si="89"/>
        <v>0</v>
      </c>
      <c r="O485" s="13">
        <f t="shared" si="90"/>
        <v>0</v>
      </c>
      <c r="P485" s="13">
        <f t="shared" si="91"/>
        <v>1</v>
      </c>
      <c r="Q485">
        <f t="shared" si="92"/>
        <v>0</v>
      </c>
      <c r="R485">
        <f t="shared" si="93"/>
        <v>1</v>
      </c>
      <c r="S485">
        <f t="shared" si="94"/>
        <v>0.5</v>
      </c>
    </row>
    <row r="486" spans="2:19" x14ac:dyDescent="0.2">
      <c r="B486" s="15" t="s">
        <v>44</v>
      </c>
      <c r="C486" s="15" t="s">
        <v>7</v>
      </c>
      <c r="D486" s="15" t="s">
        <v>107</v>
      </c>
      <c r="E486" s="16">
        <v>0.27499999999999997</v>
      </c>
      <c r="F486" s="3">
        <v>0.75069444444444444</v>
      </c>
      <c r="G486" s="12">
        <f t="shared" si="95"/>
        <v>8.4027777777777812E-2</v>
      </c>
      <c r="H486" s="13">
        <f t="shared" si="85"/>
        <v>1</v>
      </c>
      <c r="I486" s="13" t="str">
        <f t="shared" si="87"/>
        <v>DIURNO</v>
      </c>
      <c r="J486" s="12" t="str">
        <f t="shared" si="86"/>
        <v/>
      </c>
      <c r="L486" s="13" t="str">
        <f t="shared" si="84"/>
        <v/>
      </c>
      <c r="M486" s="13">
        <f t="shared" si="88"/>
        <v>0</v>
      </c>
      <c r="N486" s="28">
        <f t="shared" si="89"/>
        <v>0</v>
      </c>
      <c r="O486" s="13">
        <f t="shared" si="90"/>
        <v>0</v>
      </c>
      <c r="P486" s="13">
        <f t="shared" si="91"/>
        <v>2</v>
      </c>
      <c r="Q486">
        <f t="shared" si="92"/>
        <v>0</v>
      </c>
      <c r="R486">
        <f t="shared" si="93"/>
        <v>2</v>
      </c>
      <c r="S486">
        <f t="shared" si="94"/>
        <v>0</v>
      </c>
    </row>
    <row r="487" spans="2:19" x14ac:dyDescent="0.2">
      <c r="B487" s="15" t="s">
        <v>44</v>
      </c>
      <c r="C487" s="15" t="s">
        <v>7</v>
      </c>
      <c r="D487" s="15" t="s">
        <v>113</v>
      </c>
      <c r="E487" s="16">
        <v>0.26944444444444443</v>
      </c>
      <c r="F487" s="3">
        <v>0.66805555555555562</v>
      </c>
      <c r="G487" s="12">
        <f t="shared" si="95"/>
        <v>1.388888888888995E-3</v>
      </c>
      <c r="H487" s="13">
        <f t="shared" si="85"/>
        <v>2</v>
      </c>
      <c r="I487" s="13" t="str">
        <f t="shared" si="87"/>
        <v>DIURNO</v>
      </c>
      <c r="J487" s="12" t="str">
        <f t="shared" si="86"/>
        <v/>
      </c>
      <c r="L487" s="13" t="str">
        <f t="shared" si="84"/>
        <v/>
      </c>
      <c r="M487" s="13">
        <f t="shared" si="88"/>
        <v>0</v>
      </c>
      <c r="N487" s="28">
        <f t="shared" si="89"/>
        <v>0</v>
      </c>
      <c r="O487" s="13">
        <f t="shared" si="90"/>
        <v>0</v>
      </c>
      <c r="P487" s="13">
        <f t="shared" si="91"/>
        <v>0</v>
      </c>
      <c r="Q487">
        <f t="shared" si="92"/>
        <v>0</v>
      </c>
      <c r="R487">
        <f t="shared" si="93"/>
        <v>0</v>
      </c>
      <c r="S487">
        <f t="shared" si="94"/>
        <v>0</v>
      </c>
    </row>
    <row r="488" spans="2:19" x14ac:dyDescent="0.2">
      <c r="B488" s="15" t="s">
        <v>44</v>
      </c>
      <c r="C488" s="15" t="s">
        <v>7</v>
      </c>
      <c r="D488" s="15" t="s">
        <v>108</v>
      </c>
      <c r="E488" s="16">
        <v>0.27291666666666664</v>
      </c>
      <c r="F488" s="3">
        <v>0.66736111111111107</v>
      </c>
      <c r="G488" s="12">
        <f t="shared" si="95"/>
        <v>6.9444444444444198E-4</v>
      </c>
      <c r="H488" s="13">
        <f t="shared" si="85"/>
        <v>1</v>
      </c>
      <c r="I488" s="13" t="str">
        <f t="shared" si="87"/>
        <v>DIURNO</v>
      </c>
      <c r="J488" s="12" t="str">
        <f t="shared" si="86"/>
        <v/>
      </c>
      <c r="L488" s="13" t="str">
        <f t="shared" si="84"/>
        <v/>
      </c>
      <c r="M488" s="13">
        <f t="shared" si="88"/>
        <v>0</v>
      </c>
      <c r="N488" s="28">
        <f t="shared" si="89"/>
        <v>0</v>
      </c>
      <c r="O488" s="13">
        <f t="shared" si="90"/>
        <v>0</v>
      </c>
      <c r="P488" s="13">
        <f t="shared" si="91"/>
        <v>0</v>
      </c>
      <c r="Q488">
        <f t="shared" si="92"/>
        <v>0</v>
      </c>
      <c r="R488">
        <f t="shared" si="93"/>
        <v>0</v>
      </c>
      <c r="S488">
        <f t="shared" si="94"/>
        <v>0</v>
      </c>
    </row>
    <row r="489" spans="2:19" x14ac:dyDescent="0.2">
      <c r="B489" s="15" t="s">
        <v>44</v>
      </c>
      <c r="C489" s="15" t="s">
        <v>7</v>
      </c>
      <c r="D489" s="15" t="s">
        <v>114</v>
      </c>
      <c r="E489" s="16">
        <v>0.33888888888888885</v>
      </c>
      <c r="F489" s="3">
        <v>0.50208333333333333</v>
      </c>
      <c r="G489" s="12">
        <f t="shared" si="95"/>
        <v>0</v>
      </c>
      <c r="H489" s="13">
        <f t="shared" si="85"/>
        <v>0</v>
      </c>
      <c r="I489" s="13" t="str">
        <f t="shared" si="87"/>
        <v>DIURNO</v>
      </c>
      <c r="J489" s="12" t="str">
        <f t="shared" si="86"/>
        <v/>
      </c>
      <c r="L489" s="13" t="str">
        <f t="shared" si="84"/>
        <v/>
      </c>
      <c r="M489" s="13">
        <f t="shared" si="88"/>
        <v>0</v>
      </c>
      <c r="N489" s="28">
        <f t="shared" si="89"/>
        <v>0</v>
      </c>
      <c r="O489" s="13">
        <f t="shared" si="90"/>
        <v>0</v>
      </c>
      <c r="P489" s="13">
        <f t="shared" si="91"/>
        <v>0</v>
      </c>
      <c r="Q489">
        <f t="shared" si="92"/>
        <v>0</v>
      </c>
      <c r="R489">
        <f t="shared" si="93"/>
        <v>0</v>
      </c>
      <c r="S489">
        <f t="shared" si="94"/>
        <v>0</v>
      </c>
    </row>
    <row r="490" spans="2:19" x14ac:dyDescent="0.2">
      <c r="B490" s="15" t="s">
        <v>44</v>
      </c>
      <c r="C490" s="15" t="s">
        <v>7</v>
      </c>
      <c r="D490" s="15" t="s">
        <v>116</v>
      </c>
      <c r="E490" s="16">
        <v>0.3354166666666667</v>
      </c>
      <c r="F490" s="3">
        <v>0.5</v>
      </c>
      <c r="G490" s="12">
        <f t="shared" si="95"/>
        <v>0</v>
      </c>
      <c r="H490" s="13">
        <f t="shared" si="85"/>
        <v>0</v>
      </c>
      <c r="I490" s="13" t="str">
        <f t="shared" si="87"/>
        <v>DIURNO</v>
      </c>
      <c r="J490" s="12" t="str">
        <f t="shared" si="86"/>
        <v/>
      </c>
      <c r="L490" s="13" t="str">
        <f t="shared" si="84"/>
        <v/>
      </c>
      <c r="M490" s="13">
        <f t="shared" si="88"/>
        <v>0</v>
      </c>
      <c r="N490" s="28">
        <f t="shared" si="89"/>
        <v>0</v>
      </c>
      <c r="O490" s="13">
        <f t="shared" si="90"/>
        <v>0</v>
      </c>
      <c r="P490" s="13">
        <f t="shared" si="91"/>
        <v>0</v>
      </c>
      <c r="Q490">
        <f t="shared" si="92"/>
        <v>0</v>
      </c>
      <c r="R490">
        <f t="shared" si="93"/>
        <v>0</v>
      </c>
      <c r="S490">
        <f t="shared" si="94"/>
        <v>0</v>
      </c>
    </row>
    <row r="491" spans="2:19" x14ac:dyDescent="0.2">
      <c r="B491" s="15" t="s">
        <v>44</v>
      </c>
      <c r="C491" s="15" t="s">
        <v>7</v>
      </c>
      <c r="D491" s="15" t="s">
        <v>109</v>
      </c>
      <c r="E491" s="16">
        <v>0.26805555555555555</v>
      </c>
      <c r="F491" s="3">
        <v>0.66736111111111107</v>
      </c>
      <c r="G491" s="12">
        <f t="shared" si="95"/>
        <v>6.9444444444444198E-4</v>
      </c>
      <c r="H491" s="13">
        <f t="shared" si="85"/>
        <v>1</v>
      </c>
      <c r="I491" s="13" t="str">
        <f t="shared" si="87"/>
        <v>DIURNO</v>
      </c>
      <c r="J491" s="12" t="str">
        <f t="shared" si="86"/>
        <v/>
      </c>
      <c r="L491" s="13" t="str">
        <f t="shared" si="84"/>
        <v/>
      </c>
      <c r="M491" s="13">
        <f t="shared" si="88"/>
        <v>0</v>
      </c>
      <c r="N491" s="28">
        <f t="shared" si="89"/>
        <v>0</v>
      </c>
      <c r="O491" s="13">
        <f t="shared" si="90"/>
        <v>0</v>
      </c>
      <c r="P491" s="13">
        <f t="shared" si="91"/>
        <v>0</v>
      </c>
      <c r="Q491">
        <f t="shared" si="92"/>
        <v>0</v>
      </c>
      <c r="R491">
        <f t="shared" si="93"/>
        <v>0</v>
      </c>
      <c r="S491">
        <f t="shared" si="94"/>
        <v>0</v>
      </c>
    </row>
    <row r="492" spans="2:19" x14ac:dyDescent="0.2">
      <c r="B492" s="15" t="s">
        <v>44</v>
      </c>
      <c r="C492" s="15" t="s">
        <v>7</v>
      </c>
      <c r="D492" s="15" t="s">
        <v>110</v>
      </c>
      <c r="E492" s="16">
        <v>0.2673611111111111</v>
      </c>
      <c r="F492" s="3">
        <v>0.66736111111111107</v>
      </c>
      <c r="G492" s="12">
        <f t="shared" si="95"/>
        <v>6.9444444444444198E-4</v>
      </c>
      <c r="H492" s="13">
        <f t="shared" si="85"/>
        <v>1</v>
      </c>
      <c r="I492" s="13" t="str">
        <f t="shared" si="87"/>
        <v>DIURNO</v>
      </c>
      <c r="J492" s="12" t="str">
        <f t="shared" si="86"/>
        <v/>
      </c>
      <c r="L492" s="13" t="str">
        <f t="shared" si="84"/>
        <v/>
      </c>
      <c r="M492" s="13">
        <f t="shared" si="88"/>
        <v>0</v>
      </c>
      <c r="N492" s="28">
        <f t="shared" si="89"/>
        <v>0</v>
      </c>
      <c r="O492" s="13">
        <f t="shared" si="90"/>
        <v>0</v>
      </c>
      <c r="P492" s="13">
        <f t="shared" si="91"/>
        <v>0</v>
      </c>
      <c r="Q492">
        <f t="shared" si="92"/>
        <v>0</v>
      </c>
      <c r="R492">
        <f t="shared" si="93"/>
        <v>0</v>
      </c>
      <c r="S492">
        <f t="shared" si="94"/>
        <v>0</v>
      </c>
    </row>
    <row r="493" spans="2:19" x14ac:dyDescent="0.2">
      <c r="B493" s="15" t="s">
        <v>44</v>
      </c>
      <c r="C493" s="15" t="s">
        <v>7</v>
      </c>
      <c r="D493" s="15" t="s">
        <v>111</v>
      </c>
      <c r="E493" s="16">
        <v>0.2673611111111111</v>
      </c>
      <c r="F493" s="3">
        <v>0.66805555555555562</v>
      </c>
      <c r="G493" s="12">
        <f t="shared" si="95"/>
        <v>1.388888888888995E-3</v>
      </c>
      <c r="H493" s="13">
        <f t="shared" si="85"/>
        <v>2</v>
      </c>
      <c r="I493" s="13" t="str">
        <f t="shared" si="87"/>
        <v>DIURNO</v>
      </c>
      <c r="J493" s="12" t="str">
        <f t="shared" si="86"/>
        <v/>
      </c>
      <c r="L493" s="13" t="str">
        <f t="shared" si="84"/>
        <v/>
      </c>
      <c r="M493" s="13">
        <f t="shared" si="88"/>
        <v>0</v>
      </c>
      <c r="N493" s="28">
        <f t="shared" si="89"/>
        <v>0</v>
      </c>
      <c r="O493" s="13">
        <f t="shared" si="90"/>
        <v>0</v>
      </c>
      <c r="P493" s="13">
        <f t="shared" si="91"/>
        <v>0</v>
      </c>
      <c r="Q493">
        <f t="shared" si="92"/>
        <v>0</v>
      </c>
      <c r="R493">
        <f t="shared" si="93"/>
        <v>0</v>
      </c>
      <c r="S493">
        <f t="shared" si="94"/>
        <v>0</v>
      </c>
    </row>
    <row r="494" spans="2:19" x14ac:dyDescent="0.2">
      <c r="B494" s="15" t="s">
        <v>44</v>
      </c>
      <c r="C494" s="15" t="s">
        <v>7</v>
      </c>
      <c r="D494" s="15" t="s">
        <v>112</v>
      </c>
      <c r="E494" s="16">
        <v>0.26944444444444443</v>
      </c>
      <c r="F494" s="3">
        <v>0.66736111111111107</v>
      </c>
      <c r="G494" s="12">
        <f t="shared" si="95"/>
        <v>6.9444444444444198E-4</v>
      </c>
      <c r="H494" s="13">
        <f t="shared" si="85"/>
        <v>1</v>
      </c>
      <c r="I494" s="13" t="str">
        <f t="shared" si="87"/>
        <v>DIURNO</v>
      </c>
      <c r="J494" s="12" t="str">
        <f t="shared" si="86"/>
        <v/>
      </c>
      <c r="L494" s="13" t="str">
        <f t="shared" si="84"/>
        <v/>
      </c>
      <c r="M494" s="13">
        <f t="shared" si="88"/>
        <v>0</v>
      </c>
      <c r="N494" s="28">
        <f t="shared" si="89"/>
        <v>0</v>
      </c>
      <c r="O494" s="13">
        <f t="shared" si="90"/>
        <v>0</v>
      </c>
      <c r="P494" s="13">
        <f t="shared" si="91"/>
        <v>0</v>
      </c>
      <c r="Q494">
        <f t="shared" si="92"/>
        <v>0</v>
      </c>
      <c r="R494">
        <f t="shared" si="93"/>
        <v>0</v>
      </c>
      <c r="S494">
        <f t="shared" si="94"/>
        <v>0</v>
      </c>
    </row>
    <row r="495" spans="2:19" x14ac:dyDescent="0.2">
      <c r="B495" s="15" t="s">
        <v>45</v>
      </c>
      <c r="C495" s="15" t="s">
        <v>7</v>
      </c>
      <c r="D495" s="15" t="s">
        <v>102</v>
      </c>
      <c r="E495" s="16">
        <v>0.26944444444444443</v>
      </c>
      <c r="F495" s="3">
        <v>0.66805555555555562</v>
      </c>
      <c r="G495" s="12">
        <f t="shared" si="95"/>
        <v>1.388888888888995E-3</v>
      </c>
      <c r="H495" s="13">
        <f t="shared" si="85"/>
        <v>2</v>
      </c>
      <c r="I495" s="13" t="str">
        <f t="shared" si="87"/>
        <v>DIURNO</v>
      </c>
      <c r="J495" s="12" t="str">
        <f t="shared" si="86"/>
        <v/>
      </c>
      <c r="L495" s="13" t="str">
        <f t="shared" si="84"/>
        <v/>
      </c>
      <c r="M495" s="13">
        <f t="shared" si="88"/>
        <v>0</v>
      </c>
      <c r="N495" s="28">
        <f t="shared" si="89"/>
        <v>0</v>
      </c>
      <c r="O495" s="13">
        <f t="shared" si="90"/>
        <v>0</v>
      </c>
      <c r="P495" s="13">
        <f t="shared" si="91"/>
        <v>0</v>
      </c>
      <c r="Q495">
        <f t="shared" si="92"/>
        <v>0</v>
      </c>
      <c r="R495">
        <f t="shared" si="93"/>
        <v>0</v>
      </c>
      <c r="S495">
        <f t="shared" si="94"/>
        <v>0</v>
      </c>
    </row>
    <row r="496" spans="2:19" x14ac:dyDescent="0.2">
      <c r="B496" s="15" t="s">
        <v>45</v>
      </c>
      <c r="C496" s="15" t="s">
        <v>7</v>
      </c>
      <c r="D496" s="15" t="s">
        <v>103</v>
      </c>
      <c r="E496" s="16">
        <v>0.27430555555555552</v>
      </c>
      <c r="F496" s="3">
        <v>0.66666666666666663</v>
      </c>
      <c r="G496" s="12">
        <f t="shared" si="95"/>
        <v>0</v>
      </c>
      <c r="H496" s="13">
        <f t="shared" si="85"/>
        <v>0</v>
      </c>
      <c r="I496" s="13" t="str">
        <f t="shared" si="87"/>
        <v>DIURNO</v>
      </c>
      <c r="J496" s="12" t="str">
        <f t="shared" si="86"/>
        <v/>
      </c>
      <c r="L496" s="13" t="str">
        <f t="shared" si="84"/>
        <v/>
      </c>
      <c r="M496" s="13">
        <f t="shared" si="88"/>
        <v>0</v>
      </c>
      <c r="N496" s="28">
        <f t="shared" si="89"/>
        <v>0</v>
      </c>
      <c r="O496" s="13">
        <f t="shared" si="90"/>
        <v>0</v>
      </c>
      <c r="P496" s="13">
        <f t="shared" si="91"/>
        <v>0</v>
      </c>
      <c r="Q496">
        <f t="shared" si="92"/>
        <v>0</v>
      </c>
      <c r="R496">
        <f t="shared" si="93"/>
        <v>0</v>
      </c>
      <c r="S496">
        <f t="shared" si="94"/>
        <v>0</v>
      </c>
    </row>
    <row r="497" spans="2:19" x14ac:dyDescent="0.2">
      <c r="B497" s="15" t="s">
        <v>45</v>
      </c>
      <c r="C497" s="15" t="s">
        <v>7</v>
      </c>
      <c r="D497" s="15" t="s">
        <v>104</v>
      </c>
      <c r="E497" s="16">
        <v>0.2722222222222222</v>
      </c>
      <c r="F497" s="3">
        <v>0.67152777777777783</v>
      </c>
      <c r="G497" s="12">
        <f t="shared" si="95"/>
        <v>4.8611111111112049E-3</v>
      </c>
      <c r="H497" s="13">
        <f t="shared" si="85"/>
        <v>7</v>
      </c>
      <c r="I497" s="13" t="str">
        <f t="shared" si="87"/>
        <v>DIURNO</v>
      </c>
      <c r="J497" s="12" t="str">
        <f t="shared" si="86"/>
        <v/>
      </c>
      <c r="L497" s="13" t="str">
        <f t="shared" si="84"/>
        <v/>
      </c>
      <c r="M497" s="13">
        <f t="shared" si="88"/>
        <v>0.25</v>
      </c>
      <c r="N497" s="28">
        <f t="shared" si="89"/>
        <v>0</v>
      </c>
      <c r="O497" s="13">
        <f t="shared" si="90"/>
        <v>0</v>
      </c>
      <c r="P497" s="13">
        <f t="shared" si="91"/>
        <v>0</v>
      </c>
      <c r="Q497">
        <f t="shared" si="92"/>
        <v>0</v>
      </c>
      <c r="R497">
        <f t="shared" si="93"/>
        <v>0</v>
      </c>
      <c r="S497">
        <f t="shared" si="94"/>
        <v>0.25</v>
      </c>
    </row>
    <row r="498" spans="2:19" x14ac:dyDescent="0.2">
      <c r="B498" s="15" t="s">
        <v>45</v>
      </c>
      <c r="C498" s="15" t="s">
        <v>7</v>
      </c>
      <c r="D498" s="15" t="s">
        <v>105</v>
      </c>
      <c r="E498" s="16">
        <v>0.27152777777777776</v>
      </c>
      <c r="F498" s="3">
        <v>0.66875000000000007</v>
      </c>
      <c r="G498" s="12">
        <f t="shared" si="95"/>
        <v>2.083333333333437E-3</v>
      </c>
      <c r="H498" s="13">
        <f t="shared" si="85"/>
        <v>3</v>
      </c>
      <c r="I498" s="13" t="str">
        <f t="shared" si="87"/>
        <v>DIURNO</v>
      </c>
      <c r="J498" s="12" t="str">
        <f t="shared" si="86"/>
        <v/>
      </c>
      <c r="L498" s="13" t="str">
        <f t="shared" si="84"/>
        <v/>
      </c>
      <c r="M498" s="13">
        <f t="shared" si="88"/>
        <v>0</v>
      </c>
      <c r="N498" s="28">
        <f t="shared" si="89"/>
        <v>0</v>
      </c>
      <c r="O498" s="13">
        <f t="shared" si="90"/>
        <v>0</v>
      </c>
      <c r="P498" s="13">
        <f t="shared" si="91"/>
        <v>0</v>
      </c>
      <c r="Q498">
        <f t="shared" si="92"/>
        <v>0</v>
      </c>
      <c r="R498">
        <f t="shared" si="93"/>
        <v>0</v>
      </c>
      <c r="S498">
        <f t="shared" si="94"/>
        <v>0</v>
      </c>
    </row>
    <row r="499" spans="2:19" x14ac:dyDescent="0.2">
      <c r="B499" s="15" t="s">
        <v>45</v>
      </c>
      <c r="C499" s="15" t="s">
        <v>7</v>
      </c>
      <c r="D499" s="15" t="s">
        <v>106</v>
      </c>
      <c r="E499" s="16">
        <v>0.27152777777777776</v>
      </c>
      <c r="F499" s="3">
        <v>0.75347222222222221</v>
      </c>
      <c r="G499" s="12">
        <f t="shared" si="95"/>
        <v>8.680555555555558E-2</v>
      </c>
      <c r="H499" s="13">
        <f t="shared" si="85"/>
        <v>5</v>
      </c>
      <c r="I499" s="13" t="str">
        <f t="shared" si="87"/>
        <v>DIURNO</v>
      </c>
      <c r="J499" s="12" t="str">
        <f t="shared" si="86"/>
        <v/>
      </c>
      <c r="L499" s="13" t="str">
        <f t="shared" si="84"/>
        <v/>
      </c>
      <c r="M499" s="13">
        <f t="shared" si="88"/>
        <v>0</v>
      </c>
      <c r="N499" s="28">
        <f t="shared" si="89"/>
        <v>0</v>
      </c>
      <c r="O499" s="13">
        <f t="shared" si="90"/>
        <v>0</v>
      </c>
      <c r="P499" s="13">
        <f t="shared" si="91"/>
        <v>2</v>
      </c>
      <c r="Q499">
        <f t="shared" si="92"/>
        <v>0</v>
      </c>
      <c r="R499">
        <f t="shared" si="93"/>
        <v>2</v>
      </c>
      <c r="S499">
        <f t="shared" si="94"/>
        <v>0</v>
      </c>
    </row>
    <row r="500" spans="2:19" x14ac:dyDescent="0.2">
      <c r="B500" s="15" t="s">
        <v>45</v>
      </c>
      <c r="C500" s="15" t="s">
        <v>7</v>
      </c>
      <c r="D500" s="15" t="s">
        <v>107</v>
      </c>
      <c r="E500" s="16">
        <v>0.26944444444444443</v>
      </c>
      <c r="F500" s="3">
        <v>0.75069444444444444</v>
      </c>
      <c r="G500" s="12">
        <f t="shared" si="95"/>
        <v>8.4027777777777812E-2</v>
      </c>
      <c r="H500" s="13">
        <f t="shared" si="85"/>
        <v>1</v>
      </c>
      <c r="I500" s="13" t="str">
        <f t="shared" si="87"/>
        <v>DIURNO</v>
      </c>
      <c r="J500" s="12" t="str">
        <f t="shared" si="86"/>
        <v/>
      </c>
      <c r="L500" s="13" t="str">
        <f t="shared" si="84"/>
        <v/>
      </c>
      <c r="M500" s="13">
        <f t="shared" si="88"/>
        <v>0</v>
      </c>
      <c r="N500" s="28">
        <f t="shared" si="89"/>
        <v>0</v>
      </c>
      <c r="O500" s="13">
        <f t="shared" si="90"/>
        <v>0</v>
      </c>
      <c r="P500" s="13">
        <f t="shared" si="91"/>
        <v>2</v>
      </c>
      <c r="Q500">
        <f t="shared" si="92"/>
        <v>0</v>
      </c>
      <c r="R500">
        <f t="shared" si="93"/>
        <v>2</v>
      </c>
      <c r="S500">
        <f t="shared" si="94"/>
        <v>0</v>
      </c>
    </row>
    <row r="501" spans="2:19" x14ac:dyDescent="0.2">
      <c r="B501" s="15" t="s">
        <v>45</v>
      </c>
      <c r="C501" s="15" t="s">
        <v>7</v>
      </c>
      <c r="D501" s="15" t="s">
        <v>113</v>
      </c>
      <c r="E501" s="16">
        <v>0.27638888888888885</v>
      </c>
      <c r="F501" s="3">
        <v>0.75</v>
      </c>
      <c r="G501" s="12">
        <f t="shared" si="95"/>
        <v>8.333333333333337E-2</v>
      </c>
      <c r="H501" s="13">
        <f t="shared" si="85"/>
        <v>0</v>
      </c>
      <c r="I501" s="13" t="str">
        <f t="shared" si="87"/>
        <v>DIURNO</v>
      </c>
      <c r="J501" s="12" t="str">
        <f t="shared" si="86"/>
        <v/>
      </c>
      <c r="L501" s="13" t="str">
        <f t="shared" si="84"/>
        <v/>
      </c>
      <c r="M501" s="13">
        <f t="shared" si="88"/>
        <v>0</v>
      </c>
      <c r="N501" s="28">
        <f t="shared" si="89"/>
        <v>0</v>
      </c>
      <c r="O501" s="13">
        <f t="shared" si="90"/>
        <v>0</v>
      </c>
      <c r="P501" s="13">
        <f t="shared" si="91"/>
        <v>2</v>
      </c>
      <c r="Q501">
        <f t="shared" si="92"/>
        <v>0</v>
      </c>
      <c r="R501">
        <f t="shared" si="93"/>
        <v>2</v>
      </c>
      <c r="S501">
        <f t="shared" si="94"/>
        <v>0</v>
      </c>
    </row>
    <row r="502" spans="2:19" x14ac:dyDescent="0.2">
      <c r="B502" s="15" t="s">
        <v>45</v>
      </c>
      <c r="C502" s="15" t="s">
        <v>7</v>
      </c>
      <c r="D502" s="15" t="s">
        <v>108</v>
      </c>
      <c r="E502" s="16">
        <v>0.2722222222222222</v>
      </c>
      <c r="F502" s="3">
        <v>0.75138888888888899</v>
      </c>
      <c r="G502" s="12">
        <f t="shared" si="95"/>
        <v>8.4722222222222365E-2</v>
      </c>
      <c r="H502" s="13">
        <f t="shared" si="85"/>
        <v>2</v>
      </c>
      <c r="I502" s="13" t="str">
        <f t="shared" si="87"/>
        <v>DIURNO</v>
      </c>
      <c r="J502" s="12" t="str">
        <f t="shared" si="86"/>
        <v/>
      </c>
      <c r="L502" s="13" t="str">
        <f t="shared" si="84"/>
        <v/>
      </c>
      <c r="M502" s="13">
        <f t="shared" si="88"/>
        <v>0</v>
      </c>
      <c r="N502" s="28">
        <f t="shared" si="89"/>
        <v>0</v>
      </c>
      <c r="O502" s="13">
        <f t="shared" si="90"/>
        <v>0</v>
      </c>
      <c r="P502" s="13">
        <f t="shared" si="91"/>
        <v>2</v>
      </c>
      <c r="Q502">
        <f t="shared" si="92"/>
        <v>0</v>
      </c>
      <c r="R502">
        <f t="shared" si="93"/>
        <v>2</v>
      </c>
      <c r="S502">
        <f t="shared" si="94"/>
        <v>0</v>
      </c>
    </row>
    <row r="503" spans="2:19" x14ac:dyDescent="0.2">
      <c r="B503" s="15" t="s">
        <v>45</v>
      </c>
      <c r="C503" s="15" t="s">
        <v>7</v>
      </c>
      <c r="D503" s="15" t="s">
        <v>114</v>
      </c>
      <c r="E503" s="16">
        <v>0.3263888888888889</v>
      </c>
      <c r="F503" s="3">
        <v>0.51388888888888895</v>
      </c>
      <c r="G503" s="12">
        <f t="shared" si="95"/>
        <v>0</v>
      </c>
      <c r="H503" s="13">
        <f t="shared" si="85"/>
        <v>0</v>
      </c>
      <c r="I503" s="13" t="str">
        <f t="shared" si="87"/>
        <v>DIURNO</v>
      </c>
      <c r="J503" s="12" t="str">
        <f t="shared" si="86"/>
        <v/>
      </c>
      <c r="L503" s="13" t="str">
        <f t="shared" si="84"/>
        <v/>
      </c>
      <c r="M503" s="13">
        <f t="shared" si="88"/>
        <v>0</v>
      </c>
      <c r="N503" s="28">
        <f t="shared" si="89"/>
        <v>0</v>
      </c>
      <c r="O503" s="13">
        <f t="shared" si="90"/>
        <v>0</v>
      </c>
      <c r="P503" s="13">
        <f t="shared" si="91"/>
        <v>0</v>
      </c>
      <c r="Q503">
        <f t="shared" si="92"/>
        <v>0</v>
      </c>
      <c r="R503">
        <f t="shared" si="93"/>
        <v>0</v>
      </c>
      <c r="S503">
        <f t="shared" si="94"/>
        <v>0</v>
      </c>
    </row>
    <row r="504" spans="2:19" x14ac:dyDescent="0.2">
      <c r="B504" s="15" t="s">
        <v>45</v>
      </c>
      <c r="C504" s="15" t="s">
        <v>7</v>
      </c>
      <c r="D504" s="15" t="s">
        <v>116</v>
      </c>
      <c r="E504" s="16">
        <v>0.32916666666666666</v>
      </c>
      <c r="F504" s="3">
        <v>0.50138888888888888</v>
      </c>
      <c r="G504" s="12">
        <f t="shared" si="95"/>
        <v>0</v>
      </c>
      <c r="H504" s="13">
        <f t="shared" si="85"/>
        <v>0</v>
      </c>
      <c r="I504" s="13" t="str">
        <f t="shared" si="87"/>
        <v>DIURNO</v>
      </c>
      <c r="J504" s="12" t="str">
        <f t="shared" si="86"/>
        <v/>
      </c>
      <c r="L504" s="13" t="str">
        <f t="shared" si="84"/>
        <v/>
      </c>
      <c r="M504" s="13">
        <f t="shared" si="88"/>
        <v>0</v>
      </c>
      <c r="N504" s="28">
        <f t="shared" si="89"/>
        <v>0</v>
      </c>
      <c r="O504" s="13">
        <f t="shared" si="90"/>
        <v>0</v>
      </c>
      <c r="P504" s="13">
        <f t="shared" si="91"/>
        <v>0</v>
      </c>
      <c r="Q504">
        <f t="shared" si="92"/>
        <v>0</v>
      </c>
      <c r="R504">
        <f t="shared" si="93"/>
        <v>0</v>
      </c>
      <c r="S504">
        <f t="shared" si="94"/>
        <v>0</v>
      </c>
    </row>
    <row r="505" spans="2:19" x14ac:dyDescent="0.2">
      <c r="B505" s="15" t="s">
        <v>45</v>
      </c>
      <c r="C505" s="15" t="s">
        <v>7</v>
      </c>
      <c r="D505" s="15" t="s">
        <v>109</v>
      </c>
      <c r="E505" s="16">
        <v>0.27291666666666664</v>
      </c>
      <c r="F505" s="3">
        <v>0.66736111111111107</v>
      </c>
      <c r="G505" s="12">
        <f t="shared" si="95"/>
        <v>6.9444444444444198E-4</v>
      </c>
      <c r="H505" s="13">
        <f t="shared" si="85"/>
        <v>1</v>
      </c>
      <c r="I505" s="13" t="str">
        <f t="shared" si="87"/>
        <v>DIURNO</v>
      </c>
      <c r="J505" s="12" t="str">
        <f t="shared" si="86"/>
        <v/>
      </c>
      <c r="L505" s="13" t="str">
        <f t="shared" si="84"/>
        <v/>
      </c>
      <c r="M505" s="13">
        <f t="shared" si="88"/>
        <v>0</v>
      </c>
      <c r="N505" s="28">
        <f t="shared" si="89"/>
        <v>0</v>
      </c>
      <c r="O505" s="13">
        <f t="shared" si="90"/>
        <v>0</v>
      </c>
      <c r="P505" s="13">
        <f t="shared" si="91"/>
        <v>0</v>
      </c>
      <c r="Q505">
        <f t="shared" si="92"/>
        <v>0</v>
      </c>
      <c r="R505">
        <f t="shared" si="93"/>
        <v>0</v>
      </c>
      <c r="S505">
        <f t="shared" si="94"/>
        <v>0</v>
      </c>
    </row>
    <row r="506" spans="2:19" x14ac:dyDescent="0.2">
      <c r="B506" s="15" t="s">
        <v>45</v>
      </c>
      <c r="C506" s="15" t="s">
        <v>7</v>
      </c>
      <c r="D506" s="15" t="s">
        <v>110</v>
      </c>
      <c r="E506" s="16">
        <v>0.27291666666666664</v>
      </c>
      <c r="F506" s="3">
        <v>0.75277777777777777</v>
      </c>
      <c r="G506" s="12">
        <f t="shared" si="95"/>
        <v>8.6111111111111138E-2</v>
      </c>
      <c r="H506" s="13">
        <f t="shared" si="85"/>
        <v>4</v>
      </c>
      <c r="I506" s="13" t="str">
        <f t="shared" si="87"/>
        <v>DIURNO</v>
      </c>
      <c r="J506" s="12" t="str">
        <f t="shared" si="86"/>
        <v/>
      </c>
      <c r="L506" s="13" t="str">
        <f t="shared" si="84"/>
        <v/>
      </c>
      <c r="M506" s="13">
        <f t="shared" si="88"/>
        <v>0</v>
      </c>
      <c r="N506" s="28">
        <f t="shared" si="89"/>
        <v>0</v>
      </c>
      <c r="O506" s="13">
        <f t="shared" si="90"/>
        <v>0</v>
      </c>
      <c r="P506" s="13">
        <f t="shared" si="91"/>
        <v>2</v>
      </c>
      <c r="Q506">
        <f t="shared" si="92"/>
        <v>0</v>
      </c>
      <c r="R506">
        <f t="shared" si="93"/>
        <v>2</v>
      </c>
      <c r="S506">
        <f t="shared" si="94"/>
        <v>0</v>
      </c>
    </row>
    <row r="507" spans="2:19" x14ac:dyDescent="0.2">
      <c r="B507" s="15" t="s">
        <v>45</v>
      </c>
      <c r="C507" s="15" t="s">
        <v>7</v>
      </c>
      <c r="D507" s="15" t="s">
        <v>111</v>
      </c>
      <c r="E507" s="16">
        <v>0.2722222222222222</v>
      </c>
      <c r="F507" s="3">
        <v>0.75416666666666676</v>
      </c>
      <c r="G507" s="12">
        <f t="shared" si="95"/>
        <v>8.7500000000000133E-2</v>
      </c>
      <c r="H507" s="13">
        <f t="shared" si="85"/>
        <v>6</v>
      </c>
      <c r="I507" s="13" t="str">
        <f t="shared" si="87"/>
        <v>DIURNO</v>
      </c>
      <c r="J507" s="12" t="str">
        <f t="shared" si="86"/>
        <v/>
      </c>
      <c r="L507" s="13" t="str">
        <f t="shared" si="84"/>
        <v/>
      </c>
      <c r="M507" s="13">
        <f t="shared" si="88"/>
        <v>0.25</v>
      </c>
      <c r="N507" s="28">
        <f t="shared" si="89"/>
        <v>0</v>
      </c>
      <c r="O507" s="13">
        <f t="shared" si="90"/>
        <v>0</v>
      </c>
      <c r="P507" s="13">
        <f t="shared" si="91"/>
        <v>2</v>
      </c>
      <c r="Q507">
        <f t="shared" si="92"/>
        <v>0</v>
      </c>
      <c r="R507">
        <f t="shared" si="93"/>
        <v>2</v>
      </c>
      <c r="S507">
        <f t="shared" si="94"/>
        <v>0.25</v>
      </c>
    </row>
    <row r="508" spans="2:19" x14ac:dyDescent="0.2">
      <c r="B508" s="15" t="s">
        <v>45</v>
      </c>
      <c r="C508" s="15" t="s">
        <v>7</v>
      </c>
      <c r="D508" s="15" t="s">
        <v>112</v>
      </c>
      <c r="E508" s="16">
        <v>0.27569444444444446</v>
      </c>
      <c r="F508" s="3">
        <v>0.75416666666666676</v>
      </c>
      <c r="G508" s="12">
        <f t="shared" si="95"/>
        <v>8.7500000000000133E-2</v>
      </c>
      <c r="H508" s="13">
        <f t="shared" si="85"/>
        <v>6</v>
      </c>
      <c r="I508" s="13" t="str">
        <f t="shared" si="87"/>
        <v>DIURNO</v>
      </c>
      <c r="J508" s="12" t="str">
        <f t="shared" si="86"/>
        <v/>
      </c>
      <c r="L508" s="13" t="str">
        <f t="shared" si="84"/>
        <v/>
      </c>
      <c r="M508" s="13">
        <f t="shared" si="88"/>
        <v>0.25</v>
      </c>
      <c r="N508" s="28">
        <f t="shared" si="89"/>
        <v>0</v>
      </c>
      <c r="O508" s="13">
        <f t="shared" si="90"/>
        <v>0</v>
      </c>
      <c r="P508" s="13">
        <f t="shared" si="91"/>
        <v>2</v>
      </c>
      <c r="Q508">
        <f t="shared" si="92"/>
        <v>0</v>
      </c>
      <c r="R508">
        <f t="shared" si="93"/>
        <v>2</v>
      </c>
      <c r="S508">
        <f t="shared" si="94"/>
        <v>0.25</v>
      </c>
    </row>
    <row r="509" spans="2:19" x14ac:dyDescent="0.2">
      <c r="B509" s="15" t="s">
        <v>46</v>
      </c>
      <c r="C509" s="15" t="s">
        <v>7</v>
      </c>
      <c r="D509" s="15" t="s">
        <v>102</v>
      </c>
      <c r="E509" s="16">
        <v>0.26250000000000001</v>
      </c>
      <c r="F509" s="3">
        <v>0.66736111111111107</v>
      </c>
      <c r="G509" s="12">
        <f t="shared" si="95"/>
        <v>6.9444444444444198E-4</v>
      </c>
      <c r="H509" s="13">
        <f t="shared" si="85"/>
        <v>1</v>
      </c>
      <c r="I509" s="13" t="str">
        <f t="shared" si="87"/>
        <v>DIURNO</v>
      </c>
      <c r="J509" s="12" t="str">
        <f t="shared" si="86"/>
        <v/>
      </c>
      <c r="L509" s="13" t="str">
        <f t="shared" si="84"/>
        <v/>
      </c>
      <c r="M509" s="13">
        <f t="shared" si="88"/>
        <v>0</v>
      </c>
      <c r="N509" s="28">
        <f t="shared" si="89"/>
        <v>0</v>
      </c>
      <c r="O509" s="13">
        <f t="shared" si="90"/>
        <v>0</v>
      </c>
      <c r="P509" s="13">
        <f t="shared" si="91"/>
        <v>0</v>
      </c>
      <c r="Q509">
        <f t="shared" si="92"/>
        <v>0</v>
      </c>
      <c r="R509">
        <f t="shared" si="93"/>
        <v>0</v>
      </c>
      <c r="S509">
        <f t="shared" si="94"/>
        <v>0</v>
      </c>
    </row>
    <row r="510" spans="2:19" x14ac:dyDescent="0.2">
      <c r="B510" s="15" t="s">
        <v>46</v>
      </c>
      <c r="C510" s="15" t="s">
        <v>7</v>
      </c>
      <c r="D510" s="15" t="s">
        <v>103</v>
      </c>
      <c r="E510" s="16">
        <v>0.26180555555555557</v>
      </c>
      <c r="F510" s="3">
        <v>0.66736111111111107</v>
      </c>
      <c r="G510" s="12">
        <f t="shared" si="95"/>
        <v>6.9444444444444198E-4</v>
      </c>
      <c r="H510" s="13">
        <f t="shared" si="85"/>
        <v>1</v>
      </c>
      <c r="I510" s="13" t="str">
        <f t="shared" si="87"/>
        <v>DIURNO</v>
      </c>
      <c r="J510" s="12" t="str">
        <f t="shared" si="86"/>
        <v/>
      </c>
      <c r="L510" s="13" t="str">
        <f t="shared" si="84"/>
        <v/>
      </c>
      <c r="M510" s="13">
        <f t="shared" si="88"/>
        <v>0</v>
      </c>
      <c r="N510" s="28">
        <f t="shared" si="89"/>
        <v>0</v>
      </c>
      <c r="O510" s="13">
        <f t="shared" si="90"/>
        <v>0</v>
      </c>
      <c r="P510" s="13">
        <f t="shared" si="91"/>
        <v>0</v>
      </c>
      <c r="Q510">
        <f t="shared" si="92"/>
        <v>0</v>
      </c>
      <c r="R510">
        <f t="shared" si="93"/>
        <v>0</v>
      </c>
      <c r="S510">
        <f t="shared" si="94"/>
        <v>0</v>
      </c>
    </row>
    <row r="511" spans="2:19" x14ac:dyDescent="0.2">
      <c r="B511" s="15" t="s">
        <v>46</v>
      </c>
      <c r="C511" s="15" t="s">
        <v>7</v>
      </c>
      <c r="D511" s="15" t="s">
        <v>104</v>
      </c>
      <c r="E511" s="16">
        <v>0.26319444444444445</v>
      </c>
      <c r="F511" s="3">
        <v>0.66736111111111107</v>
      </c>
      <c r="G511" s="12">
        <f t="shared" si="95"/>
        <v>6.9444444444444198E-4</v>
      </c>
      <c r="H511" s="13">
        <f t="shared" si="85"/>
        <v>1</v>
      </c>
      <c r="I511" s="13" t="str">
        <f t="shared" si="87"/>
        <v>DIURNO</v>
      </c>
      <c r="J511" s="12" t="str">
        <f t="shared" si="86"/>
        <v/>
      </c>
      <c r="L511" s="13" t="str">
        <f t="shared" si="84"/>
        <v/>
      </c>
      <c r="M511" s="13">
        <f t="shared" si="88"/>
        <v>0</v>
      </c>
      <c r="N511" s="28">
        <f t="shared" si="89"/>
        <v>0</v>
      </c>
      <c r="O511" s="13">
        <f t="shared" si="90"/>
        <v>0</v>
      </c>
      <c r="P511" s="13">
        <f t="shared" si="91"/>
        <v>0</v>
      </c>
      <c r="Q511">
        <f t="shared" si="92"/>
        <v>0</v>
      </c>
      <c r="R511">
        <f t="shared" si="93"/>
        <v>0</v>
      </c>
      <c r="S511">
        <f t="shared" si="94"/>
        <v>0</v>
      </c>
    </row>
    <row r="512" spans="2:19" x14ac:dyDescent="0.2">
      <c r="B512" s="15" t="s">
        <v>46</v>
      </c>
      <c r="C512" s="15" t="s">
        <v>7</v>
      </c>
      <c r="D512" s="15" t="s">
        <v>105</v>
      </c>
      <c r="E512" s="16">
        <v>0.26319444444444445</v>
      </c>
      <c r="F512" s="3">
        <v>0.66666666666666663</v>
      </c>
      <c r="G512" s="12">
        <f t="shared" si="95"/>
        <v>0</v>
      </c>
      <c r="H512" s="13">
        <f t="shared" si="85"/>
        <v>0</v>
      </c>
      <c r="I512" s="13" t="str">
        <f t="shared" si="87"/>
        <v>DIURNO</v>
      </c>
      <c r="J512" s="12" t="str">
        <f t="shared" si="86"/>
        <v/>
      </c>
      <c r="L512" s="13" t="str">
        <f t="shared" si="84"/>
        <v/>
      </c>
      <c r="M512" s="13">
        <f t="shared" si="88"/>
        <v>0</v>
      </c>
      <c r="N512" s="28">
        <f t="shared" si="89"/>
        <v>0</v>
      </c>
      <c r="O512" s="13">
        <f t="shared" si="90"/>
        <v>0</v>
      </c>
      <c r="P512" s="13">
        <f t="shared" si="91"/>
        <v>0</v>
      </c>
      <c r="Q512">
        <f t="shared" si="92"/>
        <v>0</v>
      </c>
      <c r="R512">
        <f t="shared" si="93"/>
        <v>0</v>
      </c>
      <c r="S512">
        <f t="shared" si="94"/>
        <v>0</v>
      </c>
    </row>
    <row r="513" spans="2:19" x14ac:dyDescent="0.2">
      <c r="B513" s="15" t="s">
        <v>46</v>
      </c>
      <c r="C513" s="15" t="s">
        <v>7</v>
      </c>
      <c r="D513" s="15" t="s">
        <v>106</v>
      </c>
      <c r="E513" s="16">
        <v>0.27083333333333331</v>
      </c>
      <c r="F513" s="3">
        <v>0.66736111111111107</v>
      </c>
      <c r="G513" s="12">
        <f t="shared" si="95"/>
        <v>6.9444444444444198E-4</v>
      </c>
      <c r="H513" s="13">
        <f t="shared" si="85"/>
        <v>1</v>
      </c>
      <c r="I513" s="13" t="str">
        <f t="shared" si="87"/>
        <v>DIURNO</v>
      </c>
      <c r="J513" s="12" t="str">
        <f t="shared" si="86"/>
        <v/>
      </c>
      <c r="L513" s="13" t="str">
        <f t="shared" si="84"/>
        <v/>
      </c>
      <c r="M513" s="13">
        <f t="shared" si="88"/>
        <v>0</v>
      </c>
      <c r="N513" s="28">
        <f t="shared" si="89"/>
        <v>0</v>
      </c>
      <c r="O513" s="13">
        <f t="shared" si="90"/>
        <v>0</v>
      </c>
      <c r="P513" s="13">
        <f t="shared" si="91"/>
        <v>0</v>
      </c>
      <c r="Q513">
        <f t="shared" si="92"/>
        <v>0</v>
      </c>
      <c r="R513">
        <f t="shared" si="93"/>
        <v>0</v>
      </c>
      <c r="S513">
        <f t="shared" si="94"/>
        <v>0</v>
      </c>
    </row>
    <row r="514" spans="2:19" x14ac:dyDescent="0.2">
      <c r="B514" s="15" t="s">
        <v>46</v>
      </c>
      <c r="C514" s="15" t="s">
        <v>7</v>
      </c>
      <c r="D514" s="15" t="s">
        <v>107</v>
      </c>
      <c r="E514" s="16">
        <v>0.26319444444444445</v>
      </c>
      <c r="F514" s="3">
        <v>0.75138888888888899</v>
      </c>
      <c r="G514" s="12">
        <f t="shared" si="95"/>
        <v>8.4722222222222365E-2</v>
      </c>
      <c r="H514" s="13">
        <f t="shared" si="85"/>
        <v>2</v>
      </c>
      <c r="I514" s="13" t="str">
        <f t="shared" si="87"/>
        <v>DIURNO</v>
      </c>
      <c r="J514" s="12" t="str">
        <f t="shared" si="86"/>
        <v/>
      </c>
      <c r="L514" s="13" t="str">
        <f t="shared" si="84"/>
        <v/>
      </c>
      <c r="M514" s="13">
        <f t="shared" si="88"/>
        <v>0</v>
      </c>
      <c r="N514" s="28">
        <f t="shared" si="89"/>
        <v>0</v>
      </c>
      <c r="O514" s="13">
        <f t="shared" si="90"/>
        <v>0</v>
      </c>
      <c r="P514" s="13">
        <f t="shared" si="91"/>
        <v>2</v>
      </c>
      <c r="Q514">
        <f t="shared" si="92"/>
        <v>0</v>
      </c>
      <c r="R514">
        <f t="shared" si="93"/>
        <v>2</v>
      </c>
      <c r="S514">
        <f t="shared" si="94"/>
        <v>0</v>
      </c>
    </row>
    <row r="515" spans="2:19" x14ac:dyDescent="0.2">
      <c r="B515" s="15" t="s">
        <v>46</v>
      </c>
      <c r="C515" s="15" t="s">
        <v>7</v>
      </c>
      <c r="D515" s="15" t="s">
        <v>113</v>
      </c>
      <c r="E515" s="16">
        <v>0.26319444444444445</v>
      </c>
      <c r="F515" s="3">
        <v>0.75</v>
      </c>
      <c r="G515" s="12">
        <f t="shared" si="95"/>
        <v>8.333333333333337E-2</v>
      </c>
      <c r="H515" s="13">
        <f t="shared" si="85"/>
        <v>0</v>
      </c>
      <c r="I515" s="13" t="str">
        <f t="shared" si="87"/>
        <v>DIURNO</v>
      </c>
      <c r="J515" s="12" t="str">
        <f t="shared" si="86"/>
        <v/>
      </c>
      <c r="L515" s="13" t="str">
        <f t="shared" ref="L515:L578" si="96">IF(J515="SI","5,5","")</f>
        <v/>
      </c>
      <c r="M515" s="13">
        <f t="shared" si="88"/>
        <v>0</v>
      </c>
      <c r="N515" s="28">
        <f t="shared" si="89"/>
        <v>0</v>
      </c>
      <c r="O515" s="13">
        <f t="shared" si="90"/>
        <v>0</v>
      </c>
      <c r="P515" s="13">
        <f t="shared" si="91"/>
        <v>2</v>
      </c>
      <c r="Q515">
        <f t="shared" si="92"/>
        <v>0</v>
      </c>
      <c r="R515">
        <f t="shared" si="93"/>
        <v>2</v>
      </c>
      <c r="S515">
        <f t="shared" si="94"/>
        <v>0</v>
      </c>
    </row>
    <row r="516" spans="2:19" x14ac:dyDescent="0.2">
      <c r="B516" s="15" t="s">
        <v>46</v>
      </c>
      <c r="C516" s="15" t="s">
        <v>7</v>
      </c>
      <c r="D516" s="15" t="s">
        <v>108</v>
      </c>
      <c r="E516" s="16">
        <v>0.26250000000000001</v>
      </c>
      <c r="F516" s="3">
        <v>0.66736111111111107</v>
      </c>
      <c r="G516" s="12">
        <f t="shared" si="95"/>
        <v>6.9444444444444198E-4</v>
      </c>
      <c r="H516" s="13">
        <f t="shared" si="85"/>
        <v>1</v>
      </c>
      <c r="I516" s="13" t="str">
        <f t="shared" si="87"/>
        <v>DIURNO</v>
      </c>
      <c r="J516" s="12" t="str">
        <f t="shared" si="86"/>
        <v/>
      </c>
      <c r="L516" s="13" t="str">
        <f t="shared" si="96"/>
        <v/>
      </c>
      <c r="M516" s="13">
        <f t="shared" si="88"/>
        <v>0</v>
      </c>
      <c r="N516" s="28">
        <f t="shared" si="89"/>
        <v>0</v>
      </c>
      <c r="O516" s="13">
        <f t="shared" si="90"/>
        <v>0</v>
      </c>
      <c r="P516" s="13">
        <f t="shared" si="91"/>
        <v>0</v>
      </c>
      <c r="Q516">
        <f t="shared" si="92"/>
        <v>0</v>
      </c>
      <c r="R516">
        <f t="shared" si="93"/>
        <v>0</v>
      </c>
      <c r="S516">
        <f t="shared" si="94"/>
        <v>0</v>
      </c>
    </row>
    <row r="517" spans="2:19" x14ac:dyDescent="0.2">
      <c r="B517" s="15" t="s">
        <v>46</v>
      </c>
      <c r="C517" s="15" t="s">
        <v>7</v>
      </c>
      <c r="D517" s="15" t="s">
        <v>114</v>
      </c>
      <c r="E517" s="16">
        <v>0.28402777777777777</v>
      </c>
      <c r="F517" s="3">
        <v>0.50694444444444442</v>
      </c>
      <c r="G517" s="12">
        <f t="shared" si="95"/>
        <v>0</v>
      </c>
      <c r="H517" s="13">
        <f t="shared" ref="H517:H580" si="97">MINUTE(G517)</f>
        <v>0</v>
      </c>
      <c r="I517" s="13" t="str">
        <f t="shared" si="87"/>
        <v>DIURNO</v>
      </c>
      <c r="J517" s="12" t="str">
        <f t="shared" si="86"/>
        <v/>
      </c>
      <c r="L517" s="13" t="str">
        <f t="shared" si="96"/>
        <v/>
      </c>
      <c r="M517" s="13">
        <f t="shared" si="88"/>
        <v>0</v>
      </c>
      <c r="N517" s="28">
        <f t="shared" si="89"/>
        <v>0</v>
      </c>
      <c r="O517" s="13">
        <f t="shared" si="90"/>
        <v>0</v>
      </c>
      <c r="P517" s="13">
        <f t="shared" si="91"/>
        <v>0</v>
      </c>
      <c r="Q517">
        <f t="shared" si="92"/>
        <v>0</v>
      </c>
      <c r="R517">
        <f t="shared" si="93"/>
        <v>0</v>
      </c>
      <c r="S517">
        <f t="shared" si="94"/>
        <v>0</v>
      </c>
    </row>
    <row r="518" spans="2:19" x14ac:dyDescent="0.2">
      <c r="B518" s="15" t="s">
        <v>46</v>
      </c>
      <c r="C518" s="15" t="s">
        <v>7</v>
      </c>
      <c r="D518" s="15" t="s">
        <v>116</v>
      </c>
      <c r="E518" s="16">
        <v>0.28402777777777777</v>
      </c>
      <c r="F518" s="3">
        <v>0.5</v>
      </c>
      <c r="G518" s="12">
        <f t="shared" si="95"/>
        <v>0</v>
      </c>
      <c r="H518" s="13">
        <f t="shared" si="97"/>
        <v>0</v>
      </c>
      <c r="I518" s="13" t="str">
        <f t="shared" si="87"/>
        <v>DIURNO</v>
      </c>
      <c r="J518" s="12" t="str">
        <f t="shared" ref="J518:J581" si="98">IF(E518&gt;=$G$3,"SI","")</f>
        <v/>
      </c>
      <c r="L518" s="13" t="str">
        <f t="shared" si="96"/>
        <v/>
      </c>
      <c r="M518" s="13">
        <f t="shared" si="88"/>
        <v>0</v>
      </c>
      <c r="N518" s="28">
        <f t="shared" si="89"/>
        <v>0</v>
      </c>
      <c r="O518" s="13">
        <f t="shared" si="90"/>
        <v>0</v>
      </c>
      <c r="P518" s="13">
        <f t="shared" si="91"/>
        <v>0</v>
      </c>
      <c r="Q518">
        <f t="shared" si="92"/>
        <v>0</v>
      </c>
      <c r="R518">
        <f t="shared" si="93"/>
        <v>0</v>
      </c>
      <c r="S518">
        <f t="shared" si="94"/>
        <v>0</v>
      </c>
    </row>
    <row r="519" spans="2:19" x14ac:dyDescent="0.2">
      <c r="B519" s="15" t="s">
        <v>46</v>
      </c>
      <c r="C519" s="15" t="s">
        <v>7</v>
      </c>
      <c r="D519" s="15" t="s">
        <v>109</v>
      </c>
      <c r="E519" s="16">
        <v>0.26250000000000001</v>
      </c>
      <c r="F519" s="3">
        <v>0.75</v>
      </c>
      <c r="G519" s="12">
        <f t="shared" si="95"/>
        <v>8.333333333333337E-2</v>
      </c>
      <c r="H519" s="13">
        <f t="shared" si="97"/>
        <v>0</v>
      </c>
      <c r="I519" s="13" t="str">
        <f t="shared" ref="I519:I582" si="99">IF(F519&lt;$I$3,"DIURNO",IF(F519&gt;$I$3,"EXTRANOC",""))</f>
        <v>DIURNO</v>
      </c>
      <c r="J519" s="12" t="str">
        <f t="shared" si="98"/>
        <v/>
      </c>
      <c r="L519" s="13" t="str">
        <f t="shared" si="96"/>
        <v/>
      </c>
      <c r="M519" s="13">
        <f t="shared" ref="M519:M582" si="100">IF(H519&lt;=5,0,IF(H519&lt;=20,0.25,IF(H519&lt;=40,0.5,IF(H519&lt;=55,0.75,1))))</f>
        <v>0</v>
      </c>
      <c r="N519" s="28">
        <f t="shared" ref="N519:N582" si="101">IF(F519&gt;$I$3,F519-$I$3,0)</f>
        <v>0</v>
      </c>
      <c r="O519" s="13">
        <f t="shared" ref="O519:O582" si="102">MINUTE(N519)</f>
        <v>0</v>
      </c>
      <c r="P519" s="13">
        <f t="shared" ref="P519:P582" si="103">HOUR(G519)</f>
        <v>2</v>
      </c>
      <c r="Q519">
        <f t="shared" ref="Q519:Q582" si="104">HOUR(N519)</f>
        <v>0</v>
      </c>
      <c r="R519">
        <f t="shared" ref="R519:R582" si="105">P519-Q519</f>
        <v>2</v>
      </c>
      <c r="S519">
        <f t="shared" ref="S519:S582" si="106">M519</f>
        <v>0</v>
      </c>
    </row>
    <row r="520" spans="2:19" x14ac:dyDescent="0.2">
      <c r="B520" s="15" t="s">
        <v>46</v>
      </c>
      <c r="C520" s="15" t="s">
        <v>7</v>
      </c>
      <c r="D520" s="15" t="s">
        <v>110</v>
      </c>
      <c r="E520" s="16">
        <v>0.26250000000000001</v>
      </c>
      <c r="F520" s="3">
        <v>0.66736111111111107</v>
      </c>
      <c r="G520" s="12">
        <f t="shared" si="95"/>
        <v>6.9444444444444198E-4</v>
      </c>
      <c r="H520" s="13">
        <f t="shared" si="97"/>
        <v>1</v>
      </c>
      <c r="I520" s="13" t="str">
        <f t="shared" si="99"/>
        <v>DIURNO</v>
      </c>
      <c r="J520" s="12" t="str">
        <f t="shared" si="98"/>
        <v/>
      </c>
      <c r="L520" s="13" t="str">
        <f t="shared" si="96"/>
        <v/>
      </c>
      <c r="M520" s="13">
        <f t="shared" si="100"/>
        <v>0</v>
      </c>
      <c r="N520" s="28">
        <f t="shared" si="101"/>
        <v>0</v>
      </c>
      <c r="O520" s="13">
        <f t="shared" si="102"/>
        <v>0</v>
      </c>
      <c r="P520" s="13">
        <f t="shared" si="103"/>
        <v>0</v>
      </c>
      <c r="Q520">
        <f t="shared" si="104"/>
        <v>0</v>
      </c>
      <c r="R520">
        <f t="shared" si="105"/>
        <v>0</v>
      </c>
      <c r="S520">
        <f t="shared" si="106"/>
        <v>0</v>
      </c>
    </row>
    <row r="521" spans="2:19" x14ac:dyDescent="0.2">
      <c r="B521" s="15" t="s">
        <v>46</v>
      </c>
      <c r="C521" s="15" t="s">
        <v>7</v>
      </c>
      <c r="D521" s="15" t="s">
        <v>111</v>
      </c>
      <c r="E521" s="16">
        <v>0.26250000000000001</v>
      </c>
      <c r="F521" s="3">
        <v>0.66805555555555562</v>
      </c>
      <c r="G521" s="12">
        <f t="shared" ref="G521:G584" si="107">IF(F521&gt;$G$3,F521-$G$3,)</f>
        <v>1.388888888888995E-3</v>
      </c>
      <c r="H521" s="13">
        <f t="shared" si="97"/>
        <v>2</v>
      </c>
      <c r="I521" s="13" t="str">
        <f t="shared" si="99"/>
        <v>DIURNO</v>
      </c>
      <c r="J521" s="12" t="str">
        <f t="shared" si="98"/>
        <v/>
      </c>
      <c r="L521" s="13" t="str">
        <f t="shared" si="96"/>
        <v/>
      </c>
      <c r="M521" s="13">
        <f t="shared" si="100"/>
        <v>0</v>
      </c>
      <c r="N521" s="28">
        <f t="shared" si="101"/>
        <v>0</v>
      </c>
      <c r="O521" s="13">
        <f t="shared" si="102"/>
        <v>0</v>
      </c>
      <c r="P521" s="13">
        <f t="shared" si="103"/>
        <v>0</v>
      </c>
      <c r="Q521">
        <f t="shared" si="104"/>
        <v>0</v>
      </c>
      <c r="R521">
        <f t="shared" si="105"/>
        <v>0</v>
      </c>
      <c r="S521">
        <f t="shared" si="106"/>
        <v>0</v>
      </c>
    </row>
    <row r="522" spans="2:19" x14ac:dyDescent="0.2">
      <c r="B522" s="15" t="s">
        <v>46</v>
      </c>
      <c r="C522" s="15" t="s">
        <v>7</v>
      </c>
      <c r="D522" s="15" t="s">
        <v>112</v>
      </c>
      <c r="E522" s="16">
        <v>0.26180555555555557</v>
      </c>
      <c r="F522" s="3">
        <v>0.66666666666666663</v>
      </c>
      <c r="G522" s="12">
        <f t="shared" si="107"/>
        <v>0</v>
      </c>
      <c r="H522" s="13">
        <f t="shared" si="97"/>
        <v>0</v>
      </c>
      <c r="I522" s="13" t="str">
        <f t="shared" si="99"/>
        <v>DIURNO</v>
      </c>
      <c r="J522" s="12" t="str">
        <f t="shared" si="98"/>
        <v/>
      </c>
      <c r="L522" s="13" t="str">
        <f t="shared" si="96"/>
        <v/>
      </c>
      <c r="M522" s="13">
        <f t="shared" si="100"/>
        <v>0</v>
      </c>
      <c r="N522" s="28">
        <f t="shared" si="101"/>
        <v>0</v>
      </c>
      <c r="O522" s="13">
        <f t="shared" si="102"/>
        <v>0</v>
      </c>
      <c r="P522" s="13">
        <f t="shared" si="103"/>
        <v>0</v>
      </c>
      <c r="Q522">
        <f t="shared" si="104"/>
        <v>0</v>
      </c>
      <c r="R522">
        <f t="shared" si="105"/>
        <v>0</v>
      </c>
      <c r="S522">
        <f t="shared" si="106"/>
        <v>0</v>
      </c>
    </row>
    <row r="523" spans="2:19" x14ac:dyDescent="0.2">
      <c r="B523" s="15" t="s">
        <v>47</v>
      </c>
      <c r="C523" s="15" t="s">
        <v>7</v>
      </c>
      <c r="D523" s="15" t="s">
        <v>102</v>
      </c>
      <c r="E523" s="16">
        <v>0.27291666666666664</v>
      </c>
      <c r="F523" s="3">
        <v>0.75069444444444444</v>
      </c>
      <c r="G523" s="12">
        <f t="shared" si="107"/>
        <v>8.4027777777777812E-2</v>
      </c>
      <c r="H523" s="13">
        <f t="shared" si="97"/>
        <v>1</v>
      </c>
      <c r="I523" s="13" t="str">
        <f t="shared" si="99"/>
        <v>DIURNO</v>
      </c>
      <c r="J523" s="12" t="str">
        <f t="shared" si="98"/>
        <v/>
      </c>
      <c r="L523" s="13" t="str">
        <f t="shared" si="96"/>
        <v/>
      </c>
      <c r="M523" s="13">
        <f t="shared" si="100"/>
        <v>0</v>
      </c>
      <c r="N523" s="28">
        <f t="shared" si="101"/>
        <v>0</v>
      </c>
      <c r="O523" s="13">
        <f t="shared" si="102"/>
        <v>0</v>
      </c>
      <c r="P523" s="13">
        <f t="shared" si="103"/>
        <v>2</v>
      </c>
      <c r="Q523">
        <f t="shared" si="104"/>
        <v>0</v>
      </c>
      <c r="R523">
        <f t="shared" si="105"/>
        <v>2</v>
      </c>
      <c r="S523">
        <f t="shared" si="106"/>
        <v>0</v>
      </c>
    </row>
    <row r="524" spans="2:19" x14ac:dyDescent="0.2">
      <c r="B524" s="15" t="s">
        <v>47</v>
      </c>
      <c r="C524" s="15" t="s">
        <v>7</v>
      </c>
      <c r="D524" s="15" t="s">
        <v>103</v>
      </c>
      <c r="E524" s="16">
        <v>0.27152777777777776</v>
      </c>
      <c r="F524" s="3">
        <v>0.66805555555555562</v>
      </c>
      <c r="G524" s="12">
        <f t="shared" si="107"/>
        <v>1.388888888888995E-3</v>
      </c>
      <c r="H524" s="13">
        <f t="shared" si="97"/>
        <v>2</v>
      </c>
      <c r="I524" s="13" t="str">
        <f t="shared" si="99"/>
        <v>DIURNO</v>
      </c>
      <c r="J524" s="12" t="str">
        <f t="shared" si="98"/>
        <v/>
      </c>
      <c r="L524" s="13" t="str">
        <f t="shared" si="96"/>
        <v/>
      </c>
      <c r="M524" s="13">
        <f t="shared" si="100"/>
        <v>0</v>
      </c>
      <c r="N524" s="28">
        <f t="shared" si="101"/>
        <v>0</v>
      </c>
      <c r="O524" s="13">
        <f t="shared" si="102"/>
        <v>0</v>
      </c>
      <c r="P524" s="13">
        <f t="shared" si="103"/>
        <v>0</v>
      </c>
      <c r="Q524">
        <f t="shared" si="104"/>
        <v>0</v>
      </c>
      <c r="R524">
        <f t="shared" si="105"/>
        <v>0</v>
      </c>
      <c r="S524">
        <f t="shared" si="106"/>
        <v>0</v>
      </c>
    </row>
    <row r="525" spans="2:19" x14ac:dyDescent="0.2">
      <c r="B525" s="15" t="s">
        <v>47</v>
      </c>
      <c r="C525" s="15" t="s">
        <v>7</v>
      </c>
      <c r="D525" s="15" t="s">
        <v>104</v>
      </c>
      <c r="E525" s="16">
        <v>0.54097222222222219</v>
      </c>
      <c r="F525" s="3">
        <v>0.87916666666666676</v>
      </c>
      <c r="G525" s="12">
        <f t="shared" si="107"/>
        <v>0.21250000000000013</v>
      </c>
      <c r="H525" s="13">
        <f t="shared" si="97"/>
        <v>6</v>
      </c>
      <c r="I525" s="13" t="str">
        <f t="shared" si="99"/>
        <v>DIURNO</v>
      </c>
      <c r="J525" s="12" t="str">
        <f t="shared" si="98"/>
        <v/>
      </c>
      <c r="L525" s="13" t="str">
        <f t="shared" si="96"/>
        <v/>
      </c>
      <c r="M525" s="13">
        <f t="shared" si="100"/>
        <v>0.25</v>
      </c>
      <c r="N525" s="28">
        <f t="shared" si="101"/>
        <v>0</v>
      </c>
      <c r="O525" s="13">
        <f t="shared" si="102"/>
        <v>0</v>
      </c>
      <c r="P525" s="13">
        <f t="shared" si="103"/>
        <v>5</v>
      </c>
      <c r="Q525">
        <f t="shared" si="104"/>
        <v>0</v>
      </c>
      <c r="R525">
        <f t="shared" si="105"/>
        <v>5</v>
      </c>
      <c r="S525">
        <f t="shared" si="106"/>
        <v>0.25</v>
      </c>
    </row>
    <row r="526" spans="2:19" x14ac:dyDescent="0.2">
      <c r="B526" s="15" t="s">
        <v>47</v>
      </c>
      <c r="C526" s="15" t="s">
        <v>7</v>
      </c>
      <c r="D526" s="15" t="s">
        <v>107</v>
      </c>
      <c r="E526" s="16">
        <v>0.75347222222222221</v>
      </c>
      <c r="G526" s="12">
        <f t="shared" si="107"/>
        <v>0</v>
      </c>
      <c r="H526" s="13">
        <f t="shared" si="97"/>
        <v>0</v>
      </c>
      <c r="I526" s="13" t="str">
        <f t="shared" si="99"/>
        <v>DIURNO</v>
      </c>
      <c r="J526" s="12" t="str">
        <f t="shared" si="98"/>
        <v>SI</v>
      </c>
      <c r="L526" s="13" t="str">
        <f t="shared" si="96"/>
        <v>5,5</v>
      </c>
      <c r="M526" s="13">
        <f t="shared" si="100"/>
        <v>0</v>
      </c>
      <c r="N526" s="28">
        <f t="shared" si="101"/>
        <v>0</v>
      </c>
      <c r="O526" s="13">
        <f t="shared" si="102"/>
        <v>0</v>
      </c>
      <c r="P526" s="13">
        <f t="shared" si="103"/>
        <v>0</v>
      </c>
      <c r="Q526">
        <f t="shared" si="104"/>
        <v>0</v>
      </c>
      <c r="R526">
        <f t="shared" si="105"/>
        <v>0</v>
      </c>
      <c r="S526">
        <f t="shared" si="106"/>
        <v>0</v>
      </c>
    </row>
    <row r="527" spans="2:19" x14ac:dyDescent="0.2">
      <c r="B527" s="15" t="s">
        <v>47</v>
      </c>
      <c r="C527" s="15" t="s">
        <v>7</v>
      </c>
      <c r="D527" s="15" t="s">
        <v>113</v>
      </c>
      <c r="E527" s="16">
        <v>0.25</v>
      </c>
      <c r="F527" s="3">
        <v>0.74861111111111101</v>
      </c>
      <c r="G527" s="12">
        <f t="shared" si="107"/>
        <v>8.1944444444444375E-2</v>
      </c>
      <c r="H527" s="13">
        <f t="shared" si="97"/>
        <v>58</v>
      </c>
      <c r="I527" s="13" t="str">
        <f t="shared" si="99"/>
        <v>DIURNO</v>
      </c>
      <c r="J527" s="12" t="str">
        <f t="shared" si="98"/>
        <v/>
      </c>
      <c r="L527" s="13" t="str">
        <f t="shared" si="96"/>
        <v/>
      </c>
      <c r="M527" s="13">
        <f t="shared" si="100"/>
        <v>1</v>
      </c>
      <c r="N527" s="28">
        <f t="shared" si="101"/>
        <v>0</v>
      </c>
      <c r="O527" s="13">
        <f t="shared" si="102"/>
        <v>0</v>
      </c>
      <c r="P527" s="13">
        <f t="shared" si="103"/>
        <v>1</v>
      </c>
      <c r="Q527">
        <f t="shared" si="104"/>
        <v>0</v>
      </c>
      <c r="R527">
        <f t="shared" si="105"/>
        <v>1</v>
      </c>
      <c r="S527">
        <f t="shared" si="106"/>
        <v>1</v>
      </c>
    </row>
    <row r="528" spans="2:19" x14ac:dyDescent="0.2">
      <c r="B528" s="15" t="s">
        <v>47</v>
      </c>
      <c r="C528" s="15" t="s">
        <v>7</v>
      </c>
      <c r="D528" s="15" t="s">
        <v>108</v>
      </c>
      <c r="E528" s="16">
        <v>0.27152777777777776</v>
      </c>
      <c r="F528" s="3">
        <v>0.75069444444444444</v>
      </c>
      <c r="G528" s="12">
        <f t="shared" si="107"/>
        <v>8.4027777777777812E-2</v>
      </c>
      <c r="H528" s="13">
        <f t="shared" si="97"/>
        <v>1</v>
      </c>
      <c r="I528" s="13" t="str">
        <f t="shared" si="99"/>
        <v>DIURNO</v>
      </c>
      <c r="J528" s="12" t="str">
        <f t="shared" si="98"/>
        <v/>
      </c>
      <c r="L528" s="13" t="str">
        <f t="shared" si="96"/>
        <v/>
      </c>
      <c r="M528" s="13">
        <f t="shared" si="100"/>
        <v>0</v>
      </c>
      <c r="N528" s="28">
        <f t="shared" si="101"/>
        <v>0</v>
      </c>
      <c r="O528" s="13">
        <f t="shared" si="102"/>
        <v>0</v>
      </c>
      <c r="P528" s="13">
        <f t="shared" si="103"/>
        <v>2</v>
      </c>
      <c r="Q528">
        <f t="shared" si="104"/>
        <v>0</v>
      </c>
      <c r="R528">
        <f t="shared" si="105"/>
        <v>2</v>
      </c>
      <c r="S528">
        <f t="shared" si="106"/>
        <v>0</v>
      </c>
    </row>
    <row r="529" spans="2:19" x14ac:dyDescent="0.2">
      <c r="B529" s="15" t="s">
        <v>47</v>
      </c>
      <c r="C529" s="15" t="s">
        <v>7</v>
      </c>
      <c r="D529" s="15" t="s">
        <v>114</v>
      </c>
      <c r="E529" s="16">
        <v>0.8256944444444444</v>
      </c>
      <c r="G529" s="12">
        <f t="shared" si="107"/>
        <v>0</v>
      </c>
      <c r="H529" s="13">
        <f t="shared" si="97"/>
        <v>0</v>
      </c>
      <c r="I529" s="13" t="str">
        <f t="shared" si="99"/>
        <v>DIURNO</v>
      </c>
      <c r="J529" s="12" t="str">
        <f t="shared" si="98"/>
        <v>SI</v>
      </c>
      <c r="L529" s="13" t="str">
        <f t="shared" si="96"/>
        <v>5,5</v>
      </c>
      <c r="M529" s="13">
        <f t="shared" si="100"/>
        <v>0</v>
      </c>
      <c r="N529" s="28">
        <f t="shared" si="101"/>
        <v>0</v>
      </c>
      <c r="O529" s="13">
        <f t="shared" si="102"/>
        <v>0</v>
      </c>
      <c r="P529" s="13">
        <f t="shared" si="103"/>
        <v>0</v>
      </c>
      <c r="Q529">
        <f t="shared" si="104"/>
        <v>0</v>
      </c>
      <c r="R529">
        <f t="shared" si="105"/>
        <v>0</v>
      </c>
      <c r="S529">
        <f t="shared" si="106"/>
        <v>0</v>
      </c>
    </row>
    <row r="530" spans="2:19" x14ac:dyDescent="0.2">
      <c r="B530" s="15" t="s">
        <v>47</v>
      </c>
      <c r="C530" s="15" t="s">
        <v>7</v>
      </c>
      <c r="D530" s="15" t="s">
        <v>116</v>
      </c>
      <c r="E530" s="16">
        <v>0.25069444444444444</v>
      </c>
      <c r="G530" s="12">
        <f t="shared" si="107"/>
        <v>0</v>
      </c>
      <c r="H530" s="13">
        <f t="shared" si="97"/>
        <v>0</v>
      </c>
      <c r="I530" s="13" t="str">
        <f t="shared" si="99"/>
        <v>DIURNO</v>
      </c>
      <c r="J530" s="12" t="str">
        <f t="shared" si="98"/>
        <v/>
      </c>
      <c r="L530" s="13" t="str">
        <f t="shared" si="96"/>
        <v/>
      </c>
      <c r="M530" s="13">
        <f t="shared" si="100"/>
        <v>0</v>
      </c>
      <c r="N530" s="28">
        <f t="shared" si="101"/>
        <v>0</v>
      </c>
      <c r="O530" s="13">
        <f t="shared" si="102"/>
        <v>0</v>
      </c>
      <c r="P530" s="13">
        <f t="shared" si="103"/>
        <v>0</v>
      </c>
      <c r="Q530">
        <f t="shared" si="104"/>
        <v>0</v>
      </c>
      <c r="R530">
        <f t="shared" si="105"/>
        <v>0</v>
      </c>
      <c r="S530">
        <f t="shared" si="106"/>
        <v>0</v>
      </c>
    </row>
    <row r="531" spans="2:19" x14ac:dyDescent="0.2">
      <c r="B531" s="15" t="s">
        <v>47</v>
      </c>
      <c r="C531" s="15" t="s">
        <v>7</v>
      </c>
      <c r="D531" s="15" t="s">
        <v>109</v>
      </c>
      <c r="E531" s="16">
        <v>0.26944444444444443</v>
      </c>
      <c r="F531" s="3">
        <v>0.76041666666666663</v>
      </c>
      <c r="G531" s="12">
        <f t="shared" si="107"/>
        <v>9.375E-2</v>
      </c>
      <c r="H531" s="13">
        <f t="shared" si="97"/>
        <v>15</v>
      </c>
      <c r="I531" s="13" t="str">
        <f t="shared" si="99"/>
        <v>DIURNO</v>
      </c>
      <c r="J531" s="12" t="str">
        <f t="shared" si="98"/>
        <v/>
      </c>
      <c r="L531" s="13" t="str">
        <f t="shared" si="96"/>
        <v/>
      </c>
      <c r="M531" s="13">
        <f t="shared" si="100"/>
        <v>0.25</v>
      </c>
      <c r="N531" s="28">
        <f t="shared" si="101"/>
        <v>0</v>
      </c>
      <c r="O531" s="13">
        <f t="shared" si="102"/>
        <v>0</v>
      </c>
      <c r="P531" s="13">
        <f t="shared" si="103"/>
        <v>2</v>
      </c>
      <c r="Q531">
        <f t="shared" si="104"/>
        <v>0</v>
      </c>
      <c r="R531">
        <f t="shared" si="105"/>
        <v>2</v>
      </c>
      <c r="S531">
        <f t="shared" si="106"/>
        <v>0.25</v>
      </c>
    </row>
    <row r="532" spans="2:19" x14ac:dyDescent="0.2">
      <c r="B532" s="15" t="s">
        <v>47</v>
      </c>
      <c r="C532" s="15" t="s">
        <v>7</v>
      </c>
      <c r="D532" s="15" t="s">
        <v>110</v>
      </c>
      <c r="E532" s="16">
        <v>0.27430555555555552</v>
      </c>
      <c r="F532" s="3">
        <v>0.75763888888888886</v>
      </c>
      <c r="G532" s="12">
        <f t="shared" si="107"/>
        <v>9.0972222222222232E-2</v>
      </c>
      <c r="H532" s="13">
        <f t="shared" si="97"/>
        <v>11</v>
      </c>
      <c r="I532" s="13" t="str">
        <f t="shared" si="99"/>
        <v>DIURNO</v>
      </c>
      <c r="J532" s="12" t="str">
        <f t="shared" si="98"/>
        <v/>
      </c>
      <c r="L532" s="13" t="str">
        <f t="shared" si="96"/>
        <v/>
      </c>
      <c r="M532" s="13">
        <f t="shared" si="100"/>
        <v>0.25</v>
      </c>
      <c r="N532" s="28">
        <f t="shared" si="101"/>
        <v>0</v>
      </c>
      <c r="O532" s="13">
        <f t="shared" si="102"/>
        <v>0</v>
      </c>
      <c r="P532" s="13">
        <f t="shared" si="103"/>
        <v>2</v>
      </c>
      <c r="Q532">
        <f t="shared" si="104"/>
        <v>0</v>
      </c>
      <c r="R532">
        <f t="shared" si="105"/>
        <v>2</v>
      </c>
      <c r="S532">
        <f t="shared" si="106"/>
        <v>0.25</v>
      </c>
    </row>
    <row r="533" spans="2:19" x14ac:dyDescent="0.2">
      <c r="B533" s="15" t="s">
        <v>47</v>
      </c>
      <c r="C533" s="15" t="s">
        <v>7</v>
      </c>
      <c r="D533" s="15" t="s">
        <v>111</v>
      </c>
      <c r="E533" s="16">
        <v>0.26944444444444443</v>
      </c>
      <c r="F533" s="3">
        <v>0.76458333333333339</v>
      </c>
      <c r="G533" s="12">
        <f t="shared" si="107"/>
        <v>9.7916666666666763E-2</v>
      </c>
      <c r="H533" s="13">
        <f t="shared" si="97"/>
        <v>21</v>
      </c>
      <c r="I533" s="13" t="str">
        <f t="shared" si="99"/>
        <v>DIURNO</v>
      </c>
      <c r="J533" s="12" t="str">
        <f t="shared" si="98"/>
        <v/>
      </c>
      <c r="L533" s="13" t="str">
        <f t="shared" si="96"/>
        <v/>
      </c>
      <c r="M533" s="13">
        <f t="shared" si="100"/>
        <v>0.5</v>
      </c>
      <c r="N533" s="28">
        <f t="shared" si="101"/>
        <v>0</v>
      </c>
      <c r="O533" s="13">
        <f t="shared" si="102"/>
        <v>0</v>
      </c>
      <c r="P533" s="13">
        <f t="shared" si="103"/>
        <v>2</v>
      </c>
      <c r="Q533">
        <f t="shared" si="104"/>
        <v>0</v>
      </c>
      <c r="R533">
        <f t="shared" si="105"/>
        <v>2</v>
      </c>
      <c r="S533">
        <f t="shared" si="106"/>
        <v>0.5</v>
      </c>
    </row>
    <row r="534" spans="2:19" x14ac:dyDescent="0.2">
      <c r="B534" s="15" t="s">
        <v>47</v>
      </c>
      <c r="C534" s="15" t="s">
        <v>7</v>
      </c>
      <c r="D534" s="15" t="s">
        <v>112</v>
      </c>
      <c r="E534" s="16">
        <v>0.27777777777777779</v>
      </c>
      <c r="F534" s="3">
        <v>0.76111111111111107</v>
      </c>
      <c r="G534" s="12">
        <f t="shared" si="107"/>
        <v>9.4444444444444442E-2</v>
      </c>
      <c r="H534" s="13">
        <f t="shared" si="97"/>
        <v>16</v>
      </c>
      <c r="I534" s="13" t="str">
        <f t="shared" si="99"/>
        <v>DIURNO</v>
      </c>
      <c r="J534" s="12" t="str">
        <f t="shared" si="98"/>
        <v/>
      </c>
      <c r="L534" s="13" t="str">
        <f t="shared" si="96"/>
        <v/>
      </c>
      <c r="M534" s="13">
        <f t="shared" si="100"/>
        <v>0.25</v>
      </c>
      <c r="N534" s="28">
        <f t="shared" si="101"/>
        <v>0</v>
      </c>
      <c r="O534" s="13">
        <f t="shared" si="102"/>
        <v>0</v>
      </c>
      <c r="P534" s="13">
        <f t="shared" si="103"/>
        <v>2</v>
      </c>
      <c r="Q534">
        <f t="shared" si="104"/>
        <v>0</v>
      </c>
      <c r="R534">
        <f t="shared" si="105"/>
        <v>2</v>
      </c>
      <c r="S534">
        <f t="shared" si="106"/>
        <v>0.25</v>
      </c>
    </row>
    <row r="535" spans="2:19" x14ac:dyDescent="0.2">
      <c r="B535" s="15" t="s">
        <v>48</v>
      </c>
      <c r="C535" s="15" t="s">
        <v>7</v>
      </c>
      <c r="D535" s="15" t="s">
        <v>102</v>
      </c>
      <c r="E535" s="16">
        <v>0.27083333333333331</v>
      </c>
      <c r="F535" s="3">
        <v>0.67083333333333339</v>
      </c>
      <c r="G535" s="12">
        <f t="shared" si="107"/>
        <v>4.1666666666667629E-3</v>
      </c>
      <c r="H535" s="13">
        <f t="shared" si="97"/>
        <v>6</v>
      </c>
      <c r="I535" s="13" t="str">
        <f t="shared" si="99"/>
        <v>DIURNO</v>
      </c>
      <c r="J535" s="12" t="str">
        <f t="shared" si="98"/>
        <v/>
      </c>
      <c r="L535" s="13" t="str">
        <f t="shared" si="96"/>
        <v/>
      </c>
      <c r="M535" s="13">
        <f t="shared" si="100"/>
        <v>0.25</v>
      </c>
      <c r="N535" s="28">
        <f t="shared" si="101"/>
        <v>0</v>
      </c>
      <c r="O535" s="13">
        <f t="shared" si="102"/>
        <v>0</v>
      </c>
      <c r="P535" s="13">
        <f t="shared" si="103"/>
        <v>0</v>
      </c>
      <c r="Q535">
        <f t="shared" si="104"/>
        <v>0</v>
      </c>
      <c r="R535">
        <f t="shared" si="105"/>
        <v>0</v>
      </c>
      <c r="S535">
        <f t="shared" si="106"/>
        <v>0.25</v>
      </c>
    </row>
    <row r="536" spans="2:19" x14ac:dyDescent="0.2">
      <c r="B536" s="15" t="s">
        <v>48</v>
      </c>
      <c r="C536" s="15" t="s">
        <v>7</v>
      </c>
      <c r="D536" s="15" t="s">
        <v>103</v>
      </c>
      <c r="E536" s="16">
        <v>0.27499999999999997</v>
      </c>
      <c r="F536" s="3">
        <v>0.67013888888888884</v>
      </c>
      <c r="G536" s="12">
        <f t="shared" si="107"/>
        <v>3.4722222222222099E-3</v>
      </c>
      <c r="H536" s="13">
        <f t="shared" si="97"/>
        <v>5</v>
      </c>
      <c r="I536" s="13" t="str">
        <f t="shared" si="99"/>
        <v>DIURNO</v>
      </c>
      <c r="J536" s="12" t="str">
        <f t="shared" si="98"/>
        <v/>
      </c>
      <c r="L536" s="13" t="str">
        <f t="shared" si="96"/>
        <v/>
      </c>
      <c r="M536" s="13">
        <f t="shared" si="100"/>
        <v>0</v>
      </c>
      <c r="N536" s="28">
        <f t="shared" si="101"/>
        <v>0</v>
      </c>
      <c r="O536" s="13">
        <f t="shared" si="102"/>
        <v>0</v>
      </c>
      <c r="P536" s="13">
        <f t="shared" si="103"/>
        <v>0</v>
      </c>
      <c r="Q536">
        <f t="shared" si="104"/>
        <v>0</v>
      </c>
      <c r="R536">
        <f t="shared" si="105"/>
        <v>0</v>
      </c>
      <c r="S536">
        <f t="shared" si="106"/>
        <v>0</v>
      </c>
    </row>
    <row r="537" spans="2:19" x14ac:dyDescent="0.2">
      <c r="B537" s="15" t="s">
        <v>48</v>
      </c>
      <c r="C537" s="15" t="s">
        <v>7</v>
      </c>
      <c r="D537" s="15" t="s">
        <v>104</v>
      </c>
      <c r="E537" s="16">
        <v>0.26874999999999999</v>
      </c>
      <c r="F537" s="3">
        <v>0.66736111111111107</v>
      </c>
      <c r="G537" s="12">
        <f t="shared" si="107"/>
        <v>6.9444444444444198E-4</v>
      </c>
      <c r="H537" s="13">
        <f t="shared" si="97"/>
        <v>1</v>
      </c>
      <c r="I537" s="13" t="str">
        <f t="shared" si="99"/>
        <v>DIURNO</v>
      </c>
      <c r="J537" s="12" t="str">
        <f t="shared" si="98"/>
        <v/>
      </c>
      <c r="L537" s="13" t="str">
        <f t="shared" si="96"/>
        <v/>
      </c>
      <c r="M537" s="13">
        <f t="shared" si="100"/>
        <v>0</v>
      </c>
      <c r="N537" s="28">
        <f t="shared" si="101"/>
        <v>0</v>
      </c>
      <c r="O537" s="13">
        <f t="shared" si="102"/>
        <v>0</v>
      </c>
      <c r="P537" s="13">
        <f t="shared" si="103"/>
        <v>0</v>
      </c>
      <c r="Q537">
        <f t="shared" si="104"/>
        <v>0</v>
      </c>
      <c r="R537">
        <f t="shared" si="105"/>
        <v>0</v>
      </c>
      <c r="S537">
        <f t="shared" si="106"/>
        <v>0</v>
      </c>
    </row>
    <row r="538" spans="2:19" x14ac:dyDescent="0.2">
      <c r="B538" s="15" t="s">
        <v>48</v>
      </c>
      <c r="C538" s="15" t="s">
        <v>7</v>
      </c>
      <c r="D538" s="15" t="s">
        <v>105</v>
      </c>
      <c r="E538" s="16">
        <v>0.2722222222222222</v>
      </c>
      <c r="F538" s="3">
        <v>0.66875000000000007</v>
      </c>
      <c r="G538" s="12">
        <f t="shared" si="107"/>
        <v>2.083333333333437E-3</v>
      </c>
      <c r="H538" s="13">
        <f t="shared" si="97"/>
        <v>3</v>
      </c>
      <c r="I538" s="13" t="str">
        <f t="shared" si="99"/>
        <v>DIURNO</v>
      </c>
      <c r="J538" s="12" t="str">
        <f t="shared" si="98"/>
        <v/>
      </c>
      <c r="L538" s="13" t="str">
        <f t="shared" si="96"/>
        <v/>
      </c>
      <c r="M538" s="13">
        <f t="shared" si="100"/>
        <v>0</v>
      </c>
      <c r="N538" s="28">
        <f t="shared" si="101"/>
        <v>0</v>
      </c>
      <c r="O538" s="13">
        <f t="shared" si="102"/>
        <v>0</v>
      </c>
      <c r="P538" s="13">
        <f t="shared" si="103"/>
        <v>0</v>
      </c>
      <c r="Q538">
        <f t="shared" si="104"/>
        <v>0</v>
      </c>
      <c r="R538">
        <f t="shared" si="105"/>
        <v>0</v>
      </c>
      <c r="S538">
        <f t="shared" si="106"/>
        <v>0</v>
      </c>
    </row>
    <row r="539" spans="2:19" x14ac:dyDescent="0.2">
      <c r="B539" s="15" t="s">
        <v>48</v>
      </c>
      <c r="C539" s="15" t="s">
        <v>7</v>
      </c>
      <c r="D539" s="15" t="s">
        <v>106</v>
      </c>
      <c r="E539" s="16">
        <v>0.27083333333333331</v>
      </c>
      <c r="F539" s="3">
        <v>0.66666666666666663</v>
      </c>
      <c r="G539" s="12">
        <f t="shared" si="107"/>
        <v>0</v>
      </c>
      <c r="H539" s="13">
        <f t="shared" si="97"/>
        <v>0</v>
      </c>
      <c r="I539" s="13" t="str">
        <f t="shared" si="99"/>
        <v>DIURNO</v>
      </c>
      <c r="J539" s="12" t="str">
        <f t="shared" si="98"/>
        <v/>
      </c>
      <c r="L539" s="13" t="str">
        <f t="shared" si="96"/>
        <v/>
      </c>
      <c r="M539" s="13">
        <f t="shared" si="100"/>
        <v>0</v>
      </c>
      <c r="N539" s="28">
        <f t="shared" si="101"/>
        <v>0</v>
      </c>
      <c r="O539" s="13">
        <f t="shared" si="102"/>
        <v>0</v>
      </c>
      <c r="P539" s="13">
        <f t="shared" si="103"/>
        <v>0</v>
      </c>
      <c r="Q539">
        <f t="shared" si="104"/>
        <v>0</v>
      </c>
      <c r="R539">
        <f t="shared" si="105"/>
        <v>0</v>
      </c>
      <c r="S539">
        <f t="shared" si="106"/>
        <v>0</v>
      </c>
    </row>
    <row r="540" spans="2:19" x14ac:dyDescent="0.2">
      <c r="B540" s="15" t="s">
        <v>48</v>
      </c>
      <c r="C540" s="15" t="s">
        <v>7</v>
      </c>
      <c r="D540" s="15" t="s">
        <v>113</v>
      </c>
      <c r="E540" s="16">
        <v>0.26874999999999999</v>
      </c>
      <c r="F540" s="3">
        <v>0.67083333333333339</v>
      </c>
      <c r="G540" s="12">
        <f t="shared" si="107"/>
        <v>4.1666666666667629E-3</v>
      </c>
      <c r="H540" s="13">
        <f t="shared" si="97"/>
        <v>6</v>
      </c>
      <c r="I540" s="13" t="str">
        <f t="shared" si="99"/>
        <v>DIURNO</v>
      </c>
      <c r="J540" s="12" t="str">
        <f t="shared" si="98"/>
        <v/>
      </c>
      <c r="L540" s="13" t="str">
        <f t="shared" si="96"/>
        <v/>
      </c>
      <c r="M540" s="13">
        <f t="shared" si="100"/>
        <v>0.25</v>
      </c>
      <c r="N540" s="28">
        <f t="shared" si="101"/>
        <v>0</v>
      </c>
      <c r="O540" s="13">
        <f t="shared" si="102"/>
        <v>0</v>
      </c>
      <c r="P540" s="13">
        <f t="shared" si="103"/>
        <v>0</v>
      </c>
      <c r="Q540">
        <f t="shared" si="104"/>
        <v>0</v>
      </c>
      <c r="R540">
        <f t="shared" si="105"/>
        <v>0</v>
      </c>
      <c r="S540">
        <f t="shared" si="106"/>
        <v>0.25</v>
      </c>
    </row>
    <row r="541" spans="2:19" x14ac:dyDescent="0.2">
      <c r="B541" s="15" t="s">
        <v>48</v>
      </c>
      <c r="C541" s="15" t="s">
        <v>7</v>
      </c>
      <c r="D541" s="15" t="s">
        <v>108</v>
      </c>
      <c r="E541" s="16">
        <v>0.27291666666666664</v>
      </c>
      <c r="F541" s="3">
        <v>0.6694444444444444</v>
      </c>
      <c r="G541" s="12">
        <f t="shared" si="107"/>
        <v>2.7777777777777679E-3</v>
      </c>
      <c r="H541" s="13">
        <f t="shared" si="97"/>
        <v>4</v>
      </c>
      <c r="I541" s="13" t="str">
        <f t="shared" si="99"/>
        <v>DIURNO</v>
      </c>
      <c r="J541" s="12" t="str">
        <f t="shared" si="98"/>
        <v/>
      </c>
      <c r="L541" s="13" t="str">
        <f t="shared" si="96"/>
        <v/>
      </c>
      <c r="M541" s="13">
        <f t="shared" si="100"/>
        <v>0</v>
      </c>
      <c r="N541" s="28">
        <f t="shared" si="101"/>
        <v>0</v>
      </c>
      <c r="O541" s="13">
        <f t="shared" si="102"/>
        <v>0</v>
      </c>
      <c r="P541" s="13">
        <f t="shared" si="103"/>
        <v>0</v>
      </c>
      <c r="Q541">
        <f t="shared" si="104"/>
        <v>0</v>
      </c>
      <c r="R541">
        <f t="shared" si="105"/>
        <v>0</v>
      </c>
      <c r="S541">
        <f t="shared" si="106"/>
        <v>0</v>
      </c>
    </row>
    <row r="542" spans="2:19" x14ac:dyDescent="0.2">
      <c r="B542" s="15" t="s">
        <v>48</v>
      </c>
      <c r="C542" s="15" t="s">
        <v>7</v>
      </c>
      <c r="D542" s="15" t="s">
        <v>114</v>
      </c>
      <c r="E542" s="16">
        <v>0.30069444444444443</v>
      </c>
      <c r="F542" s="3">
        <v>0.47013888888888888</v>
      </c>
      <c r="G542" s="12">
        <f t="shared" si="107"/>
        <v>0</v>
      </c>
      <c r="H542" s="13">
        <f t="shared" si="97"/>
        <v>0</v>
      </c>
      <c r="I542" s="13" t="str">
        <f t="shared" si="99"/>
        <v>DIURNO</v>
      </c>
      <c r="J542" s="12" t="str">
        <f t="shared" si="98"/>
        <v/>
      </c>
      <c r="L542" s="13" t="str">
        <f t="shared" si="96"/>
        <v/>
      </c>
      <c r="M542" s="13">
        <f t="shared" si="100"/>
        <v>0</v>
      </c>
      <c r="N542" s="28">
        <f t="shared" si="101"/>
        <v>0</v>
      </c>
      <c r="O542" s="13">
        <f t="shared" si="102"/>
        <v>0</v>
      </c>
      <c r="P542" s="13">
        <f t="shared" si="103"/>
        <v>0</v>
      </c>
      <c r="Q542">
        <f t="shared" si="104"/>
        <v>0</v>
      </c>
      <c r="R542">
        <f t="shared" si="105"/>
        <v>0</v>
      </c>
      <c r="S542">
        <f t="shared" si="106"/>
        <v>0</v>
      </c>
    </row>
    <row r="543" spans="2:19" x14ac:dyDescent="0.2">
      <c r="B543" s="15" t="s">
        <v>48</v>
      </c>
      <c r="C543" s="15" t="s">
        <v>7</v>
      </c>
      <c r="D543" s="15" t="s">
        <v>109</v>
      </c>
      <c r="E543" s="16">
        <v>0.27361111111111108</v>
      </c>
      <c r="F543" s="3">
        <v>0.76041666666666663</v>
      </c>
      <c r="G543" s="12">
        <f t="shared" si="107"/>
        <v>9.375E-2</v>
      </c>
      <c r="H543" s="13">
        <f t="shared" si="97"/>
        <v>15</v>
      </c>
      <c r="I543" s="13" t="str">
        <f t="shared" si="99"/>
        <v>DIURNO</v>
      </c>
      <c r="J543" s="12" t="str">
        <f t="shared" si="98"/>
        <v/>
      </c>
      <c r="L543" s="13" t="str">
        <f t="shared" si="96"/>
        <v/>
      </c>
      <c r="M543" s="13">
        <f t="shared" si="100"/>
        <v>0.25</v>
      </c>
      <c r="N543" s="28">
        <f t="shared" si="101"/>
        <v>0</v>
      </c>
      <c r="O543" s="13">
        <f t="shared" si="102"/>
        <v>0</v>
      </c>
      <c r="P543" s="13">
        <f t="shared" si="103"/>
        <v>2</v>
      </c>
      <c r="Q543">
        <f t="shared" si="104"/>
        <v>0</v>
      </c>
      <c r="R543">
        <f t="shared" si="105"/>
        <v>2</v>
      </c>
      <c r="S543">
        <f t="shared" si="106"/>
        <v>0.25</v>
      </c>
    </row>
    <row r="544" spans="2:19" x14ac:dyDescent="0.2">
      <c r="B544" s="15" t="s">
        <v>48</v>
      </c>
      <c r="C544" s="15" t="s">
        <v>7</v>
      </c>
      <c r="D544" s="15" t="s">
        <v>110</v>
      </c>
      <c r="E544" s="16">
        <v>0.26874999999999999</v>
      </c>
      <c r="F544" s="3">
        <v>0.75277777777777777</v>
      </c>
      <c r="G544" s="12">
        <f t="shared" si="107"/>
        <v>8.6111111111111138E-2</v>
      </c>
      <c r="H544" s="13">
        <f t="shared" si="97"/>
        <v>4</v>
      </c>
      <c r="I544" s="13" t="str">
        <f t="shared" si="99"/>
        <v>DIURNO</v>
      </c>
      <c r="J544" s="12" t="str">
        <f t="shared" si="98"/>
        <v/>
      </c>
      <c r="L544" s="13" t="str">
        <f t="shared" si="96"/>
        <v/>
      </c>
      <c r="M544" s="13">
        <f t="shared" si="100"/>
        <v>0</v>
      </c>
      <c r="N544" s="28">
        <f t="shared" si="101"/>
        <v>0</v>
      </c>
      <c r="O544" s="13">
        <f t="shared" si="102"/>
        <v>0</v>
      </c>
      <c r="P544" s="13">
        <f t="shared" si="103"/>
        <v>2</v>
      </c>
      <c r="Q544">
        <f t="shared" si="104"/>
        <v>0</v>
      </c>
      <c r="R544">
        <f t="shared" si="105"/>
        <v>2</v>
      </c>
      <c r="S544">
        <f t="shared" si="106"/>
        <v>0</v>
      </c>
    </row>
    <row r="545" spans="2:19" x14ac:dyDescent="0.2">
      <c r="B545" s="15" t="s">
        <v>48</v>
      </c>
      <c r="C545" s="15" t="s">
        <v>7</v>
      </c>
      <c r="D545" s="15" t="s">
        <v>111</v>
      </c>
      <c r="E545" s="16">
        <v>0.27361111111111108</v>
      </c>
      <c r="F545" s="3">
        <v>0.75208333333333333</v>
      </c>
      <c r="G545" s="12">
        <f t="shared" si="107"/>
        <v>8.5416666666666696E-2</v>
      </c>
      <c r="H545" s="13">
        <f t="shared" si="97"/>
        <v>3</v>
      </c>
      <c r="I545" s="13" t="str">
        <f t="shared" si="99"/>
        <v>DIURNO</v>
      </c>
      <c r="J545" s="12" t="str">
        <f t="shared" si="98"/>
        <v/>
      </c>
      <c r="L545" s="13" t="str">
        <f t="shared" si="96"/>
        <v/>
      </c>
      <c r="M545" s="13">
        <f t="shared" si="100"/>
        <v>0</v>
      </c>
      <c r="N545" s="28">
        <f t="shared" si="101"/>
        <v>0</v>
      </c>
      <c r="O545" s="13">
        <f t="shared" si="102"/>
        <v>0</v>
      </c>
      <c r="P545" s="13">
        <f t="shared" si="103"/>
        <v>2</v>
      </c>
      <c r="Q545">
        <f t="shared" si="104"/>
        <v>0</v>
      </c>
      <c r="R545">
        <f t="shared" si="105"/>
        <v>2</v>
      </c>
      <c r="S545">
        <f t="shared" si="106"/>
        <v>0</v>
      </c>
    </row>
    <row r="546" spans="2:19" x14ac:dyDescent="0.2">
      <c r="B546" s="15" t="s">
        <v>48</v>
      </c>
      <c r="C546" s="15" t="s">
        <v>7</v>
      </c>
      <c r="D546" s="15" t="s">
        <v>112</v>
      </c>
      <c r="E546" s="16">
        <v>0.26874999999999999</v>
      </c>
      <c r="F546" s="3">
        <v>0.66875000000000007</v>
      </c>
      <c r="G546" s="12">
        <f t="shared" si="107"/>
        <v>2.083333333333437E-3</v>
      </c>
      <c r="H546" s="13">
        <f t="shared" si="97"/>
        <v>3</v>
      </c>
      <c r="I546" s="13" t="str">
        <f t="shared" si="99"/>
        <v>DIURNO</v>
      </c>
      <c r="J546" s="12" t="str">
        <f t="shared" si="98"/>
        <v/>
      </c>
      <c r="L546" s="13" t="str">
        <f t="shared" si="96"/>
        <v/>
      </c>
      <c r="M546" s="13">
        <f t="shared" si="100"/>
        <v>0</v>
      </c>
      <c r="N546" s="28">
        <f t="shared" si="101"/>
        <v>0</v>
      </c>
      <c r="O546" s="13">
        <f t="shared" si="102"/>
        <v>0</v>
      </c>
      <c r="P546" s="13">
        <f t="shared" si="103"/>
        <v>0</v>
      </c>
      <c r="Q546">
        <f t="shared" si="104"/>
        <v>0</v>
      </c>
      <c r="R546">
        <f t="shared" si="105"/>
        <v>0</v>
      </c>
      <c r="S546">
        <f t="shared" si="106"/>
        <v>0</v>
      </c>
    </row>
    <row r="547" spans="2:19" x14ac:dyDescent="0.2">
      <c r="B547" s="15" t="s">
        <v>49</v>
      </c>
      <c r="C547" s="15" t="s">
        <v>7</v>
      </c>
      <c r="D547" s="15" t="s">
        <v>102</v>
      </c>
      <c r="E547" s="16">
        <v>0.26944444444444443</v>
      </c>
      <c r="F547" s="3">
        <v>0.75555555555555554</v>
      </c>
      <c r="G547" s="12">
        <f t="shared" si="107"/>
        <v>8.8888888888888906E-2</v>
      </c>
      <c r="H547" s="13">
        <f t="shared" si="97"/>
        <v>8</v>
      </c>
      <c r="I547" s="13" t="str">
        <f t="shared" si="99"/>
        <v>DIURNO</v>
      </c>
      <c r="J547" s="12" t="str">
        <f t="shared" si="98"/>
        <v/>
      </c>
      <c r="L547" s="13" t="str">
        <f t="shared" si="96"/>
        <v/>
      </c>
      <c r="M547" s="13">
        <f t="shared" si="100"/>
        <v>0.25</v>
      </c>
      <c r="N547" s="28">
        <f t="shared" si="101"/>
        <v>0</v>
      </c>
      <c r="O547" s="13">
        <f t="shared" si="102"/>
        <v>0</v>
      </c>
      <c r="P547" s="13">
        <f t="shared" si="103"/>
        <v>2</v>
      </c>
      <c r="Q547">
        <f t="shared" si="104"/>
        <v>0</v>
      </c>
      <c r="R547">
        <f t="shared" si="105"/>
        <v>2</v>
      </c>
      <c r="S547">
        <f t="shared" si="106"/>
        <v>0.25</v>
      </c>
    </row>
    <row r="548" spans="2:19" x14ac:dyDescent="0.2">
      <c r="B548" s="15" t="s">
        <v>49</v>
      </c>
      <c r="C548" s="15" t="s">
        <v>7</v>
      </c>
      <c r="D548" s="15" t="s">
        <v>103</v>
      </c>
      <c r="E548" s="16">
        <v>0.25</v>
      </c>
      <c r="F548" s="3">
        <v>0.76388888888888884</v>
      </c>
      <c r="G548" s="12">
        <f t="shared" si="107"/>
        <v>9.722222222222221E-2</v>
      </c>
      <c r="H548" s="13">
        <f t="shared" si="97"/>
        <v>20</v>
      </c>
      <c r="I548" s="13" t="str">
        <f t="shared" si="99"/>
        <v>DIURNO</v>
      </c>
      <c r="J548" s="12" t="str">
        <f t="shared" si="98"/>
        <v/>
      </c>
      <c r="L548" s="13" t="str">
        <f t="shared" si="96"/>
        <v/>
      </c>
      <c r="M548" s="13">
        <f t="shared" si="100"/>
        <v>0.25</v>
      </c>
      <c r="N548" s="28">
        <f t="shared" si="101"/>
        <v>0</v>
      </c>
      <c r="O548" s="13">
        <f t="shared" si="102"/>
        <v>0</v>
      </c>
      <c r="P548" s="13">
        <f t="shared" si="103"/>
        <v>2</v>
      </c>
      <c r="Q548">
        <f t="shared" si="104"/>
        <v>0</v>
      </c>
      <c r="R548">
        <f t="shared" si="105"/>
        <v>2</v>
      </c>
      <c r="S548">
        <f t="shared" si="106"/>
        <v>0.25</v>
      </c>
    </row>
    <row r="549" spans="2:19" x14ac:dyDescent="0.2">
      <c r="B549" s="15" t="s">
        <v>49</v>
      </c>
      <c r="C549" s="15" t="s">
        <v>7</v>
      </c>
      <c r="D549" s="15" t="s">
        <v>117</v>
      </c>
      <c r="E549" s="16">
        <v>0.25</v>
      </c>
      <c r="G549" s="12">
        <f t="shared" si="107"/>
        <v>0</v>
      </c>
      <c r="H549" s="13">
        <f t="shared" si="97"/>
        <v>0</v>
      </c>
      <c r="I549" s="13" t="str">
        <f t="shared" si="99"/>
        <v>DIURNO</v>
      </c>
      <c r="J549" s="12" t="str">
        <f t="shared" si="98"/>
        <v/>
      </c>
      <c r="L549" s="13" t="str">
        <f t="shared" si="96"/>
        <v/>
      </c>
      <c r="M549" s="13">
        <f t="shared" si="100"/>
        <v>0</v>
      </c>
      <c r="N549" s="28">
        <f t="shared" si="101"/>
        <v>0</v>
      </c>
      <c r="O549" s="13">
        <f t="shared" si="102"/>
        <v>0</v>
      </c>
      <c r="P549" s="13">
        <f t="shared" si="103"/>
        <v>0</v>
      </c>
      <c r="Q549">
        <f t="shared" si="104"/>
        <v>0</v>
      </c>
      <c r="R549">
        <f t="shared" si="105"/>
        <v>0</v>
      </c>
      <c r="S549">
        <f t="shared" si="106"/>
        <v>0</v>
      </c>
    </row>
    <row r="550" spans="2:19" x14ac:dyDescent="0.2">
      <c r="B550" s="15" t="s">
        <v>49</v>
      </c>
      <c r="C550" s="15" t="s">
        <v>7</v>
      </c>
      <c r="D550" s="15" t="s">
        <v>104</v>
      </c>
      <c r="E550" s="16">
        <v>0.27499999999999997</v>
      </c>
      <c r="F550" s="3">
        <v>0.66736111111111107</v>
      </c>
      <c r="G550" s="12">
        <f t="shared" si="107"/>
        <v>6.9444444444444198E-4</v>
      </c>
      <c r="H550" s="13">
        <f t="shared" si="97"/>
        <v>1</v>
      </c>
      <c r="I550" s="13" t="str">
        <f t="shared" si="99"/>
        <v>DIURNO</v>
      </c>
      <c r="J550" s="12" t="str">
        <f t="shared" si="98"/>
        <v/>
      </c>
      <c r="L550" s="13" t="str">
        <f t="shared" si="96"/>
        <v/>
      </c>
      <c r="M550" s="13">
        <f t="shared" si="100"/>
        <v>0</v>
      </c>
      <c r="N550" s="28">
        <f t="shared" si="101"/>
        <v>0</v>
      </c>
      <c r="O550" s="13">
        <f t="shared" si="102"/>
        <v>0</v>
      </c>
      <c r="P550" s="13">
        <f t="shared" si="103"/>
        <v>0</v>
      </c>
      <c r="Q550">
        <f t="shared" si="104"/>
        <v>0</v>
      </c>
      <c r="R550">
        <f t="shared" si="105"/>
        <v>0</v>
      </c>
      <c r="S550">
        <f t="shared" si="106"/>
        <v>0</v>
      </c>
    </row>
    <row r="551" spans="2:19" x14ac:dyDescent="0.2">
      <c r="B551" s="15" t="s">
        <v>49</v>
      </c>
      <c r="C551" s="15" t="s">
        <v>7</v>
      </c>
      <c r="D551" s="15" t="s">
        <v>105</v>
      </c>
      <c r="E551" s="16">
        <v>0.27291666666666664</v>
      </c>
      <c r="F551" s="3">
        <v>0.66666666666666663</v>
      </c>
      <c r="G551" s="12">
        <f t="shared" si="107"/>
        <v>0</v>
      </c>
      <c r="H551" s="13">
        <f t="shared" si="97"/>
        <v>0</v>
      </c>
      <c r="I551" s="13" t="str">
        <f t="shared" si="99"/>
        <v>DIURNO</v>
      </c>
      <c r="J551" s="12" t="str">
        <f t="shared" si="98"/>
        <v/>
      </c>
      <c r="L551" s="13" t="str">
        <f t="shared" si="96"/>
        <v/>
      </c>
      <c r="M551" s="13">
        <f t="shared" si="100"/>
        <v>0</v>
      </c>
      <c r="N551" s="28">
        <f t="shared" si="101"/>
        <v>0</v>
      </c>
      <c r="O551" s="13">
        <f t="shared" si="102"/>
        <v>0</v>
      </c>
      <c r="P551" s="13">
        <f t="shared" si="103"/>
        <v>0</v>
      </c>
      <c r="Q551">
        <f t="shared" si="104"/>
        <v>0</v>
      </c>
      <c r="R551">
        <f t="shared" si="105"/>
        <v>0</v>
      </c>
      <c r="S551">
        <f t="shared" si="106"/>
        <v>0</v>
      </c>
    </row>
    <row r="552" spans="2:19" x14ac:dyDescent="0.2">
      <c r="B552" s="15" t="s">
        <v>49</v>
      </c>
      <c r="C552" s="15" t="s">
        <v>7</v>
      </c>
      <c r="D552" s="15" t="s">
        <v>106</v>
      </c>
      <c r="E552" s="16">
        <v>0.27777777777777779</v>
      </c>
      <c r="F552" s="3">
        <v>0.66666666666666663</v>
      </c>
      <c r="G552" s="12">
        <f t="shared" si="107"/>
        <v>0</v>
      </c>
      <c r="H552" s="13">
        <f t="shared" si="97"/>
        <v>0</v>
      </c>
      <c r="I552" s="13" t="str">
        <f t="shared" si="99"/>
        <v>DIURNO</v>
      </c>
      <c r="J552" s="12" t="str">
        <f t="shared" si="98"/>
        <v/>
      </c>
      <c r="L552" s="13" t="str">
        <f t="shared" si="96"/>
        <v/>
      </c>
      <c r="M552" s="13">
        <f t="shared" si="100"/>
        <v>0</v>
      </c>
      <c r="N552" s="28">
        <f t="shared" si="101"/>
        <v>0</v>
      </c>
      <c r="O552" s="13">
        <f t="shared" si="102"/>
        <v>0</v>
      </c>
      <c r="P552" s="13">
        <f t="shared" si="103"/>
        <v>0</v>
      </c>
      <c r="Q552">
        <f t="shared" si="104"/>
        <v>0</v>
      </c>
      <c r="R552">
        <f t="shared" si="105"/>
        <v>0</v>
      </c>
      <c r="S552">
        <f t="shared" si="106"/>
        <v>0</v>
      </c>
    </row>
    <row r="553" spans="2:19" x14ac:dyDescent="0.2">
      <c r="B553" s="15" t="s">
        <v>49</v>
      </c>
      <c r="C553" s="15" t="s">
        <v>7</v>
      </c>
      <c r="D553" s="15" t="s">
        <v>107</v>
      </c>
      <c r="E553" s="16">
        <v>0.2673611111111111</v>
      </c>
      <c r="F553" s="3">
        <v>0.75138888888888899</v>
      </c>
      <c r="G553" s="12">
        <f t="shared" si="107"/>
        <v>8.4722222222222365E-2</v>
      </c>
      <c r="H553" s="13">
        <f t="shared" si="97"/>
        <v>2</v>
      </c>
      <c r="I553" s="13" t="str">
        <f t="shared" si="99"/>
        <v>DIURNO</v>
      </c>
      <c r="J553" s="12" t="str">
        <f t="shared" si="98"/>
        <v/>
      </c>
      <c r="L553" s="13" t="str">
        <f t="shared" si="96"/>
        <v/>
      </c>
      <c r="M553" s="13">
        <f t="shared" si="100"/>
        <v>0</v>
      </c>
      <c r="N553" s="28">
        <f t="shared" si="101"/>
        <v>0</v>
      </c>
      <c r="O553" s="13">
        <f t="shared" si="102"/>
        <v>0</v>
      </c>
      <c r="P553" s="13">
        <f t="shared" si="103"/>
        <v>2</v>
      </c>
      <c r="Q553">
        <f t="shared" si="104"/>
        <v>0</v>
      </c>
      <c r="R553">
        <f t="shared" si="105"/>
        <v>2</v>
      </c>
      <c r="S553">
        <f t="shared" si="106"/>
        <v>0</v>
      </c>
    </row>
    <row r="554" spans="2:19" x14ac:dyDescent="0.2">
      <c r="B554" s="15" t="s">
        <v>49</v>
      </c>
      <c r="C554" s="15" t="s">
        <v>7</v>
      </c>
      <c r="D554" s="15" t="s">
        <v>113</v>
      </c>
      <c r="E554" s="16">
        <v>0.28541666666666665</v>
      </c>
      <c r="F554" s="3">
        <v>0.66736111111111107</v>
      </c>
      <c r="G554" s="12">
        <f t="shared" si="107"/>
        <v>6.9444444444444198E-4</v>
      </c>
      <c r="H554" s="13">
        <f t="shared" si="97"/>
        <v>1</v>
      </c>
      <c r="I554" s="13" t="str">
        <f t="shared" si="99"/>
        <v>DIURNO</v>
      </c>
      <c r="J554" s="12" t="str">
        <f t="shared" si="98"/>
        <v/>
      </c>
      <c r="L554" s="13" t="str">
        <f t="shared" si="96"/>
        <v/>
      </c>
      <c r="M554" s="13">
        <f t="shared" si="100"/>
        <v>0</v>
      </c>
      <c r="N554" s="28">
        <f t="shared" si="101"/>
        <v>0</v>
      </c>
      <c r="O554" s="13">
        <f t="shared" si="102"/>
        <v>0</v>
      </c>
      <c r="P554" s="13">
        <f t="shared" si="103"/>
        <v>0</v>
      </c>
      <c r="Q554">
        <f t="shared" si="104"/>
        <v>0</v>
      </c>
      <c r="R554">
        <f t="shared" si="105"/>
        <v>0</v>
      </c>
      <c r="S554">
        <f t="shared" si="106"/>
        <v>0</v>
      </c>
    </row>
    <row r="555" spans="2:19" x14ac:dyDescent="0.2">
      <c r="B555" s="15" t="s">
        <v>49</v>
      </c>
      <c r="C555" s="15" t="s">
        <v>7</v>
      </c>
      <c r="D555" s="15" t="s">
        <v>108</v>
      </c>
      <c r="E555" s="16">
        <v>0.26944444444444443</v>
      </c>
      <c r="F555" s="3">
        <v>0.75</v>
      </c>
      <c r="G555" s="12">
        <f t="shared" si="107"/>
        <v>8.333333333333337E-2</v>
      </c>
      <c r="H555" s="13">
        <f t="shared" si="97"/>
        <v>0</v>
      </c>
      <c r="I555" s="13" t="str">
        <f t="shared" si="99"/>
        <v>DIURNO</v>
      </c>
      <c r="J555" s="12" t="str">
        <f t="shared" si="98"/>
        <v/>
      </c>
      <c r="L555" s="13" t="str">
        <f t="shared" si="96"/>
        <v/>
      </c>
      <c r="M555" s="13">
        <f t="shared" si="100"/>
        <v>0</v>
      </c>
      <c r="N555" s="28">
        <f t="shared" si="101"/>
        <v>0</v>
      </c>
      <c r="O555" s="13">
        <f t="shared" si="102"/>
        <v>0</v>
      </c>
      <c r="P555" s="13">
        <f t="shared" si="103"/>
        <v>2</v>
      </c>
      <c r="Q555">
        <f t="shared" si="104"/>
        <v>0</v>
      </c>
      <c r="R555">
        <f t="shared" si="105"/>
        <v>2</v>
      </c>
      <c r="S555">
        <f t="shared" si="106"/>
        <v>0</v>
      </c>
    </row>
    <row r="556" spans="2:19" x14ac:dyDescent="0.2">
      <c r="B556" s="15" t="s">
        <v>49</v>
      </c>
      <c r="C556" s="15" t="s">
        <v>7</v>
      </c>
      <c r="D556" s="15" t="s">
        <v>114</v>
      </c>
      <c r="E556" s="16">
        <v>0.34583333333333338</v>
      </c>
      <c r="F556" s="3">
        <v>0.50138888888888888</v>
      </c>
      <c r="G556" s="12">
        <f t="shared" si="107"/>
        <v>0</v>
      </c>
      <c r="H556" s="13">
        <f t="shared" si="97"/>
        <v>0</v>
      </c>
      <c r="I556" s="13" t="str">
        <f t="shared" si="99"/>
        <v>DIURNO</v>
      </c>
      <c r="J556" s="12" t="str">
        <f t="shared" si="98"/>
        <v/>
      </c>
      <c r="L556" s="13" t="str">
        <f t="shared" si="96"/>
        <v/>
      </c>
      <c r="M556" s="13">
        <f t="shared" si="100"/>
        <v>0</v>
      </c>
      <c r="N556" s="28">
        <f t="shared" si="101"/>
        <v>0</v>
      </c>
      <c r="O556" s="13">
        <f t="shared" si="102"/>
        <v>0</v>
      </c>
      <c r="P556" s="13">
        <f t="shared" si="103"/>
        <v>0</v>
      </c>
      <c r="Q556">
        <f t="shared" si="104"/>
        <v>0</v>
      </c>
      <c r="R556">
        <f t="shared" si="105"/>
        <v>0</v>
      </c>
      <c r="S556">
        <f t="shared" si="106"/>
        <v>0</v>
      </c>
    </row>
    <row r="557" spans="2:19" x14ac:dyDescent="0.2">
      <c r="B557" s="15" t="s">
        <v>49</v>
      </c>
      <c r="C557" s="15" t="s">
        <v>7</v>
      </c>
      <c r="D557" s="15" t="s">
        <v>116</v>
      </c>
      <c r="E557" s="16">
        <v>0.77569444444444446</v>
      </c>
      <c r="G557" s="12">
        <f t="shared" si="107"/>
        <v>0</v>
      </c>
      <c r="H557" s="13">
        <f t="shared" si="97"/>
        <v>0</v>
      </c>
      <c r="I557" s="13" t="str">
        <f t="shared" si="99"/>
        <v>DIURNO</v>
      </c>
      <c r="J557" s="12" t="str">
        <f t="shared" si="98"/>
        <v>SI</v>
      </c>
      <c r="L557" s="13" t="str">
        <f t="shared" si="96"/>
        <v>5,5</v>
      </c>
      <c r="M557" s="13">
        <f t="shared" si="100"/>
        <v>0</v>
      </c>
      <c r="N557" s="28">
        <f t="shared" si="101"/>
        <v>0</v>
      </c>
      <c r="O557" s="13">
        <f t="shared" si="102"/>
        <v>0</v>
      </c>
      <c r="P557" s="13">
        <f t="shared" si="103"/>
        <v>0</v>
      </c>
      <c r="Q557">
        <f t="shared" si="104"/>
        <v>0</v>
      </c>
      <c r="R557">
        <f t="shared" si="105"/>
        <v>0</v>
      </c>
      <c r="S557">
        <f t="shared" si="106"/>
        <v>0</v>
      </c>
    </row>
    <row r="558" spans="2:19" x14ac:dyDescent="0.2">
      <c r="B558" s="15" t="s">
        <v>49</v>
      </c>
      <c r="C558" s="15" t="s">
        <v>7</v>
      </c>
      <c r="D558" s="15" t="s">
        <v>109</v>
      </c>
      <c r="E558" s="16">
        <v>0.25</v>
      </c>
      <c r="F558" s="3">
        <v>0.73402777777777783</v>
      </c>
      <c r="G558" s="12">
        <f t="shared" si="107"/>
        <v>6.7361111111111205E-2</v>
      </c>
      <c r="H558" s="13">
        <f t="shared" si="97"/>
        <v>37</v>
      </c>
      <c r="I558" s="13" t="str">
        <f t="shared" si="99"/>
        <v>DIURNO</v>
      </c>
      <c r="J558" s="12" t="str">
        <f t="shared" si="98"/>
        <v/>
      </c>
      <c r="L558" s="13" t="str">
        <f t="shared" si="96"/>
        <v/>
      </c>
      <c r="M558" s="13">
        <f t="shared" si="100"/>
        <v>0.5</v>
      </c>
      <c r="N558" s="28">
        <f t="shared" si="101"/>
        <v>0</v>
      </c>
      <c r="O558" s="13">
        <f t="shared" si="102"/>
        <v>0</v>
      </c>
      <c r="P558" s="13">
        <f t="shared" si="103"/>
        <v>1</v>
      </c>
      <c r="Q558">
        <f t="shared" si="104"/>
        <v>0</v>
      </c>
      <c r="R558">
        <f t="shared" si="105"/>
        <v>1</v>
      </c>
      <c r="S558">
        <f t="shared" si="106"/>
        <v>0.5</v>
      </c>
    </row>
    <row r="559" spans="2:19" x14ac:dyDescent="0.2">
      <c r="B559" s="15" t="s">
        <v>49</v>
      </c>
      <c r="C559" s="15" t="s">
        <v>7</v>
      </c>
      <c r="D559" s="15" t="s">
        <v>110</v>
      </c>
      <c r="E559" s="16">
        <v>0.25</v>
      </c>
      <c r="F559" s="3">
        <v>0.74861111111111101</v>
      </c>
      <c r="G559" s="12">
        <f t="shared" si="107"/>
        <v>8.1944444444444375E-2</v>
      </c>
      <c r="H559" s="13">
        <f t="shared" si="97"/>
        <v>58</v>
      </c>
      <c r="I559" s="13" t="str">
        <f t="shared" si="99"/>
        <v>DIURNO</v>
      </c>
      <c r="J559" s="12" t="str">
        <f t="shared" si="98"/>
        <v/>
      </c>
      <c r="L559" s="13" t="str">
        <f t="shared" si="96"/>
        <v/>
      </c>
      <c r="M559" s="13">
        <f t="shared" si="100"/>
        <v>1</v>
      </c>
      <c r="N559" s="28">
        <f t="shared" si="101"/>
        <v>0</v>
      </c>
      <c r="O559" s="13">
        <f t="shared" si="102"/>
        <v>0</v>
      </c>
      <c r="P559" s="13">
        <f t="shared" si="103"/>
        <v>1</v>
      </c>
      <c r="Q559">
        <f t="shared" si="104"/>
        <v>0</v>
      </c>
      <c r="R559">
        <f t="shared" si="105"/>
        <v>1</v>
      </c>
      <c r="S559">
        <f t="shared" si="106"/>
        <v>1</v>
      </c>
    </row>
    <row r="560" spans="2:19" x14ac:dyDescent="0.2">
      <c r="B560" s="15" t="s">
        <v>49</v>
      </c>
      <c r="C560" s="15" t="s">
        <v>7</v>
      </c>
      <c r="D560" s="15" t="s">
        <v>111</v>
      </c>
      <c r="E560" s="16">
        <v>0.25</v>
      </c>
      <c r="F560" s="3">
        <v>0.7319444444444444</v>
      </c>
      <c r="G560" s="12">
        <f t="shared" si="107"/>
        <v>6.5277777777777768E-2</v>
      </c>
      <c r="H560" s="13">
        <f t="shared" si="97"/>
        <v>34</v>
      </c>
      <c r="I560" s="13" t="str">
        <f t="shared" si="99"/>
        <v>DIURNO</v>
      </c>
      <c r="J560" s="12" t="str">
        <f t="shared" si="98"/>
        <v/>
      </c>
      <c r="L560" s="13" t="str">
        <f t="shared" si="96"/>
        <v/>
      </c>
      <c r="M560" s="13">
        <f t="shared" si="100"/>
        <v>0.5</v>
      </c>
      <c r="N560" s="28">
        <f t="shared" si="101"/>
        <v>0</v>
      </c>
      <c r="O560" s="13">
        <f t="shared" si="102"/>
        <v>0</v>
      </c>
      <c r="P560" s="13">
        <f t="shared" si="103"/>
        <v>1</v>
      </c>
      <c r="Q560">
        <f t="shared" si="104"/>
        <v>0</v>
      </c>
      <c r="R560">
        <f t="shared" si="105"/>
        <v>1</v>
      </c>
      <c r="S560">
        <f t="shared" si="106"/>
        <v>0.5</v>
      </c>
    </row>
    <row r="561" spans="2:19" x14ac:dyDescent="0.2">
      <c r="B561" s="15" t="s">
        <v>49</v>
      </c>
      <c r="C561" s="15" t="s">
        <v>7</v>
      </c>
      <c r="D561" s="15" t="s">
        <v>112</v>
      </c>
      <c r="E561" s="16">
        <v>0.25</v>
      </c>
      <c r="F561" s="3">
        <v>0.75694444444444453</v>
      </c>
      <c r="G561" s="12">
        <f t="shared" si="107"/>
        <v>9.0277777777777901E-2</v>
      </c>
      <c r="H561" s="13">
        <f t="shared" si="97"/>
        <v>10</v>
      </c>
      <c r="I561" s="13" t="str">
        <f t="shared" si="99"/>
        <v>DIURNO</v>
      </c>
      <c r="J561" s="12" t="str">
        <f t="shared" si="98"/>
        <v/>
      </c>
      <c r="L561" s="13" t="str">
        <f t="shared" si="96"/>
        <v/>
      </c>
      <c r="M561" s="13">
        <f t="shared" si="100"/>
        <v>0.25</v>
      </c>
      <c r="N561" s="28">
        <f t="shared" si="101"/>
        <v>0</v>
      </c>
      <c r="O561" s="13">
        <f t="shared" si="102"/>
        <v>0</v>
      </c>
      <c r="P561" s="13">
        <f t="shared" si="103"/>
        <v>2</v>
      </c>
      <c r="Q561">
        <f t="shared" si="104"/>
        <v>0</v>
      </c>
      <c r="R561">
        <f t="shared" si="105"/>
        <v>2</v>
      </c>
      <c r="S561">
        <f t="shared" si="106"/>
        <v>0.25</v>
      </c>
    </row>
    <row r="562" spans="2:19" x14ac:dyDescent="0.2">
      <c r="B562" s="15" t="s">
        <v>50</v>
      </c>
      <c r="C562" s="15" t="s">
        <v>7</v>
      </c>
      <c r="D562" s="15" t="s">
        <v>102</v>
      </c>
      <c r="E562" s="16">
        <v>0.26319444444444445</v>
      </c>
      <c r="F562" s="3">
        <v>0.75277777777777777</v>
      </c>
      <c r="G562" s="12">
        <f t="shared" si="107"/>
        <v>8.6111111111111138E-2</v>
      </c>
      <c r="H562" s="13">
        <f t="shared" si="97"/>
        <v>4</v>
      </c>
      <c r="I562" s="13" t="str">
        <f t="shared" si="99"/>
        <v>DIURNO</v>
      </c>
      <c r="J562" s="12" t="str">
        <f t="shared" si="98"/>
        <v/>
      </c>
      <c r="L562" s="13" t="str">
        <f t="shared" si="96"/>
        <v/>
      </c>
      <c r="M562" s="13">
        <f t="shared" si="100"/>
        <v>0</v>
      </c>
      <c r="N562" s="28">
        <f t="shared" si="101"/>
        <v>0</v>
      </c>
      <c r="O562" s="13">
        <f t="shared" si="102"/>
        <v>0</v>
      </c>
      <c r="P562" s="13">
        <f t="shared" si="103"/>
        <v>2</v>
      </c>
      <c r="Q562">
        <f t="shared" si="104"/>
        <v>0</v>
      </c>
      <c r="R562">
        <f t="shared" si="105"/>
        <v>2</v>
      </c>
      <c r="S562">
        <f t="shared" si="106"/>
        <v>0</v>
      </c>
    </row>
    <row r="563" spans="2:19" x14ac:dyDescent="0.2">
      <c r="B563" s="15" t="s">
        <v>50</v>
      </c>
      <c r="C563" s="15" t="s">
        <v>7</v>
      </c>
      <c r="D563" s="15" t="s">
        <v>103</v>
      </c>
      <c r="E563" s="16">
        <v>0.25138888888888888</v>
      </c>
      <c r="F563" s="3">
        <v>0.74305555555555547</v>
      </c>
      <c r="G563" s="12">
        <f t="shared" si="107"/>
        <v>7.638888888888884E-2</v>
      </c>
      <c r="H563" s="13">
        <f t="shared" si="97"/>
        <v>50</v>
      </c>
      <c r="I563" s="13" t="str">
        <f t="shared" si="99"/>
        <v>DIURNO</v>
      </c>
      <c r="J563" s="12" t="str">
        <f t="shared" si="98"/>
        <v/>
      </c>
      <c r="L563" s="13" t="str">
        <f t="shared" si="96"/>
        <v/>
      </c>
      <c r="M563" s="13">
        <f t="shared" si="100"/>
        <v>0.75</v>
      </c>
      <c r="N563" s="28">
        <f t="shared" si="101"/>
        <v>0</v>
      </c>
      <c r="O563" s="13">
        <f t="shared" si="102"/>
        <v>0</v>
      </c>
      <c r="P563" s="13">
        <f t="shared" si="103"/>
        <v>1</v>
      </c>
      <c r="Q563">
        <f t="shared" si="104"/>
        <v>0</v>
      </c>
      <c r="R563">
        <f t="shared" si="105"/>
        <v>1</v>
      </c>
      <c r="S563">
        <f t="shared" si="106"/>
        <v>0.75</v>
      </c>
    </row>
    <row r="564" spans="2:19" x14ac:dyDescent="0.2">
      <c r="B564" s="15" t="s">
        <v>50</v>
      </c>
      <c r="C564" s="15" t="s">
        <v>7</v>
      </c>
      <c r="D564" s="15" t="s">
        <v>117</v>
      </c>
      <c r="E564" s="16">
        <v>0.25</v>
      </c>
      <c r="G564" s="12">
        <f t="shared" si="107"/>
        <v>0</v>
      </c>
      <c r="H564" s="13">
        <f t="shared" si="97"/>
        <v>0</v>
      </c>
      <c r="I564" s="13" t="str">
        <f t="shared" si="99"/>
        <v>DIURNO</v>
      </c>
      <c r="J564" s="12" t="str">
        <f t="shared" si="98"/>
        <v/>
      </c>
      <c r="L564" s="13" t="str">
        <f t="shared" si="96"/>
        <v/>
      </c>
      <c r="M564" s="13">
        <f t="shared" si="100"/>
        <v>0</v>
      </c>
      <c r="N564" s="28">
        <f t="shared" si="101"/>
        <v>0</v>
      </c>
      <c r="O564" s="13">
        <f t="shared" si="102"/>
        <v>0</v>
      </c>
      <c r="P564" s="13">
        <f t="shared" si="103"/>
        <v>0</v>
      </c>
      <c r="Q564">
        <f t="shared" si="104"/>
        <v>0</v>
      </c>
      <c r="R564">
        <f t="shared" si="105"/>
        <v>0</v>
      </c>
      <c r="S564">
        <f t="shared" si="106"/>
        <v>0</v>
      </c>
    </row>
    <row r="565" spans="2:19" x14ac:dyDescent="0.2">
      <c r="B565" s="15" t="s">
        <v>50</v>
      </c>
      <c r="C565" s="15" t="s">
        <v>7</v>
      </c>
      <c r="D565" s="15" t="s">
        <v>104</v>
      </c>
      <c r="E565" s="16">
        <v>0.26250000000000001</v>
      </c>
      <c r="F565" s="3">
        <v>0.66736111111111107</v>
      </c>
      <c r="G565" s="12">
        <f t="shared" si="107"/>
        <v>6.9444444444444198E-4</v>
      </c>
      <c r="H565" s="13">
        <f t="shared" si="97"/>
        <v>1</v>
      </c>
      <c r="I565" s="13" t="str">
        <f t="shared" si="99"/>
        <v>DIURNO</v>
      </c>
      <c r="J565" s="12" t="str">
        <f t="shared" si="98"/>
        <v/>
      </c>
      <c r="L565" s="13" t="str">
        <f t="shared" si="96"/>
        <v/>
      </c>
      <c r="M565" s="13">
        <f t="shared" si="100"/>
        <v>0</v>
      </c>
      <c r="N565" s="28">
        <f t="shared" si="101"/>
        <v>0</v>
      </c>
      <c r="O565" s="13">
        <f t="shared" si="102"/>
        <v>0</v>
      </c>
      <c r="P565" s="13">
        <f t="shared" si="103"/>
        <v>0</v>
      </c>
      <c r="Q565">
        <f t="shared" si="104"/>
        <v>0</v>
      </c>
      <c r="R565">
        <f t="shared" si="105"/>
        <v>0</v>
      </c>
      <c r="S565">
        <f t="shared" si="106"/>
        <v>0</v>
      </c>
    </row>
    <row r="566" spans="2:19" x14ac:dyDescent="0.2">
      <c r="B566" s="15" t="s">
        <v>50</v>
      </c>
      <c r="C566" s="15" t="s">
        <v>7</v>
      </c>
      <c r="D566" s="15" t="s">
        <v>105</v>
      </c>
      <c r="E566" s="16">
        <v>0.26250000000000001</v>
      </c>
      <c r="F566" s="3">
        <v>0.66736111111111107</v>
      </c>
      <c r="G566" s="12">
        <f t="shared" si="107"/>
        <v>6.9444444444444198E-4</v>
      </c>
      <c r="H566" s="13">
        <f t="shared" si="97"/>
        <v>1</v>
      </c>
      <c r="I566" s="13" t="str">
        <f t="shared" si="99"/>
        <v>DIURNO</v>
      </c>
      <c r="J566" s="12" t="str">
        <f t="shared" si="98"/>
        <v/>
      </c>
      <c r="L566" s="13" t="str">
        <f t="shared" si="96"/>
        <v/>
      </c>
      <c r="M566" s="13">
        <f t="shared" si="100"/>
        <v>0</v>
      </c>
      <c r="N566" s="28">
        <f t="shared" si="101"/>
        <v>0</v>
      </c>
      <c r="O566" s="13">
        <f t="shared" si="102"/>
        <v>0</v>
      </c>
      <c r="P566" s="13">
        <f t="shared" si="103"/>
        <v>0</v>
      </c>
      <c r="Q566">
        <f t="shared" si="104"/>
        <v>0</v>
      </c>
      <c r="R566">
        <f t="shared" si="105"/>
        <v>0</v>
      </c>
      <c r="S566">
        <f t="shared" si="106"/>
        <v>0</v>
      </c>
    </row>
    <row r="567" spans="2:19" x14ac:dyDescent="0.2">
      <c r="B567" s="15" t="s">
        <v>50</v>
      </c>
      <c r="C567" s="15" t="s">
        <v>7</v>
      </c>
      <c r="D567" s="15" t="s">
        <v>106</v>
      </c>
      <c r="E567" s="16">
        <v>0.26874999999999999</v>
      </c>
      <c r="F567" s="3">
        <v>0.66666666666666663</v>
      </c>
      <c r="G567" s="12">
        <f t="shared" si="107"/>
        <v>0</v>
      </c>
      <c r="H567" s="13">
        <f t="shared" si="97"/>
        <v>0</v>
      </c>
      <c r="I567" s="13" t="str">
        <f t="shared" si="99"/>
        <v>DIURNO</v>
      </c>
      <c r="J567" s="12" t="str">
        <f t="shared" si="98"/>
        <v/>
      </c>
      <c r="L567" s="13" t="str">
        <f t="shared" si="96"/>
        <v/>
      </c>
      <c r="M567" s="13">
        <f t="shared" si="100"/>
        <v>0</v>
      </c>
      <c r="N567" s="28">
        <f t="shared" si="101"/>
        <v>0</v>
      </c>
      <c r="O567" s="13">
        <f t="shared" si="102"/>
        <v>0</v>
      </c>
      <c r="P567" s="13">
        <f t="shared" si="103"/>
        <v>0</v>
      </c>
      <c r="Q567">
        <f t="shared" si="104"/>
        <v>0</v>
      </c>
      <c r="R567">
        <f t="shared" si="105"/>
        <v>0</v>
      </c>
      <c r="S567">
        <f t="shared" si="106"/>
        <v>0</v>
      </c>
    </row>
    <row r="568" spans="2:19" x14ac:dyDescent="0.2">
      <c r="B568" s="15" t="s">
        <v>50</v>
      </c>
      <c r="C568" s="15" t="s">
        <v>7</v>
      </c>
      <c r="D568" s="15" t="s">
        <v>107</v>
      </c>
      <c r="E568" s="16">
        <v>0.26666666666666666</v>
      </c>
      <c r="F568" s="3">
        <v>0.75069444444444444</v>
      </c>
      <c r="G568" s="12">
        <f t="shared" si="107"/>
        <v>8.4027777777777812E-2</v>
      </c>
      <c r="H568" s="13">
        <f t="shared" si="97"/>
        <v>1</v>
      </c>
      <c r="I568" s="13" t="str">
        <f t="shared" si="99"/>
        <v>DIURNO</v>
      </c>
      <c r="J568" s="12" t="str">
        <f t="shared" si="98"/>
        <v/>
      </c>
      <c r="L568" s="13" t="str">
        <f t="shared" si="96"/>
        <v/>
      </c>
      <c r="M568" s="13">
        <f t="shared" si="100"/>
        <v>0</v>
      </c>
      <c r="N568" s="28">
        <f t="shared" si="101"/>
        <v>0</v>
      </c>
      <c r="O568" s="13">
        <f t="shared" si="102"/>
        <v>0</v>
      </c>
      <c r="P568" s="13">
        <f t="shared" si="103"/>
        <v>2</v>
      </c>
      <c r="Q568">
        <f t="shared" si="104"/>
        <v>0</v>
      </c>
      <c r="R568">
        <f t="shared" si="105"/>
        <v>2</v>
      </c>
      <c r="S568">
        <f t="shared" si="106"/>
        <v>0</v>
      </c>
    </row>
    <row r="569" spans="2:19" x14ac:dyDescent="0.2">
      <c r="B569" s="15" t="s">
        <v>50</v>
      </c>
      <c r="C569" s="15" t="s">
        <v>7</v>
      </c>
      <c r="D569" s="15" t="s">
        <v>113</v>
      </c>
      <c r="E569" s="16">
        <v>0.26666666666666666</v>
      </c>
      <c r="F569" s="3">
        <v>0.66736111111111107</v>
      </c>
      <c r="G569" s="12">
        <f t="shared" si="107"/>
        <v>6.9444444444444198E-4</v>
      </c>
      <c r="H569" s="13">
        <f t="shared" si="97"/>
        <v>1</v>
      </c>
      <c r="I569" s="13" t="str">
        <f t="shared" si="99"/>
        <v>DIURNO</v>
      </c>
      <c r="J569" s="12" t="str">
        <f t="shared" si="98"/>
        <v/>
      </c>
      <c r="L569" s="13" t="str">
        <f t="shared" si="96"/>
        <v/>
      </c>
      <c r="M569" s="13">
        <f t="shared" si="100"/>
        <v>0</v>
      </c>
      <c r="N569" s="28">
        <f t="shared" si="101"/>
        <v>0</v>
      </c>
      <c r="O569" s="13">
        <f t="shared" si="102"/>
        <v>0</v>
      </c>
      <c r="P569" s="13">
        <f t="shared" si="103"/>
        <v>0</v>
      </c>
      <c r="Q569">
        <f t="shared" si="104"/>
        <v>0</v>
      </c>
      <c r="R569">
        <f t="shared" si="105"/>
        <v>0</v>
      </c>
      <c r="S569">
        <f t="shared" si="106"/>
        <v>0</v>
      </c>
    </row>
    <row r="570" spans="2:19" x14ac:dyDescent="0.2">
      <c r="B570" s="15" t="s">
        <v>50</v>
      </c>
      <c r="C570" s="15" t="s">
        <v>7</v>
      </c>
      <c r="D570" s="15" t="s">
        <v>108</v>
      </c>
      <c r="E570" s="16">
        <v>0.24652777777777779</v>
      </c>
      <c r="F570" s="3">
        <v>0.75</v>
      </c>
      <c r="G570" s="12">
        <f t="shared" si="107"/>
        <v>8.333333333333337E-2</v>
      </c>
      <c r="H570" s="13">
        <f t="shared" si="97"/>
        <v>0</v>
      </c>
      <c r="I570" s="13" t="str">
        <f t="shared" si="99"/>
        <v>DIURNO</v>
      </c>
      <c r="J570" s="12" t="str">
        <f t="shared" si="98"/>
        <v/>
      </c>
      <c r="L570" s="13" t="str">
        <f t="shared" si="96"/>
        <v/>
      </c>
      <c r="M570" s="13">
        <f t="shared" si="100"/>
        <v>0</v>
      </c>
      <c r="N570" s="28">
        <f t="shared" si="101"/>
        <v>0</v>
      </c>
      <c r="O570" s="13">
        <f t="shared" si="102"/>
        <v>0</v>
      </c>
      <c r="P570" s="13">
        <f t="shared" si="103"/>
        <v>2</v>
      </c>
      <c r="Q570">
        <f t="shared" si="104"/>
        <v>0</v>
      </c>
      <c r="R570">
        <f t="shared" si="105"/>
        <v>2</v>
      </c>
      <c r="S570">
        <f t="shared" si="106"/>
        <v>0</v>
      </c>
    </row>
    <row r="571" spans="2:19" x14ac:dyDescent="0.2">
      <c r="B571" s="15" t="s">
        <v>50</v>
      </c>
      <c r="C571" s="15" t="s">
        <v>7</v>
      </c>
      <c r="D571" s="15" t="s">
        <v>114</v>
      </c>
      <c r="E571" s="16">
        <v>0.24791666666666667</v>
      </c>
      <c r="F571" s="3">
        <v>0.41805555555555557</v>
      </c>
      <c r="G571" s="12">
        <f t="shared" si="107"/>
        <v>0</v>
      </c>
      <c r="H571" s="13">
        <f t="shared" si="97"/>
        <v>0</v>
      </c>
      <c r="I571" s="13" t="str">
        <f t="shared" si="99"/>
        <v>DIURNO</v>
      </c>
      <c r="J571" s="12" t="str">
        <f t="shared" si="98"/>
        <v/>
      </c>
      <c r="L571" s="13" t="str">
        <f t="shared" si="96"/>
        <v/>
      </c>
      <c r="M571" s="13">
        <f t="shared" si="100"/>
        <v>0</v>
      </c>
      <c r="N571" s="28">
        <f t="shared" si="101"/>
        <v>0</v>
      </c>
      <c r="O571" s="13">
        <f t="shared" si="102"/>
        <v>0</v>
      </c>
      <c r="P571" s="13">
        <f t="shared" si="103"/>
        <v>0</v>
      </c>
      <c r="Q571">
        <f t="shared" si="104"/>
        <v>0</v>
      </c>
      <c r="R571">
        <f t="shared" si="105"/>
        <v>0</v>
      </c>
      <c r="S571">
        <f t="shared" si="106"/>
        <v>0</v>
      </c>
    </row>
    <row r="572" spans="2:19" x14ac:dyDescent="0.2">
      <c r="B572" s="15" t="s">
        <v>50</v>
      </c>
      <c r="C572" s="15" t="s">
        <v>7</v>
      </c>
      <c r="D572" s="15" t="s">
        <v>116</v>
      </c>
      <c r="E572" s="16">
        <v>0.74722222222222223</v>
      </c>
      <c r="G572" s="12">
        <f t="shared" si="107"/>
        <v>0</v>
      </c>
      <c r="H572" s="13">
        <f t="shared" si="97"/>
        <v>0</v>
      </c>
      <c r="I572" s="13" t="str">
        <f t="shared" si="99"/>
        <v>DIURNO</v>
      </c>
      <c r="J572" s="12" t="str">
        <f t="shared" si="98"/>
        <v>SI</v>
      </c>
      <c r="L572" s="13" t="str">
        <f t="shared" si="96"/>
        <v>5,5</v>
      </c>
      <c r="M572" s="13">
        <f t="shared" si="100"/>
        <v>0</v>
      </c>
      <c r="N572" s="28">
        <f t="shared" si="101"/>
        <v>0</v>
      </c>
      <c r="O572" s="13">
        <f t="shared" si="102"/>
        <v>0</v>
      </c>
      <c r="P572" s="13">
        <f t="shared" si="103"/>
        <v>0</v>
      </c>
      <c r="Q572">
        <f t="shared" si="104"/>
        <v>0</v>
      </c>
      <c r="R572">
        <f t="shared" si="105"/>
        <v>0</v>
      </c>
      <c r="S572">
        <f t="shared" si="106"/>
        <v>0</v>
      </c>
    </row>
    <row r="573" spans="2:19" x14ac:dyDescent="0.2">
      <c r="B573" s="15" t="s">
        <v>50</v>
      </c>
      <c r="C573" s="15" t="s">
        <v>7</v>
      </c>
      <c r="D573" s="15" t="s">
        <v>109</v>
      </c>
      <c r="E573" s="16">
        <v>0.25</v>
      </c>
      <c r="F573" s="3">
        <v>0.74791666666666667</v>
      </c>
      <c r="G573" s="12">
        <f t="shared" si="107"/>
        <v>8.1250000000000044E-2</v>
      </c>
      <c r="H573" s="13">
        <f t="shared" si="97"/>
        <v>57</v>
      </c>
      <c r="I573" s="13" t="str">
        <f t="shared" si="99"/>
        <v>DIURNO</v>
      </c>
      <c r="J573" s="12" t="str">
        <f t="shared" si="98"/>
        <v/>
      </c>
      <c r="L573" s="13" t="str">
        <f t="shared" si="96"/>
        <v/>
      </c>
      <c r="M573" s="13">
        <f t="shared" si="100"/>
        <v>1</v>
      </c>
      <c r="N573" s="28">
        <f t="shared" si="101"/>
        <v>0</v>
      </c>
      <c r="O573" s="13">
        <f t="shared" si="102"/>
        <v>0</v>
      </c>
      <c r="P573" s="13">
        <f t="shared" si="103"/>
        <v>1</v>
      </c>
      <c r="Q573">
        <f t="shared" si="104"/>
        <v>0</v>
      </c>
      <c r="R573">
        <f t="shared" si="105"/>
        <v>1</v>
      </c>
      <c r="S573">
        <f t="shared" si="106"/>
        <v>1</v>
      </c>
    </row>
    <row r="574" spans="2:19" x14ac:dyDescent="0.2">
      <c r="B574" s="15" t="s">
        <v>50</v>
      </c>
      <c r="C574" s="15" t="s">
        <v>7</v>
      </c>
      <c r="D574" s="15" t="s">
        <v>110</v>
      </c>
      <c r="E574" s="16">
        <v>0.25</v>
      </c>
      <c r="F574" s="3">
        <v>0.74583333333333324</v>
      </c>
      <c r="G574" s="12">
        <f t="shared" si="107"/>
        <v>7.9166666666666607E-2</v>
      </c>
      <c r="H574" s="13">
        <f t="shared" si="97"/>
        <v>54</v>
      </c>
      <c r="I574" s="13" t="str">
        <f t="shared" si="99"/>
        <v>DIURNO</v>
      </c>
      <c r="J574" s="12" t="str">
        <f t="shared" si="98"/>
        <v/>
      </c>
      <c r="L574" s="13" t="str">
        <f t="shared" si="96"/>
        <v/>
      </c>
      <c r="M574" s="13">
        <f t="shared" si="100"/>
        <v>0.75</v>
      </c>
      <c r="N574" s="28">
        <f t="shared" si="101"/>
        <v>0</v>
      </c>
      <c r="O574" s="13">
        <f t="shared" si="102"/>
        <v>0</v>
      </c>
      <c r="P574" s="13">
        <f t="shared" si="103"/>
        <v>1</v>
      </c>
      <c r="Q574">
        <f t="shared" si="104"/>
        <v>0</v>
      </c>
      <c r="R574">
        <f t="shared" si="105"/>
        <v>1</v>
      </c>
      <c r="S574">
        <f t="shared" si="106"/>
        <v>0.75</v>
      </c>
    </row>
    <row r="575" spans="2:19" x14ac:dyDescent="0.2">
      <c r="B575" s="15" t="s">
        <v>50</v>
      </c>
      <c r="C575" s="15" t="s">
        <v>7</v>
      </c>
      <c r="D575" s="15" t="s">
        <v>111</v>
      </c>
      <c r="E575" s="16">
        <v>0.25</v>
      </c>
      <c r="F575" s="3">
        <v>0.74583333333333324</v>
      </c>
      <c r="G575" s="12">
        <f t="shared" si="107"/>
        <v>7.9166666666666607E-2</v>
      </c>
      <c r="H575" s="13">
        <f t="shared" si="97"/>
        <v>54</v>
      </c>
      <c r="I575" s="13" t="str">
        <f t="shared" si="99"/>
        <v>DIURNO</v>
      </c>
      <c r="J575" s="12" t="str">
        <f t="shared" si="98"/>
        <v/>
      </c>
      <c r="L575" s="13" t="str">
        <f t="shared" si="96"/>
        <v/>
      </c>
      <c r="M575" s="13">
        <f t="shared" si="100"/>
        <v>0.75</v>
      </c>
      <c r="N575" s="28">
        <f t="shared" si="101"/>
        <v>0</v>
      </c>
      <c r="O575" s="13">
        <f t="shared" si="102"/>
        <v>0</v>
      </c>
      <c r="P575" s="13">
        <f t="shared" si="103"/>
        <v>1</v>
      </c>
      <c r="Q575">
        <f t="shared" si="104"/>
        <v>0</v>
      </c>
      <c r="R575">
        <f t="shared" si="105"/>
        <v>1</v>
      </c>
      <c r="S575">
        <f t="shared" si="106"/>
        <v>0.75</v>
      </c>
    </row>
    <row r="576" spans="2:19" x14ac:dyDescent="0.2">
      <c r="B576" s="15" t="s">
        <v>50</v>
      </c>
      <c r="C576" s="15" t="s">
        <v>7</v>
      </c>
      <c r="D576" s="15" t="s">
        <v>112</v>
      </c>
      <c r="E576" s="16">
        <v>0.25</v>
      </c>
      <c r="F576" s="3">
        <v>0.74861111111111101</v>
      </c>
      <c r="G576" s="12">
        <f t="shared" si="107"/>
        <v>8.1944444444444375E-2</v>
      </c>
      <c r="H576" s="13">
        <f t="shared" si="97"/>
        <v>58</v>
      </c>
      <c r="I576" s="13" t="str">
        <f t="shared" si="99"/>
        <v>DIURNO</v>
      </c>
      <c r="J576" s="12" t="str">
        <f t="shared" si="98"/>
        <v/>
      </c>
      <c r="L576" s="13" t="str">
        <f t="shared" si="96"/>
        <v/>
      </c>
      <c r="M576" s="13">
        <f t="shared" si="100"/>
        <v>1</v>
      </c>
      <c r="N576" s="28">
        <f t="shared" si="101"/>
        <v>0</v>
      </c>
      <c r="O576" s="13">
        <f t="shared" si="102"/>
        <v>0</v>
      </c>
      <c r="P576" s="13">
        <f t="shared" si="103"/>
        <v>1</v>
      </c>
      <c r="Q576">
        <f t="shared" si="104"/>
        <v>0</v>
      </c>
      <c r="R576">
        <f t="shared" si="105"/>
        <v>1</v>
      </c>
      <c r="S576">
        <f t="shared" si="106"/>
        <v>1</v>
      </c>
    </row>
    <row r="577" spans="2:19" x14ac:dyDescent="0.2">
      <c r="B577" s="15" t="s">
        <v>51</v>
      </c>
      <c r="C577" s="15" t="s">
        <v>7</v>
      </c>
      <c r="D577" s="15" t="s">
        <v>104</v>
      </c>
      <c r="E577" s="16">
        <v>0.74861111111111101</v>
      </c>
      <c r="G577" s="12">
        <f t="shared" si="107"/>
        <v>0</v>
      </c>
      <c r="H577" s="13">
        <f t="shared" si="97"/>
        <v>0</v>
      </c>
      <c r="I577" s="13" t="str">
        <f t="shared" si="99"/>
        <v>DIURNO</v>
      </c>
      <c r="J577" s="12" t="str">
        <f t="shared" si="98"/>
        <v>SI</v>
      </c>
      <c r="L577" s="13" t="str">
        <f t="shared" si="96"/>
        <v>5,5</v>
      </c>
      <c r="M577" s="13">
        <f t="shared" si="100"/>
        <v>0</v>
      </c>
      <c r="N577" s="28">
        <f t="shared" si="101"/>
        <v>0</v>
      </c>
      <c r="O577" s="13">
        <f t="shared" si="102"/>
        <v>0</v>
      </c>
      <c r="P577" s="13">
        <f t="shared" si="103"/>
        <v>0</v>
      </c>
      <c r="Q577">
        <f t="shared" si="104"/>
        <v>0</v>
      </c>
      <c r="R577">
        <f t="shared" si="105"/>
        <v>0</v>
      </c>
      <c r="S577">
        <f t="shared" si="106"/>
        <v>0</v>
      </c>
    </row>
    <row r="578" spans="2:19" x14ac:dyDescent="0.2">
      <c r="B578" s="15" t="s">
        <v>51</v>
      </c>
      <c r="C578" s="15" t="s">
        <v>7</v>
      </c>
      <c r="D578" s="15" t="s">
        <v>105</v>
      </c>
      <c r="E578" s="16">
        <v>0.25</v>
      </c>
      <c r="F578" s="3">
        <v>0.75347222222222221</v>
      </c>
      <c r="G578" s="12">
        <f t="shared" si="107"/>
        <v>8.680555555555558E-2</v>
      </c>
      <c r="H578" s="13">
        <f t="shared" si="97"/>
        <v>5</v>
      </c>
      <c r="I578" s="13" t="str">
        <f t="shared" si="99"/>
        <v>DIURNO</v>
      </c>
      <c r="J578" s="12" t="str">
        <f t="shared" si="98"/>
        <v/>
      </c>
      <c r="L578" s="13" t="str">
        <f t="shared" si="96"/>
        <v/>
      </c>
      <c r="M578" s="13">
        <f t="shared" si="100"/>
        <v>0</v>
      </c>
      <c r="N578" s="28">
        <f t="shared" si="101"/>
        <v>0</v>
      </c>
      <c r="O578" s="13">
        <f t="shared" si="102"/>
        <v>0</v>
      </c>
      <c r="P578" s="13">
        <f t="shared" si="103"/>
        <v>2</v>
      </c>
      <c r="Q578">
        <f t="shared" si="104"/>
        <v>0</v>
      </c>
      <c r="R578">
        <f t="shared" si="105"/>
        <v>2</v>
      </c>
      <c r="S578">
        <f t="shared" si="106"/>
        <v>0</v>
      </c>
    </row>
    <row r="579" spans="2:19" x14ac:dyDescent="0.2">
      <c r="B579" s="15" t="s">
        <v>51</v>
      </c>
      <c r="C579" s="15" t="s">
        <v>7</v>
      </c>
      <c r="D579" s="15" t="s">
        <v>106</v>
      </c>
      <c r="E579" s="16">
        <v>0.25</v>
      </c>
      <c r="F579" s="3">
        <v>0.75208333333333333</v>
      </c>
      <c r="G579" s="12">
        <f t="shared" si="107"/>
        <v>8.5416666666666696E-2</v>
      </c>
      <c r="H579" s="13">
        <f t="shared" si="97"/>
        <v>3</v>
      </c>
      <c r="I579" s="13" t="str">
        <f t="shared" si="99"/>
        <v>DIURNO</v>
      </c>
      <c r="J579" s="12" t="str">
        <f t="shared" si="98"/>
        <v/>
      </c>
      <c r="L579" s="13" t="str">
        <f t="shared" ref="L579:L642" si="108">IF(J579="SI","5,5","")</f>
        <v/>
      </c>
      <c r="M579" s="13">
        <f t="shared" si="100"/>
        <v>0</v>
      </c>
      <c r="N579" s="28">
        <f t="shared" si="101"/>
        <v>0</v>
      </c>
      <c r="O579" s="13">
        <f t="shared" si="102"/>
        <v>0</v>
      </c>
      <c r="P579" s="13">
        <f t="shared" si="103"/>
        <v>2</v>
      </c>
      <c r="Q579">
        <f t="shared" si="104"/>
        <v>0</v>
      </c>
      <c r="R579">
        <f t="shared" si="105"/>
        <v>2</v>
      </c>
      <c r="S579">
        <f t="shared" si="106"/>
        <v>0</v>
      </c>
    </row>
    <row r="580" spans="2:19" x14ac:dyDescent="0.2">
      <c r="B580" s="15" t="s">
        <v>52</v>
      </c>
      <c r="C580" s="15" t="s">
        <v>7</v>
      </c>
      <c r="D580" s="15" t="s">
        <v>102</v>
      </c>
      <c r="E580" s="16">
        <v>0.27013888888888887</v>
      </c>
      <c r="F580" s="3">
        <v>0.66736111111111107</v>
      </c>
      <c r="G580" s="12">
        <f t="shared" si="107"/>
        <v>6.9444444444444198E-4</v>
      </c>
      <c r="H580" s="13">
        <f t="shared" si="97"/>
        <v>1</v>
      </c>
      <c r="I580" s="13" t="str">
        <f t="shared" si="99"/>
        <v>DIURNO</v>
      </c>
      <c r="J580" s="12" t="str">
        <f t="shared" si="98"/>
        <v/>
      </c>
      <c r="L580" s="13" t="str">
        <f t="shared" si="108"/>
        <v/>
      </c>
      <c r="M580" s="13">
        <f t="shared" si="100"/>
        <v>0</v>
      </c>
      <c r="N580" s="28">
        <f t="shared" si="101"/>
        <v>0</v>
      </c>
      <c r="O580" s="13">
        <f t="shared" si="102"/>
        <v>0</v>
      </c>
      <c r="P580" s="13">
        <f t="shared" si="103"/>
        <v>0</v>
      </c>
      <c r="Q580">
        <f t="shared" si="104"/>
        <v>0</v>
      </c>
      <c r="R580">
        <f t="shared" si="105"/>
        <v>0</v>
      </c>
      <c r="S580">
        <f t="shared" si="106"/>
        <v>0</v>
      </c>
    </row>
    <row r="581" spans="2:19" x14ac:dyDescent="0.2">
      <c r="B581" s="15" t="s">
        <v>52</v>
      </c>
      <c r="C581" s="15" t="s">
        <v>7</v>
      </c>
      <c r="D581" s="15" t="s">
        <v>103</v>
      </c>
      <c r="E581" s="16">
        <v>0.66736111111111107</v>
      </c>
      <c r="G581" s="12">
        <f t="shared" si="107"/>
        <v>0</v>
      </c>
      <c r="H581" s="13">
        <f t="shared" ref="H581:H644" si="109">MINUTE(G581)</f>
        <v>0</v>
      </c>
      <c r="I581" s="13" t="str">
        <f t="shared" si="99"/>
        <v>DIURNO</v>
      </c>
      <c r="J581" s="12" t="str">
        <f t="shared" si="98"/>
        <v>SI</v>
      </c>
      <c r="L581" s="13" t="str">
        <f t="shared" si="108"/>
        <v>5,5</v>
      </c>
      <c r="M581" s="13">
        <f t="shared" si="100"/>
        <v>0</v>
      </c>
      <c r="N581" s="28">
        <f t="shared" si="101"/>
        <v>0</v>
      </c>
      <c r="O581" s="13">
        <f t="shared" si="102"/>
        <v>0</v>
      </c>
      <c r="P581" s="13">
        <f t="shared" si="103"/>
        <v>0</v>
      </c>
      <c r="Q581">
        <f t="shared" si="104"/>
        <v>0</v>
      </c>
      <c r="R581">
        <f t="shared" si="105"/>
        <v>0</v>
      </c>
      <c r="S581">
        <f t="shared" si="106"/>
        <v>0</v>
      </c>
    </row>
    <row r="582" spans="2:19" x14ac:dyDescent="0.2">
      <c r="B582" s="15" t="s">
        <v>52</v>
      </c>
      <c r="C582" s="15" t="s">
        <v>7</v>
      </c>
      <c r="D582" s="15" t="s">
        <v>104</v>
      </c>
      <c r="E582" s="16">
        <v>0.27083333333333331</v>
      </c>
      <c r="F582" s="3">
        <v>0.66666666666666663</v>
      </c>
      <c r="G582" s="12">
        <f t="shared" si="107"/>
        <v>0</v>
      </c>
      <c r="H582" s="13">
        <f t="shared" si="109"/>
        <v>0</v>
      </c>
      <c r="I582" s="13" t="str">
        <f t="shared" si="99"/>
        <v>DIURNO</v>
      </c>
      <c r="J582" s="12" t="str">
        <f t="shared" ref="J582:J645" si="110">IF(E582&gt;=$G$3,"SI","")</f>
        <v/>
      </c>
      <c r="L582" s="13" t="str">
        <f t="shared" si="108"/>
        <v/>
      </c>
      <c r="M582" s="13">
        <f t="shared" si="100"/>
        <v>0</v>
      </c>
      <c r="N582" s="28">
        <f t="shared" si="101"/>
        <v>0</v>
      </c>
      <c r="O582" s="13">
        <f t="shared" si="102"/>
        <v>0</v>
      </c>
      <c r="P582" s="13">
        <f t="shared" si="103"/>
        <v>0</v>
      </c>
      <c r="Q582">
        <f t="shared" si="104"/>
        <v>0</v>
      </c>
      <c r="R582">
        <f t="shared" si="105"/>
        <v>0</v>
      </c>
      <c r="S582">
        <f t="shared" si="106"/>
        <v>0</v>
      </c>
    </row>
    <row r="583" spans="2:19" x14ac:dyDescent="0.2">
      <c r="B583" s="15" t="s">
        <v>52</v>
      </c>
      <c r="C583" s="15" t="s">
        <v>7</v>
      </c>
      <c r="D583" s="15" t="s">
        <v>105</v>
      </c>
      <c r="E583" s="16">
        <v>0.26666666666666666</v>
      </c>
      <c r="F583" s="3">
        <v>0.66666666666666663</v>
      </c>
      <c r="G583" s="12">
        <f t="shared" si="107"/>
        <v>0</v>
      </c>
      <c r="H583" s="13">
        <f t="shared" si="109"/>
        <v>0</v>
      </c>
      <c r="I583" s="13" t="str">
        <f t="shared" ref="I583:I646" si="111">IF(F583&lt;$I$3,"DIURNO",IF(F583&gt;$I$3,"EXTRANOC",""))</f>
        <v>DIURNO</v>
      </c>
      <c r="J583" s="12" t="str">
        <f t="shared" si="110"/>
        <v/>
      </c>
      <c r="L583" s="13" t="str">
        <f t="shared" si="108"/>
        <v/>
      </c>
      <c r="M583" s="13">
        <f t="shared" ref="M583:M646" si="112">IF(H583&lt;=5,0,IF(H583&lt;=20,0.25,IF(H583&lt;=40,0.5,IF(H583&lt;=55,0.75,1))))</f>
        <v>0</v>
      </c>
      <c r="N583" s="28">
        <f t="shared" ref="N583:N646" si="113">IF(F583&gt;$I$3,F583-$I$3,0)</f>
        <v>0</v>
      </c>
      <c r="O583" s="13">
        <f t="shared" ref="O583:O646" si="114">MINUTE(N583)</f>
        <v>0</v>
      </c>
      <c r="P583" s="13">
        <f t="shared" ref="P583:P646" si="115">HOUR(G583)</f>
        <v>0</v>
      </c>
      <c r="Q583">
        <f t="shared" ref="Q583:Q646" si="116">HOUR(N583)</f>
        <v>0</v>
      </c>
      <c r="R583">
        <f t="shared" ref="R583:R646" si="117">P583-Q583</f>
        <v>0</v>
      </c>
      <c r="S583">
        <f t="shared" ref="S583:S646" si="118">M583</f>
        <v>0</v>
      </c>
    </row>
    <row r="584" spans="2:19" x14ac:dyDescent="0.2">
      <c r="B584" s="15" t="s">
        <v>52</v>
      </c>
      <c r="C584" s="15" t="s">
        <v>7</v>
      </c>
      <c r="D584" s="15" t="s">
        <v>106</v>
      </c>
      <c r="E584" s="16">
        <v>0.27013888888888887</v>
      </c>
      <c r="F584" s="3">
        <v>0.66666666666666663</v>
      </c>
      <c r="G584" s="12">
        <f t="shared" si="107"/>
        <v>0</v>
      </c>
      <c r="H584" s="13">
        <f t="shared" si="109"/>
        <v>0</v>
      </c>
      <c r="I584" s="13" t="str">
        <f t="shared" si="111"/>
        <v>DIURNO</v>
      </c>
      <c r="J584" s="12" t="str">
        <f t="shared" si="110"/>
        <v/>
      </c>
      <c r="L584" s="13" t="str">
        <f t="shared" si="108"/>
        <v/>
      </c>
      <c r="M584" s="13">
        <f t="shared" si="112"/>
        <v>0</v>
      </c>
      <c r="N584" s="28">
        <f t="shared" si="113"/>
        <v>0</v>
      </c>
      <c r="O584" s="13">
        <f t="shared" si="114"/>
        <v>0</v>
      </c>
      <c r="P584" s="13">
        <f t="shared" si="115"/>
        <v>0</v>
      </c>
      <c r="Q584">
        <f t="shared" si="116"/>
        <v>0</v>
      </c>
      <c r="R584">
        <f t="shared" si="117"/>
        <v>0</v>
      </c>
      <c r="S584">
        <f t="shared" si="118"/>
        <v>0</v>
      </c>
    </row>
    <row r="585" spans="2:19" x14ac:dyDescent="0.2">
      <c r="B585" s="15" t="s">
        <v>52</v>
      </c>
      <c r="C585" s="15" t="s">
        <v>7</v>
      </c>
      <c r="D585" s="15" t="s">
        <v>107</v>
      </c>
      <c r="E585" s="16">
        <v>0.26944444444444443</v>
      </c>
      <c r="F585" s="3">
        <v>0.66805555555555562</v>
      </c>
      <c r="G585" s="12">
        <f t="shared" ref="G585:G648" si="119">IF(F585&gt;$G$3,F585-$G$3,)</f>
        <v>1.388888888888995E-3</v>
      </c>
      <c r="H585" s="13">
        <f t="shared" si="109"/>
        <v>2</v>
      </c>
      <c r="I585" s="13" t="str">
        <f t="shared" si="111"/>
        <v>DIURNO</v>
      </c>
      <c r="J585" s="12" t="str">
        <f t="shared" si="110"/>
        <v/>
      </c>
      <c r="L585" s="13" t="str">
        <f t="shared" si="108"/>
        <v/>
      </c>
      <c r="M585" s="13">
        <f t="shared" si="112"/>
        <v>0</v>
      </c>
      <c r="N585" s="28">
        <f t="shared" si="113"/>
        <v>0</v>
      </c>
      <c r="O585" s="13">
        <f t="shared" si="114"/>
        <v>0</v>
      </c>
      <c r="P585" s="13">
        <f t="shared" si="115"/>
        <v>0</v>
      </c>
      <c r="Q585">
        <f t="shared" si="116"/>
        <v>0</v>
      </c>
      <c r="R585">
        <f t="shared" si="117"/>
        <v>0</v>
      </c>
      <c r="S585">
        <f t="shared" si="118"/>
        <v>0</v>
      </c>
    </row>
    <row r="586" spans="2:19" x14ac:dyDescent="0.2">
      <c r="B586" s="15" t="s">
        <v>52</v>
      </c>
      <c r="C586" s="15" t="s">
        <v>7</v>
      </c>
      <c r="D586" s="15" t="s">
        <v>113</v>
      </c>
      <c r="E586" s="16">
        <v>0.27013888888888887</v>
      </c>
      <c r="F586" s="3">
        <v>0.66805555555555562</v>
      </c>
      <c r="G586" s="12">
        <f t="shared" si="119"/>
        <v>1.388888888888995E-3</v>
      </c>
      <c r="H586" s="13">
        <f t="shared" si="109"/>
        <v>2</v>
      </c>
      <c r="I586" s="13" t="str">
        <f t="shared" si="111"/>
        <v>DIURNO</v>
      </c>
      <c r="J586" s="12" t="str">
        <f t="shared" si="110"/>
        <v/>
      </c>
      <c r="L586" s="13" t="str">
        <f t="shared" si="108"/>
        <v/>
      </c>
      <c r="M586" s="13">
        <f t="shared" si="112"/>
        <v>0</v>
      </c>
      <c r="N586" s="28">
        <f t="shared" si="113"/>
        <v>0</v>
      </c>
      <c r="O586" s="13">
        <f t="shared" si="114"/>
        <v>0</v>
      </c>
      <c r="P586" s="13">
        <f t="shared" si="115"/>
        <v>0</v>
      </c>
      <c r="Q586">
        <f t="shared" si="116"/>
        <v>0</v>
      </c>
      <c r="R586">
        <f t="shared" si="117"/>
        <v>0</v>
      </c>
      <c r="S586">
        <f t="shared" si="118"/>
        <v>0</v>
      </c>
    </row>
    <row r="587" spans="2:19" x14ac:dyDescent="0.2">
      <c r="B587" s="15" t="s">
        <v>52</v>
      </c>
      <c r="C587" s="15" t="s">
        <v>7</v>
      </c>
      <c r="D587" s="15" t="s">
        <v>108</v>
      </c>
      <c r="E587" s="16">
        <v>0.26319444444444445</v>
      </c>
      <c r="F587" s="3">
        <v>0.66736111111111107</v>
      </c>
      <c r="G587" s="12">
        <f t="shared" si="119"/>
        <v>6.9444444444444198E-4</v>
      </c>
      <c r="H587" s="13">
        <f t="shared" si="109"/>
        <v>1</v>
      </c>
      <c r="I587" s="13" t="str">
        <f t="shared" si="111"/>
        <v>DIURNO</v>
      </c>
      <c r="J587" s="12" t="str">
        <f t="shared" si="110"/>
        <v/>
      </c>
      <c r="L587" s="13" t="str">
        <f t="shared" si="108"/>
        <v/>
      </c>
      <c r="M587" s="13">
        <f t="shared" si="112"/>
        <v>0</v>
      </c>
      <c r="N587" s="28">
        <f t="shared" si="113"/>
        <v>0</v>
      </c>
      <c r="O587" s="13">
        <f t="shared" si="114"/>
        <v>0</v>
      </c>
      <c r="P587" s="13">
        <f t="shared" si="115"/>
        <v>0</v>
      </c>
      <c r="Q587">
        <f t="shared" si="116"/>
        <v>0</v>
      </c>
      <c r="R587">
        <f t="shared" si="117"/>
        <v>0</v>
      </c>
      <c r="S587">
        <f t="shared" si="118"/>
        <v>0</v>
      </c>
    </row>
    <row r="588" spans="2:19" x14ac:dyDescent="0.2">
      <c r="B588" s="15" t="s">
        <v>52</v>
      </c>
      <c r="C588" s="15" t="s">
        <v>7</v>
      </c>
      <c r="D588" s="15" t="s">
        <v>114</v>
      </c>
      <c r="E588" s="16">
        <v>0.33263888888888887</v>
      </c>
      <c r="F588" s="3">
        <v>0.50624999999999998</v>
      </c>
      <c r="G588" s="12">
        <f t="shared" si="119"/>
        <v>0</v>
      </c>
      <c r="H588" s="13">
        <f t="shared" si="109"/>
        <v>0</v>
      </c>
      <c r="I588" s="13" t="str">
        <f t="shared" si="111"/>
        <v>DIURNO</v>
      </c>
      <c r="J588" s="12" t="str">
        <f t="shared" si="110"/>
        <v/>
      </c>
      <c r="L588" s="13" t="str">
        <f t="shared" si="108"/>
        <v/>
      </c>
      <c r="M588" s="13">
        <f t="shared" si="112"/>
        <v>0</v>
      </c>
      <c r="N588" s="28">
        <f t="shared" si="113"/>
        <v>0</v>
      </c>
      <c r="O588" s="13">
        <f t="shared" si="114"/>
        <v>0</v>
      </c>
      <c r="P588" s="13">
        <f t="shared" si="115"/>
        <v>0</v>
      </c>
      <c r="Q588">
        <f t="shared" si="116"/>
        <v>0</v>
      </c>
      <c r="R588">
        <f t="shared" si="117"/>
        <v>0</v>
      </c>
      <c r="S588">
        <f t="shared" si="118"/>
        <v>0</v>
      </c>
    </row>
    <row r="589" spans="2:19" x14ac:dyDescent="0.2">
      <c r="B589" s="15" t="s">
        <v>52</v>
      </c>
      <c r="C589" s="15" t="s">
        <v>7</v>
      </c>
      <c r="D589" s="15" t="s">
        <v>109</v>
      </c>
      <c r="E589" s="16">
        <v>0.27013888888888887</v>
      </c>
      <c r="F589" s="3">
        <v>0.75</v>
      </c>
      <c r="G589" s="12">
        <f t="shared" si="119"/>
        <v>8.333333333333337E-2</v>
      </c>
      <c r="H589" s="13">
        <f t="shared" si="109"/>
        <v>0</v>
      </c>
      <c r="I589" s="13" t="str">
        <f t="shared" si="111"/>
        <v>DIURNO</v>
      </c>
      <c r="J589" s="12" t="str">
        <f t="shared" si="110"/>
        <v/>
      </c>
      <c r="L589" s="13" t="str">
        <f t="shared" si="108"/>
        <v/>
      </c>
      <c r="M589" s="13">
        <f t="shared" si="112"/>
        <v>0</v>
      </c>
      <c r="N589" s="28">
        <f t="shared" si="113"/>
        <v>0</v>
      </c>
      <c r="O589" s="13">
        <f t="shared" si="114"/>
        <v>0</v>
      </c>
      <c r="P589" s="13">
        <f t="shared" si="115"/>
        <v>2</v>
      </c>
      <c r="Q589">
        <f t="shared" si="116"/>
        <v>0</v>
      </c>
      <c r="R589">
        <f t="shared" si="117"/>
        <v>2</v>
      </c>
      <c r="S589">
        <f t="shared" si="118"/>
        <v>0</v>
      </c>
    </row>
    <row r="590" spans="2:19" x14ac:dyDescent="0.2">
      <c r="B590" s="15" t="s">
        <v>52</v>
      </c>
      <c r="C590" s="15" t="s">
        <v>7</v>
      </c>
      <c r="D590" s="15" t="s">
        <v>110</v>
      </c>
      <c r="E590" s="16">
        <v>0.26805555555555555</v>
      </c>
      <c r="F590" s="3">
        <v>0.75</v>
      </c>
      <c r="G590" s="12">
        <f t="shared" si="119"/>
        <v>8.333333333333337E-2</v>
      </c>
      <c r="H590" s="13">
        <f t="shared" si="109"/>
        <v>0</v>
      </c>
      <c r="I590" s="13" t="str">
        <f t="shared" si="111"/>
        <v>DIURNO</v>
      </c>
      <c r="J590" s="12" t="str">
        <f t="shared" si="110"/>
        <v/>
      </c>
      <c r="L590" s="13" t="str">
        <f t="shared" si="108"/>
        <v/>
      </c>
      <c r="M590" s="13">
        <f t="shared" si="112"/>
        <v>0</v>
      </c>
      <c r="N590" s="28">
        <f t="shared" si="113"/>
        <v>0</v>
      </c>
      <c r="O590" s="13">
        <f t="shared" si="114"/>
        <v>0</v>
      </c>
      <c r="P590" s="13">
        <f t="shared" si="115"/>
        <v>2</v>
      </c>
      <c r="Q590">
        <f t="shared" si="116"/>
        <v>0</v>
      </c>
      <c r="R590">
        <f t="shared" si="117"/>
        <v>2</v>
      </c>
      <c r="S590">
        <f t="shared" si="118"/>
        <v>0</v>
      </c>
    </row>
    <row r="591" spans="2:19" x14ac:dyDescent="0.2">
      <c r="B591" s="15" t="s">
        <v>52</v>
      </c>
      <c r="C591" s="15" t="s">
        <v>7</v>
      </c>
      <c r="D591" s="15" t="s">
        <v>111</v>
      </c>
      <c r="E591" s="16">
        <v>0.26874999999999999</v>
      </c>
      <c r="F591" s="3">
        <v>0.75</v>
      </c>
      <c r="G591" s="12">
        <f t="shared" si="119"/>
        <v>8.333333333333337E-2</v>
      </c>
      <c r="H591" s="13">
        <f t="shared" si="109"/>
        <v>0</v>
      </c>
      <c r="I591" s="13" t="str">
        <f t="shared" si="111"/>
        <v>DIURNO</v>
      </c>
      <c r="J591" s="12" t="str">
        <f t="shared" si="110"/>
        <v/>
      </c>
      <c r="L591" s="13" t="str">
        <f t="shared" si="108"/>
        <v/>
      </c>
      <c r="M591" s="13">
        <f t="shared" si="112"/>
        <v>0</v>
      </c>
      <c r="N591" s="28">
        <f t="shared" si="113"/>
        <v>0</v>
      </c>
      <c r="O591" s="13">
        <f t="shared" si="114"/>
        <v>0</v>
      </c>
      <c r="P591" s="13">
        <f t="shared" si="115"/>
        <v>2</v>
      </c>
      <c r="Q591">
        <f t="shared" si="116"/>
        <v>0</v>
      </c>
      <c r="R591">
        <f t="shared" si="117"/>
        <v>2</v>
      </c>
      <c r="S591">
        <f t="shared" si="118"/>
        <v>0</v>
      </c>
    </row>
    <row r="592" spans="2:19" x14ac:dyDescent="0.2">
      <c r="B592" s="15" t="s">
        <v>52</v>
      </c>
      <c r="C592" s="15" t="s">
        <v>7</v>
      </c>
      <c r="D592" s="15" t="s">
        <v>112</v>
      </c>
      <c r="E592" s="16">
        <v>0.27013888888888887</v>
      </c>
      <c r="F592" s="3">
        <v>0.75</v>
      </c>
      <c r="G592" s="12">
        <f t="shared" si="119"/>
        <v>8.333333333333337E-2</v>
      </c>
      <c r="H592" s="13">
        <f t="shared" si="109"/>
        <v>0</v>
      </c>
      <c r="I592" s="13" t="str">
        <f t="shared" si="111"/>
        <v>DIURNO</v>
      </c>
      <c r="J592" s="12" t="str">
        <f t="shared" si="110"/>
        <v/>
      </c>
      <c r="L592" s="13" t="str">
        <f t="shared" si="108"/>
        <v/>
      </c>
      <c r="M592" s="13">
        <f t="shared" si="112"/>
        <v>0</v>
      </c>
      <c r="N592" s="28">
        <f t="shared" si="113"/>
        <v>0</v>
      </c>
      <c r="O592" s="13">
        <f t="shared" si="114"/>
        <v>0</v>
      </c>
      <c r="P592" s="13">
        <f t="shared" si="115"/>
        <v>2</v>
      </c>
      <c r="Q592">
        <f t="shared" si="116"/>
        <v>0</v>
      </c>
      <c r="R592">
        <f t="shared" si="117"/>
        <v>2</v>
      </c>
      <c r="S592">
        <f t="shared" si="118"/>
        <v>0</v>
      </c>
    </row>
    <row r="593" spans="2:19" x14ac:dyDescent="0.2">
      <c r="B593" s="15" t="s">
        <v>53</v>
      </c>
      <c r="C593" s="15" t="s">
        <v>7</v>
      </c>
      <c r="D593" s="15" t="s">
        <v>102</v>
      </c>
      <c r="E593" s="16">
        <v>0.25</v>
      </c>
      <c r="F593" s="3">
        <v>0.74583333333333324</v>
      </c>
      <c r="G593" s="12">
        <f t="shared" si="119"/>
        <v>7.9166666666666607E-2</v>
      </c>
      <c r="H593" s="13">
        <f t="shared" si="109"/>
        <v>54</v>
      </c>
      <c r="I593" s="13" t="str">
        <f t="shared" si="111"/>
        <v>DIURNO</v>
      </c>
      <c r="J593" s="12" t="str">
        <f t="shared" si="110"/>
        <v/>
      </c>
      <c r="L593" s="13" t="str">
        <f t="shared" si="108"/>
        <v/>
      </c>
      <c r="M593" s="13">
        <f t="shared" si="112"/>
        <v>0.75</v>
      </c>
      <c r="N593" s="28">
        <f t="shared" si="113"/>
        <v>0</v>
      </c>
      <c r="O593" s="13">
        <f t="shared" si="114"/>
        <v>0</v>
      </c>
      <c r="P593" s="13">
        <f t="shared" si="115"/>
        <v>1</v>
      </c>
      <c r="Q593">
        <f t="shared" si="116"/>
        <v>0</v>
      </c>
      <c r="R593">
        <f t="shared" si="117"/>
        <v>1</v>
      </c>
      <c r="S593">
        <f t="shared" si="118"/>
        <v>0.75</v>
      </c>
    </row>
    <row r="594" spans="2:19" x14ac:dyDescent="0.2">
      <c r="B594" s="15" t="s">
        <v>53</v>
      </c>
      <c r="C594" s="15" t="s">
        <v>7</v>
      </c>
      <c r="D594" s="15" t="s">
        <v>103</v>
      </c>
      <c r="E594" s="16">
        <v>0.26666666666666666</v>
      </c>
      <c r="F594" s="3">
        <v>0.66736111111111107</v>
      </c>
      <c r="G594" s="12">
        <f t="shared" si="119"/>
        <v>6.9444444444444198E-4</v>
      </c>
      <c r="H594" s="13">
        <f t="shared" si="109"/>
        <v>1</v>
      </c>
      <c r="I594" s="13" t="str">
        <f t="shared" si="111"/>
        <v>DIURNO</v>
      </c>
      <c r="J594" s="12" t="str">
        <f t="shared" si="110"/>
        <v/>
      </c>
      <c r="L594" s="13" t="str">
        <f t="shared" si="108"/>
        <v/>
      </c>
      <c r="M594" s="13">
        <f t="shared" si="112"/>
        <v>0</v>
      </c>
      <c r="N594" s="28">
        <f t="shared" si="113"/>
        <v>0</v>
      </c>
      <c r="O594" s="13">
        <f t="shared" si="114"/>
        <v>0</v>
      </c>
      <c r="P594" s="13">
        <f t="shared" si="115"/>
        <v>0</v>
      </c>
      <c r="Q594">
        <f t="shared" si="116"/>
        <v>0</v>
      </c>
      <c r="R594">
        <f t="shared" si="117"/>
        <v>0</v>
      </c>
      <c r="S594">
        <f t="shared" si="118"/>
        <v>0</v>
      </c>
    </row>
    <row r="595" spans="2:19" x14ac:dyDescent="0.2">
      <c r="B595" s="15" t="s">
        <v>53</v>
      </c>
      <c r="C595" s="15" t="s">
        <v>7</v>
      </c>
      <c r="D595" s="15" t="s">
        <v>104</v>
      </c>
      <c r="E595" s="16">
        <v>0.73749999999999993</v>
      </c>
      <c r="G595" s="12">
        <f t="shared" si="119"/>
        <v>0</v>
      </c>
      <c r="H595" s="13">
        <f t="shared" si="109"/>
        <v>0</v>
      </c>
      <c r="I595" s="13" t="str">
        <f t="shared" si="111"/>
        <v>DIURNO</v>
      </c>
      <c r="J595" s="12" t="str">
        <f t="shared" si="110"/>
        <v>SI</v>
      </c>
      <c r="L595" s="13" t="str">
        <f t="shared" si="108"/>
        <v>5,5</v>
      </c>
      <c r="M595" s="13">
        <f t="shared" si="112"/>
        <v>0</v>
      </c>
      <c r="N595" s="28">
        <f t="shared" si="113"/>
        <v>0</v>
      </c>
      <c r="O595" s="13">
        <f t="shared" si="114"/>
        <v>0</v>
      </c>
      <c r="P595" s="13">
        <f t="shared" si="115"/>
        <v>0</v>
      </c>
      <c r="Q595">
        <f t="shared" si="116"/>
        <v>0</v>
      </c>
      <c r="R595">
        <f t="shared" si="117"/>
        <v>0</v>
      </c>
      <c r="S595">
        <f t="shared" si="118"/>
        <v>0</v>
      </c>
    </row>
    <row r="596" spans="2:19" x14ac:dyDescent="0.2">
      <c r="B596" s="15" t="s">
        <v>53</v>
      </c>
      <c r="C596" s="15" t="s">
        <v>7</v>
      </c>
      <c r="D596" s="15" t="s">
        <v>105</v>
      </c>
      <c r="E596" s="16">
        <v>0.25</v>
      </c>
      <c r="F596" s="3">
        <v>0.74375000000000002</v>
      </c>
      <c r="G596" s="12">
        <f t="shared" si="119"/>
        <v>7.7083333333333393E-2</v>
      </c>
      <c r="H596" s="13">
        <f t="shared" si="109"/>
        <v>51</v>
      </c>
      <c r="I596" s="13" t="str">
        <f t="shared" si="111"/>
        <v>DIURNO</v>
      </c>
      <c r="J596" s="12" t="str">
        <f t="shared" si="110"/>
        <v/>
      </c>
      <c r="L596" s="13" t="str">
        <f t="shared" si="108"/>
        <v/>
      </c>
      <c r="M596" s="13">
        <f t="shared" si="112"/>
        <v>0.75</v>
      </c>
      <c r="N596" s="28">
        <f t="shared" si="113"/>
        <v>0</v>
      </c>
      <c r="O596" s="13">
        <f t="shared" si="114"/>
        <v>0</v>
      </c>
      <c r="P596" s="13">
        <f t="shared" si="115"/>
        <v>1</v>
      </c>
      <c r="Q596">
        <f t="shared" si="116"/>
        <v>0</v>
      </c>
      <c r="R596">
        <f t="shared" si="117"/>
        <v>1</v>
      </c>
      <c r="S596">
        <f t="shared" si="118"/>
        <v>0.75</v>
      </c>
    </row>
    <row r="597" spans="2:19" x14ac:dyDescent="0.2">
      <c r="B597" s="15" t="s">
        <v>53</v>
      </c>
      <c r="C597" s="15" t="s">
        <v>7</v>
      </c>
      <c r="D597" s="15" t="s">
        <v>106</v>
      </c>
      <c r="E597" s="16">
        <v>0.25</v>
      </c>
      <c r="F597" s="3">
        <v>0.74236111111111114</v>
      </c>
      <c r="G597" s="12">
        <f t="shared" si="119"/>
        <v>7.5694444444444509E-2</v>
      </c>
      <c r="H597" s="13">
        <f t="shared" si="109"/>
        <v>49</v>
      </c>
      <c r="I597" s="13" t="str">
        <f t="shared" si="111"/>
        <v>DIURNO</v>
      </c>
      <c r="J597" s="12" t="str">
        <f t="shared" si="110"/>
        <v/>
      </c>
      <c r="L597" s="13" t="str">
        <f t="shared" si="108"/>
        <v/>
      </c>
      <c r="M597" s="13">
        <f t="shared" si="112"/>
        <v>0.75</v>
      </c>
      <c r="N597" s="28">
        <f t="shared" si="113"/>
        <v>0</v>
      </c>
      <c r="O597" s="13">
        <f t="shared" si="114"/>
        <v>0</v>
      </c>
      <c r="P597" s="13">
        <f t="shared" si="115"/>
        <v>1</v>
      </c>
      <c r="Q597">
        <f t="shared" si="116"/>
        <v>0</v>
      </c>
      <c r="R597">
        <f t="shared" si="117"/>
        <v>1</v>
      </c>
      <c r="S597">
        <f t="shared" si="118"/>
        <v>0.75</v>
      </c>
    </row>
    <row r="598" spans="2:19" x14ac:dyDescent="0.2">
      <c r="B598" s="15" t="s">
        <v>53</v>
      </c>
      <c r="C598" s="15" t="s">
        <v>7</v>
      </c>
      <c r="D598" s="15" t="s">
        <v>107</v>
      </c>
      <c r="E598" s="16">
        <v>0.25</v>
      </c>
      <c r="F598" s="3">
        <v>0.74652777777777779</v>
      </c>
      <c r="G598" s="12">
        <f t="shared" si="119"/>
        <v>7.986111111111116E-2</v>
      </c>
      <c r="H598" s="13">
        <f t="shared" si="109"/>
        <v>55</v>
      </c>
      <c r="I598" s="13" t="str">
        <f t="shared" si="111"/>
        <v>DIURNO</v>
      </c>
      <c r="J598" s="12" t="str">
        <f t="shared" si="110"/>
        <v/>
      </c>
      <c r="L598" s="13" t="str">
        <f t="shared" si="108"/>
        <v/>
      </c>
      <c r="M598" s="13">
        <f t="shared" si="112"/>
        <v>0.75</v>
      </c>
      <c r="N598" s="28">
        <f t="shared" si="113"/>
        <v>0</v>
      </c>
      <c r="O598" s="13">
        <f t="shared" si="114"/>
        <v>0</v>
      </c>
      <c r="P598" s="13">
        <f t="shared" si="115"/>
        <v>1</v>
      </c>
      <c r="Q598">
        <f t="shared" si="116"/>
        <v>0</v>
      </c>
      <c r="R598">
        <f t="shared" si="117"/>
        <v>1</v>
      </c>
      <c r="S598">
        <f t="shared" si="118"/>
        <v>0.75</v>
      </c>
    </row>
    <row r="599" spans="2:19" x14ac:dyDescent="0.2">
      <c r="B599" s="15" t="s">
        <v>53</v>
      </c>
      <c r="C599" s="15" t="s">
        <v>7</v>
      </c>
      <c r="D599" s="15" t="s">
        <v>113</v>
      </c>
      <c r="E599" s="16">
        <v>0.25069444444444444</v>
      </c>
      <c r="F599" s="3">
        <v>0.74722222222222223</v>
      </c>
      <c r="G599" s="12">
        <f t="shared" si="119"/>
        <v>8.0555555555555602E-2</v>
      </c>
      <c r="H599" s="13">
        <f t="shared" si="109"/>
        <v>56</v>
      </c>
      <c r="I599" s="13" t="str">
        <f t="shared" si="111"/>
        <v>DIURNO</v>
      </c>
      <c r="J599" s="12" t="str">
        <f t="shared" si="110"/>
        <v/>
      </c>
      <c r="L599" s="13" t="str">
        <f t="shared" si="108"/>
        <v/>
      </c>
      <c r="M599" s="13">
        <f t="shared" si="112"/>
        <v>1</v>
      </c>
      <c r="N599" s="28">
        <f t="shared" si="113"/>
        <v>0</v>
      </c>
      <c r="O599" s="13">
        <f t="shared" si="114"/>
        <v>0</v>
      </c>
      <c r="P599" s="13">
        <f t="shared" si="115"/>
        <v>1</v>
      </c>
      <c r="Q599">
        <f t="shared" si="116"/>
        <v>0</v>
      </c>
      <c r="R599">
        <f t="shared" si="117"/>
        <v>1</v>
      </c>
      <c r="S599">
        <f t="shared" si="118"/>
        <v>1</v>
      </c>
    </row>
    <row r="600" spans="2:19" x14ac:dyDescent="0.2">
      <c r="B600" s="15" t="s">
        <v>53</v>
      </c>
      <c r="C600" s="15" t="s">
        <v>7</v>
      </c>
      <c r="D600" s="15" t="s">
        <v>108</v>
      </c>
      <c r="E600" s="16">
        <v>0.74375000000000002</v>
      </c>
      <c r="G600" s="12">
        <f t="shared" si="119"/>
        <v>0</v>
      </c>
      <c r="H600" s="13">
        <f t="shared" si="109"/>
        <v>0</v>
      </c>
      <c r="I600" s="13" t="str">
        <f t="shared" si="111"/>
        <v>DIURNO</v>
      </c>
      <c r="J600" s="12" t="str">
        <f t="shared" si="110"/>
        <v>SI</v>
      </c>
      <c r="L600" s="13" t="str">
        <f t="shared" si="108"/>
        <v>5,5</v>
      </c>
      <c r="M600" s="13">
        <f t="shared" si="112"/>
        <v>0</v>
      </c>
      <c r="N600" s="28">
        <f t="shared" si="113"/>
        <v>0</v>
      </c>
      <c r="O600" s="13">
        <f t="shared" si="114"/>
        <v>0</v>
      </c>
      <c r="P600" s="13">
        <f t="shared" si="115"/>
        <v>0</v>
      </c>
      <c r="Q600">
        <f t="shared" si="116"/>
        <v>0</v>
      </c>
      <c r="R600">
        <f t="shared" si="117"/>
        <v>0</v>
      </c>
      <c r="S600">
        <f t="shared" si="118"/>
        <v>0</v>
      </c>
    </row>
    <row r="601" spans="2:19" x14ac:dyDescent="0.2">
      <c r="B601" s="15" t="s">
        <v>53</v>
      </c>
      <c r="C601" s="15" t="s">
        <v>7</v>
      </c>
      <c r="D601" s="15" t="s">
        <v>114</v>
      </c>
      <c r="E601" s="16">
        <v>0.26319444444444445</v>
      </c>
      <c r="G601" s="12">
        <f t="shared" si="119"/>
        <v>0</v>
      </c>
      <c r="H601" s="13">
        <f t="shared" si="109"/>
        <v>0</v>
      </c>
      <c r="I601" s="13" t="str">
        <f t="shared" si="111"/>
        <v>DIURNO</v>
      </c>
      <c r="J601" s="12" t="str">
        <f t="shared" si="110"/>
        <v/>
      </c>
      <c r="L601" s="13" t="str">
        <f t="shared" si="108"/>
        <v/>
      </c>
      <c r="M601" s="13">
        <f t="shared" si="112"/>
        <v>0</v>
      </c>
      <c r="N601" s="28">
        <f t="shared" si="113"/>
        <v>0</v>
      </c>
      <c r="O601" s="13">
        <f t="shared" si="114"/>
        <v>0</v>
      </c>
      <c r="P601" s="13">
        <f t="shared" si="115"/>
        <v>0</v>
      </c>
      <c r="Q601">
        <f t="shared" si="116"/>
        <v>0</v>
      </c>
      <c r="R601">
        <f t="shared" si="117"/>
        <v>0</v>
      </c>
      <c r="S601">
        <f t="shared" si="118"/>
        <v>0</v>
      </c>
    </row>
    <row r="602" spans="2:19" x14ac:dyDescent="0.2">
      <c r="B602" s="15" t="s">
        <v>53</v>
      </c>
      <c r="C602" s="15" t="s">
        <v>7</v>
      </c>
      <c r="D602" s="15" t="s">
        <v>116</v>
      </c>
      <c r="E602" s="16">
        <v>0.24513888888888888</v>
      </c>
      <c r="F602" s="3">
        <v>0.5</v>
      </c>
      <c r="G602" s="12">
        <f t="shared" si="119"/>
        <v>0</v>
      </c>
      <c r="H602" s="13">
        <f t="shared" si="109"/>
        <v>0</v>
      </c>
      <c r="I602" s="13" t="str">
        <f t="shared" si="111"/>
        <v>DIURNO</v>
      </c>
      <c r="J602" s="12" t="str">
        <f t="shared" si="110"/>
        <v/>
      </c>
      <c r="L602" s="13" t="str">
        <f t="shared" si="108"/>
        <v/>
      </c>
      <c r="M602" s="13">
        <f t="shared" si="112"/>
        <v>0</v>
      </c>
      <c r="N602" s="28">
        <f t="shared" si="113"/>
        <v>0</v>
      </c>
      <c r="O602" s="13">
        <f t="shared" si="114"/>
        <v>0</v>
      </c>
      <c r="P602" s="13">
        <f t="shared" si="115"/>
        <v>0</v>
      </c>
      <c r="Q602">
        <f t="shared" si="116"/>
        <v>0</v>
      </c>
      <c r="R602">
        <f t="shared" si="117"/>
        <v>0</v>
      </c>
      <c r="S602">
        <f t="shared" si="118"/>
        <v>0</v>
      </c>
    </row>
    <row r="603" spans="2:19" x14ac:dyDescent="0.2">
      <c r="B603" s="15" t="s">
        <v>53</v>
      </c>
      <c r="C603" s="15" t="s">
        <v>7</v>
      </c>
      <c r="D603" s="15" t="s">
        <v>109</v>
      </c>
      <c r="E603" s="16">
        <v>0.35902777777777778</v>
      </c>
      <c r="F603" s="3">
        <v>0.75208333333333333</v>
      </c>
      <c r="G603" s="12">
        <f t="shared" si="119"/>
        <v>8.5416666666666696E-2</v>
      </c>
      <c r="H603" s="13">
        <f t="shared" si="109"/>
        <v>3</v>
      </c>
      <c r="I603" s="13" t="str">
        <f t="shared" si="111"/>
        <v>DIURNO</v>
      </c>
      <c r="J603" s="12" t="str">
        <f t="shared" si="110"/>
        <v/>
      </c>
      <c r="L603" s="13" t="str">
        <f t="shared" si="108"/>
        <v/>
      </c>
      <c r="M603" s="13">
        <f t="shared" si="112"/>
        <v>0</v>
      </c>
      <c r="N603" s="28">
        <f t="shared" si="113"/>
        <v>0</v>
      </c>
      <c r="O603" s="13">
        <f t="shared" si="114"/>
        <v>0</v>
      </c>
      <c r="P603" s="13">
        <f t="shared" si="115"/>
        <v>2</v>
      </c>
      <c r="Q603">
        <f t="shared" si="116"/>
        <v>0</v>
      </c>
      <c r="R603">
        <f t="shared" si="117"/>
        <v>2</v>
      </c>
      <c r="S603">
        <f t="shared" si="118"/>
        <v>0</v>
      </c>
    </row>
    <row r="604" spans="2:19" x14ac:dyDescent="0.2">
      <c r="B604" s="15" t="s">
        <v>53</v>
      </c>
      <c r="C604" s="15" t="s">
        <v>7</v>
      </c>
      <c r="D604" s="15" t="s">
        <v>110</v>
      </c>
      <c r="E604" s="16">
        <v>0.24583333333333335</v>
      </c>
      <c r="F604" s="3">
        <v>0.76041666666666663</v>
      </c>
      <c r="G604" s="12">
        <f t="shared" si="119"/>
        <v>9.375E-2</v>
      </c>
      <c r="H604" s="13">
        <f t="shared" si="109"/>
        <v>15</v>
      </c>
      <c r="I604" s="13" t="str">
        <f t="shared" si="111"/>
        <v>DIURNO</v>
      </c>
      <c r="J604" s="12" t="str">
        <f t="shared" si="110"/>
        <v/>
      </c>
      <c r="L604" s="13" t="str">
        <f t="shared" si="108"/>
        <v/>
      </c>
      <c r="M604" s="13">
        <f t="shared" si="112"/>
        <v>0.25</v>
      </c>
      <c r="N604" s="28">
        <f t="shared" si="113"/>
        <v>0</v>
      </c>
      <c r="O604" s="13">
        <f t="shared" si="114"/>
        <v>0</v>
      </c>
      <c r="P604" s="13">
        <f t="shared" si="115"/>
        <v>2</v>
      </c>
      <c r="Q604">
        <f t="shared" si="116"/>
        <v>0</v>
      </c>
      <c r="R604">
        <f t="shared" si="117"/>
        <v>2</v>
      </c>
      <c r="S604">
        <f t="shared" si="118"/>
        <v>0.25</v>
      </c>
    </row>
    <row r="605" spans="2:19" x14ac:dyDescent="0.2">
      <c r="B605" s="15" t="s">
        <v>53</v>
      </c>
      <c r="C605" s="15" t="s">
        <v>7</v>
      </c>
      <c r="D605" s="15" t="s">
        <v>111</v>
      </c>
      <c r="E605" s="16">
        <v>0.2673611111111111</v>
      </c>
      <c r="F605" s="3">
        <v>0.7631944444444444</v>
      </c>
      <c r="G605" s="12">
        <f t="shared" si="119"/>
        <v>9.6527777777777768E-2</v>
      </c>
      <c r="H605" s="13">
        <f t="shared" si="109"/>
        <v>19</v>
      </c>
      <c r="I605" s="13" t="str">
        <f t="shared" si="111"/>
        <v>DIURNO</v>
      </c>
      <c r="J605" s="12" t="str">
        <f t="shared" si="110"/>
        <v/>
      </c>
      <c r="L605" s="13" t="str">
        <f t="shared" si="108"/>
        <v/>
      </c>
      <c r="M605" s="13">
        <f t="shared" si="112"/>
        <v>0.25</v>
      </c>
      <c r="N605" s="28">
        <f t="shared" si="113"/>
        <v>0</v>
      </c>
      <c r="O605" s="13">
        <f t="shared" si="114"/>
        <v>0</v>
      </c>
      <c r="P605" s="13">
        <f t="shared" si="115"/>
        <v>2</v>
      </c>
      <c r="Q605">
        <f t="shared" si="116"/>
        <v>0</v>
      </c>
      <c r="R605">
        <f t="shared" si="117"/>
        <v>2</v>
      </c>
      <c r="S605">
        <f t="shared" si="118"/>
        <v>0.25</v>
      </c>
    </row>
    <row r="606" spans="2:19" x14ac:dyDescent="0.2">
      <c r="B606" s="15" t="s">
        <v>53</v>
      </c>
      <c r="C606" s="15" t="s">
        <v>7</v>
      </c>
      <c r="D606" s="15" t="s">
        <v>112</v>
      </c>
      <c r="E606" s="16">
        <v>0.26597222222222222</v>
      </c>
      <c r="F606" s="3">
        <v>0.75347222222222221</v>
      </c>
      <c r="G606" s="12">
        <f t="shared" si="119"/>
        <v>8.680555555555558E-2</v>
      </c>
      <c r="H606" s="13">
        <f t="shared" si="109"/>
        <v>5</v>
      </c>
      <c r="I606" s="13" t="str">
        <f t="shared" si="111"/>
        <v>DIURNO</v>
      </c>
      <c r="J606" s="12" t="str">
        <f t="shared" si="110"/>
        <v/>
      </c>
      <c r="L606" s="13" t="str">
        <f t="shared" si="108"/>
        <v/>
      </c>
      <c r="M606" s="13">
        <f t="shared" si="112"/>
        <v>0</v>
      </c>
      <c r="N606" s="28">
        <f t="shared" si="113"/>
        <v>0</v>
      </c>
      <c r="O606" s="13">
        <f t="shared" si="114"/>
        <v>0</v>
      </c>
      <c r="P606" s="13">
        <f t="shared" si="115"/>
        <v>2</v>
      </c>
      <c r="Q606">
        <f t="shared" si="116"/>
        <v>0</v>
      </c>
      <c r="R606">
        <f t="shared" si="117"/>
        <v>2</v>
      </c>
      <c r="S606">
        <f t="shared" si="118"/>
        <v>0</v>
      </c>
    </row>
    <row r="607" spans="2:19" x14ac:dyDescent="0.2">
      <c r="B607" s="15" t="s">
        <v>54</v>
      </c>
      <c r="C607" s="15" t="s">
        <v>7</v>
      </c>
      <c r="D607" s="15" t="s">
        <v>102</v>
      </c>
      <c r="E607" s="16">
        <v>0.25</v>
      </c>
      <c r="F607" s="3">
        <v>0.82777777777777783</v>
      </c>
      <c r="G607" s="12">
        <f t="shared" si="119"/>
        <v>0.1611111111111112</v>
      </c>
      <c r="H607" s="13">
        <f t="shared" si="109"/>
        <v>52</v>
      </c>
      <c r="I607" s="13" t="str">
        <f t="shared" si="111"/>
        <v>DIURNO</v>
      </c>
      <c r="J607" s="12" t="str">
        <f t="shared" si="110"/>
        <v/>
      </c>
      <c r="L607" s="13" t="str">
        <f t="shared" si="108"/>
        <v/>
      </c>
      <c r="M607" s="13">
        <f t="shared" si="112"/>
        <v>0.75</v>
      </c>
      <c r="N607" s="28">
        <f t="shared" si="113"/>
        <v>0</v>
      </c>
      <c r="O607" s="13">
        <f t="shared" si="114"/>
        <v>0</v>
      </c>
      <c r="P607" s="13">
        <f t="shared" si="115"/>
        <v>3</v>
      </c>
      <c r="Q607">
        <f t="shared" si="116"/>
        <v>0</v>
      </c>
      <c r="R607">
        <f t="shared" si="117"/>
        <v>3</v>
      </c>
      <c r="S607">
        <f t="shared" si="118"/>
        <v>0.75</v>
      </c>
    </row>
    <row r="608" spans="2:19" x14ac:dyDescent="0.2">
      <c r="B608" s="15" t="s">
        <v>54</v>
      </c>
      <c r="C608" s="15" t="s">
        <v>7</v>
      </c>
      <c r="D608" s="15" t="s">
        <v>103</v>
      </c>
      <c r="E608" s="16">
        <v>0.26666666666666666</v>
      </c>
      <c r="F608" s="3">
        <v>0.66736111111111107</v>
      </c>
      <c r="G608" s="12">
        <f t="shared" si="119"/>
        <v>6.9444444444444198E-4</v>
      </c>
      <c r="H608" s="13">
        <f t="shared" si="109"/>
        <v>1</v>
      </c>
      <c r="I608" s="13" t="str">
        <f t="shared" si="111"/>
        <v>DIURNO</v>
      </c>
      <c r="J608" s="12" t="str">
        <f t="shared" si="110"/>
        <v/>
      </c>
      <c r="L608" s="13" t="str">
        <f t="shared" si="108"/>
        <v/>
      </c>
      <c r="M608" s="13">
        <f t="shared" si="112"/>
        <v>0</v>
      </c>
      <c r="N608" s="28">
        <f t="shared" si="113"/>
        <v>0</v>
      </c>
      <c r="O608" s="13">
        <f t="shared" si="114"/>
        <v>0</v>
      </c>
      <c r="P608" s="13">
        <f t="shared" si="115"/>
        <v>0</v>
      </c>
      <c r="Q608">
        <f t="shared" si="116"/>
        <v>0</v>
      </c>
      <c r="R608">
        <f t="shared" si="117"/>
        <v>0</v>
      </c>
      <c r="S608">
        <f t="shared" si="118"/>
        <v>0</v>
      </c>
    </row>
    <row r="609" spans="2:19" x14ac:dyDescent="0.2">
      <c r="B609" s="15" t="s">
        <v>54</v>
      </c>
      <c r="C609" s="15" t="s">
        <v>7</v>
      </c>
      <c r="D609" s="15" t="s">
        <v>104</v>
      </c>
      <c r="E609" s="16">
        <v>0.44097222222222227</v>
      </c>
      <c r="F609" s="3">
        <v>0.66875000000000007</v>
      </c>
      <c r="G609" s="12">
        <f t="shared" si="119"/>
        <v>2.083333333333437E-3</v>
      </c>
      <c r="H609" s="13">
        <f t="shared" si="109"/>
        <v>3</v>
      </c>
      <c r="I609" s="13" t="str">
        <f t="shared" si="111"/>
        <v>DIURNO</v>
      </c>
      <c r="J609" s="12" t="str">
        <f t="shared" si="110"/>
        <v/>
      </c>
      <c r="L609" s="13" t="str">
        <f t="shared" si="108"/>
        <v/>
      </c>
      <c r="M609" s="13">
        <f t="shared" si="112"/>
        <v>0</v>
      </c>
      <c r="N609" s="28">
        <f t="shared" si="113"/>
        <v>0</v>
      </c>
      <c r="O609" s="13">
        <f t="shared" si="114"/>
        <v>0</v>
      </c>
      <c r="P609" s="13">
        <f t="shared" si="115"/>
        <v>0</v>
      </c>
      <c r="Q609">
        <f t="shared" si="116"/>
        <v>0</v>
      </c>
      <c r="R609">
        <f t="shared" si="117"/>
        <v>0</v>
      </c>
      <c r="S609">
        <f t="shared" si="118"/>
        <v>0</v>
      </c>
    </row>
    <row r="610" spans="2:19" x14ac:dyDescent="0.2">
      <c r="B610" s="15" t="s">
        <v>54</v>
      </c>
      <c r="C610" s="15" t="s">
        <v>7</v>
      </c>
      <c r="D610" s="15" t="s">
        <v>105</v>
      </c>
      <c r="E610" s="16">
        <v>0.2673611111111111</v>
      </c>
      <c r="F610" s="3">
        <v>0.66736111111111107</v>
      </c>
      <c r="G610" s="12">
        <f t="shared" si="119"/>
        <v>6.9444444444444198E-4</v>
      </c>
      <c r="H610" s="13">
        <f t="shared" si="109"/>
        <v>1</v>
      </c>
      <c r="I610" s="13" t="str">
        <f t="shared" si="111"/>
        <v>DIURNO</v>
      </c>
      <c r="J610" s="12" t="str">
        <f t="shared" si="110"/>
        <v/>
      </c>
      <c r="L610" s="13" t="str">
        <f t="shared" si="108"/>
        <v/>
      </c>
      <c r="M610" s="13">
        <f t="shared" si="112"/>
        <v>0</v>
      </c>
      <c r="N610" s="28">
        <f t="shared" si="113"/>
        <v>0</v>
      </c>
      <c r="O610" s="13">
        <f t="shared" si="114"/>
        <v>0</v>
      </c>
      <c r="P610" s="13">
        <f t="shared" si="115"/>
        <v>0</v>
      </c>
      <c r="Q610">
        <f t="shared" si="116"/>
        <v>0</v>
      </c>
      <c r="R610">
        <f t="shared" si="117"/>
        <v>0</v>
      </c>
      <c r="S610">
        <f t="shared" si="118"/>
        <v>0</v>
      </c>
    </row>
    <row r="611" spans="2:19" x14ac:dyDescent="0.2">
      <c r="B611" s="15" t="s">
        <v>54</v>
      </c>
      <c r="C611" s="15" t="s">
        <v>7</v>
      </c>
      <c r="D611" s="15" t="s">
        <v>106</v>
      </c>
      <c r="E611" s="16">
        <v>0.26250000000000001</v>
      </c>
      <c r="F611" s="3">
        <v>0.66736111111111107</v>
      </c>
      <c r="G611" s="12">
        <f t="shared" si="119"/>
        <v>6.9444444444444198E-4</v>
      </c>
      <c r="H611" s="13">
        <f t="shared" si="109"/>
        <v>1</v>
      </c>
      <c r="I611" s="13" t="str">
        <f t="shared" si="111"/>
        <v>DIURNO</v>
      </c>
      <c r="J611" s="12" t="str">
        <f t="shared" si="110"/>
        <v/>
      </c>
      <c r="L611" s="13" t="str">
        <f t="shared" si="108"/>
        <v/>
      </c>
      <c r="M611" s="13">
        <f t="shared" si="112"/>
        <v>0</v>
      </c>
      <c r="N611" s="28">
        <f t="shared" si="113"/>
        <v>0</v>
      </c>
      <c r="O611" s="13">
        <f t="shared" si="114"/>
        <v>0</v>
      </c>
      <c r="P611" s="13">
        <f t="shared" si="115"/>
        <v>0</v>
      </c>
      <c r="Q611">
        <f t="shared" si="116"/>
        <v>0</v>
      </c>
      <c r="R611">
        <f t="shared" si="117"/>
        <v>0</v>
      </c>
      <c r="S611">
        <f t="shared" si="118"/>
        <v>0</v>
      </c>
    </row>
    <row r="612" spans="2:19" x14ac:dyDescent="0.2">
      <c r="B612" s="15" t="s">
        <v>54</v>
      </c>
      <c r="C612" s="15" t="s">
        <v>7</v>
      </c>
      <c r="D612" s="15" t="s">
        <v>107</v>
      </c>
      <c r="E612" s="16">
        <v>0.25</v>
      </c>
      <c r="F612" s="3">
        <v>0.74652777777777779</v>
      </c>
      <c r="G612" s="12">
        <f t="shared" si="119"/>
        <v>7.986111111111116E-2</v>
      </c>
      <c r="H612" s="13">
        <f t="shared" si="109"/>
        <v>55</v>
      </c>
      <c r="I612" s="13" t="str">
        <f t="shared" si="111"/>
        <v>DIURNO</v>
      </c>
      <c r="J612" s="12" t="str">
        <f t="shared" si="110"/>
        <v/>
      </c>
      <c r="L612" s="13" t="str">
        <f t="shared" si="108"/>
        <v/>
      </c>
      <c r="M612" s="13">
        <f t="shared" si="112"/>
        <v>0.75</v>
      </c>
      <c r="N612" s="28">
        <f t="shared" si="113"/>
        <v>0</v>
      </c>
      <c r="O612" s="13">
        <f t="shared" si="114"/>
        <v>0</v>
      </c>
      <c r="P612" s="13">
        <f t="shared" si="115"/>
        <v>1</v>
      </c>
      <c r="Q612">
        <f t="shared" si="116"/>
        <v>0</v>
      </c>
      <c r="R612">
        <f t="shared" si="117"/>
        <v>1</v>
      </c>
      <c r="S612">
        <f t="shared" si="118"/>
        <v>0.75</v>
      </c>
    </row>
    <row r="613" spans="2:19" x14ac:dyDescent="0.2">
      <c r="B613" s="15" t="s">
        <v>54</v>
      </c>
      <c r="C613" s="15" t="s">
        <v>7</v>
      </c>
      <c r="D613" s="15" t="s">
        <v>113</v>
      </c>
      <c r="E613" s="16">
        <v>0.25069444444444444</v>
      </c>
      <c r="F613" s="3">
        <v>0.74722222222222223</v>
      </c>
      <c r="G613" s="12">
        <f t="shared" si="119"/>
        <v>8.0555555555555602E-2</v>
      </c>
      <c r="H613" s="13">
        <f t="shared" si="109"/>
        <v>56</v>
      </c>
      <c r="I613" s="13" t="str">
        <f t="shared" si="111"/>
        <v>DIURNO</v>
      </c>
      <c r="J613" s="12" t="str">
        <f t="shared" si="110"/>
        <v/>
      </c>
      <c r="L613" s="13" t="str">
        <f t="shared" si="108"/>
        <v/>
      </c>
      <c r="M613" s="13">
        <f t="shared" si="112"/>
        <v>1</v>
      </c>
      <c r="N613" s="28">
        <f t="shared" si="113"/>
        <v>0</v>
      </c>
      <c r="O613" s="13">
        <f t="shared" si="114"/>
        <v>0</v>
      </c>
      <c r="P613" s="13">
        <f t="shared" si="115"/>
        <v>1</v>
      </c>
      <c r="Q613">
        <f t="shared" si="116"/>
        <v>0</v>
      </c>
      <c r="R613">
        <f t="shared" si="117"/>
        <v>1</v>
      </c>
      <c r="S613">
        <f t="shared" si="118"/>
        <v>1</v>
      </c>
    </row>
    <row r="614" spans="2:19" x14ac:dyDescent="0.2">
      <c r="B614" s="15" t="s">
        <v>54</v>
      </c>
      <c r="C614" s="15" t="s">
        <v>7</v>
      </c>
      <c r="D614" s="15" t="s">
        <v>108</v>
      </c>
      <c r="E614" s="16">
        <v>0.74375000000000002</v>
      </c>
      <c r="G614" s="12">
        <f t="shared" si="119"/>
        <v>0</v>
      </c>
      <c r="H614" s="13">
        <f t="shared" si="109"/>
        <v>0</v>
      </c>
      <c r="I614" s="13" t="str">
        <f t="shared" si="111"/>
        <v>DIURNO</v>
      </c>
      <c r="J614" s="12" t="str">
        <f t="shared" si="110"/>
        <v>SI</v>
      </c>
      <c r="L614" s="13" t="str">
        <f t="shared" si="108"/>
        <v>5,5</v>
      </c>
      <c r="M614" s="13">
        <f t="shared" si="112"/>
        <v>0</v>
      </c>
      <c r="N614" s="28">
        <f t="shared" si="113"/>
        <v>0</v>
      </c>
      <c r="O614" s="13">
        <f t="shared" si="114"/>
        <v>0</v>
      </c>
      <c r="P614" s="13">
        <f t="shared" si="115"/>
        <v>0</v>
      </c>
      <c r="Q614">
        <f t="shared" si="116"/>
        <v>0</v>
      </c>
      <c r="R614">
        <f t="shared" si="117"/>
        <v>0</v>
      </c>
      <c r="S614">
        <f t="shared" si="118"/>
        <v>0</v>
      </c>
    </row>
    <row r="615" spans="2:19" x14ac:dyDescent="0.2">
      <c r="B615" s="15" t="s">
        <v>54</v>
      </c>
      <c r="C615" s="15" t="s">
        <v>7</v>
      </c>
      <c r="D615" s="15" t="s">
        <v>114</v>
      </c>
      <c r="E615" s="16">
        <v>0.26319444444444445</v>
      </c>
      <c r="G615" s="12">
        <f t="shared" si="119"/>
        <v>0</v>
      </c>
      <c r="H615" s="13">
        <f t="shared" si="109"/>
        <v>0</v>
      </c>
      <c r="I615" s="13" t="str">
        <f t="shared" si="111"/>
        <v>DIURNO</v>
      </c>
      <c r="J615" s="12" t="str">
        <f t="shared" si="110"/>
        <v/>
      </c>
      <c r="L615" s="13" t="str">
        <f t="shared" si="108"/>
        <v/>
      </c>
      <c r="M615" s="13">
        <f t="shared" si="112"/>
        <v>0</v>
      </c>
      <c r="N615" s="28">
        <f t="shared" si="113"/>
        <v>0</v>
      </c>
      <c r="O615" s="13">
        <f t="shared" si="114"/>
        <v>0</v>
      </c>
      <c r="P615" s="13">
        <f t="shared" si="115"/>
        <v>0</v>
      </c>
      <c r="Q615">
        <f t="shared" si="116"/>
        <v>0</v>
      </c>
      <c r="R615">
        <f t="shared" si="117"/>
        <v>0</v>
      </c>
      <c r="S615">
        <f t="shared" si="118"/>
        <v>0</v>
      </c>
    </row>
    <row r="616" spans="2:19" x14ac:dyDescent="0.2">
      <c r="B616" s="15" t="s">
        <v>54</v>
      </c>
      <c r="C616" s="15" t="s">
        <v>7</v>
      </c>
      <c r="D616" s="15" t="s">
        <v>109</v>
      </c>
      <c r="E616" s="16">
        <v>0.2638888888888889</v>
      </c>
      <c r="F616" s="3">
        <v>0.6743055555555556</v>
      </c>
      <c r="G616" s="12">
        <f t="shared" si="119"/>
        <v>7.6388888888889728E-3</v>
      </c>
      <c r="H616" s="13">
        <f t="shared" si="109"/>
        <v>11</v>
      </c>
      <c r="I616" s="13" t="str">
        <f t="shared" si="111"/>
        <v>DIURNO</v>
      </c>
      <c r="J616" s="12" t="str">
        <f t="shared" si="110"/>
        <v/>
      </c>
      <c r="L616" s="13" t="str">
        <f t="shared" si="108"/>
        <v/>
      </c>
      <c r="M616" s="13">
        <f t="shared" si="112"/>
        <v>0.25</v>
      </c>
      <c r="N616" s="28">
        <f t="shared" si="113"/>
        <v>0</v>
      </c>
      <c r="O616" s="13">
        <f t="shared" si="114"/>
        <v>0</v>
      </c>
      <c r="P616" s="13">
        <f t="shared" si="115"/>
        <v>0</v>
      </c>
      <c r="Q616">
        <f t="shared" si="116"/>
        <v>0</v>
      </c>
      <c r="R616">
        <f t="shared" si="117"/>
        <v>0</v>
      </c>
      <c r="S616">
        <f t="shared" si="118"/>
        <v>0.25</v>
      </c>
    </row>
    <row r="617" spans="2:19" x14ac:dyDescent="0.2">
      <c r="B617" s="15" t="s">
        <v>54</v>
      </c>
      <c r="C617" s="15" t="s">
        <v>7</v>
      </c>
      <c r="D617" s="15" t="s">
        <v>110</v>
      </c>
      <c r="E617" s="16">
        <v>0.2673611111111111</v>
      </c>
      <c r="F617" s="3">
        <v>0.66736111111111107</v>
      </c>
      <c r="G617" s="12">
        <f t="shared" si="119"/>
        <v>6.9444444444444198E-4</v>
      </c>
      <c r="H617" s="13">
        <f t="shared" si="109"/>
        <v>1</v>
      </c>
      <c r="I617" s="13" t="str">
        <f t="shared" si="111"/>
        <v>DIURNO</v>
      </c>
      <c r="J617" s="12" t="str">
        <f t="shared" si="110"/>
        <v/>
      </c>
      <c r="L617" s="13" t="str">
        <f t="shared" si="108"/>
        <v/>
      </c>
      <c r="M617" s="13">
        <f t="shared" si="112"/>
        <v>0</v>
      </c>
      <c r="N617" s="28">
        <f t="shared" si="113"/>
        <v>0</v>
      </c>
      <c r="O617" s="13">
        <f t="shared" si="114"/>
        <v>0</v>
      </c>
      <c r="P617" s="13">
        <f t="shared" si="115"/>
        <v>0</v>
      </c>
      <c r="Q617">
        <f t="shared" si="116"/>
        <v>0</v>
      </c>
      <c r="R617">
        <f t="shared" si="117"/>
        <v>0</v>
      </c>
      <c r="S617">
        <f t="shared" si="118"/>
        <v>0</v>
      </c>
    </row>
    <row r="618" spans="2:19" x14ac:dyDescent="0.2">
      <c r="B618" s="15" t="s">
        <v>54</v>
      </c>
      <c r="C618" s="15" t="s">
        <v>7</v>
      </c>
      <c r="D618" s="15" t="s">
        <v>111</v>
      </c>
      <c r="E618" s="16">
        <v>0.2673611111111111</v>
      </c>
      <c r="F618" s="3">
        <v>0.67291666666666661</v>
      </c>
      <c r="G618" s="12">
        <f t="shared" si="119"/>
        <v>6.2499999999999778E-3</v>
      </c>
      <c r="H618" s="13">
        <f t="shared" si="109"/>
        <v>9</v>
      </c>
      <c r="I618" s="13" t="str">
        <f t="shared" si="111"/>
        <v>DIURNO</v>
      </c>
      <c r="J618" s="12" t="str">
        <f t="shared" si="110"/>
        <v/>
      </c>
      <c r="L618" s="13" t="str">
        <f t="shared" si="108"/>
        <v/>
      </c>
      <c r="M618" s="13">
        <f t="shared" si="112"/>
        <v>0.25</v>
      </c>
      <c r="N618" s="28">
        <f t="shared" si="113"/>
        <v>0</v>
      </c>
      <c r="O618" s="13">
        <f t="shared" si="114"/>
        <v>0</v>
      </c>
      <c r="P618" s="13">
        <f t="shared" si="115"/>
        <v>0</v>
      </c>
      <c r="Q618">
        <f t="shared" si="116"/>
        <v>0</v>
      </c>
      <c r="R618">
        <f t="shared" si="117"/>
        <v>0</v>
      </c>
      <c r="S618">
        <f t="shared" si="118"/>
        <v>0.25</v>
      </c>
    </row>
    <row r="619" spans="2:19" x14ac:dyDescent="0.2">
      <c r="B619" s="15" t="s">
        <v>54</v>
      </c>
      <c r="C619" s="15" t="s">
        <v>7</v>
      </c>
      <c r="D619" s="15" t="s">
        <v>112</v>
      </c>
      <c r="E619" s="16">
        <v>0.26597222222222222</v>
      </c>
      <c r="F619" s="3">
        <v>0.66736111111111107</v>
      </c>
      <c r="G619" s="12">
        <f t="shared" si="119"/>
        <v>6.9444444444444198E-4</v>
      </c>
      <c r="H619" s="13">
        <f t="shared" si="109"/>
        <v>1</v>
      </c>
      <c r="I619" s="13" t="str">
        <f t="shared" si="111"/>
        <v>DIURNO</v>
      </c>
      <c r="J619" s="12" t="str">
        <f t="shared" si="110"/>
        <v/>
      </c>
      <c r="L619" s="13" t="str">
        <f t="shared" si="108"/>
        <v/>
      </c>
      <c r="M619" s="13">
        <f t="shared" si="112"/>
        <v>0</v>
      </c>
      <c r="N619" s="28">
        <f t="shared" si="113"/>
        <v>0</v>
      </c>
      <c r="O619" s="13">
        <f t="shared" si="114"/>
        <v>0</v>
      </c>
      <c r="P619" s="13">
        <f t="shared" si="115"/>
        <v>0</v>
      </c>
      <c r="Q619">
        <f t="shared" si="116"/>
        <v>0</v>
      </c>
      <c r="R619">
        <f t="shared" si="117"/>
        <v>0</v>
      </c>
      <c r="S619">
        <f t="shared" si="118"/>
        <v>0</v>
      </c>
    </row>
    <row r="620" spans="2:19" x14ac:dyDescent="0.2">
      <c r="B620" s="15" t="s">
        <v>56</v>
      </c>
      <c r="C620" s="15" t="s">
        <v>55</v>
      </c>
      <c r="D620" s="15" t="s">
        <v>102</v>
      </c>
      <c r="E620" s="16">
        <v>0.26458333333333334</v>
      </c>
      <c r="F620" s="3">
        <v>0.66666666666666663</v>
      </c>
      <c r="G620" s="12">
        <f t="shared" si="119"/>
        <v>0</v>
      </c>
      <c r="H620" s="13">
        <f t="shared" si="109"/>
        <v>0</v>
      </c>
      <c r="I620" s="13" t="str">
        <f t="shared" si="111"/>
        <v>DIURNO</v>
      </c>
      <c r="J620" s="12" t="str">
        <f t="shared" si="110"/>
        <v/>
      </c>
      <c r="L620" s="13" t="str">
        <f t="shared" si="108"/>
        <v/>
      </c>
      <c r="M620" s="13">
        <f t="shared" si="112"/>
        <v>0</v>
      </c>
      <c r="N620" s="28">
        <f t="shared" si="113"/>
        <v>0</v>
      </c>
      <c r="O620" s="13">
        <f t="shared" si="114"/>
        <v>0</v>
      </c>
      <c r="P620" s="13">
        <f t="shared" si="115"/>
        <v>0</v>
      </c>
      <c r="Q620">
        <f t="shared" si="116"/>
        <v>0</v>
      </c>
      <c r="R620">
        <f t="shared" si="117"/>
        <v>0</v>
      </c>
      <c r="S620">
        <f t="shared" si="118"/>
        <v>0</v>
      </c>
    </row>
    <row r="621" spans="2:19" x14ac:dyDescent="0.2">
      <c r="B621" s="15" t="s">
        <v>56</v>
      </c>
      <c r="C621" s="15" t="s">
        <v>55</v>
      </c>
      <c r="D621" s="15" t="s">
        <v>103</v>
      </c>
      <c r="E621" s="16">
        <v>0.26666666666666666</v>
      </c>
      <c r="F621" s="3">
        <v>0.66666666666666663</v>
      </c>
      <c r="G621" s="12">
        <f t="shared" si="119"/>
        <v>0</v>
      </c>
      <c r="H621" s="13">
        <f t="shared" si="109"/>
        <v>0</v>
      </c>
      <c r="I621" s="13" t="str">
        <f t="shared" si="111"/>
        <v>DIURNO</v>
      </c>
      <c r="J621" s="12" t="str">
        <f t="shared" si="110"/>
        <v/>
      </c>
      <c r="L621" s="13" t="str">
        <f t="shared" si="108"/>
        <v/>
      </c>
      <c r="M621" s="13">
        <f t="shared" si="112"/>
        <v>0</v>
      </c>
      <c r="N621" s="28">
        <f t="shared" si="113"/>
        <v>0</v>
      </c>
      <c r="O621" s="13">
        <f t="shared" si="114"/>
        <v>0</v>
      </c>
      <c r="P621" s="13">
        <f t="shared" si="115"/>
        <v>0</v>
      </c>
      <c r="Q621">
        <f t="shared" si="116"/>
        <v>0</v>
      </c>
      <c r="R621">
        <f t="shared" si="117"/>
        <v>0</v>
      </c>
      <c r="S621">
        <f t="shared" si="118"/>
        <v>0</v>
      </c>
    </row>
    <row r="622" spans="2:19" x14ac:dyDescent="0.2">
      <c r="B622" s="15" t="s">
        <v>56</v>
      </c>
      <c r="C622" s="15" t="s">
        <v>55</v>
      </c>
      <c r="D622" s="15" t="s">
        <v>104</v>
      </c>
      <c r="E622" s="16">
        <v>0.27083333333333331</v>
      </c>
      <c r="F622" s="3">
        <v>0.66736111111111107</v>
      </c>
      <c r="G622" s="12">
        <f t="shared" si="119"/>
        <v>6.9444444444444198E-4</v>
      </c>
      <c r="H622" s="13">
        <f t="shared" si="109"/>
        <v>1</v>
      </c>
      <c r="I622" s="13" t="str">
        <f t="shared" si="111"/>
        <v>DIURNO</v>
      </c>
      <c r="J622" s="12" t="str">
        <f t="shared" si="110"/>
        <v/>
      </c>
      <c r="L622" s="13" t="str">
        <f t="shared" si="108"/>
        <v/>
      </c>
      <c r="M622" s="13">
        <f t="shared" si="112"/>
        <v>0</v>
      </c>
      <c r="N622" s="28">
        <f t="shared" si="113"/>
        <v>0</v>
      </c>
      <c r="O622" s="13">
        <f t="shared" si="114"/>
        <v>0</v>
      </c>
      <c r="P622" s="13">
        <f t="shared" si="115"/>
        <v>0</v>
      </c>
      <c r="Q622">
        <f t="shared" si="116"/>
        <v>0</v>
      </c>
      <c r="R622">
        <f t="shared" si="117"/>
        <v>0</v>
      </c>
      <c r="S622">
        <f t="shared" si="118"/>
        <v>0</v>
      </c>
    </row>
    <row r="623" spans="2:19" x14ac:dyDescent="0.2">
      <c r="B623" s="15" t="s">
        <v>56</v>
      </c>
      <c r="C623" s="15" t="s">
        <v>55</v>
      </c>
      <c r="D623" s="15" t="s">
        <v>105</v>
      </c>
      <c r="E623" s="16">
        <v>0.26874999999999999</v>
      </c>
      <c r="F623" s="3">
        <v>0.66666666666666663</v>
      </c>
      <c r="G623" s="12">
        <f t="shared" si="119"/>
        <v>0</v>
      </c>
      <c r="H623" s="13">
        <f t="shared" si="109"/>
        <v>0</v>
      </c>
      <c r="I623" s="13" t="str">
        <f t="shared" si="111"/>
        <v>DIURNO</v>
      </c>
      <c r="J623" s="12" t="str">
        <f t="shared" si="110"/>
        <v/>
      </c>
      <c r="L623" s="13" t="str">
        <f t="shared" si="108"/>
        <v/>
      </c>
      <c r="M623" s="13">
        <f t="shared" si="112"/>
        <v>0</v>
      </c>
      <c r="N623" s="28">
        <f t="shared" si="113"/>
        <v>0</v>
      </c>
      <c r="O623" s="13">
        <f t="shared" si="114"/>
        <v>0</v>
      </c>
      <c r="P623" s="13">
        <f t="shared" si="115"/>
        <v>0</v>
      </c>
      <c r="Q623">
        <f t="shared" si="116"/>
        <v>0</v>
      </c>
      <c r="R623">
        <f t="shared" si="117"/>
        <v>0</v>
      </c>
      <c r="S623">
        <f t="shared" si="118"/>
        <v>0</v>
      </c>
    </row>
    <row r="624" spans="2:19" x14ac:dyDescent="0.2">
      <c r="B624" s="15" t="s">
        <v>56</v>
      </c>
      <c r="C624" s="15" t="s">
        <v>55</v>
      </c>
      <c r="D624" s="15" t="s">
        <v>106</v>
      </c>
      <c r="E624" s="16">
        <v>0.27499999999999997</v>
      </c>
      <c r="F624" s="3">
        <v>0.66666666666666663</v>
      </c>
      <c r="G624" s="12">
        <f t="shared" si="119"/>
        <v>0</v>
      </c>
      <c r="H624" s="13">
        <f t="shared" si="109"/>
        <v>0</v>
      </c>
      <c r="I624" s="13" t="str">
        <f t="shared" si="111"/>
        <v>DIURNO</v>
      </c>
      <c r="J624" s="12" t="str">
        <f t="shared" si="110"/>
        <v/>
      </c>
      <c r="L624" s="13" t="str">
        <f t="shared" si="108"/>
        <v/>
      </c>
      <c r="M624" s="13">
        <f t="shared" si="112"/>
        <v>0</v>
      </c>
      <c r="N624" s="28">
        <f t="shared" si="113"/>
        <v>0</v>
      </c>
      <c r="O624" s="13">
        <f t="shared" si="114"/>
        <v>0</v>
      </c>
      <c r="P624" s="13">
        <f t="shared" si="115"/>
        <v>0</v>
      </c>
      <c r="Q624">
        <f t="shared" si="116"/>
        <v>0</v>
      </c>
      <c r="R624">
        <f t="shared" si="117"/>
        <v>0</v>
      </c>
      <c r="S624">
        <f t="shared" si="118"/>
        <v>0</v>
      </c>
    </row>
    <row r="625" spans="2:19" x14ac:dyDescent="0.2">
      <c r="B625" s="15" t="s">
        <v>56</v>
      </c>
      <c r="C625" s="15" t="s">
        <v>55</v>
      </c>
      <c r="D625" s="15" t="s">
        <v>107</v>
      </c>
      <c r="E625" s="16">
        <v>0.26250000000000001</v>
      </c>
      <c r="F625" s="3">
        <v>0.66666666666666663</v>
      </c>
      <c r="G625" s="12">
        <f t="shared" si="119"/>
        <v>0</v>
      </c>
      <c r="H625" s="13">
        <f t="shared" si="109"/>
        <v>0</v>
      </c>
      <c r="I625" s="13" t="str">
        <f t="shared" si="111"/>
        <v>DIURNO</v>
      </c>
      <c r="J625" s="12" t="str">
        <f t="shared" si="110"/>
        <v/>
      </c>
      <c r="L625" s="13" t="str">
        <f t="shared" si="108"/>
        <v/>
      </c>
      <c r="M625" s="13">
        <f t="shared" si="112"/>
        <v>0</v>
      </c>
      <c r="N625" s="28">
        <f t="shared" si="113"/>
        <v>0</v>
      </c>
      <c r="O625" s="13">
        <f t="shared" si="114"/>
        <v>0</v>
      </c>
      <c r="P625" s="13">
        <f t="shared" si="115"/>
        <v>0</v>
      </c>
      <c r="Q625">
        <f t="shared" si="116"/>
        <v>0</v>
      </c>
      <c r="R625">
        <f t="shared" si="117"/>
        <v>0</v>
      </c>
      <c r="S625">
        <f t="shared" si="118"/>
        <v>0</v>
      </c>
    </row>
    <row r="626" spans="2:19" x14ac:dyDescent="0.2">
      <c r="B626" s="15" t="s">
        <v>56</v>
      </c>
      <c r="C626" s="15" t="s">
        <v>55</v>
      </c>
      <c r="D626" s="15" t="s">
        <v>113</v>
      </c>
      <c r="E626" s="16">
        <v>0.26944444444444443</v>
      </c>
      <c r="F626" s="3">
        <v>0.66666666666666663</v>
      </c>
      <c r="G626" s="12">
        <f t="shared" si="119"/>
        <v>0</v>
      </c>
      <c r="H626" s="13">
        <f t="shared" si="109"/>
        <v>0</v>
      </c>
      <c r="I626" s="13" t="str">
        <f t="shared" si="111"/>
        <v>DIURNO</v>
      </c>
      <c r="J626" s="12" t="str">
        <f t="shared" si="110"/>
        <v/>
      </c>
      <c r="L626" s="13" t="str">
        <f t="shared" si="108"/>
        <v/>
      </c>
      <c r="M626" s="13">
        <f t="shared" si="112"/>
        <v>0</v>
      </c>
      <c r="N626" s="28">
        <f t="shared" si="113"/>
        <v>0</v>
      </c>
      <c r="O626" s="13">
        <f t="shared" si="114"/>
        <v>0</v>
      </c>
      <c r="P626" s="13">
        <f t="shared" si="115"/>
        <v>0</v>
      </c>
      <c r="Q626">
        <f t="shared" si="116"/>
        <v>0</v>
      </c>
      <c r="R626">
        <f t="shared" si="117"/>
        <v>0</v>
      </c>
      <c r="S626">
        <f t="shared" si="118"/>
        <v>0</v>
      </c>
    </row>
    <row r="627" spans="2:19" x14ac:dyDescent="0.2">
      <c r="B627" s="15" t="s">
        <v>56</v>
      </c>
      <c r="C627" s="15" t="s">
        <v>55</v>
      </c>
      <c r="D627" s="15" t="s">
        <v>108</v>
      </c>
      <c r="E627" s="16">
        <v>0.26527777777777778</v>
      </c>
      <c r="F627" s="3">
        <v>0.66736111111111107</v>
      </c>
      <c r="G627" s="12">
        <f t="shared" si="119"/>
        <v>6.9444444444444198E-4</v>
      </c>
      <c r="H627" s="13">
        <f t="shared" si="109"/>
        <v>1</v>
      </c>
      <c r="I627" s="13" t="str">
        <f t="shared" si="111"/>
        <v>DIURNO</v>
      </c>
      <c r="J627" s="12" t="str">
        <f t="shared" si="110"/>
        <v/>
      </c>
      <c r="L627" s="13" t="str">
        <f t="shared" si="108"/>
        <v/>
      </c>
      <c r="M627" s="13">
        <f t="shared" si="112"/>
        <v>0</v>
      </c>
      <c r="N627" s="28">
        <f t="shared" si="113"/>
        <v>0</v>
      </c>
      <c r="O627" s="13">
        <f t="shared" si="114"/>
        <v>0</v>
      </c>
      <c r="P627" s="13">
        <f t="shared" si="115"/>
        <v>0</v>
      </c>
      <c r="Q627">
        <f t="shared" si="116"/>
        <v>0</v>
      </c>
      <c r="R627">
        <f t="shared" si="117"/>
        <v>0</v>
      </c>
      <c r="S627">
        <f t="shared" si="118"/>
        <v>0</v>
      </c>
    </row>
    <row r="628" spans="2:19" x14ac:dyDescent="0.2">
      <c r="B628" s="15" t="s">
        <v>56</v>
      </c>
      <c r="C628" s="15" t="s">
        <v>55</v>
      </c>
      <c r="D628" s="15" t="s">
        <v>114</v>
      </c>
      <c r="E628" s="16">
        <v>0.25277777777777777</v>
      </c>
      <c r="F628" s="3">
        <v>0.47916666666666669</v>
      </c>
      <c r="G628" s="12">
        <f t="shared" si="119"/>
        <v>0</v>
      </c>
      <c r="H628" s="13">
        <f t="shared" si="109"/>
        <v>0</v>
      </c>
      <c r="I628" s="13" t="str">
        <f t="shared" si="111"/>
        <v>DIURNO</v>
      </c>
      <c r="J628" s="12" t="str">
        <f t="shared" si="110"/>
        <v/>
      </c>
      <c r="L628" s="13" t="str">
        <f t="shared" si="108"/>
        <v/>
      </c>
      <c r="M628" s="13">
        <f t="shared" si="112"/>
        <v>0</v>
      </c>
      <c r="N628" s="28">
        <f t="shared" si="113"/>
        <v>0</v>
      </c>
      <c r="O628" s="13">
        <f t="shared" si="114"/>
        <v>0</v>
      </c>
      <c r="P628" s="13">
        <f t="shared" si="115"/>
        <v>0</v>
      </c>
      <c r="Q628">
        <f t="shared" si="116"/>
        <v>0</v>
      </c>
      <c r="R628">
        <f t="shared" si="117"/>
        <v>0</v>
      </c>
      <c r="S628">
        <f t="shared" si="118"/>
        <v>0</v>
      </c>
    </row>
    <row r="629" spans="2:19" x14ac:dyDescent="0.2">
      <c r="B629" s="15" t="s">
        <v>56</v>
      </c>
      <c r="C629" s="15" t="s">
        <v>55</v>
      </c>
      <c r="D629" s="15" t="s">
        <v>109</v>
      </c>
      <c r="E629" s="16">
        <v>0.2673611111111111</v>
      </c>
      <c r="F629" s="3">
        <v>0.66666666666666663</v>
      </c>
      <c r="G629" s="12">
        <f t="shared" si="119"/>
        <v>0</v>
      </c>
      <c r="H629" s="13">
        <f t="shared" si="109"/>
        <v>0</v>
      </c>
      <c r="I629" s="13" t="str">
        <f t="shared" si="111"/>
        <v>DIURNO</v>
      </c>
      <c r="J629" s="12" t="str">
        <f t="shared" si="110"/>
        <v/>
      </c>
      <c r="L629" s="13" t="str">
        <f t="shared" si="108"/>
        <v/>
      </c>
      <c r="M629" s="13">
        <f t="shared" si="112"/>
        <v>0</v>
      </c>
      <c r="N629" s="28">
        <f t="shared" si="113"/>
        <v>0</v>
      </c>
      <c r="O629" s="13">
        <f t="shared" si="114"/>
        <v>0</v>
      </c>
      <c r="P629" s="13">
        <f t="shared" si="115"/>
        <v>0</v>
      </c>
      <c r="Q629">
        <f t="shared" si="116"/>
        <v>0</v>
      </c>
      <c r="R629">
        <f t="shared" si="117"/>
        <v>0</v>
      </c>
      <c r="S629">
        <f t="shared" si="118"/>
        <v>0</v>
      </c>
    </row>
    <row r="630" spans="2:19" x14ac:dyDescent="0.2">
      <c r="B630" s="15" t="s">
        <v>56</v>
      </c>
      <c r="C630" s="15" t="s">
        <v>55</v>
      </c>
      <c r="D630" s="15" t="s">
        <v>110</v>
      </c>
      <c r="E630" s="16">
        <v>0.26805555555555555</v>
      </c>
      <c r="F630" s="3">
        <v>0.66666666666666663</v>
      </c>
      <c r="G630" s="12">
        <f t="shared" si="119"/>
        <v>0</v>
      </c>
      <c r="H630" s="13">
        <f t="shared" si="109"/>
        <v>0</v>
      </c>
      <c r="I630" s="13" t="str">
        <f t="shared" si="111"/>
        <v>DIURNO</v>
      </c>
      <c r="J630" s="12" t="str">
        <f t="shared" si="110"/>
        <v/>
      </c>
      <c r="L630" s="13" t="str">
        <f t="shared" si="108"/>
        <v/>
      </c>
      <c r="M630" s="13">
        <f t="shared" si="112"/>
        <v>0</v>
      </c>
      <c r="N630" s="28">
        <f t="shared" si="113"/>
        <v>0</v>
      </c>
      <c r="O630" s="13">
        <f t="shared" si="114"/>
        <v>0</v>
      </c>
      <c r="P630" s="13">
        <f t="shared" si="115"/>
        <v>0</v>
      </c>
      <c r="Q630">
        <f t="shared" si="116"/>
        <v>0</v>
      </c>
      <c r="R630">
        <f t="shared" si="117"/>
        <v>0</v>
      </c>
      <c r="S630">
        <f t="shared" si="118"/>
        <v>0</v>
      </c>
    </row>
    <row r="631" spans="2:19" x14ac:dyDescent="0.2">
      <c r="B631" s="15" t="s">
        <v>56</v>
      </c>
      <c r="C631" s="15" t="s">
        <v>55</v>
      </c>
      <c r="D631" s="15" t="s">
        <v>111</v>
      </c>
      <c r="E631" s="16">
        <v>0.26597222222222222</v>
      </c>
      <c r="F631" s="3">
        <v>0.67083333333333339</v>
      </c>
      <c r="G631" s="12">
        <f t="shared" si="119"/>
        <v>4.1666666666667629E-3</v>
      </c>
      <c r="H631" s="13">
        <f t="shared" si="109"/>
        <v>6</v>
      </c>
      <c r="I631" s="13" t="str">
        <f t="shared" si="111"/>
        <v>DIURNO</v>
      </c>
      <c r="J631" s="12" t="str">
        <f t="shared" si="110"/>
        <v/>
      </c>
      <c r="L631" s="13" t="str">
        <f t="shared" si="108"/>
        <v/>
      </c>
      <c r="M631" s="13">
        <f t="shared" si="112"/>
        <v>0.25</v>
      </c>
      <c r="N631" s="28">
        <f t="shared" si="113"/>
        <v>0</v>
      </c>
      <c r="O631" s="13">
        <f t="shared" si="114"/>
        <v>0</v>
      </c>
      <c r="P631" s="13">
        <f t="shared" si="115"/>
        <v>0</v>
      </c>
      <c r="Q631">
        <f t="shared" si="116"/>
        <v>0</v>
      </c>
      <c r="R631">
        <f t="shared" si="117"/>
        <v>0</v>
      </c>
      <c r="S631">
        <f t="shared" si="118"/>
        <v>0.25</v>
      </c>
    </row>
    <row r="632" spans="2:19" x14ac:dyDescent="0.2">
      <c r="B632" s="15" t="s">
        <v>56</v>
      </c>
      <c r="C632" s="15" t="s">
        <v>55</v>
      </c>
      <c r="D632" s="15" t="s">
        <v>112</v>
      </c>
      <c r="E632" s="16">
        <v>0.28402777777777777</v>
      </c>
      <c r="F632" s="3">
        <v>0.66805555555555562</v>
      </c>
      <c r="G632" s="12">
        <f t="shared" si="119"/>
        <v>1.388888888888995E-3</v>
      </c>
      <c r="H632" s="13">
        <f t="shared" si="109"/>
        <v>2</v>
      </c>
      <c r="I632" s="13" t="str">
        <f t="shared" si="111"/>
        <v>DIURNO</v>
      </c>
      <c r="J632" s="12" t="str">
        <f t="shared" si="110"/>
        <v/>
      </c>
      <c r="L632" s="13" t="str">
        <f t="shared" si="108"/>
        <v/>
      </c>
      <c r="M632" s="13">
        <f t="shared" si="112"/>
        <v>0</v>
      </c>
      <c r="N632" s="28">
        <f t="shared" si="113"/>
        <v>0</v>
      </c>
      <c r="O632" s="13">
        <f t="shared" si="114"/>
        <v>0</v>
      </c>
      <c r="P632" s="13">
        <f t="shared" si="115"/>
        <v>0</v>
      </c>
      <c r="Q632">
        <f t="shared" si="116"/>
        <v>0</v>
      </c>
      <c r="R632">
        <f t="shared" si="117"/>
        <v>0</v>
      </c>
      <c r="S632">
        <f t="shared" si="118"/>
        <v>0</v>
      </c>
    </row>
    <row r="633" spans="2:19" x14ac:dyDescent="0.2">
      <c r="B633" s="15" t="s">
        <v>57</v>
      </c>
      <c r="C633" s="15" t="s">
        <v>55</v>
      </c>
      <c r="D633" s="15" t="s">
        <v>102</v>
      </c>
      <c r="E633" s="16">
        <v>0.25694444444444448</v>
      </c>
      <c r="F633" s="3">
        <v>0.66666666666666663</v>
      </c>
      <c r="G633" s="12">
        <f t="shared" si="119"/>
        <v>0</v>
      </c>
      <c r="H633" s="13">
        <f t="shared" si="109"/>
        <v>0</v>
      </c>
      <c r="I633" s="13" t="str">
        <f t="shared" si="111"/>
        <v>DIURNO</v>
      </c>
      <c r="J633" s="12" t="str">
        <f t="shared" si="110"/>
        <v/>
      </c>
      <c r="L633" s="13" t="str">
        <f t="shared" si="108"/>
        <v/>
      </c>
      <c r="M633" s="13">
        <f t="shared" si="112"/>
        <v>0</v>
      </c>
      <c r="N633" s="28">
        <f t="shared" si="113"/>
        <v>0</v>
      </c>
      <c r="O633" s="13">
        <f t="shared" si="114"/>
        <v>0</v>
      </c>
      <c r="P633" s="13">
        <f t="shared" si="115"/>
        <v>0</v>
      </c>
      <c r="Q633">
        <f t="shared" si="116"/>
        <v>0</v>
      </c>
      <c r="R633">
        <f t="shared" si="117"/>
        <v>0</v>
      </c>
      <c r="S633">
        <f t="shared" si="118"/>
        <v>0</v>
      </c>
    </row>
    <row r="634" spans="2:19" x14ac:dyDescent="0.2">
      <c r="B634" s="15" t="s">
        <v>57</v>
      </c>
      <c r="C634" s="15" t="s">
        <v>55</v>
      </c>
      <c r="D634" s="15" t="s">
        <v>103</v>
      </c>
      <c r="E634" s="16">
        <v>0.2590277777777778</v>
      </c>
      <c r="F634" s="3">
        <v>0.66666666666666663</v>
      </c>
      <c r="G634" s="12">
        <f t="shared" si="119"/>
        <v>0</v>
      </c>
      <c r="H634" s="13">
        <f t="shared" si="109"/>
        <v>0</v>
      </c>
      <c r="I634" s="13" t="str">
        <f t="shared" si="111"/>
        <v>DIURNO</v>
      </c>
      <c r="J634" s="12" t="str">
        <f t="shared" si="110"/>
        <v/>
      </c>
      <c r="L634" s="13" t="str">
        <f t="shared" si="108"/>
        <v/>
      </c>
      <c r="M634" s="13">
        <f t="shared" si="112"/>
        <v>0</v>
      </c>
      <c r="N634" s="28">
        <f t="shared" si="113"/>
        <v>0</v>
      </c>
      <c r="O634" s="13">
        <f t="shared" si="114"/>
        <v>0</v>
      </c>
      <c r="P634" s="13">
        <f t="shared" si="115"/>
        <v>0</v>
      </c>
      <c r="Q634">
        <f t="shared" si="116"/>
        <v>0</v>
      </c>
      <c r="R634">
        <f t="shared" si="117"/>
        <v>0</v>
      </c>
      <c r="S634">
        <f t="shared" si="118"/>
        <v>0</v>
      </c>
    </row>
    <row r="635" spans="2:19" x14ac:dyDescent="0.2">
      <c r="B635" s="15" t="s">
        <v>57</v>
      </c>
      <c r="C635" s="15" t="s">
        <v>55</v>
      </c>
      <c r="D635" s="15" t="s">
        <v>104</v>
      </c>
      <c r="E635" s="16">
        <v>0.25763888888888892</v>
      </c>
      <c r="F635" s="3">
        <v>0.66736111111111107</v>
      </c>
      <c r="G635" s="12">
        <f t="shared" si="119"/>
        <v>6.9444444444444198E-4</v>
      </c>
      <c r="H635" s="13">
        <f t="shared" si="109"/>
        <v>1</v>
      </c>
      <c r="I635" s="13" t="str">
        <f t="shared" si="111"/>
        <v>DIURNO</v>
      </c>
      <c r="J635" s="12" t="str">
        <f t="shared" si="110"/>
        <v/>
      </c>
      <c r="L635" s="13" t="str">
        <f t="shared" si="108"/>
        <v/>
      </c>
      <c r="M635" s="13">
        <f t="shared" si="112"/>
        <v>0</v>
      </c>
      <c r="N635" s="28">
        <f t="shared" si="113"/>
        <v>0</v>
      </c>
      <c r="O635" s="13">
        <f t="shared" si="114"/>
        <v>0</v>
      </c>
      <c r="P635" s="13">
        <f t="shared" si="115"/>
        <v>0</v>
      </c>
      <c r="Q635">
        <f t="shared" si="116"/>
        <v>0</v>
      </c>
      <c r="R635">
        <f t="shared" si="117"/>
        <v>0</v>
      </c>
      <c r="S635">
        <f t="shared" si="118"/>
        <v>0</v>
      </c>
    </row>
    <row r="636" spans="2:19" x14ac:dyDescent="0.2">
      <c r="B636" s="15" t="s">
        <v>57</v>
      </c>
      <c r="C636" s="15" t="s">
        <v>55</v>
      </c>
      <c r="D636" s="15" t="s">
        <v>105</v>
      </c>
      <c r="E636" s="16">
        <v>0.25694444444444448</v>
      </c>
      <c r="F636" s="3">
        <v>0.66666666666666663</v>
      </c>
      <c r="G636" s="12">
        <f t="shared" si="119"/>
        <v>0</v>
      </c>
      <c r="H636" s="13">
        <f t="shared" si="109"/>
        <v>0</v>
      </c>
      <c r="I636" s="13" t="str">
        <f t="shared" si="111"/>
        <v>DIURNO</v>
      </c>
      <c r="J636" s="12" t="str">
        <f t="shared" si="110"/>
        <v/>
      </c>
      <c r="L636" s="13" t="str">
        <f t="shared" si="108"/>
        <v/>
      </c>
      <c r="M636" s="13">
        <f t="shared" si="112"/>
        <v>0</v>
      </c>
      <c r="N636" s="28">
        <f t="shared" si="113"/>
        <v>0</v>
      </c>
      <c r="O636" s="13">
        <f t="shared" si="114"/>
        <v>0</v>
      </c>
      <c r="P636" s="13">
        <f t="shared" si="115"/>
        <v>0</v>
      </c>
      <c r="Q636">
        <f t="shared" si="116"/>
        <v>0</v>
      </c>
      <c r="R636">
        <f t="shared" si="117"/>
        <v>0</v>
      </c>
      <c r="S636">
        <f t="shared" si="118"/>
        <v>0</v>
      </c>
    </row>
    <row r="637" spans="2:19" x14ac:dyDescent="0.2">
      <c r="B637" s="15" t="s">
        <v>57</v>
      </c>
      <c r="C637" s="15" t="s">
        <v>55</v>
      </c>
      <c r="D637" s="15" t="s">
        <v>106</v>
      </c>
      <c r="E637" s="16">
        <v>0.25833333333333336</v>
      </c>
      <c r="F637" s="3">
        <v>0.66666666666666663</v>
      </c>
      <c r="G637" s="12">
        <f t="shared" si="119"/>
        <v>0</v>
      </c>
      <c r="H637" s="13">
        <f t="shared" si="109"/>
        <v>0</v>
      </c>
      <c r="I637" s="13" t="str">
        <f t="shared" si="111"/>
        <v>DIURNO</v>
      </c>
      <c r="J637" s="12" t="str">
        <f t="shared" si="110"/>
        <v/>
      </c>
      <c r="L637" s="13" t="str">
        <f t="shared" si="108"/>
        <v/>
      </c>
      <c r="M637" s="13">
        <f t="shared" si="112"/>
        <v>0</v>
      </c>
      <c r="N637" s="28">
        <f t="shared" si="113"/>
        <v>0</v>
      </c>
      <c r="O637" s="13">
        <f t="shared" si="114"/>
        <v>0</v>
      </c>
      <c r="P637" s="13">
        <f t="shared" si="115"/>
        <v>0</v>
      </c>
      <c r="Q637">
        <f t="shared" si="116"/>
        <v>0</v>
      </c>
      <c r="R637">
        <f t="shared" si="117"/>
        <v>0</v>
      </c>
      <c r="S637">
        <f t="shared" si="118"/>
        <v>0</v>
      </c>
    </row>
    <row r="638" spans="2:19" x14ac:dyDescent="0.2">
      <c r="B638" s="15" t="s">
        <v>57</v>
      </c>
      <c r="C638" s="15" t="s">
        <v>55</v>
      </c>
      <c r="D638" s="15" t="s">
        <v>107</v>
      </c>
      <c r="E638" s="16">
        <v>0.26041666666666669</v>
      </c>
      <c r="F638" s="3">
        <v>0.66666666666666663</v>
      </c>
      <c r="G638" s="12">
        <f t="shared" si="119"/>
        <v>0</v>
      </c>
      <c r="H638" s="13">
        <f t="shared" si="109"/>
        <v>0</v>
      </c>
      <c r="I638" s="13" t="str">
        <f t="shared" si="111"/>
        <v>DIURNO</v>
      </c>
      <c r="J638" s="12" t="str">
        <f t="shared" si="110"/>
        <v/>
      </c>
      <c r="L638" s="13" t="str">
        <f t="shared" si="108"/>
        <v/>
      </c>
      <c r="M638" s="13">
        <f t="shared" si="112"/>
        <v>0</v>
      </c>
      <c r="N638" s="28">
        <f t="shared" si="113"/>
        <v>0</v>
      </c>
      <c r="O638" s="13">
        <f t="shared" si="114"/>
        <v>0</v>
      </c>
      <c r="P638" s="13">
        <f t="shared" si="115"/>
        <v>0</v>
      </c>
      <c r="Q638">
        <f t="shared" si="116"/>
        <v>0</v>
      </c>
      <c r="R638">
        <f t="shared" si="117"/>
        <v>0</v>
      </c>
      <c r="S638">
        <f t="shared" si="118"/>
        <v>0</v>
      </c>
    </row>
    <row r="639" spans="2:19" x14ac:dyDescent="0.2">
      <c r="B639" s="15" t="s">
        <v>57</v>
      </c>
      <c r="C639" s="15" t="s">
        <v>55</v>
      </c>
      <c r="D639" s="15" t="s">
        <v>113</v>
      </c>
      <c r="E639" s="16">
        <v>0.2590277777777778</v>
      </c>
      <c r="F639" s="3">
        <v>0.66666666666666663</v>
      </c>
      <c r="G639" s="12">
        <f t="shared" si="119"/>
        <v>0</v>
      </c>
      <c r="H639" s="13">
        <f t="shared" si="109"/>
        <v>0</v>
      </c>
      <c r="I639" s="13" t="str">
        <f t="shared" si="111"/>
        <v>DIURNO</v>
      </c>
      <c r="J639" s="12" t="str">
        <f t="shared" si="110"/>
        <v/>
      </c>
      <c r="L639" s="13" t="str">
        <f t="shared" si="108"/>
        <v/>
      </c>
      <c r="M639" s="13">
        <f t="shared" si="112"/>
        <v>0</v>
      </c>
      <c r="N639" s="28">
        <f t="shared" si="113"/>
        <v>0</v>
      </c>
      <c r="O639" s="13">
        <f t="shared" si="114"/>
        <v>0</v>
      </c>
      <c r="P639" s="13">
        <f t="shared" si="115"/>
        <v>0</v>
      </c>
      <c r="Q639">
        <f t="shared" si="116"/>
        <v>0</v>
      </c>
      <c r="R639">
        <f t="shared" si="117"/>
        <v>0</v>
      </c>
      <c r="S639">
        <f t="shared" si="118"/>
        <v>0</v>
      </c>
    </row>
    <row r="640" spans="2:19" x14ac:dyDescent="0.2">
      <c r="B640" s="15" t="s">
        <v>57</v>
      </c>
      <c r="C640" s="15" t="s">
        <v>55</v>
      </c>
      <c r="D640" s="15" t="s">
        <v>108</v>
      </c>
      <c r="E640" s="16">
        <v>0.26111111111111113</v>
      </c>
      <c r="F640" s="3">
        <v>0.66736111111111107</v>
      </c>
      <c r="G640" s="12">
        <f t="shared" si="119"/>
        <v>6.9444444444444198E-4</v>
      </c>
      <c r="H640" s="13">
        <f t="shared" si="109"/>
        <v>1</v>
      </c>
      <c r="I640" s="13" t="str">
        <f t="shared" si="111"/>
        <v>DIURNO</v>
      </c>
      <c r="J640" s="12" t="str">
        <f t="shared" si="110"/>
        <v/>
      </c>
      <c r="L640" s="13" t="str">
        <f t="shared" si="108"/>
        <v/>
      </c>
      <c r="M640" s="13">
        <f t="shared" si="112"/>
        <v>0</v>
      </c>
      <c r="N640" s="28">
        <f t="shared" si="113"/>
        <v>0</v>
      </c>
      <c r="O640" s="13">
        <f t="shared" si="114"/>
        <v>0</v>
      </c>
      <c r="P640" s="13">
        <f t="shared" si="115"/>
        <v>0</v>
      </c>
      <c r="Q640">
        <f t="shared" si="116"/>
        <v>0</v>
      </c>
      <c r="R640">
        <f t="shared" si="117"/>
        <v>0</v>
      </c>
      <c r="S640">
        <f t="shared" si="118"/>
        <v>0</v>
      </c>
    </row>
    <row r="641" spans="2:19" x14ac:dyDescent="0.2">
      <c r="B641" s="15" t="s">
        <v>57</v>
      </c>
      <c r="C641" s="15" t="s">
        <v>55</v>
      </c>
      <c r="D641" s="15" t="s">
        <v>114</v>
      </c>
      <c r="E641" s="16">
        <v>0.24791666666666667</v>
      </c>
      <c r="F641" s="3">
        <v>0.47916666666666669</v>
      </c>
      <c r="G641" s="12">
        <f t="shared" si="119"/>
        <v>0</v>
      </c>
      <c r="H641" s="13">
        <f t="shared" si="109"/>
        <v>0</v>
      </c>
      <c r="I641" s="13" t="str">
        <f t="shared" si="111"/>
        <v>DIURNO</v>
      </c>
      <c r="J641" s="12" t="str">
        <f t="shared" si="110"/>
        <v/>
      </c>
      <c r="L641" s="13" t="str">
        <f t="shared" si="108"/>
        <v/>
      </c>
      <c r="M641" s="13">
        <f t="shared" si="112"/>
        <v>0</v>
      </c>
      <c r="N641" s="28">
        <f t="shared" si="113"/>
        <v>0</v>
      </c>
      <c r="O641" s="13">
        <f t="shared" si="114"/>
        <v>0</v>
      </c>
      <c r="P641" s="13">
        <f t="shared" si="115"/>
        <v>0</v>
      </c>
      <c r="Q641">
        <f t="shared" si="116"/>
        <v>0</v>
      </c>
      <c r="R641">
        <f t="shared" si="117"/>
        <v>0</v>
      </c>
      <c r="S641">
        <f t="shared" si="118"/>
        <v>0</v>
      </c>
    </row>
    <row r="642" spans="2:19" x14ac:dyDescent="0.2">
      <c r="B642" s="15" t="s">
        <v>57</v>
      </c>
      <c r="C642" s="15" t="s">
        <v>55</v>
      </c>
      <c r="D642" s="15" t="s">
        <v>109</v>
      </c>
      <c r="E642" s="16">
        <v>0.26111111111111113</v>
      </c>
      <c r="F642" s="3">
        <v>0.66666666666666663</v>
      </c>
      <c r="G642" s="12">
        <f t="shared" si="119"/>
        <v>0</v>
      </c>
      <c r="H642" s="13">
        <f t="shared" si="109"/>
        <v>0</v>
      </c>
      <c r="I642" s="13" t="str">
        <f t="shared" si="111"/>
        <v>DIURNO</v>
      </c>
      <c r="J642" s="12" t="str">
        <f t="shared" si="110"/>
        <v/>
      </c>
      <c r="L642" s="13" t="str">
        <f t="shared" si="108"/>
        <v/>
      </c>
      <c r="M642" s="13">
        <f t="shared" si="112"/>
        <v>0</v>
      </c>
      <c r="N642" s="28">
        <f t="shared" si="113"/>
        <v>0</v>
      </c>
      <c r="O642" s="13">
        <f t="shared" si="114"/>
        <v>0</v>
      </c>
      <c r="P642" s="13">
        <f t="shared" si="115"/>
        <v>0</v>
      </c>
      <c r="Q642">
        <f t="shared" si="116"/>
        <v>0</v>
      </c>
      <c r="R642">
        <f t="shared" si="117"/>
        <v>0</v>
      </c>
      <c r="S642">
        <f t="shared" si="118"/>
        <v>0</v>
      </c>
    </row>
    <row r="643" spans="2:19" x14ac:dyDescent="0.2">
      <c r="B643" s="15" t="s">
        <v>57</v>
      </c>
      <c r="C643" s="15" t="s">
        <v>55</v>
      </c>
      <c r="D643" s="15" t="s">
        <v>110</v>
      </c>
      <c r="E643" s="16">
        <v>0.26041666666666669</v>
      </c>
      <c r="F643" s="3">
        <v>0.66736111111111107</v>
      </c>
      <c r="G643" s="12">
        <f t="shared" si="119"/>
        <v>6.9444444444444198E-4</v>
      </c>
      <c r="H643" s="13">
        <f t="shared" si="109"/>
        <v>1</v>
      </c>
      <c r="I643" s="13" t="str">
        <f t="shared" si="111"/>
        <v>DIURNO</v>
      </c>
      <c r="J643" s="12" t="str">
        <f t="shared" si="110"/>
        <v/>
      </c>
      <c r="L643" s="13" t="str">
        <f t="shared" ref="L643:L706" si="120">IF(J643="SI","5,5","")</f>
        <v/>
      </c>
      <c r="M643" s="13">
        <f t="shared" si="112"/>
        <v>0</v>
      </c>
      <c r="N643" s="28">
        <f t="shared" si="113"/>
        <v>0</v>
      </c>
      <c r="O643" s="13">
        <f t="shared" si="114"/>
        <v>0</v>
      </c>
      <c r="P643" s="13">
        <f t="shared" si="115"/>
        <v>0</v>
      </c>
      <c r="Q643">
        <f t="shared" si="116"/>
        <v>0</v>
      </c>
      <c r="R643">
        <f t="shared" si="117"/>
        <v>0</v>
      </c>
      <c r="S643">
        <f t="shared" si="118"/>
        <v>0</v>
      </c>
    </row>
    <row r="644" spans="2:19" x14ac:dyDescent="0.2">
      <c r="B644" s="15" t="s">
        <v>57</v>
      </c>
      <c r="C644" s="15" t="s">
        <v>55</v>
      </c>
      <c r="D644" s="15" t="s">
        <v>111</v>
      </c>
      <c r="E644" s="16">
        <v>0.2590277777777778</v>
      </c>
      <c r="F644" s="3">
        <v>0.66805555555555562</v>
      </c>
      <c r="G644" s="12">
        <f t="shared" si="119"/>
        <v>1.388888888888995E-3</v>
      </c>
      <c r="H644" s="13">
        <f t="shared" si="109"/>
        <v>2</v>
      </c>
      <c r="I644" s="13" t="str">
        <f t="shared" si="111"/>
        <v>DIURNO</v>
      </c>
      <c r="J644" s="12" t="str">
        <f t="shared" si="110"/>
        <v/>
      </c>
      <c r="L644" s="13" t="str">
        <f t="shared" si="120"/>
        <v/>
      </c>
      <c r="M644" s="13">
        <f t="shared" si="112"/>
        <v>0</v>
      </c>
      <c r="N644" s="28">
        <f t="shared" si="113"/>
        <v>0</v>
      </c>
      <c r="O644" s="13">
        <f t="shared" si="114"/>
        <v>0</v>
      </c>
      <c r="P644" s="13">
        <f t="shared" si="115"/>
        <v>0</v>
      </c>
      <c r="Q644">
        <f t="shared" si="116"/>
        <v>0</v>
      </c>
      <c r="R644">
        <f t="shared" si="117"/>
        <v>0</v>
      </c>
      <c r="S644">
        <f t="shared" si="118"/>
        <v>0</v>
      </c>
    </row>
    <row r="645" spans="2:19" x14ac:dyDescent="0.2">
      <c r="B645" s="15" t="s">
        <v>57</v>
      </c>
      <c r="C645" s="15" t="s">
        <v>55</v>
      </c>
      <c r="D645" s="15" t="s">
        <v>112</v>
      </c>
      <c r="E645" s="16">
        <v>0.2590277777777778</v>
      </c>
      <c r="F645" s="3">
        <v>0.66805555555555562</v>
      </c>
      <c r="G645" s="12">
        <f t="shared" si="119"/>
        <v>1.388888888888995E-3</v>
      </c>
      <c r="H645" s="13">
        <f t="shared" ref="H645:H708" si="121">MINUTE(G645)</f>
        <v>2</v>
      </c>
      <c r="I645" s="13" t="str">
        <f t="shared" si="111"/>
        <v>DIURNO</v>
      </c>
      <c r="J645" s="12" t="str">
        <f t="shared" si="110"/>
        <v/>
      </c>
      <c r="L645" s="13" t="str">
        <f t="shared" si="120"/>
        <v/>
      </c>
      <c r="M645" s="13">
        <f t="shared" si="112"/>
        <v>0</v>
      </c>
      <c r="N645" s="28">
        <f t="shared" si="113"/>
        <v>0</v>
      </c>
      <c r="O645" s="13">
        <f t="shared" si="114"/>
        <v>0</v>
      </c>
      <c r="P645" s="13">
        <f t="shared" si="115"/>
        <v>0</v>
      </c>
      <c r="Q645">
        <f t="shared" si="116"/>
        <v>0</v>
      </c>
      <c r="R645">
        <f t="shared" si="117"/>
        <v>0</v>
      </c>
      <c r="S645">
        <f t="shared" si="118"/>
        <v>0</v>
      </c>
    </row>
    <row r="646" spans="2:19" x14ac:dyDescent="0.2">
      <c r="B646" s="15" t="s">
        <v>58</v>
      </c>
      <c r="C646" s="15" t="s">
        <v>55</v>
      </c>
      <c r="D646" s="15" t="s">
        <v>102</v>
      </c>
      <c r="E646" s="16">
        <v>0.26111111111111113</v>
      </c>
      <c r="F646" s="3">
        <v>0.66666666666666663</v>
      </c>
      <c r="G646" s="12">
        <f t="shared" si="119"/>
        <v>0</v>
      </c>
      <c r="H646" s="13">
        <f t="shared" si="121"/>
        <v>0</v>
      </c>
      <c r="I646" s="13" t="str">
        <f t="shared" si="111"/>
        <v>DIURNO</v>
      </c>
      <c r="J646" s="12" t="str">
        <f t="shared" ref="J646:J709" si="122">IF(E646&gt;=$G$3,"SI","")</f>
        <v/>
      </c>
      <c r="L646" s="13" t="str">
        <f t="shared" si="120"/>
        <v/>
      </c>
      <c r="M646" s="13">
        <f t="shared" si="112"/>
        <v>0</v>
      </c>
      <c r="N646" s="28">
        <f t="shared" si="113"/>
        <v>0</v>
      </c>
      <c r="O646" s="13">
        <f t="shared" si="114"/>
        <v>0</v>
      </c>
      <c r="P646" s="13">
        <f t="shared" si="115"/>
        <v>0</v>
      </c>
      <c r="Q646">
        <f t="shared" si="116"/>
        <v>0</v>
      </c>
      <c r="R646">
        <f t="shared" si="117"/>
        <v>0</v>
      </c>
      <c r="S646">
        <f t="shared" si="118"/>
        <v>0</v>
      </c>
    </row>
    <row r="647" spans="2:19" x14ac:dyDescent="0.2">
      <c r="B647" s="15" t="s">
        <v>58</v>
      </c>
      <c r="C647" s="15" t="s">
        <v>55</v>
      </c>
      <c r="D647" s="15" t="s">
        <v>103</v>
      </c>
      <c r="E647" s="16">
        <v>0.26111111111111113</v>
      </c>
      <c r="F647" s="3">
        <v>0.66666666666666663</v>
      </c>
      <c r="G647" s="12">
        <f t="shared" si="119"/>
        <v>0</v>
      </c>
      <c r="H647" s="13">
        <f t="shared" si="121"/>
        <v>0</v>
      </c>
      <c r="I647" s="13" t="str">
        <f t="shared" ref="I647:I710" si="123">IF(F647&lt;$I$3,"DIURNO",IF(F647&gt;$I$3,"EXTRANOC",""))</f>
        <v>DIURNO</v>
      </c>
      <c r="J647" s="12" t="str">
        <f t="shared" si="122"/>
        <v/>
      </c>
      <c r="L647" s="13" t="str">
        <f t="shared" si="120"/>
        <v/>
      </c>
      <c r="M647" s="13">
        <f t="shared" ref="M647:M710" si="124">IF(H647&lt;=5,0,IF(H647&lt;=20,0.25,IF(H647&lt;=40,0.5,IF(H647&lt;=55,0.75,1))))</f>
        <v>0</v>
      </c>
      <c r="N647" s="28">
        <f t="shared" ref="N647:N710" si="125">IF(F647&gt;$I$3,F647-$I$3,0)</f>
        <v>0</v>
      </c>
      <c r="O647" s="13">
        <f t="shared" ref="O647:O710" si="126">MINUTE(N647)</f>
        <v>0</v>
      </c>
      <c r="P647" s="13">
        <f t="shared" ref="P647:P710" si="127">HOUR(G647)</f>
        <v>0</v>
      </c>
      <c r="Q647">
        <f t="shared" ref="Q647:Q710" si="128">HOUR(N647)</f>
        <v>0</v>
      </c>
      <c r="R647">
        <f t="shared" ref="R647:R710" si="129">P647-Q647</f>
        <v>0</v>
      </c>
      <c r="S647">
        <f t="shared" ref="S647:S710" si="130">M647</f>
        <v>0</v>
      </c>
    </row>
    <row r="648" spans="2:19" x14ac:dyDescent="0.2">
      <c r="B648" s="15" t="s">
        <v>58</v>
      </c>
      <c r="C648" s="15" t="s">
        <v>55</v>
      </c>
      <c r="D648" s="15" t="s">
        <v>104</v>
      </c>
      <c r="E648" s="16">
        <v>0.25972222222222224</v>
      </c>
      <c r="F648" s="3">
        <v>0.66666666666666663</v>
      </c>
      <c r="G648" s="12">
        <f t="shared" si="119"/>
        <v>0</v>
      </c>
      <c r="H648" s="13">
        <f t="shared" si="121"/>
        <v>0</v>
      </c>
      <c r="I648" s="13" t="str">
        <f t="shared" si="123"/>
        <v>DIURNO</v>
      </c>
      <c r="J648" s="12" t="str">
        <f t="shared" si="122"/>
        <v/>
      </c>
      <c r="L648" s="13" t="str">
        <f t="shared" si="120"/>
        <v/>
      </c>
      <c r="M648" s="13">
        <f t="shared" si="124"/>
        <v>0</v>
      </c>
      <c r="N648" s="28">
        <f t="shared" si="125"/>
        <v>0</v>
      </c>
      <c r="O648" s="13">
        <f t="shared" si="126"/>
        <v>0</v>
      </c>
      <c r="P648" s="13">
        <f t="shared" si="127"/>
        <v>0</v>
      </c>
      <c r="Q648">
        <f t="shared" si="128"/>
        <v>0</v>
      </c>
      <c r="R648">
        <f t="shared" si="129"/>
        <v>0</v>
      </c>
      <c r="S648">
        <f t="shared" si="130"/>
        <v>0</v>
      </c>
    </row>
    <row r="649" spans="2:19" x14ac:dyDescent="0.2">
      <c r="B649" s="15" t="s">
        <v>58</v>
      </c>
      <c r="C649" s="15" t="s">
        <v>55</v>
      </c>
      <c r="D649" s="15" t="s">
        <v>105</v>
      </c>
      <c r="E649" s="16">
        <v>0.26111111111111113</v>
      </c>
      <c r="F649" s="3">
        <v>0.66666666666666663</v>
      </c>
      <c r="G649" s="12">
        <f t="shared" ref="G649:G712" si="131">IF(F649&gt;$G$3,F649-$G$3,)</f>
        <v>0</v>
      </c>
      <c r="H649" s="13">
        <f t="shared" si="121"/>
        <v>0</v>
      </c>
      <c r="I649" s="13" t="str">
        <f t="shared" si="123"/>
        <v>DIURNO</v>
      </c>
      <c r="J649" s="12" t="str">
        <f t="shared" si="122"/>
        <v/>
      </c>
      <c r="L649" s="13" t="str">
        <f t="shared" si="120"/>
        <v/>
      </c>
      <c r="M649" s="13">
        <f t="shared" si="124"/>
        <v>0</v>
      </c>
      <c r="N649" s="28">
        <f t="shared" si="125"/>
        <v>0</v>
      </c>
      <c r="O649" s="13">
        <f t="shared" si="126"/>
        <v>0</v>
      </c>
      <c r="P649" s="13">
        <f t="shared" si="127"/>
        <v>0</v>
      </c>
      <c r="Q649">
        <f t="shared" si="128"/>
        <v>0</v>
      </c>
      <c r="R649">
        <f t="shared" si="129"/>
        <v>0</v>
      </c>
      <c r="S649">
        <f t="shared" si="130"/>
        <v>0</v>
      </c>
    </row>
    <row r="650" spans="2:19" x14ac:dyDescent="0.2">
      <c r="B650" s="15" t="s">
        <v>58</v>
      </c>
      <c r="C650" s="15" t="s">
        <v>55</v>
      </c>
      <c r="D650" s="15" t="s">
        <v>106</v>
      </c>
      <c r="E650" s="16">
        <v>0.26250000000000001</v>
      </c>
      <c r="F650" s="3">
        <v>0.66666666666666663</v>
      </c>
      <c r="G650" s="12">
        <f t="shared" si="131"/>
        <v>0</v>
      </c>
      <c r="H650" s="13">
        <f t="shared" si="121"/>
        <v>0</v>
      </c>
      <c r="I650" s="13" t="str">
        <f t="shared" si="123"/>
        <v>DIURNO</v>
      </c>
      <c r="J650" s="12" t="str">
        <f t="shared" si="122"/>
        <v/>
      </c>
      <c r="L650" s="13" t="str">
        <f t="shared" si="120"/>
        <v/>
      </c>
      <c r="M650" s="13">
        <f t="shared" si="124"/>
        <v>0</v>
      </c>
      <c r="N650" s="28">
        <f t="shared" si="125"/>
        <v>0</v>
      </c>
      <c r="O650" s="13">
        <f t="shared" si="126"/>
        <v>0</v>
      </c>
      <c r="P650" s="13">
        <f t="shared" si="127"/>
        <v>0</v>
      </c>
      <c r="Q650">
        <f t="shared" si="128"/>
        <v>0</v>
      </c>
      <c r="R650">
        <f t="shared" si="129"/>
        <v>0</v>
      </c>
      <c r="S650">
        <f t="shared" si="130"/>
        <v>0</v>
      </c>
    </row>
    <row r="651" spans="2:19" x14ac:dyDescent="0.2">
      <c r="B651" s="15" t="s">
        <v>58</v>
      </c>
      <c r="C651" s="15" t="s">
        <v>55</v>
      </c>
      <c r="D651" s="15" t="s">
        <v>107</v>
      </c>
      <c r="E651" s="16">
        <v>0.25972222222222224</v>
      </c>
      <c r="F651" s="3">
        <v>0.66666666666666663</v>
      </c>
      <c r="G651" s="12">
        <f t="shared" si="131"/>
        <v>0</v>
      </c>
      <c r="H651" s="13">
        <f t="shared" si="121"/>
        <v>0</v>
      </c>
      <c r="I651" s="13" t="str">
        <f t="shared" si="123"/>
        <v>DIURNO</v>
      </c>
      <c r="J651" s="12" t="str">
        <f t="shared" si="122"/>
        <v/>
      </c>
      <c r="L651" s="13" t="str">
        <f t="shared" si="120"/>
        <v/>
      </c>
      <c r="M651" s="13">
        <f t="shared" si="124"/>
        <v>0</v>
      </c>
      <c r="N651" s="28">
        <f t="shared" si="125"/>
        <v>0</v>
      </c>
      <c r="O651" s="13">
        <f t="shared" si="126"/>
        <v>0</v>
      </c>
      <c r="P651" s="13">
        <f t="shared" si="127"/>
        <v>0</v>
      </c>
      <c r="Q651">
        <f t="shared" si="128"/>
        <v>0</v>
      </c>
      <c r="R651">
        <f t="shared" si="129"/>
        <v>0</v>
      </c>
      <c r="S651">
        <f t="shared" si="130"/>
        <v>0</v>
      </c>
    </row>
    <row r="652" spans="2:19" x14ac:dyDescent="0.2">
      <c r="B652" s="15" t="s">
        <v>58</v>
      </c>
      <c r="C652" s="15" t="s">
        <v>55</v>
      </c>
      <c r="D652" s="15" t="s">
        <v>113</v>
      </c>
      <c r="E652" s="16">
        <v>0.26180555555555557</v>
      </c>
      <c r="F652" s="3">
        <v>0.66666666666666663</v>
      </c>
      <c r="G652" s="12">
        <f t="shared" si="131"/>
        <v>0</v>
      </c>
      <c r="H652" s="13">
        <f t="shared" si="121"/>
        <v>0</v>
      </c>
      <c r="I652" s="13" t="str">
        <f t="shared" si="123"/>
        <v>DIURNO</v>
      </c>
      <c r="J652" s="12" t="str">
        <f t="shared" si="122"/>
        <v/>
      </c>
      <c r="L652" s="13" t="str">
        <f t="shared" si="120"/>
        <v/>
      </c>
      <c r="M652" s="13">
        <f t="shared" si="124"/>
        <v>0</v>
      </c>
      <c r="N652" s="28">
        <f t="shared" si="125"/>
        <v>0</v>
      </c>
      <c r="O652" s="13">
        <f t="shared" si="126"/>
        <v>0</v>
      </c>
      <c r="P652" s="13">
        <f t="shared" si="127"/>
        <v>0</v>
      </c>
      <c r="Q652">
        <f t="shared" si="128"/>
        <v>0</v>
      </c>
      <c r="R652">
        <f t="shared" si="129"/>
        <v>0</v>
      </c>
      <c r="S652">
        <f t="shared" si="130"/>
        <v>0</v>
      </c>
    </row>
    <row r="653" spans="2:19" x14ac:dyDescent="0.2">
      <c r="B653" s="15" t="s">
        <v>58</v>
      </c>
      <c r="C653" s="15" t="s">
        <v>55</v>
      </c>
      <c r="D653" s="15" t="s">
        <v>108</v>
      </c>
      <c r="E653" s="16">
        <v>0.26041666666666669</v>
      </c>
      <c r="F653" s="3">
        <v>0.66736111111111107</v>
      </c>
      <c r="G653" s="12">
        <f t="shared" si="131"/>
        <v>6.9444444444444198E-4</v>
      </c>
      <c r="H653" s="13">
        <f t="shared" si="121"/>
        <v>1</v>
      </c>
      <c r="I653" s="13" t="str">
        <f t="shared" si="123"/>
        <v>DIURNO</v>
      </c>
      <c r="J653" s="12" t="str">
        <f t="shared" si="122"/>
        <v/>
      </c>
      <c r="L653" s="13" t="str">
        <f t="shared" si="120"/>
        <v/>
      </c>
      <c r="M653" s="13">
        <f t="shared" si="124"/>
        <v>0</v>
      </c>
      <c r="N653" s="28">
        <f t="shared" si="125"/>
        <v>0</v>
      </c>
      <c r="O653" s="13">
        <f t="shared" si="126"/>
        <v>0</v>
      </c>
      <c r="P653" s="13">
        <f t="shared" si="127"/>
        <v>0</v>
      </c>
      <c r="Q653">
        <f t="shared" si="128"/>
        <v>0</v>
      </c>
      <c r="R653">
        <f t="shared" si="129"/>
        <v>0</v>
      </c>
      <c r="S653">
        <f t="shared" si="130"/>
        <v>0</v>
      </c>
    </row>
    <row r="654" spans="2:19" x14ac:dyDescent="0.2">
      <c r="B654" s="15" t="s">
        <v>58</v>
      </c>
      <c r="C654" s="15" t="s">
        <v>55</v>
      </c>
      <c r="D654" s="15" t="s">
        <v>114</v>
      </c>
      <c r="E654" s="16">
        <v>0.23541666666666669</v>
      </c>
      <c r="F654" s="3">
        <v>0.47916666666666669</v>
      </c>
      <c r="G654" s="12">
        <f t="shared" si="131"/>
        <v>0</v>
      </c>
      <c r="H654" s="13">
        <f t="shared" si="121"/>
        <v>0</v>
      </c>
      <c r="I654" s="13" t="str">
        <f t="shared" si="123"/>
        <v>DIURNO</v>
      </c>
      <c r="J654" s="12" t="str">
        <f t="shared" si="122"/>
        <v/>
      </c>
      <c r="L654" s="13" t="str">
        <f t="shared" si="120"/>
        <v/>
      </c>
      <c r="M654" s="13">
        <f t="shared" si="124"/>
        <v>0</v>
      </c>
      <c r="N654" s="28">
        <f t="shared" si="125"/>
        <v>0</v>
      </c>
      <c r="O654" s="13">
        <f t="shared" si="126"/>
        <v>0</v>
      </c>
      <c r="P654" s="13">
        <f t="shared" si="127"/>
        <v>0</v>
      </c>
      <c r="Q654">
        <f t="shared" si="128"/>
        <v>0</v>
      </c>
      <c r="R654">
        <f t="shared" si="129"/>
        <v>0</v>
      </c>
      <c r="S654">
        <f t="shared" si="130"/>
        <v>0</v>
      </c>
    </row>
    <row r="655" spans="2:19" x14ac:dyDescent="0.2">
      <c r="B655" s="15" t="s">
        <v>58</v>
      </c>
      <c r="C655" s="15" t="s">
        <v>55</v>
      </c>
      <c r="D655" s="15" t="s">
        <v>109</v>
      </c>
      <c r="E655" s="16">
        <v>0.26111111111111113</v>
      </c>
      <c r="F655" s="3">
        <v>0.66666666666666663</v>
      </c>
      <c r="G655" s="12">
        <f t="shared" si="131"/>
        <v>0</v>
      </c>
      <c r="H655" s="13">
        <f t="shared" si="121"/>
        <v>0</v>
      </c>
      <c r="I655" s="13" t="str">
        <f t="shared" si="123"/>
        <v>DIURNO</v>
      </c>
      <c r="J655" s="12" t="str">
        <f t="shared" si="122"/>
        <v/>
      </c>
      <c r="L655" s="13" t="str">
        <f t="shared" si="120"/>
        <v/>
      </c>
      <c r="M655" s="13">
        <f t="shared" si="124"/>
        <v>0</v>
      </c>
      <c r="N655" s="28">
        <f t="shared" si="125"/>
        <v>0</v>
      </c>
      <c r="O655" s="13">
        <f t="shared" si="126"/>
        <v>0</v>
      </c>
      <c r="P655" s="13">
        <f t="shared" si="127"/>
        <v>0</v>
      </c>
      <c r="Q655">
        <f t="shared" si="128"/>
        <v>0</v>
      </c>
      <c r="R655">
        <f t="shared" si="129"/>
        <v>0</v>
      </c>
      <c r="S655">
        <f t="shared" si="130"/>
        <v>0</v>
      </c>
    </row>
    <row r="656" spans="2:19" x14ac:dyDescent="0.2">
      <c r="B656" s="15" t="s">
        <v>58</v>
      </c>
      <c r="C656" s="15" t="s">
        <v>55</v>
      </c>
      <c r="D656" s="15" t="s">
        <v>110</v>
      </c>
      <c r="E656" s="16">
        <v>0.26250000000000001</v>
      </c>
      <c r="F656" s="3">
        <v>0.66666666666666663</v>
      </c>
      <c r="G656" s="12">
        <f t="shared" si="131"/>
        <v>0</v>
      </c>
      <c r="H656" s="13">
        <f t="shared" si="121"/>
        <v>0</v>
      </c>
      <c r="I656" s="13" t="str">
        <f t="shared" si="123"/>
        <v>DIURNO</v>
      </c>
      <c r="J656" s="12" t="str">
        <f t="shared" si="122"/>
        <v/>
      </c>
      <c r="L656" s="13" t="str">
        <f t="shared" si="120"/>
        <v/>
      </c>
      <c r="M656" s="13">
        <f t="shared" si="124"/>
        <v>0</v>
      </c>
      <c r="N656" s="28">
        <f t="shared" si="125"/>
        <v>0</v>
      </c>
      <c r="O656" s="13">
        <f t="shared" si="126"/>
        <v>0</v>
      </c>
      <c r="P656" s="13">
        <f t="shared" si="127"/>
        <v>0</v>
      </c>
      <c r="Q656">
        <f t="shared" si="128"/>
        <v>0</v>
      </c>
      <c r="R656">
        <f t="shared" si="129"/>
        <v>0</v>
      </c>
      <c r="S656">
        <f t="shared" si="130"/>
        <v>0</v>
      </c>
    </row>
    <row r="657" spans="2:19" x14ac:dyDescent="0.2">
      <c r="B657" s="15" t="s">
        <v>58</v>
      </c>
      <c r="C657" s="15" t="s">
        <v>55</v>
      </c>
      <c r="D657" s="15" t="s">
        <v>111</v>
      </c>
      <c r="E657" s="16">
        <v>0.25833333333333336</v>
      </c>
      <c r="F657" s="3">
        <v>0.66736111111111107</v>
      </c>
      <c r="G657" s="12">
        <f t="shared" si="131"/>
        <v>6.9444444444444198E-4</v>
      </c>
      <c r="H657" s="13">
        <f t="shared" si="121"/>
        <v>1</v>
      </c>
      <c r="I657" s="13" t="str">
        <f t="shared" si="123"/>
        <v>DIURNO</v>
      </c>
      <c r="J657" s="12" t="str">
        <f t="shared" si="122"/>
        <v/>
      </c>
      <c r="L657" s="13" t="str">
        <f t="shared" si="120"/>
        <v/>
      </c>
      <c r="M657" s="13">
        <f t="shared" si="124"/>
        <v>0</v>
      </c>
      <c r="N657" s="28">
        <f t="shared" si="125"/>
        <v>0</v>
      </c>
      <c r="O657" s="13">
        <f t="shared" si="126"/>
        <v>0</v>
      </c>
      <c r="P657" s="13">
        <f t="shared" si="127"/>
        <v>0</v>
      </c>
      <c r="Q657">
        <f t="shared" si="128"/>
        <v>0</v>
      </c>
      <c r="R657">
        <f t="shared" si="129"/>
        <v>0</v>
      </c>
      <c r="S657">
        <f t="shared" si="130"/>
        <v>0</v>
      </c>
    </row>
    <row r="658" spans="2:19" x14ac:dyDescent="0.2">
      <c r="B658" s="15" t="s">
        <v>58</v>
      </c>
      <c r="C658" s="15" t="s">
        <v>55</v>
      </c>
      <c r="D658" s="15" t="s">
        <v>112</v>
      </c>
      <c r="E658" s="16">
        <v>0.25972222222222224</v>
      </c>
      <c r="F658" s="3">
        <v>0.66805555555555562</v>
      </c>
      <c r="G658" s="12">
        <f t="shared" si="131"/>
        <v>1.388888888888995E-3</v>
      </c>
      <c r="H658" s="13">
        <f t="shared" si="121"/>
        <v>2</v>
      </c>
      <c r="I658" s="13" t="str">
        <f t="shared" si="123"/>
        <v>DIURNO</v>
      </c>
      <c r="J658" s="12" t="str">
        <f t="shared" si="122"/>
        <v/>
      </c>
      <c r="L658" s="13" t="str">
        <f t="shared" si="120"/>
        <v/>
      </c>
      <c r="M658" s="13">
        <f t="shared" si="124"/>
        <v>0</v>
      </c>
      <c r="N658" s="28">
        <f t="shared" si="125"/>
        <v>0</v>
      </c>
      <c r="O658" s="13">
        <f t="shared" si="126"/>
        <v>0</v>
      </c>
      <c r="P658" s="13">
        <f t="shared" si="127"/>
        <v>0</v>
      </c>
      <c r="Q658">
        <f t="shared" si="128"/>
        <v>0</v>
      </c>
      <c r="R658">
        <f t="shared" si="129"/>
        <v>0</v>
      </c>
      <c r="S658">
        <f t="shared" si="130"/>
        <v>0</v>
      </c>
    </row>
    <row r="659" spans="2:19" x14ac:dyDescent="0.2">
      <c r="B659" s="15" t="s">
        <v>59</v>
      </c>
      <c r="C659" s="15" t="s">
        <v>55</v>
      </c>
      <c r="D659" s="15" t="s">
        <v>102</v>
      </c>
      <c r="E659" s="16">
        <v>0.2638888888888889</v>
      </c>
      <c r="F659" s="3">
        <v>0.66666666666666663</v>
      </c>
      <c r="G659" s="12">
        <f t="shared" si="131"/>
        <v>0</v>
      </c>
      <c r="H659" s="13">
        <f t="shared" si="121"/>
        <v>0</v>
      </c>
      <c r="I659" s="13" t="str">
        <f t="shared" si="123"/>
        <v>DIURNO</v>
      </c>
      <c r="J659" s="12" t="str">
        <f t="shared" si="122"/>
        <v/>
      </c>
      <c r="L659" s="13" t="str">
        <f t="shared" si="120"/>
        <v/>
      </c>
      <c r="M659" s="13">
        <f t="shared" si="124"/>
        <v>0</v>
      </c>
      <c r="N659" s="28">
        <f t="shared" si="125"/>
        <v>0</v>
      </c>
      <c r="O659" s="13">
        <f t="shared" si="126"/>
        <v>0</v>
      </c>
      <c r="P659" s="13">
        <f t="shared" si="127"/>
        <v>0</v>
      </c>
      <c r="Q659">
        <f t="shared" si="128"/>
        <v>0</v>
      </c>
      <c r="R659">
        <f t="shared" si="129"/>
        <v>0</v>
      </c>
      <c r="S659">
        <f t="shared" si="130"/>
        <v>0</v>
      </c>
    </row>
    <row r="660" spans="2:19" x14ac:dyDescent="0.2">
      <c r="B660" s="15" t="s">
        <v>59</v>
      </c>
      <c r="C660" s="15" t="s">
        <v>55</v>
      </c>
      <c r="D660" s="15" t="s">
        <v>103</v>
      </c>
      <c r="E660" s="16">
        <v>0.26527777777777778</v>
      </c>
      <c r="F660" s="3">
        <v>0.66666666666666663</v>
      </c>
      <c r="G660" s="12">
        <f t="shared" si="131"/>
        <v>0</v>
      </c>
      <c r="H660" s="13">
        <f t="shared" si="121"/>
        <v>0</v>
      </c>
      <c r="I660" s="13" t="str">
        <f t="shared" si="123"/>
        <v>DIURNO</v>
      </c>
      <c r="J660" s="12" t="str">
        <f t="shared" si="122"/>
        <v/>
      </c>
      <c r="L660" s="13" t="str">
        <f t="shared" si="120"/>
        <v/>
      </c>
      <c r="M660" s="13">
        <f t="shared" si="124"/>
        <v>0</v>
      </c>
      <c r="N660" s="28">
        <f t="shared" si="125"/>
        <v>0</v>
      </c>
      <c r="O660" s="13">
        <f t="shared" si="126"/>
        <v>0</v>
      </c>
      <c r="P660" s="13">
        <f t="shared" si="127"/>
        <v>0</v>
      </c>
      <c r="Q660">
        <f t="shared" si="128"/>
        <v>0</v>
      </c>
      <c r="R660">
        <f t="shared" si="129"/>
        <v>0</v>
      </c>
      <c r="S660">
        <f t="shared" si="130"/>
        <v>0</v>
      </c>
    </row>
    <row r="661" spans="2:19" x14ac:dyDescent="0.2">
      <c r="B661" s="15" t="s">
        <v>59</v>
      </c>
      <c r="C661" s="15" t="s">
        <v>55</v>
      </c>
      <c r="D661" s="15" t="s">
        <v>104</v>
      </c>
      <c r="E661" s="16">
        <v>0.27083333333333331</v>
      </c>
      <c r="F661" s="3">
        <v>0.66736111111111107</v>
      </c>
      <c r="G661" s="12">
        <f t="shared" si="131"/>
        <v>6.9444444444444198E-4</v>
      </c>
      <c r="H661" s="13">
        <f t="shared" si="121"/>
        <v>1</v>
      </c>
      <c r="I661" s="13" t="str">
        <f t="shared" si="123"/>
        <v>DIURNO</v>
      </c>
      <c r="J661" s="12" t="str">
        <f t="shared" si="122"/>
        <v/>
      </c>
      <c r="L661" s="13" t="str">
        <f t="shared" si="120"/>
        <v/>
      </c>
      <c r="M661" s="13">
        <f t="shared" si="124"/>
        <v>0</v>
      </c>
      <c r="N661" s="28">
        <f t="shared" si="125"/>
        <v>0</v>
      </c>
      <c r="O661" s="13">
        <f t="shared" si="126"/>
        <v>0</v>
      </c>
      <c r="P661" s="13">
        <f t="shared" si="127"/>
        <v>0</v>
      </c>
      <c r="Q661">
        <f t="shared" si="128"/>
        <v>0</v>
      </c>
      <c r="R661">
        <f t="shared" si="129"/>
        <v>0</v>
      </c>
      <c r="S661">
        <f t="shared" si="130"/>
        <v>0</v>
      </c>
    </row>
    <row r="662" spans="2:19" x14ac:dyDescent="0.2">
      <c r="B662" s="15" t="s">
        <v>59</v>
      </c>
      <c r="C662" s="15" t="s">
        <v>55</v>
      </c>
      <c r="D662" s="15" t="s">
        <v>105</v>
      </c>
      <c r="E662" s="16">
        <v>0.26805555555555555</v>
      </c>
      <c r="F662" s="3">
        <v>0.66736111111111107</v>
      </c>
      <c r="G662" s="12">
        <f t="shared" si="131"/>
        <v>6.9444444444444198E-4</v>
      </c>
      <c r="H662" s="13">
        <f t="shared" si="121"/>
        <v>1</v>
      </c>
      <c r="I662" s="13" t="str">
        <f t="shared" si="123"/>
        <v>DIURNO</v>
      </c>
      <c r="J662" s="12" t="str">
        <f t="shared" si="122"/>
        <v/>
      </c>
      <c r="L662" s="13" t="str">
        <f t="shared" si="120"/>
        <v/>
      </c>
      <c r="M662" s="13">
        <f t="shared" si="124"/>
        <v>0</v>
      </c>
      <c r="N662" s="28">
        <f t="shared" si="125"/>
        <v>0</v>
      </c>
      <c r="O662" s="13">
        <f t="shared" si="126"/>
        <v>0</v>
      </c>
      <c r="P662" s="13">
        <f t="shared" si="127"/>
        <v>0</v>
      </c>
      <c r="Q662">
        <f t="shared" si="128"/>
        <v>0</v>
      </c>
      <c r="R662">
        <f t="shared" si="129"/>
        <v>0</v>
      </c>
      <c r="S662">
        <f t="shared" si="130"/>
        <v>0</v>
      </c>
    </row>
    <row r="663" spans="2:19" x14ac:dyDescent="0.2">
      <c r="B663" s="15" t="s">
        <v>59</v>
      </c>
      <c r="C663" s="15" t="s">
        <v>55</v>
      </c>
      <c r="D663" s="15" t="s">
        <v>106</v>
      </c>
      <c r="E663" s="16">
        <v>0.27430555555555552</v>
      </c>
      <c r="F663" s="3">
        <v>0.66527777777777775</v>
      </c>
      <c r="G663" s="12">
        <f t="shared" si="131"/>
        <v>0</v>
      </c>
      <c r="H663" s="13">
        <f t="shared" si="121"/>
        <v>0</v>
      </c>
      <c r="I663" s="13" t="str">
        <f t="shared" si="123"/>
        <v>DIURNO</v>
      </c>
      <c r="J663" s="12" t="str">
        <f t="shared" si="122"/>
        <v/>
      </c>
      <c r="L663" s="13" t="str">
        <f t="shared" si="120"/>
        <v/>
      </c>
      <c r="M663" s="13">
        <f t="shared" si="124"/>
        <v>0</v>
      </c>
      <c r="N663" s="28">
        <f t="shared" si="125"/>
        <v>0</v>
      </c>
      <c r="O663" s="13">
        <f t="shared" si="126"/>
        <v>0</v>
      </c>
      <c r="P663" s="13">
        <f t="shared" si="127"/>
        <v>0</v>
      </c>
      <c r="Q663">
        <f t="shared" si="128"/>
        <v>0</v>
      </c>
      <c r="R663">
        <f t="shared" si="129"/>
        <v>0</v>
      </c>
      <c r="S663">
        <f t="shared" si="130"/>
        <v>0</v>
      </c>
    </row>
    <row r="664" spans="2:19" x14ac:dyDescent="0.2">
      <c r="B664" s="15" t="s">
        <v>59</v>
      </c>
      <c r="C664" s="15" t="s">
        <v>55</v>
      </c>
      <c r="D664" s="15" t="s">
        <v>107</v>
      </c>
      <c r="E664" s="16">
        <v>0.26180555555555557</v>
      </c>
      <c r="F664" s="3">
        <v>0.66736111111111107</v>
      </c>
      <c r="G664" s="12">
        <f t="shared" si="131"/>
        <v>6.9444444444444198E-4</v>
      </c>
      <c r="H664" s="13">
        <f t="shared" si="121"/>
        <v>1</v>
      </c>
      <c r="I664" s="13" t="str">
        <f t="shared" si="123"/>
        <v>DIURNO</v>
      </c>
      <c r="J664" s="12" t="str">
        <f t="shared" si="122"/>
        <v/>
      </c>
      <c r="L664" s="13" t="str">
        <f t="shared" si="120"/>
        <v/>
      </c>
      <c r="M664" s="13">
        <f t="shared" si="124"/>
        <v>0</v>
      </c>
      <c r="N664" s="28">
        <f t="shared" si="125"/>
        <v>0</v>
      </c>
      <c r="O664" s="13">
        <f t="shared" si="126"/>
        <v>0</v>
      </c>
      <c r="P664" s="13">
        <f t="shared" si="127"/>
        <v>0</v>
      </c>
      <c r="Q664">
        <f t="shared" si="128"/>
        <v>0</v>
      </c>
      <c r="R664">
        <f t="shared" si="129"/>
        <v>0</v>
      </c>
      <c r="S664">
        <f t="shared" si="130"/>
        <v>0</v>
      </c>
    </row>
    <row r="665" spans="2:19" x14ac:dyDescent="0.2">
      <c r="B665" s="15" t="s">
        <v>59</v>
      </c>
      <c r="C665" s="15" t="s">
        <v>55</v>
      </c>
      <c r="D665" s="15" t="s">
        <v>113</v>
      </c>
      <c r="E665" s="16">
        <v>0.26874999999999999</v>
      </c>
      <c r="F665" s="3">
        <v>0.66666666666666663</v>
      </c>
      <c r="G665" s="12">
        <f t="shared" si="131"/>
        <v>0</v>
      </c>
      <c r="H665" s="13">
        <f t="shared" si="121"/>
        <v>0</v>
      </c>
      <c r="I665" s="13" t="str">
        <f t="shared" si="123"/>
        <v>DIURNO</v>
      </c>
      <c r="J665" s="12" t="str">
        <f t="shared" si="122"/>
        <v/>
      </c>
      <c r="L665" s="13" t="str">
        <f t="shared" si="120"/>
        <v/>
      </c>
      <c r="M665" s="13">
        <f t="shared" si="124"/>
        <v>0</v>
      </c>
      <c r="N665" s="28">
        <f t="shared" si="125"/>
        <v>0</v>
      </c>
      <c r="O665" s="13">
        <f t="shared" si="126"/>
        <v>0</v>
      </c>
      <c r="P665" s="13">
        <f t="shared" si="127"/>
        <v>0</v>
      </c>
      <c r="Q665">
        <f t="shared" si="128"/>
        <v>0</v>
      </c>
      <c r="R665">
        <f t="shared" si="129"/>
        <v>0</v>
      </c>
      <c r="S665">
        <f t="shared" si="130"/>
        <v>0</v>
      </c>
    </row>
    <row r="666" spans="2:19" x14ac:dyDescent="0.2">
      <c r="B666" s="15" t="s">
        <v>59</v>
      </c>
      <c r="C666" s="15" t="s">
        <v>55</v>
      </c>
      <c r="D666" s="15" t="s">
        <v>108</v>
      </c>
      <c r="E666" s="16">
        <v>0.2638888888888889</v>
      </c>
      <c r="F666" s="3">
        <v>0.66805555555555562</v>
      </c>
      <c r="G666" s="12">
        <f t="shared" si="131"/>
        <v>1.388888888888995E-3</v>
      </c>
      <c r="H666" s="13">
        <f t="shared" si="121"/>
        <v>2</v>
      </c>
      <c r="I666" s="13" t="str">
        <f t="shared" si="123"/>
        <v>DIURNO</v>
      </c>
      <c r="J666" s="12" t="str">
        <f t="shared" si="122"/>
        <v/>
      </c>
      <c r="L666" s="13" t="str">
        <f t="shared" si="120"/>
        <v/>
      </c>
      <c r="M666" s="13">
        <f t="shared" si="124"/>
        <v>0</v>
      </c>
      <c r="N666" s="28">
        <f t="shared" si="125"/>
        <v>0</v>
      </c>
      <c r="O666" s="13">
        <f t="shared" si="126"/>
        <v>0</v>
      </c>
      <c r="P666" s="13">
        <f t="shared" si="127"/>
        <v>0</v>
      </c>
      <c r="Q666">
        <f t="shared" si="128"/>
        <v>0</v>
      </c>
      <c r="R666">
        <f t="shared" si="129"/>
        <v>0</v>
      </c>
      <c r="S666">
        <f t="shared" si="130"/>
        <v>0</v>
      </c>
    </row>
    <row r="667" spans="2:19" x14ac:dyDescent="0.2">
      <c r="B667" s="15" t="s">
        <v>59</v>
      </c>
      <c r="C667" s="15" t="s">
        <v>55</v>
      </c>
      <c r="D667" s="15" t="s">
        <v>114</v>
      </c>
      <c r="E667" s="16">
        <v>0.25347222222222221</v>
      </c>
      <c r="F667" s="3">
        <v>0.50624999999999998</v>
      </c>
      <c r="G667" s="12">
        <f t="shared" si="131"/>
        <v>0</v>
      </c>
      <c r="H667" s="13">
        <f t="shared" si="121"/>
        <v>0</v>
      </c>
      <c r="I667" s="13" t="str">
        <f t="shared" si="123"/>
        <v>DIURNO</v>
      </c>
      <c r="J667" s="12" t="str">
        <f t="shared" si="122"/>
        <v/>
      </c>
      <c r="L667" s="13" t="str">
        <f t="shared" si="120"/>
        <v/>
      </c>
      <c r="M667" s="13">
        <f t="shared" si="124"/>
        <v>0</v>
      </c>
      <c r="N667" s="28">
        <f t="shared" si="125"/>
        <v>0</v>
      </c>
      <c r="O667" s="13">
        <f t="shared" si="126"/>
        <v>0</v>
      </c>
      <c r="P667" s="13">
        <f t="shared" si="127"/>
        <v>0</v>
      </c>
      <c r="Q667">
        <f t="shared" si="128"/>
        <v>0</v>
      </c>
      <c r="R667">
        <f t="shared" si="129"/>
        <v>0</v>
      </c>
      <c r="S667">
        <f t="shared" si="130"/>
        <v>0</v>
      </c>
    </row>
    <row r="668" spans="2:19" x14ac:dyDescent="0.2">
      <c r="B668" s="15" t="s">
        <v>59</v>
      </c>
      <c r="C668" s="15" t="s">
        <v>55</v>
      </c>
      <c r="D668" s="15" t="s">
        <v>109</v>
      </c>
      <c r="E668" s="16">
        <v>0.26666666666666666</v>
      </c>
      <c r="G668" s="12">
        <f t="shared" si="131"/>
        <v>0</v>
      </c>
      <c r="H668" s="13">
        <f t="shared" si="121"/>
        <v>0</v>
      </c>
      <c r="I668" s="13" t="str">
        <f t="shared" si="123"/>
        <v>DIURNO</v>
      </c>
      <c r="J668" s="12" t="str">
        <f t="shared" si="122"/>
        <v/>
      </c>
      <c r="L668" s="13" t="str">
        <f t="shared" si="120"/>
        <v/>
      </c>
      <c r="M668" s="13">
        <f t="shared" si="124"/>
        <v>0</v>
      </c>
      <c r="N668" s="28">
        <f t="shared" si="125"/>
        <v>0</v>
      </c>
      <c r="O668" s="13">
        <f t="shared" si="126"/>
        <v>0</v>
      </c>
      <c r="P668" s="13">
        <f t="shared" si="127"/>
        <v>0</v>
      </c>
      <c r="Q668">
        <f t="shared" si="128"/>
        <v>0</v>
      </c>
      <c r="R668">
        <f t="shared" si="129"/>
        <v>0</v>
      </c>
      <c r="S668">
        <f t="shared" si="130"/>
        <v>0</v>
      </c>
    </row>
    <row r="669" spans="2:19" x14ac:dyDescent="0.2">
      <c r="B669" s="15" t="s">
        <v>59</v>
      </c>
      <c r="C669" s="15" t="s">
        <v>55</v>
      </c>
      <c r="D669" s="15" t="s">
        <v>110</v>
      </c>
      <c r="E669" s="16">
        <v>0.2673611111111111</v>
      </c>
      <c r="F669" s="3">
        <v>0.66805555555555562</v>
      </c>
      <c r="G669" s="12">
        <f t="shared" si="131"/>
        <v>1.388888888888995E-3</v>
      </c>
      <c r="H669" s="13">
        <f t="shared" si="121"/>
        <v>2</v>
      </c>
      <c r="I669" s="13" t="str">
        <f t="shared" si="123"/>
        <v>DIURNO</v>
      </c>
      <c r="J669" s="12" t="str">
        <f t="shared" si="122"/>
        <v/>
      </c>
      <c r="L669" s="13" t="str">
        <f t="shared" si="120"/>
        <v/>
      </c>
      <c r="M669" s="13">
        <f t="shared" si="124"/>
        <v>0</v>
      </c>
      <c r="N669" s="28">
        <f t="shared" si="125"/>
        <v>0</v>
      </c>
      <c r="O669" s="13">
        <f t="shared" si="126"/>
        <v>0</v>
      </c>
      <c r="P669" s="13">
        <f t="shared" si="127"/>
        <v>0</v>
      </c>
      <c r="Q669">
        <f t="shared" si="128"/>
        <v>0</v>
      </c>
      <c r="R669">
        <f t="shared" si="129"/>
        <v>0</v>
      </c>
      <c r="S669">
        <f t="shared" si="130"/>
        <v>0</v>
      </c>
    </row>
    <row r="670" spans="2:19" x14ac:dyDescent="0.2">
      <c r="B670" s="15" t="s">
        <v>59</v>
      </c>
      <c r="C670" s="15" t="s">
        <v>55</v>
      </c>
      <c r="D670" s="15" t="s">
        <v>111</v>
      </c>
      <c r="E670" s="16">
        <v>0.26527777777777778</v>
      </c>
      <c r="F670" s="3">
        <v>0.66805555555555562</v>
      </c>
      <c r="G670" s="12">
        <f t="shared" si="131"/>
        <v>1.388888888888995E-3</v>
      </c>
      <c r="H670" s="13">
        <f t="shared" si="121"/>
        <v>2</v>
      </c>
      <c r="I670" s="13" t="str">
        <f t="shared" si="123"/>
        <v>DIURNO</v>
      </c>
      <c r="J670" s="12" t="str">
        <f t="shared" si="122"/>
        <v/>
      </c>
      <c r="L670" s="13" t="str">
        <f t="shared" si="120"/>
        <v/>
      </c>
      <c r="M670" s="13">
        <f t="shared" si="124"/>
        <v>0</v>
      </c>
      <c r="N670" s="28">
        <f t="shared" si="125"/>
        <v>0</v>
      </c>
      <c r="O670" s="13">
        <f t="shared" si="126"/>
        <v>0</v>
      </c>
      <c r="P670" s="13">
        <f t="shared" si="127"/>
        <v>0</v>
      </c>
      <c r="Q670">
        <f t="shared" si="128"/>
        <v>0</v>
      </c>
      <c r="R670">
        <f t="shared" si="129"/>
        <v>0</v>
      </c>
      <c r="S670">
        <f t="shared" si="130"/>
        <v>0</v>
      </c>
    </row>
    <row r="671" spans="2:19" x14ac:dyDescent="0.2">
      <c r="B671" s="15" t="s">
        <v>59</v>
      </c>
      <c r="C671" s="15" t="s">
        <v>55</v>
      </c>
      <c r="D671" s="15" t="s">
        <v>112</v>
      </c>
      <c r="E671" s="16">
        <v>0.28263888888888888</v>
      </c>
      <c r="F671" s="3">
        <v>0.66875000000000007</v>
      </c>
      <c r="G671" s="12">
        <f t="shared" si="131"/>
        <v>2.083333333333437E-3</v>
      </c>
      <c r="H671" s="13">
        <f t="shared" si="121"/>
        <v>3</v>
      </c>
      <c r="I671" s="13" t="str">
        <f t="shared" si="123"/>
        <v>DIURNO</v>
      </c>
      <c r="J671" s="12" t="str">
        <f t="shared" si="122"/>
        <v/>
      </c>
      <c r="L671" s="13" t="str">
        <f t="shared" si="120"/>
        <v/>
      </c>
      <c r="M671" s="13">
        <f t="shared" si="124"/>
        <v>0</v>
      </c>
      <c r="N671" s="28">
        <f t="shared" si="125"/>
        <v>0</v>
      </c>
      <c r="O671" s="13">
        <f t="shared" si="126"/>
        <v>0</v>
      </c>
      <c r="P671" s="13">
        <f t="shared" si="127"/>
        <v>0</v>
      </c>
      <c r="Q671">
        <f t="shared" si="128"/>
        <v>0</v>
      </c>
      <c r="R671">
        <f t="shared" si="129"/>
        <v>0</v>
      </c>
      <c r="S671">
        <f t="shared" si="130"/>
        <v>0</v>
      </c>
    </row>
    <row r="672" spans="2:19" x14ac:dyDescent="0.2">
      <c r="B672" s="15" t="s">
        <v>60</v>
      </c>
      <c r="C672" s="15" t="s">
        <v>55</v>
      </c>
      <c r="D672" s="15" t="s">
        <v>102</v>
      </c>
      <c r="E672" s="16">
        <v>0.23680555555555557</v>
      </c>
      <c r="F672" s="3">
        <v>0.66666666666666663</v>
      </c>
      <c r="G672" s="12">
        <f t="shared" si="131"/>
        <v>0</v>
      </c>
      <c r="H672" s="13">
        <f t="shared" si="121"/>
        <v>0</v>
      </c>
      <c r="I672" s="13" t="str">
        <f t="shared" si="123"/>
        <v>DIURNO</v>
      </c>
      <c r="J672" s="12" t="str">
        <f t="shared" si="122"/>
        <v/>
      </c>
      <c r="L672" s="13" t="str">
        <f t="shared" si="120"/>
        <v/>
      </c>
      <c r="M672" s="13">
        <f t="shared" si="124"/>
        <v>0</v>
      </c>
      <c r="N672" s="28">
        <f t="shared" si="125"/>
        <v>0</v>
      </c>
      <c r="O672" s="13">
        <f t="shared" si="126"/>
        <v>0</v>
      </c>
      <c r="P672" s="13">
        <f t="shared" si="127"/>
        <v>0</v>
      </c>
      <c r="Q672">
        <f t="shared" si="128"/>
        <v>0</v>
      </c>
      <c r="R672">
        <f t="shared" si="129"/>
        <v>0</v>
      </c>
      <c r="S672">
        <f t="shared" si="130"/>
        <v>0</v>
      </c>
    </row>
    <row r="673" spans="2:19" x14ac:dyDescent="0.2">
      <c r="B673" s="15" t="s">
        <v>60</v>
      </c>
      <c r="C673" s="15" t="s">
        <v>55</v>
      </c>
      <c r="D673" s="15" t="s">
        <v>103</v>
      </c>
      <c r="E673" s="16">
        <v>0.23263888888888887</v>
      </c>
      <c r="F673" s="3">
        <v>0.66666666666666663</v>
      </c>
      <c r="G673" s="12">
        <f t="shared" si="131"/>
        <v>0</v>
      </c>
      <c r="H673" s="13">
        <f t="shared" si="121"/>
        <v>0</v>
      </c>
      <c r="I673" s="13" t="str">
        <f t="shared" si="123"/>
        <v>DIURNO</v>
      </c>
      <c r="J673" s="12" t="str">
        <f t="shared" si="122"/>
        <v/>
      </c>
      <c r="L673" s="13" t="str">
        <f t="shared" si="120"/>
        <v/>
      </c>
      <c r="M673" s="13">
        <f t="shared" si="124"/>
        <v>0</v>
      </c>
      <c r="N673" s="28">
        <f t="shared" si="125"/>
        <v>0</v>
      </c>
      <c r="O673" s="13">
        <f t="shared" si="126"/>
        <v>0</v>
      </c>
      <c r="P673" s="13">
        <f t="shared" si="127"/>
        <v>0</v>
      </c>
      <c r="Q673">
        <f t="shared" si="128"/>
        <v>0</v>
      </c>
      <c r="R673">
        <f t="shared" si="129"/>
        <v>0</v>
      </c>
      <c r="S673">
        <f t="shared" si="130"/>
        <v>0</v>
      </c>
    </row>
    <row r="674" spans="2:19" x14ac:dyDescent="0.2">
      <c r="B674" s="15" t="s">
        <v>60</v>
      </c>
      <c r="C674" s="15" t="s">
        <v>55</v>
      </c>
      <c r="D674" s="15" t="s">
        <v>104</v>
      </c>
      <c r="E674" s="16">
        <v>0.23472222222222219</v>
      </c>
      <c r="F674" s="3">
        <v>0.66666666666666663</v>
      </c>
      <c r="G674" s="12">
        <f t="shared" si="131"/>
        <v>0</v>
      </c>
      <c r="H674" s="13">
        <f t="shared" si="121"/>
        <v>0</v>
      </c>
      <c r="I674" s="13" t="str">
        <f t="shared" si="123"/>
        <v>DIURNO</v>
      </c>
      <c r="J674" s="12" t="str">
        <f t="shared" si="122"/>
        <v/>
      </c>
      <c r="L674" s="13" t="str">
        <f t="shared" si="120"/>
        <v/>
      </c>
      <c r="M674" s="13">
        <f t="shared" si="124"/>
        <v>0</v>
      </c>
      <c r="N674" s="28">
        <f t="shared" si="125"/>
        <v>0</v>
      </c>
      <c r="O674" s="13">
        <f t="shared" si="126"/>
        <v>0</v>
      </c>
      <c r="P674" s="13">
        <f t="shared" si="127"/>
        <v>0</v>
      </c>
      <c r="Q674">
        <f t="shared" si="128"/>
        <v>0</v>
      </c>
      <c r="R674">
        <f t="shared" si="129"/>
        <v>0</v>
      </c>
      <c r="S674">
        <f t="shared" si="130"/>
        <v>0</v>
      </c>
    </row>
    <row r="675" spans="2:19" x14ac:dyDescent="0.2">
      <c r="B675" s="15" t="s">
        <v>60</v>
      </c>
      <c r="C675" s="15" t="s">
        <v>55</v>
      </c>
      <c r="D675" s="15" t="s">
        <v>105</v>
      </c>
      <c r="E675" s="16">
        <v>0.23124999999999998</v>
      </c>
      <c r="F675" s="3">
        <v>0.66666666666666663</v>
      </c>
      <c r="G675" s="12">
        <f t="shared" si="131"/>
        <v>0</v>
      </c>
      <c r="H675" s="13">
        <f t="shared" si="121"/>
        <v>0</v>
      </c>
      <c r="I675" s="13" t="str">
        <f t="shared" si="123"/>
        <v>DIURNO</v>
      </c>
      <c r="J675" s="12" t="str">
        <f t="shared" si="122"/>
        <v/>
      </c>
      <c r="L675" s="13" t="str">
        <f t="shared" si="120"/>
        <v/>
      </c>
      <c r="M675" s="13">
        <f t="shared" si="124"/>
        <v>0</v>
      </c>
      <c r="N675" s="28">
        <f t="shared" si="125"/>
        <v>0</v>
      </c>
      <c r="O675" s="13">
        <f t="shared" si="126"/>
        <v>0</v>
      </c>
      <c r="P675" s="13">
        <f t="shared" si="127"/>
        <v>0</v>
      </c>
      <c r="Q675">
        <f t="shared" si="128"/>
        <v>0</v>
      </c>
      <c r="R675">
        <f t="shared" si="129"/>
        <v>0</v>
      </c>
      <c r="S675">
        <f t="shared" si="130"/>
        <v>0</v>
      </c>
    </row>
    <row r="676" spans="2:19" x14ac:dyDescent="0.2">
      <c r="B676" s="15" t="s">
        <v>60</v>
      </c>
      <c r="C676" s="15" t="s">
        <v>55</v>
      </c>
      <c r="D676" s="15" t="s">
        <v>106</v>
      </c>
      <c r="E676" s="16">
        <v>0.2298611111111111</v>
      </c>
      <c r="F676" s="3">
        <v>0.66597222222222219</v>
      </c>
      <c r="G676" s="12">
        <f t="shared" si="131"/>
        <v>0</v>
      </c>
      <c r="H676" s="13">
        <f t="shared" si="121"/>
        <v>0</v>
      </c>
      <c r="I676" s="13" t="str">
        <f t="shared" si="123"/>
        <v>DIURNO</v>
      </c>
      <c r="J676" s="12" t="str">
        <f t="shared" si="122"/>
        <v/>
      </c>
      <c r="L676" s="13" t="str">
        <f t="shared" si="120"/>
        <v/>
      </c>
      <c r="M676" s="13">
        <f t="shared" si="124"/>
        <v>0</v>
      </c>
      <c r="N676" s="28">
        <f t="shared" si="125"/>
        <v>0</v>
      </c>
      <c r="O676" s="13">
        <f t="shared" si="126"/>
        <v>0</v>
      </c>
      <c r="P676" s="13">
        <f t="shared" si="127"/>
        <v>0</v>
      </c>
      <c r="Q676">
        <f t="shared" si="128"/>
        <v>0</v>
      </c>
      <c r="R676">
        <f t="shared" si="129"/>
        <v>0</v>
      </c>
      <c r="S676">
        <f t="shared" si="130"/>
        <v>0</v>
      </c>
    </row>
    <row r="677" spans="2:19" x14ac:dyDescent="0.2">
      <c r="B677" s="15" t="s">
        <v>60</v>
      </c>
      <c r="C677" s="15" t="s">
        <v>55</v>
      </c>
      <c r="D677" s="15" t="s">
        <v>107</v>
      </c>
      <c r="E677" s="16">
        <v>0.23402777777777781</v>
      </c>
      <c r="F677" s="3">
        <v>0.66666666666666663</v>
      </c>
      <c r="G677" s="12">
        <f t="shared" si="131"/>
        <v>0</v>
      </c>
      <c r="H677" s="13">
        <f t="shared" si="121"/>
        <v>0</v>
      </c>
      <c r="I677" s="13" t="str">
        <f t="shared" si="123"/>
        <v>DIURNO</v>
      </c>
      <c r="J677" s="12" t="str">
        <f t="shared" si="122"/>
        <v/>
      </c>
      <c r="L677" s="13" t="str">
        <f t="shared" si="120"/>
        <v/>
      </c>
      <c r="M677" s="13">
        <f t="shared" si="124"/>
        <v>0</v>
      </c>
      <c r="N677" s="28">
        <f t="shared" si="125"/>
        <v>0</v>
      </c>
      <c r="O677" s="13">
        <f t="shared" si="126"/>
        <v>0</v>
      </c>
      <c r="P677" s="13">
        <f t="shared" si="127"/>
        <v>0</v>
      </c>
      <c r="Q677">
        <f t="shared" si="128"/>
        <v>0</v>
      </c>
      <c r="R677">
        <f t="shared" si="129"/>
        <v>0</v>
      </c>
      <c r="S677">
        <f t="shared" si="130"/>
        <v>0</v>
      </c>
    </row>
    <row r="678" spans="2:19" x14ac:dyDescent="0.2">
      <c r="B678" s="15" t="s">
        <v>60</v>
      </c>
      <c r="C678" s="15" t="s">
        <v>55</v>
      </c>
      <c r="D678" s="15" t="s">
        <v>113</v>
      </c>
      <c r="E678" s="16">
        <v>0.23541666666666669</v>
      </c>
      <c r="F678" s="3">
        <v>0.66666666666666663</v>
      </c>
      <c r="G678" s="12">
        <f t="shared" si="131"/>
        <v>0</v>
      </c>
      <c r="H678" s="13">
        <f t="shared" si="121"/>
        <v>0</v>
      </c>
      <c r="I678" s="13" t="str">
        <f t="shared" si="123"/>
        <v>DIURNO</v>
      </c>
      <c r="J678" s="12" t="str">
        <f t="shared" si="122"/>
        <v/>
      </c>
      <c r="L678" s="13" t="str">
        <f t="shared" si="120"/>
        <v/>
      </c>
      <c r="M678" s="13">
        <f t="shared" si="124"/>
        <v>0</v>
      </c>
      <c r="N678" s="28">
        <f t="shared" si="125"/>
        <v>0</v>
      </c>
      <c r="O678" s="13">
        <f t="shared" si="126"/>
        <v>0</v>
      </c>
      <c r="P678" s="13">
        <f t="shared" si="127"/>
        <v>0</v>
      </c>
      <c r="Q678">
        <f t="shared" si="128"/>
        <v>0</v>
      </c>
      <c r="R678">
        <f t="shared" si="129"/>
        <v>0</v>
      </c>
      <c r="S678">
        <f t="shared" si="130"/>
        <v>0</v>
      </c>
    </row>
    <row r="679" spans="2:19" x14ac:dyDescent="0.2">
      <c r="B679" s="15" t="s">
        <v>60</v>
      </c>
      <c r="C679" s="15" t="s">
        <v>55</v>
      </c>
      <c r="D679" s="15" t="s">
        <v>108</v>
      </c>
      <c r="E679" s="16">
        <v>0.23541666666666669</v>
      </c>
      <c r="F679" s="3">
        <v>0.66666666666666663</v>
      </c>
      <c r="G679" s="12">
        <f t="shared" si="131"/>
        <v>0</v>
      </c>
      <c r="H679" s="13">
        <f t="shared" si="121"/>
        <v>0</v>
      </c>
      <c r="I679" s="13" t="str">
        <f t="shared" si="123"/>
        <v>DIURNO</v>
      </c>
      <c r="J679" s="12" t="str">
        <f t="shared" si="122"/>
        <v/>
      </c>
      <c r="L679" s="13" t="str">
        <f t="shared" si="120"/>
        <v/>
      </c>
      <c r="M679" s="13">
        <f t="shared" si="124"/>
        <v>0</v>
      </c>
      <c r="N679" s="28">
        <f t="shared" si="125"/>
        <v>0</v>
      </c>
      <c r="O679" s="13">
        <f t="shared" si="126"/>
        <v>0</v>
      </c>
      <c r="P679" s="13">
        <f t="shared" si="127"/>
        <v>0</v>
      </c>
      <c r="Q679">
        <f t="shared" si="128"/>
        <v>0</v>
      </c>
      <c r="R679">
        <f t="shared" si="129"/>
        <v>0</v>
      </c>
      <c r="S679">
        <f t="shared" si="130"/>
        <v>0</v>
      </c>
    </row>
    <row r="680" spans="2:19" x14ac:dyDescent="0.2">
      <c r="B680" s="15" t="s">
        <v>60</v>
      </c>
      <c r="C680" s="15" t="s">
        <v>55</v>
      </c>
      <c r="D680" s="15" t="s">
        <v>114</v>
      </c>
      <c r="E680" s="16">
        <v>0.22291666666666665</v>
      </c>
      <c r="F680" s="3">
        <v>0.48055555555555557</v>
      </c>
      <c r="G680" s="12">
        <f t="shared" si="131"/>
        <v>0</v>
      </c>
      <c r="H680" s="13">
        <f t="shared" si="121"/>
        <v>0</v>
      </c>
      <c r="I680" s="13" t="str">
        <f t="shared" si="123"/>
        <v>DIURNO</v>
      </c>
      <c r="J680" s="12" t="str">
        <f t="shared" si="122"/>
        <v/>
      </c>
      <c r="L680" s="13" t="str">
        <f t="shared" si="120"/>
        <v/>
      </c>
      <c r="M680" s="13">
        <f t="shared" si="124"/>
        <v>0</v>
      </c>
      <c r="N680" s="28">
        <f t="shared" si="125"/>
        <v>0</v>
      </c>
      <c r="O680" s="13">
        <f t="shared" si="126"/>
        <v>0</v>
      </c>
      <c r="P680" s="13">
        <f t="shared" si="127"/>
        <v>0</v>
      </c>
      <c r="Q680">
        <f t="shared" si="128"/>
        <v>0</v>
      </c>
      <c r="R680">
        <f t="shared" si="129"/>
        <v>0</v>
      </c>
      <c r="S680">
        <f t="shared" si="130"/>
        <v>0</v>
      </c>
    </row>
    <row r="681" spans="2:19" x14ac:dyDescent="0.2">
      <c r="B681" s="15" t="s">
        <v>60</v>
      </c>
      <c r="C681" s="15" t="s">
        <v>55</v>
      </c>
      <c r="D681" s="15" t="s">
        <v>109</v>
      </c>
      <c r="E681" s="16">
        <v>0.23750000000000002</v>
      </c>
      <c r="F681" s="3">
        <v>0.66666666666666663</v>
      </c>
      <c r="G681" s="12">
        <f t="shared" si="131"/>
        <v>0</v>
      </c>
      <c r="H681" s="13">
        <f t="shared" si="121"/>
        <v>0</v>
      </c>
      <c r="I681" s="13" t="str">
        <f t="shared" si="123"/>
        <v>DIURNO</v>
      </c>
      <c r="J681" s="12" t="str">
        <f t="shared" si="122"/>
        <v/>
      </c>
      <c r="L681" s="13" t="str">
        <f t="shared" si="120"/>
        <v/>
      </c>
      <c r="M681" s="13">
        <f t="shared" si="124"/>
        <v>0</v>
      </c>
      <c r="N681" s="28">
        <f t="shared" si="125"/>
        <v>0</v>
      </c>
      <c r="O681" s="13">
        <f t="shared" si="126"/>
        <v>0</v>
      </c>
      <c r="P681" s="13">
        <f t="shared" si="127"/>
        <v>0</v>
      </c>
      <c r="Q681">
        <f t="shared" si="128"/>
        <v>0</v>
      </c>
      <c r="R681">
        <f t="shared" si="129"/>
        <v>0</v>
      </c>
      <c r="S681">
        <f t="shared" si="130"/>
        <v>0</v>
      </c>
    </row>
    <row r="682" spans="2:19" x14ac:dyDescent="0.2">
      <c r="B682" s="15" t="s">
        <v>60</v>
      </c>
      <c r="C682" s="15" t="s">
        <v>55</v>
      </c>
      <c r="D682" s="15" t="s">
        <v>110</v>
      </c>
      <c r="E682" s="16">
        <v>0.23611111111111113</v>
      </c>
      <c r="F682" s="3">
        <v>0.66666666666666663</v>
      </c>
      <c r="G682" s="12">
        <f t="shared" si="131"/>
        <v>0</v>
      </c>
      <c r="H682" s="13">
        <f t="shared" si="121"/>
        <v>0</v>
      </c>
      <c r="I682" s="13" t="str">
        <f t="shared" si="123"/>
        <v>DIURNO</v>
      </c>
      <c r="J682" s="12" t="str">
        <f t="shared" si="122"/>
        <v/>
      </c>
      <c r="L682" s="13" t="str">
        <f t="shared" si="120"/>
        <v/>
      </c>
      <c r="M682" s="13">
        <f t="shared" si="124"/>
        <v>0</v>
      </c>
      <c r="N682" s="28">
        <f t="shared" si="125"/>
        <v>0</v>
      </c>
      <c r="O682" s="13">
        <f t="shared" si="126"/>
        <v>0</v>
      </c>
      <c r="P682" s="13">
        <f t="shared" si="127"/>
        <v>0</v>
      </c>
      <c r="Q682">
        <f t="shared" si="128"/>
        <v>0</v>
      </c>
      <c r="R682">
        <f t="shared" si="129"/>
        <v>0</v>
      </c>
      <c r="S682">
        <f t="shared" si="130"/>
        <v>0</v>
      </c>
    </row>
    <row r="683" spans="2:19" x14ac:dyDescent="0.2">
      <c r="B683" s="15" t="s">
        <v>60</v>
      </c>
      <c r="C683" s="15" t="s">
        <v>55</v>
      </c>
      <c r="D683" s="15" t="s">
        <v>111</v>
      </c>
      <c r="E683" s="16">
        <v>0.23819444444444446</v>
      </c>
      <c r="F683" s="3">
        <v>0.66666666666666663</v>
      </c>
      <c r="G683" s="12">
        <f t="shared" si="131"/>
        <v>0</v>
      </c>
      <c r="H683" s="13">
        <f t="shared" si="121"/>
        <v>0</v>
      </c>
      <c r="I683" s="13" t="str">
        <f t="shared" si="123"/>
        <v>DIURNO</v>
      </c>
      <c r="J683" s="12" t="str">
        <f t="shared" si="122"/>
        <v/>
      </c>
      <c r="L683" s="13" t="str">
        <f t="shared" si="120"/>
        <v/>
      </c>
      <c r="M683" s="13">
        <f t="shared" si="124"/>
        <v>0</v>
      </c>
      <c r="N683" s="28">
        <f t="shared" si="125"/>
        <v>0</v>
      </c>
      <c r="O683" s="13">
        <f t="shared" si="126"/>
        <v>0</v>
      </c>
      <c r="P683" s="13">
        <f t="shared" si="127"/>
        <v>0</v>
      </c>
      <c r="Q683">
        <f t="shared" si="128"/>
        <v>0</v>
      </c>
      <c r="R683">
        <f t="shared" si="129"/>
        <v>0</v>
      </c>
      <c r="S683">
        <f t="shared" si="130"/>
        <v>0</v>
      </c>
    </row>
    <row r="684" spans="2:19" x14ac:dyDescent="0.2">
      <c r="B684" s="15" t="s">
        <v>60</v>
      </c>
      <c r="C684" s="15" t="s">
        <v>55</v>
      </c>
      <c r="D684" s="15" t="s">
        <v>112</v>
      </c>
      <c r="E684" s="16">
        <v>0.23124999999999998</v>
      </c>
      <c r="G684" s="12">
        <f t="shared" si="131"/>
        <v>0</v>
      </c>
      <c r="H684" s="13">
        <f t="shared" si="121"/>
        <v>0</v>
      </c>
      <c r="I684" s="13" t="str">
        <f t="shared" si="123"/>
        <v>DIURNO</v>
      </c>
      <c r="J684" s="12" t="str">
        <f t="shared" si="122"/>
        <v/>
      </c>
      <c r="L684" s="13" t="str">
        <f t="shared" si="120"/>
        <v/>
      </c>
      <c r="M684" s="13">
        <f t="shared" si="124"/>
        <v>0</v>
      </c>
      <c r="N684" s="28">
        <f t="shared" si="125"/>
        <v>0</v>
      </c>
      <c r="O684" s="13">
        <f t="shared" si="126"/>
        <v>0</v>
      </c>
      <c r="P684" s="13">
        <f t="shared" si="127"/>
        <v>0</v>
      </c>
      <c r="Q684">
        <f t="shared" si="128"/>
        <v>0</v>
      </c>
      <c r="R684">
        <f t="shared" si="129"/>
        <v>0</v>
      </c>
      <c r="S684">
        <f t="shared" si="130"/>
        <v>0</v>
      </c>
    </row>
    <row r="685" spans="2:19" x14ac:dyDescent="0.2">
      <c r="B685" s="15" t="s">
        <v>61</v>
      </c>
      <c r="C685" s="15" t="s">
        <v>55</v>
      </c>
      <c r="D685" s="15" t="s">
        <v>102</v>
      </c>
      <c r="E685" s="16">
        <v>0.27083333333333331</v>
      </c>
      <c r="F685" s="3">
        <v>0.66666666666666663</v>
      </c>
      <c r="G685" s="12">
        <f t="shared" si="131"/>
        <v>0</v>
      </c>
      <c r="H685" s="13">
        <f t="shared" si="121"/>
        <v>0</v>
      </c>
      <c r="I685" s="13" t="str">
        <f t="shared" si="123"/>
        <v>DIURNO</v>
      </c>
      <c r="J685" s="12" t="str">
        <f t="shared" si="122"/>
        <v/>
      </c>
      <c r="L685" s="13" t="str">
        <f t="shared" si="120"/>
        <v/>
      </c>
      <c r="M685" s="13">
        <f t="shared" si="124"/>
        <v>0</v>
      </c>
      <c r="N685" s="28">
        <f t="shared" si="125"/>
        <v>0</v>
      </c>
      <c r="O685" s="13">
        <f t="shared" si="126"/>
        <v>0</v>
      </c>
      <c r="P685" s="13">
        <f t="shared" si="127"/>
        <v>0</v>
      </c>
      <c r="Q685">
        <f t="shared" si="128"/>
        <v>0</v>
      </c>
      <c r="R685">
        <f t="shared" si="129"/>
        <v>0</v>
      </c>
      <c r="S685">
        <f t="shared" si="130"/>
        <v>0</v>
      </c>
    </row>
    <row r="686" spans="2:19" x14ac:dyDescent="0.2">
      <c r="B686" s="15" t="s">
        <v>61</v>
      </c>
      <c r="C686" s="15" t="s">
        <v>55</v>
      </c>
      <c r="D686" s="15" t="s">
        <v>103</v>
      </c>
      <c r="E686" s="16">
        <v>0.27083333333333331</v>
      </c>
      <c r="F686" s="3">
        <v>0.66666666666666663</v>
      </c>
      <c r="G686" s="12">
        <f t="shared" si="131"/>
        <v>0</v>
      </c>
      <c r="H686" s="13">
        <f t="shared" si="121"/>
        <v>0</v>
      </c>
      <c r="I686" s="13" t="str">
        <f t="shared" si="123"/>
        <v>DIURNO</v>
      </c>
      <c r="J686" s="12" t="str">
        <f t="shared" si="122"/>
        <v/>
      </c>
      <c r="L686" s="13" t="str">
        <f t="shared" si="120"/>
        <v/>
      </c>
      <c r="M686" s="13">
        <f t="shared" si="124"/>
        <v>0</v>
      </c>
      <c r="N686" s="28">
        <f t="shared" si="125"/>
        <v>0</v>
      </c>
      <c r="O686" s="13">
        <f t="shared" si="126"/>
        <v>0</v>
      </c>
      <c r="P686" s="13">
        <f t="shared" si="127"/>
        <v>0</v>
      </c>
      <c r="Q686">
        <f t="shared" si="128"/>
        <v>0</v>
      </c>
      <c r="R686">
        <f t="shared" si="129"/>
        <v>0</v>
      </c>
      <c r="S686">
        <f t="shared" si="130"/>
        <v>0</v>
      </c>
    </row>
    <row r="687" spans="2:19" x14ac:dyDescent="0.2">
      <c r="B687" s="15" t="s">
        <v>61</v>
      </c>
      <c r="C687" s="15" t="s">
        <v>55</v>
      </c>
      <c r="D687" s="15" t="s">
        <v>104</v>
      </c>
      <c r="E687" s="16">
        <v>0.26944444444444443</v>
      </c>
      <c r="F687" s="3">
        <v>0.66666666666666663</v>
      </c>
      <c r="G687" s="12">
        <f t="shared" si="131"/>
        <v>0</v>
      </c>
      <c r="H687" s="13">
        <f t="shared" si="121"/>
        <v>0</v>
      </c>
      <c r="I687" s="13" t="str">
        <f t="shared" si="123"/>
        <v>DIURNO</v>
      </c>
      <c r="J687" s="12" t="str">
        <f t="shared" si="122"/>
        <v/>
      </c>
      <c r="L687" s="13" t="str">
        <f t="shared" si="120"/>
        <v/>
      </c>
      <c r="M687" s="13">
        <f t="shared" si="124"/>
        <v>0</v>
      </c>
      <c r="N687" s="28">
        <f t="shared" si="125"/>
        <v>0</v>
      </c>
      <c r="O687" s="13">
        <f t="shared" si="126"/>
        <v>0</v>
      </c>
      <c r="P687" s="13">
        <f t="shared" si="127"/>
        <v>0</v>
      </c>
      <c r="Q687">
        <f t="shared" si="128"/>
        <v>0</v>
      </c>
      <c r="R687">
        <f t="shared" si="129"/>
        <v>0</v>
      </c>
      <c r="S687">
        <f t="shared" si="130"/>
        <v>0</v>
      </c>
    </row>
    <row r="688" spans="2:19" x14ac:dyDescent="0.2">
      <c r="B688" s="15" t="s">
        <v>61</v>
      </c>
      <c r="C688" s="15" t="s">
        <v>55</v>
      </c>
      <c r="D688" s="15" t="s">
        <v>105</v>
      </c>
      <c r="E688" s="16">
        <v>0.27152777777777776</v>
      </c>
      <c r="F688" s="3">
        <v>0.66666666666666663</v>
      </c>
      <c r="G688" s="12">
        <f t="shared" si="131"/>
        <v>0</v>
      </c>
      <c r="H688" s="13">
        <f t="shared" si="121"/>
        <v>0</v>
      </c>
      <c r="I688" s="13" t="str">
        <f t="shared" si="123"/>
        <v>DIURNO</v>
      </c>
      <c r="J688" s="12" t="str">
        <f t="shared" si="122"/>
        <v/>
      </c>
      <c r="L688" s="13" t="str">
        <f t="shared" si="120"/>
        <v/>
      </c>
      <c r="M688" s="13">
        <f t="shared" si="124"/>
        <v>0</v>
      </c>
      <c r="N688" s="28">
        <f t="shared" si="125"/>
        <v>0</v>
      </c>
      <c r="O688" s="13">
        <f t="shared" si="126"/>
        <v>0</v>
      </c>
      <c r="P688" s="13">
        <f t="shared" si="127"/>
        <v>0</v>
      </c>
      <c r="Q688">
        <f t="shared" si="128"/>
        <v>0</v>
      </c>
      <c r="R688">
        <f t="shared" si="129"/>
        <v>0</v>
      </c>
      <c r="S688">
        <f t="shared" si="130"/>
        <v>0</v>
      </c>
    </row>
    <row r="689" spans="2:19" x14ac:dyDescent="0.2">
      <c r="B689" s="15" t="s">
        <v>61</v>
      </c>
      <c r="C689" s="15" t="s">
        <v>55</v>
      </c>
      <c r="D689" s="15" t="s">
        <v>106</v>
      </c>
      <c r="E689" s="16">
        <v>0.26874999999999999</v>
      </c>
      <c r="F689" s="3">
        <v>0.66666666666666663</v>
      </c>
      <c r="G689" s="12">
        <f t="shared" si="131"/>
        <v>0</v>
      </c>
      <c r="H689" s="13">
        <f t="shared" si="121"/>
        <v>0</v>
      </c>
      <c r="I689" s="13" t="str">
        <f t="shared" si="123"/>
        <v>DIURNO</v>
      </c>
      <c r="J689" s="12" t="str">
        <f t="shared" si="122"/>
        <v/>
      </c>
      <c r="L689" s="13" t="str">
        <f t="shared" si="120"/>
        <v/>
      </c>
      <c r="M689" s="13">
        <f t="shared" si="124"/>
        <v>0</v>
      </c>
      <c r="N689" s="28">
        <f t="shared" si="125"/>
        <v>0</v>
      </c>
      <c r="O689" s="13">
        <f t="shared" si="126"/>
        <v>0</v>
      </c>
      <c r="P689" s="13">
        <f t="shared" si="127"/>
        <v>0</v>
      </c>
      <c r="Q689">
        <f t="shared" si="128"/>
        <v>0</v>
      </c>
      <c r="R689">
        <f t="shared" si="129"/>
        <v>0</v>
      </c>
      <c r="S689">
        <f t="shared" si="130"/>
        <v>0</v>
      </c>
    </row>
    <row r="690" spans="2:19" x14ac:dyDescent="0.2">
      <c r="B690" s="15" t="s">
        <v>61</v>
      </c>
      <c r="C690" s="15" t="s">
        <v>55</v>
      </c>
      <c r="D690" s="15" t="s">
        <v>107</v>
      </c>
      <c r="E690" s="16">
        <v>0.27013888888888887</v>
      </c>
      <c r="F690" s="3">
        <v>0.66666666666666663</v>
      </c>
      <c r="G690" s="12">
        <f t="shared" si="131"/>
        <v>0</v>
      </c>
      <c r="H690" s="13">
        <f t="shared" si="121"/>
        <v>0</v>
      </c>
      <c r="I690" s="13" t="str">
        <f t="shared" si="123"/>
        <v>DIURNO</v>
      </c>
      <c r="J690" s="12" t="str">
        <f t="shared" si="122"/>
        <v/>
      </c>
      <c r="L690" s="13" t="str">
        <f t="shared" si="120"/>
        <v/>
      </c>
      <c r="M690" s="13">
        <f t="shared" si="124"/>
        <v>0</v>
      </c>
      <c r="N690" s="28">
        <f t="shared" si="125"/>
        <v>0</v>
      </c>
      <c r="O690" s="13">
        <f t="shared" si="126"/>
        <v>0</v>
      </c>
      <c r="P690" s="13">
        <f t="shared" si="127"/>
        <v>0</v>
      </c>
      <c r="Q690">
        <f t="shared" si="128"/>
        <v>0</v>
      </c>
      <c r="R690">
        <f t="shared" si="129"/>
        <v>0</v>
      </c>
      <c r="S690">
        <f t="shared" si="130"/>
        <v>0</v>
      </c>
    </row>
    <row r="691" spans="2:19" x14ac:dyDescent="0.2">
      <c r="B691" s="15" t="s">
        <v>61</v>
      </c>
      <c r="C691" s="15" t="s">
        <v>55</v>
      </c>
      <c r="D691" s="15" t="s">
        <v>113</v>
      </c>
      <c r="E691" s="16">
        <v>0.27083333333333331</v>
      </c>
      <c r="F691" s="3">
        <v>0.66666666666666663</v>
      </c>
      <c r="G691" s="12">
        <f t="shared" si="131"/>
        <v>0</v>
      </c>
      <c r="H691" s="13">
        <f t="shared" si="121"/>
        <v>0</v>
      </c>
      <c r="I691" s="13" t="str">
        <f t="shared" si="123"/>
        <v>DIURNO</v>
      </c>
      <c r="J691" s="12" t="str">
        <f t="shared" si="122"/>
        <v/>
      </c>
      <c r="L691" s="13" t="str">
        <f t="shared" si="120"/>
        <v/>
      </c>
      <c r="M691" s="13">
        <f t="shared" si="124"/>
        <v>0</v>
      </c>
      <c r="N691" s="28">
        <f t="shared" si="125"/>
        <v>0</v>
      </c>
      <c r="O691" s="13">
        <f t="shared" si="126"/>
        <v>0</v>
      </c>
      <c r="P691" s="13">
        <f t="shared" si="127"/>
        <v>0</v>
      </c>
      <c r="Q691">
        <f t="shared" si="128"/>
        <v>0</v>
      </c>
      <c r="R691">
        <f t="shared" si="129"/>
        <v>0</v>
      </c>
      <c r="S691">
        <f t="shared" si="130"/>
        <v>0</v>
      </c>
    </row>
    <row r="692" spans="2:19" x14ac:dyDescent="0.2">
      <c r="B692" s="15" t="s">
        <v>61</v>
      </c>
      <c r="C692" s="15" t="s">
        <v>55</v>
      </c>
      <c r="D692" s="15" t="s">
        <v>108</v>
      </c>
      <c r="E692" s="16">
        <v>0.27013888888888887</v>
      </c>
      <c r="F692" s="3">
        <v>0.66736111111111107</v>
      </c>
      <c r="G692" s="12">
        <f t="shared" si="131"/>
        <v>6.9444444444444198E-4</v>
      </c>
      <c r="H692" s="13">
        <f t="shared" si="121"/>
        <v>1</v>
      </c>
      <c r="I692" s="13" t="str">
        <f t="shared" si="123"/>
        <v>DIURNO</v>
      </c>
      <c r="J692" s="12" t="str">
        <f t="shared" si="122"/>
        <v/>
      </c>
      <c r="L692" s="13" t="str">
        <f t="shared" si="120"/>
        <v/>
      </c>
      <c r="M692" s="13">
        <f t="shared" si="124"/>
        <v>0</v>
      </c>
      <c r="N692" s="28">
        <f t="shared" si="125"/>
        <v>0</v>
      </c>
      <c r="O692" s="13">
        <f t="shared" si="126"/>
        <v>0</v>
      </c>
      <c r="P692" s="13">
        <f t="shared" si="127"/>
        <v>0</v>
      </c>
      <c r="Q692">
        <f t="shared" si="128"/>
        <v>0</v>
      </c>
      <c r="R692">
        <f t="shared" si="129"/>
        <v>0</v>
      </c>
      <c r="S692">
        <f t="shared" si="130"/>
        <v>0</v>
      </c>
    </row>
    <row r="693" spans="2:19" x14ac:dyDescent="0.2">
      <c r="B693" s="15" t="s">
        <v>61</v>
      </c>
      <c r="C693" s="15" t="s">
        <v>55</v>
      </c>
      <c r="D693" s="15" t="s">
        <v>114</v>
      </c>
      <c r="E693" s="16">
        <v>0.24861111111111112</v>
      </c>
      <c r="F693" s="3">
        <v>0.47916666666666669</v>
      </c>
      <c r="G693" s="12">
        <f t="shared" si="131"/>
        <v>0</v>
      </c>
      <c r="H693" s="13">
        <f t="shared" si="121"/>
        <v>0</v>
      </c>
      <c r="I693" s="13" t="str">
        <f t="shared" si="123"/>
        <v>DIURNO</v>
      </c>
      <c r="J693" s="12" t="str">
        <f t="shared" si="122"/>
        <v/>
      </c>
      <c r="L693" s="13" t="str">
        <f t="shared" si="120"/>
        <v/>
      </c>
      <c r="M693" s="13">
        <f t="shared" si="124"/>
        <v>0</v>
      </c>
      <c r="N693" s="28">
        <f t="shared" si="125"/>
        <v>0</v>
      </c>
      <c r="O693" s="13">
        <f t="shared" si="126"/>
        <v>0</v>
      </c>
      <c r="P693" s="13">
        <f t="shared" si="127"/>
        <v>0</v>
      </c>
      <c r="Q693">
        <f t="shared" si="128"/>
        <v>0</v>
      </c>
      <c r="R693">
        <f t="shared" si="129"/>
        <v>0</v>
      </c>
      <c r="S693">
        <f t="shared" si="130"/>
        <v>0</v>
      </c>
    </row>
    <row r="694" spans="2:19" x14ac:dyDescent="0.2">
      <c r="B694" s="15" t="s">
        <v>61</v>
      </c>
      <c r="C694" s="15" t="s">
        <v>55</v>
      </c>
      <c r="D694" s="15" t="s">
        <v>109</v>
      </c>
      <c r="E694" s="16">
        <v>0.26944444444444443</v>
      </c>
      <c r="F694" s="3">
        <v>0.66666666666666663</v>
      </c>
      <c r="G694" s="12">
        <f t="shared" si="131"/>
        <v>0</v>
      </c>
      <c r="H694" s="13">
        <f t="shared" si="121"/>
        <v>0</v>
      </c>
      <c r="I694" s="13" t="str">
        <f t="shared" si="123"/>
        <v>DIURNO</v>
      </c>
      <c r="J694" s="12" t="str">
        <f t="shared" si="122"/>
        <v/>
      </c>
      <c r="L694" s="13" t="str">
        <f t="shared" si="120"/>
        <v/>
      </c>
      <c r="M694" s="13">
        <f t="shared" si="124"/>
        <v>0</v>
      </c>
      <c r="N694" s="28">
        <f t="shared" si="125"/>
        <v>0</v>
      </c>
      <c r="O694" s="13">
        <f t="shared" si="126"/>
        <v>0</v>
      </c>
      <c r="P694" s="13">
        <f t="shared" si="127"/>
        <v>0</v>
      </c>
      <c r="Q694">
        <f t="shared" si="128"/>
        <v>0</v>
      </c>
      <c r="R694">
        <f t="shared" si="129"/>
        <v>0</v>
      </c>
      <c r="S694">
        <f t="shared" si="130"/>
        <v>0</v>
      </c>
    </row>
    <row r="695" spans="2:19" x14ac:dyDescent="0.2">
      <c r="B695" s="15" t="s">
        <v>61</v>
      </c>
      <c r="C695" s="15" t="s">
        <v>55</v>
      </c>
      <c r="D695" s="15" t="s">
        <v>110</v>
      </c>
      <c r="E695" s="16">
        <v>0.26944444444444443</v>
      </c>
      <c r="F695" s="3">
        <v>0.66666666666666663</v>
      </c>
      <c r="G695" s="12">
        <f t="shared" si="131"/>
        <v>0</v>
      </c>
      <c r="H695" s="13">
        <f t="shared" si="121"/>
        <v>0</v>
      </c>
      <c r="I695" s="13" t="str">
        <f t="shared" si="123"/>
        <v>DIURNO</v>
      </c>
      <c r="J695" s="12" t="str">
        <f t="shared" si="122"/>
        <v/>
      </c>
      <c r="L695" s="13" t="str">
        <f t="shared" si="120"/>
        <v/>
      </c>
      <c r="M695" s="13">
        <f t="shared" si="124"/>
        <v>0</v>
      </c>
      <c r="N695" s="28">
        <f t="shared" si="125"/>
        <v>0</v>
      </c>
      <c r="O695" s="13">
        <f t="shared" si="126"/>
        <v>0</v>
      </c>
      <c r="P695" s="13">
        <f t="shared" si="127"/>
        <v>0</v>
      </c>
      <c r="Q695">
        <f t="shared" si="128"/>
        <v>0</v>
      </c>
      <c r="R695">
        <f t="shared" si="129"/>
        <v>0</v>
      </c>
      <c r="S695">
        <f t="shared" si="130"/>
        <v>0</v>
      </c>
    </row>
    <row r="696" spans="2:19" x14ac:dyDescent="0.2">
      <c r="B696" s="15" t="s">
        <v>61</v>
      </c>
      <c r="C696" s="15" t="s">
        <v>55</v>
      </c>
      <c r="D696" s="15" t="s">
        <v>111</v>
      </c>
      <c r="E696" s="16">
        <v>0.26944444444444443</v>
      </c>
      <c r="F696" s="3">
        <v>0.66666666666666663</v>
      </c>
      <c r="G696" s="12">
        <f t="shared" si="131"/>
        <v>0</v>
      </c>
      <c r="H696" s="13">
        <f t="shared" si="121"/>
        <v>0</v>
      </c>
      <c r="I696" s="13" t="str">
        <f t="shared" si="123"/>
        <v>DIURNO</v>
      </c>
      <c r="J696" s="12" t="str">
        <f t="shared" si="122"/>
        <v/>
      </c>
      <c r="L696" s="13" t="str">
        <f t="shared" si="120"/>
        <v/>
      </c>
      <c r="M696" s="13">
        <f t="shared" si="124"/>
        <v>0</v>
      </c>
      <c r="N696" s="28">
        <f t="shared" si="125"/>
        <v>0</v>
      </c>
      <c r="O696" s="13">
        <f t="shared" si="126"/>
        <v>0</v>
      </c>
      <c r="P696" s="13">
        <f t="shared" si="127"/>
        <v>0</v>
      </c>
      <c r="Q696">
        <f t="shared" si="128"/>
        <v>0</v>
      </c>
      <c r="R696">
        <f t="shared" si="129"/>
        <v>0</v>
      </c>
      <c r="S696">
        <f t="shared" si="130"/>
        <v>0</v>
      </c>
    </row>
    <row r="697" spans="2:19" x14ac:dyDescent="0.2">
      <c r="B697" s="15" t="s">
        <v>61</v>
      </c>
      <c r="C697" s="15" t="s">
        <v>55</v>
      </c>
      <c r="D697" s="15" t="s">
        <v>112</v>
      </c>
      <c r="E697" s="16">
        <v>0.27083333333333331</v>
      </c>
      <c r="F697" s="3">
        <v>0.66736111111111107</v>
      </c>
      <c r="G697" s="12">
        <f t="shared" si="131"/>
        <v>6.9444444444444198E-4</v>
      </c>
      <c r="H697" s="13">
        <f t="shared" si="121"/>
        <v>1</v>
      </c>
      <c r="I697" s="13" t="str">
        <f t="shared" si="123"/>
        <v>DIURNO</v>
      </c>
      <c r="J697" s="12" t="str">
        <f t="shared" si="122"/>
        <v/>
      </c>
      <c r="L697" s="13" t="str">
        <f t="shared" si="120"/>
        <v/>
      </c>
      <c r="M697" s="13">
        <f t="shared" si="124"/>
        <v>0</v>
      </c>
      <c r="N697" s="28">
        <f t="shared" si="125"/>
        <v>0</v>
      </c>
      <c r="O697" s="13">
        <f t="shared" si="126"/>
        <v>0</v>
      </c>
      <c r="P697" s="13">
        <f t="shared" si="127"/>
        <v>0</v>
      </c>
      <c r="Q697">
        <f t="shared" si="128"/>
        <v>0</v>
      </c>
      <c r="R697">
        <f t="shared" si="129"/>
        <v>0</v>
      </c>
      <c r="S697">
        <f t="shared" si="130"/>
        <v>0</v>
      </c>
    </row>
    <row r="698" spans="2:19" x14ac:dyDescent="0.2">
      <c r="B698" s="15" t="s">
        <v>62</v>
      </c>
      <c r="C698" s="15" t="s">
        <v>55</v>
      </c>
      <c r="D698" s="15" t="s">
        <v>102</v>
      </c>
      <c r="E698" s="16">
        <v>0.27152777777777776</v>
      </c>
      <c r="F698" s="3">
        <v>0.66666666666666663</v>
      </c>
      <c r="G698" s="12">
        <f t="shared" si="131"/>
        <v>0</v>
      </c>
      <c r="H698" s="13">
        <f t="shared" si="121"/>
        <v>0</v>
      </c>
      <c r="I698" s="13" t="str">
        <f t="shared" si="123"/>
        <v>DIURNO</v>
      </c>
      <c r="J698" s="12" t="str">
        <f t="shared" si="122"/>
        <v/>
      </c>
      <c r="L698" s="13" t="str">
        <f t="shared" si="120"/>
        <v/>
      </c>
      <c r="M698" s="13">
        <f t="shared" si="124"/>
        <v>0</v>
      </c>
      <c r="N698" s="28">
        <f t="shared" si="125"/>
        <v>0</v>
      </c>
      <c r="O698" s="13">
        <f t="shared" si="126"/>
        <v>0</v>
      </c>
      <c r="P698" s="13">
        <f t="shared" si="127"/>
        <v>0</v>
      </c>
      <c r="Q698">
        <f t="shared" si="128"/>
        <v>0</v>
      </c>
      <c r="R698">
        <f t="shared" si="129"/>
        <v>0</v>
      </c>
      <c r="S698">
        <f t="shared" si="130"/>
        <v>0</v>
      </c>
    </row>
    <row r="699" spans="2:19" x14ac:dyDescent="0.2">
      <c r="B699" s="15" t="s">
        <v>62</v>
      </c>
      <c r="C699" s="15" t="s">
        <v>55</v>
      </c>
      <c r="D699" s="15" t="s">
        <v>103</v>
      </c>
      <c r="E699" s="16">
        <v>0.27013888888888887</v>
      </c>
      <c r="F699" s="3">
        <v>0.66666666666666663</v>
      </c>
      <c r="G699" s="12">
        <f t="shared" si="131"/>
        <v>0</v>
      </c>
      <c r="H699" s="13">
        <f t="shared" si="121"/>
        <v>0</v>
      </c>
      <c r="I699" s="13" t="str">
        <f t="shared" si="123"/>
        <v>DIURNO</v>
      </c>
      <c r="J699" s="12" t="str">
        <f t="shared" si="122"/>
        <v/>
      </c>
      <c r="L699" s="13" t="str">
        <f t="shared" si="120"/>
        <v/>
      </c>
      <c r="M699" s="13">
        <f t="shared" si="124"/>
        <v>0</v>
      </c>
      <c r="N699" s="28">
        <f t="shared" si="125"/>
        <v>0</v>
      </c>
      <c r="O699" s="13">
        <f t="shared" si="126"/>
        <v>0</v>
      </c>
      <c r="P699" s="13">
        <f t="shared" si="127"/>
        <v>0</v>
      </c>
      <c r="Q699">
        <f t="shared" si="128"/>
        <v>0</v>
      </c>
      <c r="R699">
        <f t="shared" si="129"/>
        <v>0</v>
      </c>
      <c r="S699">
        <f t="shared" si="130"/>
        <v>0</v>
      </c>
    </row>
    <row r="700" spans="2:19" x14ac:dyDescent="0.2">
      <c r="B700" s="15" t="s">
        <v>62</v>
      </c>
      <c r="C700" s="15" t="s">
        <v>55</v>
      </c>
      <c r="D700" s="15" t="s">
        <v>106</v>
      </c>
      <c r="E700" s="16">
        <v>0.26805555555555555</v>
      </c>
      <c r="F700" s="3">
        <v>0.66666666666666663</v>
      </c>
      <c r="G700" s="12">
        <f t="shared" si="131"/>
        <v>0</v>
      </c>
      <c r="H700" s="13">
        <f t="shared" si="121"/>
        <v>0</v>
      </c>
      <c r="I700" s="13" t="str">
        <f t="shared" si="123"/>
        <v>DIURNO</v>
      </c>
      <c r="J700" s="12" t="str">
        <f t="shared" si="122"/>
        <v/>
      </c>
      <c r="L700" s="13" t="str">
        <f t="shared" si="120"/>
        <v/>
      </c>
      <c r="M700" s="13">
        <f t="shared" si="124"/>
        <v>0</v>
      </c>
      <c r="N700" s="28">
        <f t="shared" si="125"/>
        <v>0</v>
      </c>
      <c r="O700" s="13">
        <f t="shared" si="126"/>
        <v>0</v>
      </c>
      <c r="P700" s="13">
        <f t="shared" si="127"/>
        <v>0</v>
      </c>
      <c r="Q700">
        <f t="shared" si="128"/>
        <v>0</v>
      </c>
      <c r="R700">
        <f t="shared" si="129"/>
        <v>0</v>
      </c>
      <c r="S700">
        <f t="shared" si="130"/>
        <v>0</v>
      </c>
    </row>
    <row r="701" spans="2:19" x14ac:dyDescent="0.2">
      <c r="B701" s="15" t="s">
        <v>62</v>
      </c>
      <c r="C701" s="15" t="s">
        <v>55</v>
      </c>
      <c r="D701" s="15" t="s">
        <v>107</v>
      </c>
      <c r="E701" s="16">
        <v>0.26944444444444443</v>
      </c>
      <c r="F701" s="3">
        <v>0.66736111111111107</v>
      </c>
      <c r="G701" s="12">
        <f t="shared" si="131"/>
        <v>6.9444444444444198E-4</v>
      </c>
      <c r="H701" s="13">
        <f t="shared" si="121"/>
        <v>1</v>
      </c>
      <c r="I701" s="13" t="str">
        <f t="shared" si="123"/>
        <v>DIURNO</v>
      </c>
      <c r="J701" s="12" t="str">
        <f t="shared" si="122"/>
        <v/>
      </c>
      <c r="L701" s="13" t="str">
        <f t="shared" si="120"/>
        <v/>
      </c>
      <c r="M701" s="13">
        <f t="shared" si="124"/>
        <v>0</v>
      </c>
      <c r="N701" s="28">
        <f t="shared" si="125"/>
        <v>0</v>
      </c>
      <c r="O701" s="13">
        <f t="shared" si="126"/>
        <v>0</v>
      </c>
      <c r="P701" s="13">
        <f t="shared" si="127"/>
        <v>0</v>
      </c>
      <c r="Q701">
        <f t="shared" si="128"/>
        <v>0</v>
      </c>
      <c r="R701">
        <f t="shared" si="129"/>
        <v>0</v>
      </c>
      <c r="S701">
        <f t="shared" si="130"/>
        <v>0</v>
      </c>
    </row>
    <row r="702" spans="2:19" x14ac:dyDescent="0.2">
      <c r="B702" s="15" t="s">
        <v>62</v>
      </c>
      <c r="C702" s="15" t="s">
        <v>55</v>
      </c>
      <c r="D702" s="15" t="s">
        <v>113</v>
      </c>
      <c r="E702" s="16">
        <v>0.27499999999999997</v>
      </c>
      <c r="F702" s="3">
        <v>0.66736111111111107</v>
      </c>
      <c r="G702" s="12">
        <f t="shared" si="131"/>
        <v>6.9444444444444198E-4</v>
      </c>
      <c r="H702" s="13">
        <f t="shared" si="121"/>
        <v>1</v>
      </c>
      <c r="I702" s="13" t="str">
        <f t="shared" si="123"/>
        <v>DIURNO</v>
      </c>
      <c r="J702" s="12" t="str">
        <f t="shared" si="122"/>
        <v/>
      </c>
      <c r="L702" s="13" t="str">
        <f t="shared" si="120"/>
        <v/>
      </c>
      <c r="M702" s="13">
        <f t="shared" si="124"/>
        <v>0</v>
      </c>
      <c r="N702" s="28">
        <f t="shared" si="125"/>
        <v>0</v>
      </c>
      <c r="O702" s="13">
        <f t="shared" si="126"/>
        <v>0</v>
      </c>
      <c r="P702" s="13">
        <f t="shared" si="127"/>
        <v>0</v>
      </c>
      <c r="Q702">
        <f t="shared" si="128"/>
        <v>0</v>
      </c>
      <c r="R702">
        <f t="shared" si="129"/>
        <v>0</v>
      </c>
      <c r="S702">
        <f t="shared" si="130"/>
        <v>0</v>
      </c>
    </row>
    <row r="703" spans="2:19" x14ac:dyDescent="0.2">
      <c r="B703" s="15" t="s">
        <v>62</v>
      </c>
      <c r="C703" s="15" t="s">
        <v>55</v>
      </c>
      <c r="D703" s="15" t="s">
        <v>108</v>
      </c>
      <c r="E703" s="16">
        <v>0.27083333333333331</v>
      </c>
      <c r="F703" s="3">
        <v>0.66736111111111107</v>
      </c>
      <c r="G703" s="12">
        <f t="shared" si="131"/>
        <v>6.9444444444444198E-4</v>
      </c>
      <c r="H703" s="13">
        <f t="shared" si="121"/>
        <v>1</v>
      </c>
      <c r="I703" s="13" t="str">
        <f t="shared" si="123"/>
        <v>DIURNO</v>
      </c>
      <c r="J703" s="12" t="str">
        <f t="shared" si="122"/>
        <v/>
      </c>
      <c r="L703" s="13" t="str">
        <f t="shared" si="120"/>
        <v/>
      </c>
      <c r="M703" s="13">
        <f t="shared" si="124"/>
        <v>0</v>
      </c>
      <c r="N703" s="28">
        <f t="shared" si="125"/>
        <v>0</v>
      </c>
      <c r="O703" s="13">
        <f t="shared" si="126"/>
        <v>0</v>
      </c>
      <c r="P703" s="13">
        <f t="shared" si="127"/>
        <v>0</v>
      </c>
      <c r="Q703">
        <f t="shared" si="128"/>
        <v>0</v>
      </c>
      <c r="R703">
        <f t="shared" si="129"/>
        <v>0</v>
      </c>
      <c r="S703">
        <f t="shared" si="130"/>
        <v>0</v>
      </c>
    </row>
    <row r="704" spans="2:19" x14ac:dyDescent="0.2">
      <c r="B704" s="15" t="s">
        <v>62</v>
      </c>
      <c r="C704" s="15" t="s">
        <v>55</v>
      </c>
      <c r="D704" s="15" t="s">
        <v>114</v>
      </c>
      <c r="E704" s="16">
        <v>0.25972222222222224</v>
      </c>
      <c r="F704" s="3">
        <v>0.4861111111111111</v>
      </c>
      <c r="G704" s="12">
        <f t="shared" si="131"/>
        <v>0</v>
      </c>
      <c r="H704" s="13">
        <f t="shared" si="121"/>
        <v>0</v>
      </c>
      <c r="I704" s="13" t="str">
        <f t="shared" si="123"/>
        <v>DIURNO</v>
      </c>
      <c r="J704" s="12" t="str">
        <f t="shared" si="122"/>
        <v/>
      </c>
      <c r="L704" s="13" t="str">
        <f t="shared" si="120"/>
        <v/>
      </c>
      <c r="M704" s="13">
        <f t="shared" si="124"/>
        <v>0</v>
      </c>
      <c r="N704" s="28">
        <f t="shared" si="125"/>
        <v>0</v>
      </c>
      <c r="O704" s="13">
        <f t="shared" si="126"/>
        <v>0</v>
      </c>
      <c r="P704" s="13">
        <f t="shared" si="127"/>
        <v>0</v>
      </c>
      <c r="Q704">
        <f t="shared" si="128"/>
        <v>0</v>
      </c>
      <c r="R704">
        <f t="shared" si="129"/>
        <v>0</v>
      </c>
      <c r="S704">
        <f t="shared" si="130"/>
        <v>0</v>
      </c>
    </row>
    <row r="705" spans="2:19" x14ac:dyDescent="0.2">
      <c r="B705" s="15" t="s">
        <v>62</v>
      </c>
      <c r="C705" s="15" t="s">
        <v>55</v>
      </c>
      <c r="D705" s="15" t="s">
        <v>109</v>
      </c>
      <c r="E705" s="16">
        <v>0.26874999999999999</v>
      </c>
      <c r="F705" s="3">
        <v>0.66666666666666663</v>
      </c>
      <c r="G705" s="12">
        <f t="shared" si="131"/>
        <v>0</v>
      </c>
      <c r="H705" s="13">
        <f t="shared" si="121"/>
        <v>0</v>
      </c>
      <c r="I705" s="13" t="str">
        <f t="shared" si="123"/>
        <v>DIURNO</v>
      </c>
      <c r="J705" s="12" t="str">
        <f t="shared" si="122"/>
        <v/>
      </c>
      <c r="L705" s="13" t="str">
        <f t="shared" si="120"/>
        <v/>
      </c>
      <c r="M705" s="13">
        <f t="shared" si="124"/>
        <v>0</v>
      </c>
      <c r="N705" s="28">
        <f t="shared" si="125"/>
        <v>0</v>
      </c>
      <c r="O705" s="13">
        <f t="shared" si="126"/>
        <v>0</v>
      </c>
      <c r="P705" s="13">
        <f t="shared" si="127"/>
        <v>0</v>
      </c>
      <c r="Q705">
        <f t="shared" si="128"/>
        <v>0</v>
      </c>
      <c r="R705">
        <f t="shared" si="129"/>
        <v>0</v>
      </c>
      <c r="S705">
        <f t="shared" si="130"/>
        <v>0</v>
      </c>
    </row>
    <row r="706" spans="2:19" x14ac:dyDescent="0.2">
      <c r="B706" s="15" t="s">
        <v>62</v>
      </c>
      <c r="C706" s="15" t="s">
        <v>55</v>
      </c>
      <c r="D706" s="15" t="s">
        <v>110</v>
      </c>
      <c r="E706" s="16">
        <v>0.26874999999999999</v>
      </c>
      <c r="F706" s="3">
        <v>0.66666666666666663</v>
      </c>
      <c r="G706" s="12">
        <f t="shared" si="131"/>
        <v>0</v>
      </c>
      <c r="H706" s="13">
        <f t="shared" si="121"/>
        <v>0</v>
      </c>
      <c r="I706" s="13" t="str">
        <f t="shared" si="123"/>
        <v>DIURNO</v>
      </c>
      <c r="J706" s="12" t="str">
        <f t="shared" si="122"/>
        <v/>
      </c>
      <c r="L706" s="13" t="str">
        <f t="shared" si="120"/>
        <v/>
      </c>
      <c r="M706" s="13">
        <f t="shared" si="124"/>
        <v>0</v>
      </c>
      <c r="N706" s="28">
        <f t="shared" si="125"/>
        <v>0</v>
      </c>
      <c r="O706" s="13">
        <f t="shared" si="126"/>
        <v>0</v>
      </c>
      <c r="P706" s="13">
        <f t="shared" si="127"/>
        <v>0</v>
      </c>
      <c r="Q706">
        <f t="shared" si="128"/>
        <v>0</v>
      </c>
      <c r="R706">
        <f t="shared" si="129"/>
        <v>0</v>
      </c>
      <c r="S706">
        <f t="shared" si="130"/>
        <v>0</v>
      </c>
    </row>
    <row r="707" spans="2:19" x14ac:dyDescent="0.2">
      <c r="B707" s="15" t="s">
        <v>62</v>
      </c>
      <c r="C707" s="15" t="s">
        <v>55</v>
      </c>
      <c r="D707" s="15" t="s">
        <v>111</v>
      </c>
      <c r="E707" s="16">
        <v>0.2722222222222222</v>
      </c>
      <c r="F707" s="3">
        <v>0.66736111111111107</v>
      </c>
      <c r="G707" s="12">
        <f t="shared" si="131"/>
        <v>6.9444444444444198E-4</v>
      </c>
      <c r="H707" s="13">
        <f t="shared" si="121"/>
        <v>1</v>
      </c>
      <c r="I707" s="13" t="str">
        <f t="shared" si="123"/>
        <v>DIURNO</v>
      </c>
      <c r="J707" s="12" t="str">
        <f t="shared" si="122"/>
        <v/>
      </c>
      <c r="L707" s="13" t="str">
        <f t="shared" ref="L707:L770" si="132">IF(J707="SI","5,5","")</f>
        <v/>
      </c>
      <c r="M707" s="13">
        <f t="shared" si="124"/>
        <v>0</v>
      </c>
      <c r="N707" s="28">
        <f t="shared" si="125"/>
        <v>0</v>
      </c>
      <c r="O707" s="13">
        <f t="shared" si="126"/>
        <v>0</v>
      </c>
      <c r="P707" s="13">
        <f t="shared" si="127"/>
        <v>0</v>
      </c>
      <c r="Q707">
        <f t="shared" si="128"/>
        <v>0</v>
      </c>
      <c r="R707">
        <f t="shared" si="129"/>
        <v>0</v>
      </c>
      <c r="S707">
        <f t="shared" si="130"/>
        <v>0</v>
      </c>
    </row>
    <row r="708" spans="2:19" x14ac:dyDescent="0.2">
      <c r="B708" s="15" t="s">
        <v>62</v>
      </c>
      <c r="C708" s="15" t="s">
        <v>55</v>
      </c>
      <c r="D708" s="15" t="s">
        <v>112</v>
      </c>
      <c r="E708" s="16">
        <v>0.27152777777777776</v>
      </c>
      <c r="F708" s="3">
        <v>0.66805555555555562</v>
      </c>
      <c r="G708" s="12">
        <f t="shared" si="131"/>
        <v>1.388888888888995E-3</v>
      </c>
      <c r="H708" s="13">
        <f t="shared" si="121"/>
        <v>2</v>
      </c>
      <c r="I708" s="13" t="str">
        <f t="shared" si="123"/>
        <v>DIURNO</v>
      </c>
      <c r="J708" s="12" t="str">
        <f t="shared" si="122"/>
        <v/>
      </c>
      <c r="L708" s="13" t="str">
        <f t="shared" si="132"/>
        <v/>
      </c>
      <c r="M708" s="13">
        <f t="shared" si="124"/>
        <v>0</v>
      </c>
      <c r="N708" s="28">
        <f t="shared" si="125"/>
        <v>0</v>
      </c>
      <c r="O708" s="13">
        <f t="shared" si="126"/>
        <v>0</v>
      </c>
      <c r="P708" s="13">
        <f t="shared" si="127"/>
        <v>0</v>
      </c>
      <c r="Q708">
        <f t="shared" si="128"/>
        <v>0</v>
      </c>
      <c r="R708">
        <f t="shared" si="129"/>
        <v>0</v>
      </c>
      <c r="S708">
        <f t="shared" si="130"/>
        <v>0</v>
      </c>
    </row>
    <row r="709" spans="2:19" x14ac:dyDescent="0.2">
      <c r="B709" s="15" t="s">
        <v>63</v>
      </c>
      <c r="C709" s="15" t="s">
        <v>55</v>
      </c>
      <c r="D709" s="15" t="s">
        <v>102</v>
      </c>
      <c r="E709" s="16">
        <v>0.26874999999999999</v>
      </c>
      <c r="F709" s="3">
        <v>0.66666666666666663</v>
      </c>
      <c r="G709" s="12">
        <f t="shared" si="131"/>
        <v>0</v>
      </c>
      <c r="H709" s="13">
        <f t="shared" ref="H709:H772" si="133">MINUTE(G709)</f>
        <v>0</v>
      </c>
      <c r="I709" s="13" t="str">
        <f t="shared" si="123"/>
        <v>DIURNO</v>
      </c>
      <c r="J709" s="12" t="str">
        <f t="shared" si="122"/>
        <v/>
      </c>
      <c r="L709" s="13" t="str">
        <f t="shared" si="132"/>
        <v/>
      </c>
      <c r="M709" s="13">
        <f t="shared" si="124"/>
        <v>0</v>
      </c>
      <c r="N709" s="28">
        <f t="shared" si="125"/>
        <v>0</v>
      </c>
      <c r="O709" s="13">
        <f t="shared" si="126"/>
        <v>0</v>
      </c>
      <c r="P709" s="13">
        <f t="shared" si="127"/>
        <v>0</v>
      </c>
      <c r="Q709">
        <f t="shared" si="128"/>
        <v>0</v>
      </c>
      <c r="R709">
        <f t="shared" si="129"/>
        <v>0</v>
      </c>
      <c r="S709">
        <f t="shared" si="130"/>
        <v>0</v>
      </c>
    </row>
    <row r="710" spans="2:19" x14ac:dyDescent="0.2">
      <c r="B710" s="15" t="s">
        <v>63</v>
      </c>
      <c r="C710" s="15" t="s">
        <v>55</v>
      </c>
      <c r="D710" s="15" t="s">
        <v>103</v>
      </c>
      <c r="E710" s="16">
        <v>0.27013888888888887</v>
      </c>
      <c r="F710" s="3">
        <v>0.66666666666666663</v>
      </c>
      <c r="G710" s="12">
        <f t="shared" si="131"/>
        <v>0</v>
      </c>
      <c r="H710" s="13">
        <f t="shared" si="133"/>
        <v>0</v>
      </c>
      <c r="I710" s="13" t="str">
        <f t="shared" si="123"/>
        <v>DIURNO</v>
      </c>
      <c r="J710" s="12" t="str">
        <f t="shared" ref="J710:J773" si="134">IF(E710&gt;=$G$3,"SI","")</f>
        <v/>
      </c>
      <c r="L710" s="13" t="str">
        <f t="shared" si="132"/>
        <v/>
      </c>
      <c r="M710" s="13">
        <f t="shared" si="124"/>
        <v>0</v>
      </c>
      <c r="N710" s="28">
        <f t="shared" si="125"/>
        <v>0</v>
      </c>
      <c r="O710" s="13">
        <f t="shared" si="126"/>
        <v>0</v>
      </c>
      <c r="P710" s="13">
        <f t="shared" si="127"/>
        <v>0</v>
      </c>
      <c r="Q710">
        <f t="shared" si="128"/>
        <v>0</v>
      </c>
      <c r="R710">
        <f t="shared" si="129"/>
        <v>0</v>
      </c>
      <c r="S710">
        <f t="shared" si="130"/>
        <v>0</v>
      </c>
    </row>
    <row r="711" spans="2:19" x14ac:dyDescent="0.2">
      <c r="B711" s="15" t="s">
        <v>63</v>
      </c>
      <c r="C711" s="15" t="s">
        <v>55</v>
      </c>
      <c r="D711" s="15" t="s">
        <v>104</v>
      </c>
      <c r="E711" s="16">
        <v>0.27569444444444446</v>
      </c>
      <c r="F711" s="3">
        <v>0.66666666666666663</v>
      </c>
      <c r="G711" s="12">
        <f t="shared" si="131"/>
        <v>0</v>
      </c>
      <c r="H711" s="13">
        <f t="shared" si="133"/>
        <v>0</v>
      </c>
      <c r="I711" s="13" t="str">
        <f t="shared" ref="I711:I774" si="135">IF(F711&lt;$I$3,"DIURNO",IF(F711&gt;$I$3,"EXTRANOC",""))</f>
        <v>DIURNO</v>
      </c>
      <c r="J711" s="12" t="str">
        <f t="shared" si="134"/>
        <v/>
      </c>
      <c r="L711" s="13" t="str">
        <f t="shared" si="132"/>
        <v/>
      </c>
      <c r="M711" s="13">
        <f t="shared" ref="M711:M774" si="136">IF(H711&lt;=5,0,IF(H711&lt;=20,0.25,IF(H711&lt;=40,0.5,IF(H711&lt;=55,0.75,1))))</f>
        <v>0</v>
      </c>
      <c r="N711" s="28">
        <f t="shared" ref="N711:N774" si="137">IF(F711&gt;$I$3,F711-$I$3,0)</f>
        <v>0</v>
      </c>
      <c r="O711" s="13">
        <f t="shared" ref="O711:O774" si="138">MINUTE(N711)</f>
        <v>0</v>
      </c>
      <c r="P711" s="13">
        <f t="shared" ref="P711:P774" si="139">HOUR(G711)</f>
        <v>0</v>
      </c>
      <c r="Q711">
        <f t="shared" ref="Q711:Q774" si="140">HOUR(N711)</f>
        <v>0</v>
      </c>
      <c r="R711">
        <f t="shared" ref="R711:R774" si="141">P711-Q711</f>
        <v>0</v>
      </c>
      <c r="S711">
        <f t="shared" ref="S711:S774" si="142">M711</f>
        <v>0</v>
      </c>
    </row>
    <row r="712" spans="2:19" x14ac:dyDescent="0.2">
      <c r="B712" s="15" t="s">
        <v>63</v>
      </c>
      <c r="C712" s="15" t="s">
        <v>55</v>
      </c>
      <c r="D712" s="15" t="s">
        <v>105</v>
      </c>
      <c r="E712" s="16">
        <v>0.2722222222222222</v>
      </c>
      <c r="F712" s="3">
        <v>0.66666666666666663</v>
      </c>
      <c r="G712" s="12">
        <f t="shared" si="131"/>
        <v>0</v>
      </c>
      <c r="H712" s="13">
        <f t="shared" si="133"/>
        <v>0</v>
      </c>
      <c r="I712" s="13" t="str">
        <f t="shared" si="135"/>
        <v>DIURNO</v>
      </c>
      <c r="J712" s="12" t="str">
        <f t="shared" si="134"/>
        <v/>
      </c>
      <c r="L712" s="13" t="str">
        <f t="shared" si="132"/>
        <v/>
      </c>
      <c r="M712" s="13">
        <f t="shared" si="136"/>
        <v>0</v>
      </c>
      <c r="N712" s="28">
        <f t="shared" si="137"/>
        <v>0</v>
      </c>
      <c r="O712" s="13">
        <f t="shared" si="138"/>
        <v>0</v>
      </c>
      <c r="P712" s="13">
        <f t="shared" si="139"/>
        <v>0</v>
      </c>
      <c r="Q712">
        <f t="shared" si="140"/>
        <v>0</v>
      </c>
      <c r="R712">
        <f t="shared" si="141"/>
        <v>0</v>
      </c>
      <c r="S712">
        <f t="shared" si="142"/>
        <v>0</v>
      </c>
    </row>
    <row r="713" spans="2:19" x14ac:dyDescent="0.2">
      <c r="B713" s="15" t="s">
        <v>63</v>
      </c>
      <c r="C713" s="15" t="s">
        <v>55</v>
      </c>
      <c r="D713" s="15" t="s">
        <v>106</v>
      </c>
      <c r="E713" s="16">
        <v>0.27847222222222223</v>
      </c>
      <c r="F713" s="3">
        <v>0.66666666666666663</v>
      </c>
      <c r="G713" s="12">
        <f t="shared" ref="G713:G776" si="143">IF(F713&gt;$G$3,F713-$G$3,)</f>
        <v>0</v>
      </c>
      <c r="H713" s="13">
        <f t="shared" si="133"/>
        <v>0</v>
      </c>
      <c r="I713" s="13" t="str">
        <f t="shared" si="135"/>
        <v>DIURNO</v>
      </c>
      <c r="J713" s="12" t="str">
        <f t="shared" si="134"/>
        <v/>
      </c>
      <c r="L713" s="13" t="str">
        <f t="shared" si="132"/>
        <v/>
      </c>
      <c r="M713" s="13">
        <f t="shared" si="136"/>
        <v>0</v>
      </c>
      <c r="N713" s="28">
        <f t="shared" si="137"/>
        <v>0</v>
      </c>
      <c r="O713" s="13">
        <f t="shared" si="138"/>
        <v>0</v>
      </c>
      <c r="P713" s="13">
        <f t="shared" si="139"/>
        <v>0</v>
      </c>
      <c r="Q713">
        <f t="shared" si="140"/>
        <v>0</v>
      </c>
      <c r="R713">
        <f t="shared" si="141"/>
        <v>0</v>
      </c>
      <c r="S713">
        <f t="shared" si="142"/>
        <v>0</v>
      </c>
    </row>
    <row r="714" spans="2:19" x14ac:dyDescent="0.2">
      <c r="B714" s="15" t="s">
        <v>63</v>
      </c>
      <c r="C714" s="15" t="s">
        <v>55</v>
      </c>
      <c r="D714" s="15" t="s">
        <v>107</v>
      </c>
      <c r="E714" s="16">
        <v>0.26527777777777778</v>
      </c>
      <c r="F714" s="3">
        <v>0.66666666666666663</v>
      </c>
      <c r="G714" s="12">
        <f t="shared" si="143"/>
        <v>0</v>
      </c>
      <c r="H714" s="13">
        <f t="shared" si="133"/>
        <v>0</v>
      </c>
      <c r="I714" s="13" t="str">
        <f t="shared" si="135"/>
        <v>DIURNO</v>
      </c>
      <c r="J714" s="12" t="str">
        <f t="shared" si="134"/>
        <v/>
      </c>
      <c r="L714" s="13" t="str">
        <f t="shared" si="132"/>
        <v/>
      </c>
      <c r="M714" s="13">
        <f t="shared" si="136"/>
        <v>0</v>
      </c>
      <c r="N714" s="28">
        <f t="shared" si="137"/>
        <v>0</v>
      </c>
      <c r="O714" s="13">
        <f t="shared" si="138"/>
        <v>0</v>
      </c>
      <c r="P714" s="13">
        <f t="shared" si="139"/>
        <v>0</v>
      </c>
      <c r="Q714">
        <f t="shared" si="140"/>
        <v>0</v>
      </c>
      <c r="R714">
        <f t="shared" si="141"/>
        <v>0</v>
      </c>
      <c r="S714">
        <f t="shared" si="142"/>
        <v>0</v>
      </c>
    </row>
    <row r="715" spans="2:19" x14ac:dyDescent="0.2">
      <c r="B715" s="15" t="s">
        <v>63</v>
      </c>
      <c r="C715" s="15" t="s">
        <v>55</v>
      </c>
      <c r="D715" s="15" t="s">
        <v>113</v>
      </c>
      <c r="E715" s="16">
        <v>0.27361111111111108</v>
      </c>
      <c r="F715" s="3">
        <v>0.66666666666666663</v>
      </c>
      <c r="G715" s="12">
        <f t="shared" si="143"/>
        <v>0</v>
      </c>
      <c r="H715" s="13">
        <f t="shared" si="133"/>
        <v>0</v>
      </c>
      <c r="I715" s="13" t="str">
        <f t="shared" si="135"/>
        <v>DIURNO</v>
      </c>
      <c r="J715" s="12" t="str">
        <f t="shared" si="134"/>
        <v/>
      </c>
      <c r="L715" s="13" t="str">
        <f t="shared" si="132"/>
        <v/>
      </c>
      <c r="M715" s="13">
        <f t="shared" si="136"/>
        <v>0</v>
      </c>
      <c r="N715" s="28">
        <f t="shared" si="137"/>
        <v>0</v>
      </c>
      <c r="O715" s="13">
        <f t="shared" si="138"/>
        <v>0</v>
      </c>
      <c r="P715" s="13">
        <f t="shared" si="139"/>
        <v>0</v>
      </c>
      <c r="Q715">
        <f t="shared" si="140"/>
        <v>0</v>
      </c>
      <c r="R715">
        <f t="shared" si="141"/>
        <v>0</v>
      </c>
      <c r="S715">
        <f t="shared" si="142"/>
        <v>0</v>
      </c>
    </row>
    <row r="716" spans="2:19" x14ac:dyDescent="0.2">
      <c r="B716" s="15" t="s">
        <v>63</v>
      </c>
      <c r="C716" s="15" t="s">
        <v>55</v>
      </c>
      <c r="D716" s="15" t="s">
        <v>108</v>
      </c>
      <c r="E716" s="16">
        <v>0.28958333333333336</v>
      </c>
      <c r="F716" s="3">
        <v>0.66666666666666663</v>
      </c>
      <c r="G716" s="12">
        <f t="shared" si="143"/>
        <v>0</v>
      </c>
      <c r="H716" s="13">
        <f t="shared" si="133"/>
        <v>0</v>
      </c>
      <c r="I716" s="13" t="str">
        <f t="shared" si="135"/>
        <v>DIURNO</v>
      </c>
      <c r="J716" s="12" t="str">
        <f t="shared" si="134"/>
        <v/>
      </c>
      <c r="L716" s="13" t="str">
        <f t="shared" si="132"/>
        <v/>
      </c>
      <c r="M716" s="13">
        <f t="shared" si="136"/>
        <v>0</v>
      </c>
      <c r="N716" s="28">
        <f t="shared" si="137"/>
        <v>0</v>
      </c>
      <c r="O716" s="13">
        <f t="shared" si="138"/>
        <v>0</v>
      </c>
      <c r="P716" s="13">
        <f t="shared" si="139"/>
        <v>0</v>
      </c>
      <c r="Q716">
        <f t="shared" si="140"/>
        <v>0</v>
      </c>
      <c r="R716">
        <f t="shared" si="141"/>
        <v>0</v>
      </c>
      <c r="S716">
        <f t="shared" si="142"/>
        <v>0</v>
      </c>
    </row>
    <row r="717" spans="2:19" x14ac:dyDescent="0.2">
      <c r="B717" s="15" t="s">
        <v>63</v>
      </c>
      <c r="C717" s="15" t="s">
        <v>55</v>
      </c>
      <c r="D717" s="15" t="s">
        <v>114</v>
      </c>
      <c r="E717" s="16">
        <v>0.25277777777777777</v>
      </c>
      <c r="F717" s="3">
        <v>0.47500000000000003</v>
      </c>
      <c r="G717" s="12">
        <f t="shared" si="143"/>
        <v>0</v>
      </c>
      <c r="H717" s="13">
        <f t="shared" si="133"/>
        <v>0</v>
      </c>
      <c r="I717" s="13" t="str">
        <f t="shared" si="135"/>
        <v>DIURNO</v>
      </c>
      <c r="J717" s="12" t="str">
        <f t="shared" si="134"/>
        <v/>
      </c>
      <c r="L717" s="13" t="str">
        <f t="shared" si="132"/>
        <v/>
      </c>
      <c r="M717" s="13">
        <f t="shared" si="136"/>
        <v>0</v>
      </c>
      <c r="N717" s="28">
        <f t="shared" si="137"/>
        <v>0</v>
      </c>
      <c r="O717" s="13">
        <f t="shared" si="138"/>
        <v>0</v>
      </c>
      <c r="P717" s="13">
        <f t="shared" si="139"/>
        <v>0</v>
      </c>
      <c r="Q717">
        <f t="shared" si="140"/>
        <v>0</v>
      </c>
      <c r="R717">
        <f t="shared" si="141"/>
        <v>0</v>
      </c>
      <c r="S717">
        <f t="shared" si="142"/>
        <v>0</v>
      </c>
    </row>
    <row r="718" spans="2:19" x14ac:dyDescent="0.2">
      <c r="B718" s="15" t="s">
        <v>63</v>
      </c>
      <c r="C718" s="15" t="s">
        <v>55</v>
      </c>
      <c r="D718" s="15" t="s">
        <v>109</v>
      </c>
      <c r="E718" s="16">
        <v>0.27013888888888887</v>
      </c>
      <c r="F718" s="3">
        <v>0.66666666666666663</v>
      </c>
      <c r="G718" s="12">
        <f t="shared" si="143"/>
        <v>0</v>
      </c>
      <c r="H718" s="13">
        <f t="shared" si="133"/>
        <v>0</v>
      </c>
      <c r="I718" s="13" t="str">
        <f t="shared" si="135"/>
        <v>DIURNO</v>
      </c>
      <c r="J718" s="12" t="str">
        <f t="shared" si="134"/>
        <v/>
      </c>
      <c r="L718" s="13" t="str">
        <f t="shared" si="132"/>
        <v/>
      </c>
      <c r="M718" s="13">
        <f t="shared" si="136"/>
        <v>0</v>
      </c>
      <c r="N718" s="28">
        <f t="shared" si="137"/>
        <v>0</v>
      </c>
      <c r="O718" s="13">
        <f t="shared" si="138"/>
        <v>0</v>
      </c>
      <c r="P718" s="13">
        <f t="shared" si="139"/>
        <v>0</v>
      </c>
      <c r="Q718">
        <f t="shared" si="140"/>
        <v>0</v>
      </c>
      <c r="R718">
        <f t="shared" si="141"/>
        <v>0</v>
      </c>
      <c r="S718">
        <f t="shared" si="142"/>
        <v>0</v>
      </c>
    </row>
    <row r="719" spans="2:19" x14ac:dyDescent="0.2">
      <c r="B719" s="15" t="s">
        <v>63</v>
      </c>
      <c r="C719" s="15" t="s">
        <v>55</v>
      </c>
      <c r="D719" s="15" t="s">
        <v>110</v>
      </c>
      <c r="E719" s="16">
        <v>0.2722222222222222</v>
      </c>
      <c r="F719" s="3">
        <v>0.66666666666666663</v>
      </c>
      <c r="G719" s="12">
        <f t="shared" si="143"/>
        <v>0</v>
      </c>
      <c r="H719" s="13">
        <f t="shared" si="133"/>
        <v>0</v>
      </c>
      <c r="I719" s="13" t="str">
        <f t="shared" si="135"/>
        <v>DIURNO</v>
      </c>
      <c r="J719" s="12" t="str">
        <f t="shared" si="134"/>
        <v/>
      </c>
      <c r="L719" s="13" t="str">
        <f t="shared" si="132"/>
        <v/>
      </c>
      <c r="M719" s="13">
        <f t="shared" si="136"/>
        <v>0</v>
      </c>
      <c r="N719" s="28">
        <f t="shared" si="137"/>
        <v>0</v>
      </c>
      <c r="O719" s="13">
        <f t="shared" si="138"/>
        <v>0</v>
      </c>
      <c r="P719" s="13">
        <f t="shared" si="139"/>
        <v>0</v>
      </c>
      <c r="Q719">
        <f t="shared" si="140"/>
        <v>0</v>
      </c>
      <c r="R719">
        <f t="shared" si="141"/>
        <v>0</v>
      </c>
      <c r="S719">
        <f t="shared" si="142"/>
        <v>0</v>
      </c>
    </row>
    <row r="720" spans="2:19" x14ac:dyDescent="0.2">
      <c r="B720" s="15" t="s">
        <v>63</v>
      </c>
      <c r="C720" s="15" t="s">
        <v>55</v>
      </c>
      <c r="D720" s="15" t="s">
        <v>111</v>
      </c>
      <c r="E720" s="16">
        <v>0.27152777777777776</v>
      </c>
      <c r="F720" s="3">
        <v>0.67222222222222217</v>
      </c>
      <c r="G720" s="12">
        <f t="shared" si="143"/>
        <v>5.5555555555555358E-3</v>
      </c>
      <c r="H720" s="13">
        <f t="shared" si="133"/>
        <v>8</v>
      </c>
      <c r="I720" s="13" t="str">
        <f t="shared" si="135"/>
        <v>DIURNO</v>
      </c>
      <c r="J720" s="12" t="str">
        <f t="shared" si="134"/>
        <v/>
      </c>
      <c r="L720" s="13" t="str">
        <f t="shared" si="132"/>
        <v/>
      </c>
      <c r="M720" s="13">
        <f t="shared" si="136"/>
        <v>0.25</v>
      </c>
      <c r="N720" s="28">
        <f t="shared" si="137"/>
        <v>0</v>
      </c>
      <c r="O720" s="13">
        <f t="shared" si="138"/>
        <v>0</v>
      </c>
      <c r="P720" s="13">
        <f t="shared" si="139"/>
        <v>0</v>
      </c>
      <c r="Q720">
        <f t="shared" si="140"/>
        <v>0</v>
      </c>
      <c r="R720">
        <f t="shared" si="141"/>
        <v>0</v>
      </c>
      <c r="S720">
        <f t="shared" si="142"/>
        <v>0.25</v>
      </c>
    </row>
    <row r="721" spans="2:19" x14ac:dyDescent="0.2">
      <c r="B721" s="15" t="s">
        <v>63</v>
      </c>
      <c r="C721" s="15" t="s">
        <v>55</v>
      </c>
      <c r="D721" s="15" t="s">
        <v>112</v>
      </c>
      <c r="E721" s="16">
        <v>0.28819444444444448</v>
      </c>
      <c r="F721" s="3">
        <v>0.66805555555555562</v>
      </c>
      <c r="G721" s="12">
        <f t="shared" si="143"/>
        <v>1.388888888888995E-3</v>
      </c>
      <c r="H721" s="13">
        <f t="shared" si="133"/>
        <v>2</v>
      </c>
      <c r="I721" s="13" t="str">
        <f t="shared" si="135"/>
        <v>DIURNO</v>
      </c>
      <c r="J721" s="12" t="str">
        <f t="shared" si="134"/>
        <v/>
      </c>
      <c r="L721" s="13" t="str">
        <f t="shared" si="132"/>
        <v/>
      </c>
      <c r="M721" s="13">
        <f t="shared" si="136"/>
        <v>0</v>
      </c>
      <c r="N721" s="28">
        <f t="shared" si="137"/>
        <v>0</v>
      </c>
      <c r="O721" s="13">
        <f t="shared" si="138"/>
        <v>0</v>
      </c>
      <c r="P721" s="13">
        <f t="shared" si="139"/>
        <v>0</v>
      </c>
      <c r="Q721">
        <f t="shared" si="140"/>
        <v>0</v>
      </c>
      <c r="R721">
        <f t="shared" si="141"/>
        <v>0</v>
      </c>
      <c r="S721">
        <f t="shared" si="142"/>
        <v>0</v>
      </c>
    </row>
    <row r="722" spans="2:19" x14ac:dyDescent="0.2">
      <c r="B722" s="15" t="s">
        <v>64</v>
      </c>
      <c r="C722" s="15" t="s">
        <v>55</v>
      </c>
      <c r="D722" s="15" t="s">
        <v>102</v>
      </c>
      <c r="E722" s="16">
        <v>0.26944444444444443</v>
      </c>
      <c r="F722" s="3">
        <v>0.66666666666666663</v>
      </c>
      <c r="G722" s="12">
        <f t="shared" si="143"/>
        <v>0</v>
      </c>
      <c r="H722" s="13">
        <f t="shared" si="133"/>
        <v>0</v>
      </c>
      <c r="I722" s="13" t="str">
        <f t="shared" si="135"/>
        <v>DIURNO</v>
      </c>
      <c r="J722" s="12" t="str">
        <f t="shared" si="134"/>
        <v/>
      </c>
      <c r="L722" s="13" t="str">
        <f t="shared" si="132"/>
        <v/>
      </c>
      <c r="M722" s="13">
        <f t="shared" si="136"/>
        <v>0</v>
      </c>
      <c r="N722" s="28">
        <f t="shared" si="137"/>
        <v>0</v>
      </c>
      <c r="O722" s="13">
        <f t="shared" si="138"/>
        <v>0</v>
      </c>
      <c r="P722" s="13">
        <f t="shared" si="139"/>
        <v>0</v>
      </c>
      <c r="Q722">
        <f t="shared" si="140"/>
        <v>0</v>
      </c>
      <c r="R722">
        <f t="shared" si="141"/>
        <v>0</v>
      </c>
      <c r="S722">
        <f t="shared" si="142"/>
        <v>0</v>
      </c>
    </row>
    <row r="723" spans="2:19" x14ac:dyDescent="0.2">
      <c r="B723" s="15" t="s">
        <v>64</v>
      </c>
      <c r="C723" s="15" t="s">
        <v>55</v>
      </c>
      <c r="D723" s="15" t="s">
        <v>103</v>
      </c>
      <c r="E723" s="16">
        <v>0.27013888888888887</v>
      </c>
      <c r="F723" s="3">
        <v>0.66666666666666663</v>
      </c>
      <c r="G723" s="12">
        <f t="shared" si="143"/>
        <v>0</v>
      </c>
      <c r="H723" s="13">
        <f t="shared" si="133"/>
        <v>0</v>
      </c>
      <c r="I723" s="13" t="str">
        <f t="shared" si="135"/>
        <v>DIURNO</v>
      </c>
      <c r="J723" s="12" t="str">
        <f t="shared" si="134"/>
        <v/>
      </c>
      <c r="L723" s="13" t="str">
        <f t="shared" si="132"/>
        <v/>
      </c>
      <c r="M723" s="13">
        <f t="shared" si="136"/>
        <v>0</v>
      </c>
      <c r="N723" s="28">
        <f t="shared" si="137"/>
        <v>0</v>
      </c>
      <c r="O723" s="13">
        <f t="shared" si="138"/>
        <v>0</v>
      </c>
      <c r="P723" s="13">
        <f t="shared" si="139"/>
        <v>0</v>
      </c>
      <c r="Q723">
        <f t="shared" si="140"/>
        <v>0</v>
      </c>
      <c r="R723">
        <f t="shared" si="141"/>
        <v>0</v>
      </c>
      <c r="S723">
        <f t="shared" si="142"/>
        <v>0</v>
      </c>
    </row>
    <row r="724" spans="2:19" x14ac:dyDescent="0.2">
      <c r="B724" s="15" t="s">
        <v>64</v>
      </c>
      <c r="C724" s="15" t="s">
        <v>55</v>
      </c>
      <c r="D724" s="15" t="s">
        <v>104</v>
      </c>
      <c r="E724" s="16">
        <v>0.27430555555555552</v>
      </c>
      <c r="F724" s="3">
        <v>0.66666666666666663</v>
      </c>
      <c r="G724" s="12">
        <f t="shared" si="143"/>
        <v>0</v>
      </c>
      <c r="H724" s="13">
        <f t="shared" si="133"/>
        <v>0</v>
      </c>
      <c r="I724" s="13" t="str">
        <f t="shared" si="135"/>
        <v>DIURNO</v>
      </c>
      <c r="J724" s="12" t="str">
        <f t="shared" si="134"/>
        <v/>
      </c>
      <c r="L724" s="13" t="str">
        <f t="shared" si="132"/>
        <v/>
      </c>
      <c r="M724" s="13">
        <f t="shared" si="136"/>
        <v>0</v>
      </c>
      <c r="N724" s="28">
        <f t="shared" si="137"/>
        <v>0</v>
      </c>
      <c r="O724" s="13">
        <f t="shared" si="138"/>
        <v>0</v>
      </c>
      <c r="P724" s="13">
        <f t="shared" si="139"/>
        <v>0</v>
      </c>
      <c r="Q724">
        <f t="shared" si="140"/>
        <v>0</v>
      </c>
      <c r="R724">
        <f t="shared" si="141"/>
        <v>0</v>
      </c>
      <c r="S724">
        <f t="shared" si="142"/>
        <v>0</v>
      </c>
    </row>
    <row r="725" spans="2:19" x14ac:dyDescent="0.2">
      <c r="B725" s="15" t="s">
        <v>64</v>
      </c>
      <c r="C725" s="15" t="s">
        <v>55</v>
      </c>
      <c r="D725" s="15" t="s">
        <v>105</v>
      </c>
      <c r="E725" s="16">
        <v>0.27291666666666664</v>
      </c>
      <c r="F725" s="3">
        <v>0.66666666666666663</v>
      </c>
      <c r="G725" s="12">
        <f t="shared" si="143"/>
        <v>0</v>
      </c>
      <c r="H725" s="13">
        <f t="shared" si="133"/>
        <v>0</v>
      </c>
      <c r="I725" s="13" t="str">
        <f t="shared" si="135"/>
        <v>DIURNO</v>
      </c>
      <c r="J725" s="12" t="str">
        <f t="shared" si="134"/>
        <v/>
      </c>
      <c r="L725" s="13" t="str">
        <f t="shared" si="132"/>
        <v/>
      </c>
      <c r="M725" s="13">
        <f t="shared" si="136"/>
        <v>0</v>
      </c>
      <c r="N725" s="28">
        <f t="shared" si="137"/>
        <v>0</v>
      </c>
      <c r="O725" s="13">
        <f t="shared" si="138"/>
        <v>0</v>
      </c>
      <c r="P725" s="13">
        <f t="shared" si="139"/>
        <v>0</v>
      </c>
      <c r="Q725">
        <f t="shared" si="140"/>
        <v>0</v>
      </c>
      <c r="R725">
        <f t="shared" si="141"/>
        <v>0</v>
      </c>
      <c r="S725">
        <f t="shared" si="142"/>
        <v>0</v>
      </c>
    </row>
    <row r="726" spans="2:19" x14ac:dyDescent="0.2">
      <c r="B726" s="15" t="s">
        <v>64</v>
      </c>
      <c r="C726" s="15" t="s">
        <v>55</v>
      </c>
      <c r="D726" s="15" t="s">
        <v>106</v>
      </c>
      <c r="E726" s="16">
        <v>0.27847222222222223</v>
      </c>
      <c r="F726" s="3">
        <v>0.66666666666666663</v>
      </c>
      <c r="G726" s="12">
        <f t="shared" si="143"/>
        <v>0</v>
      </c>
      <c r="H726" s="13">
        <f t="shared" si="133"/>
        <v>0</v>
      </c>
      <c r="I726" s="13" t="str">
        <f t="shared" si="135"/>
        <v>DIURNO</v>
      </c>
      <c r="J726" s="12" t="str">
        <f t="shared" si="134"/>
        <v/>
      </c>
      <c r="L726" s="13" t="str">
        <f t="shared" si="132"/>
        <v/>
      </c>
      <c r="M726" s="13">
        <f t="shared" si="136"/>
        <v>0</v>
      </c>
      <c r="N726" s="28">
        <f t="shared" si="137"/>
        <v>0</v>
      </c>
      <c r="O726" s="13">
        <f t="shared" si="138"/>
        <v>0</v>
      </c>
      <c r="P726" s="13">
        <f t="shared" si="139"/>
        <v>0</v>
      </c>
      <c r="Q726">
        <f t="shared" si="140"/>
        <v>0</v>
      </c>
      <c r="R726">
        <f t="shared" si="141"/>
        <v>0</v>
      </c>
      <c r="S726">
        <f t="shared" si="142"/>
        <v>0</v>
      </c>
    </row>
    <row r="727" spans="2:19" x14ac:dyDescent="0.2">
      <c r="B727" s="15" t="s">
        <v>64</v>
      </c>
      <c r="C727" s="15" t="s">
        <v>55</v>
      </c>
      <c r="D727" s="15" t="s">
        <v>107</v>
      </c>
      <c r="E727" s="16">
        <v>0.2673611111111111</v>
      </c>
      <c r="F727" s="3">
        <v>0.66666666666666663</v>
      </c>
      <c r="G727" s="12">
        <f t="shared" si="143"/>
        <v>0</v>
      </c>
      <c r="H727" s="13">
        <f t="shared" si="133"/>
        <v>0</v>
      </c>
      <c r="I727" s="13" t="str">
        <f t="shared" si="135"/>
        <v>DIURNO</v>
      </c>
      <c r="J727" s="12" t="str">
        <f t="shared" si="134"/>
        <v/>
      </c>
      <c r="L727" s="13" t="str">
        <f t="shared" si="132"/>
        <v/>
      </c>
      <c r="M727" s="13">
        <f t="shared" si="136"/>
        <v>0</v>
      </c>
      <c r="N727" s="28">
        <f t="shared" si="137"/>
        <v>0</v>
      </c>
      <c r="O727" s="13">
        <f t="shared" si="138"/>
        <v>0</v>
      </c>
      <c r="P727" s="13">
        <f t="shared" si="139"/>
        <v>0</v>
      </c>
      <c r="Q727">
        <f t="shared" si="140"/>
        <v>0</v>
      </c>
      <c r="R727">
        <f t="shared" si="141"/>
        <v>0</v>
      </c>
      <c r="S727">
        <f t="shared" si="142"/>
        <v>0</v>
      </c>
    </row>
    <row r="728" spans="2:19" x14ac:dyDescent="0.2">
      <c r="B728" s="15" t="s">
        <v>64</v>
      </c>
      <c r="C728" s="15" t="s">
        <v>55</v>
      </c>
      <c r="D728" s="15" t="s">
        <v>113</v>
      </c>
      <c r="E728" s="16">
        <v>0.27361111111111108</v>
      </c>
      <c r="F728" s="3">
        <v>0.66666666666666663</v>
      </c>
      <c r="G728" s="12">
        <f t="shared" si="143"/>
        <v>0</v>
      </c>
      <c r="H728" s="13">
        <f t="shared" si="133"/>
        <v>0</v>
      </c>
      <c r="I728" s="13" t="str">
        <f t="shared" si="135"/>
        <v>DIURNO</v>
      </c>
      <c r="J728" s="12" t="str">
        <f t="shared" si="134"/>
        <v/>
      </c>
      <c r="L728" s="13" t="str">
        <f t="shared" si="132"/>
        <v/>
      </c>
      <c r="M728" s="13">
        <f t="shared" si="136"/>
        <v>0</v>
      </c>
      <c r="N728" s="28">
        <f t="shared" si="137"/>
        <v>0</v>
      </c>
      <c r="O728" s="13">
        <f t="shared" si="138"/>
        <v>0</v>
      </c>
      <c r="P728" s="13">
        <f t="shared" si="139"/>
        <v>0</v>
      </c>
      <c r="Q728">
        <f t="shared" si="140"/>
        <v>0</v>
      </c>
      <c r="R728">
        <f t="shared" si="141"/>
        <v>0</v>
      </c>
      <c r="S728">
        <f t="shared" si="142"/>
        <v>0</v>
      </c>
    </row>
    <row r="729" spans="2:19" x14ac:dyDescent="0.2">
      <c r="B729" s="15" t="s">
        <v>64</v>
      </c>
      <c r="C729" s="15" t="s">
        <v>55</v>
      </c>
      <c r="D729" s="15" t="s">
        <v>108</v>
      </c>
      <c r="E729" s="16">
        <v>0.26874999999999999</v>
      </c>
      <c r="F729" s="3">
        <v>0.66736111111111107</v>
      </c>
      <c r="G729" s="12">
        <f t="shared" si="143"/>
        <v>6.9444444444444198E-4</v>
      </c>
      <c r="H729" s="13">
        <f t="shared" si="133"/>
        <v>1</v>
      </c>
      <c r="I729" s="13" t="str">
        <f t="shared" si="135"/>
        <v>DIURNO</v>
      </c>
      <c r="J729" s="12" t="str">
        <f t="shared" si="134"/>
        <v/>
      </c>
      <c r="L729" s="13" t="str">
        <f t="shared" si="132"/>
        <v/>
      </c>
      <c r="M729" s="13">
        <f t="shared" si="136"/>
        <v>0</v>
      </c>
      <c r="N729" s="28">
        <f t="shared" si="137"/>
        <v>0</v>
      </c>
      <c r="O729" s="13">
        <f t="shared" si="138"/>
        <v>0</v>
      </c>
      <c r="P729" s="13">
        <f t="shared" si="139"/>
        <v>0</v>
      </c>
      <c r="Q729">
        <f t="shared" si="140"/>
        <v>0</v>
      </c>
      <c r="R729">
        <f t="shared" si="141"/>
        <v>0</v>
      </c>
      <c r="S729">
        <f t="shared" si="142"/>
        <v>0</v>
      </c>
    </row>
    <row r="730" spans="2:19" x14ac:dyDescent="0.2">
      <c r="B730" s="15" t="s">
        <v>64</v>
      </c>
      <c r="C730" s="15" t="s">
        <v>55</v>
      </c>
      <c r="D730" s="15" t="s">
        <v>114</v>
      </c>
      <c r="E730" s="16">
        <v>0.25</v>
      </c>
      <c r="F730" s="3">
        <v>0.47916666666666669</v>
      </c>
      <c r="G730" s="12">
        <f t="shared" si="143"/>
        <v>0</v>
      </c>
      <c r="H730" s="13">
        <f t="shared" si="133"/>
        <v>0</v>
      </c>
      <c r="I730" s="13" t="str">
        <f t="shared" si="135"/>
        <v>DIURNO</v>
      </c>
      <c r="J730" s="12" t="str">
        <f t="shared" si="134"/>
        <v/>
      </c>
      <c r="L730" s="13" t="str">
        <f t="shared" si="132"/>
        <v/>
      </c>
      <c r="M730" s="13">
        <f t="shared" si="136"/>
        <v>0</v>
      </c>
      <c r="N730" s="28">
        <f t="shared" si="137"/>
        <v>0</v>
      </c>
      <c r="O730" s="13">
        <f t="shared" si="138"/>
        <v>0</v>
      </c>
      <c r="P730" s="13">
        <f t="shared" si="139"/>
        <v>0</v>
      </c>
      <c r="Q730">
        <f t="shared" si="140"/>
        <v>0</v>
      </c>
      <c r="R730">
        <f t="shared" si="141"/>
        <v>0</v>
      </c>
      <c r="S730">
        <f t="shared" si="142"/>
        <v>0</v>
      </c>
    </row>
    <row r="731" spans="2:19" x14ac:dyDescent="0.2">
      <c r="B731" s="15" t="s">
        <v>64</v>
      </c>
      <c r="C731" s="15" t="s">
        <v>55</v>
      </c>
      <c r="D731" s="15" t="s">
        <v>109</v>
      </c>
      <c r="E731" s="16">
        <v>0.27152777777777776</v>
      </c>
      <c r="F731" s="3">
        <v>0.66666666666666663</v>
      </c>
      <c r="G731" s="12">
        <f t="shared" si="143"/>
        <v>0</v>
      </c>
      <c r="H731" s="13">
        <f t="shared" si="133"/>
        <v>0</v>
      </c>
      <c r="I731" s="13" t="str">
        <f t="shared" si="135"/>
        <v>DIURNO</v>
      </c>
      <c r="J731" s="12" t="str">
        <f t="shared" si="134"/>
        <v/>
      </c>
      <c r="L731" s="13" t="str">
        <f t="shared" si="132"/>
        <v/>
      </c>
      <c r="M731" s="13">
        <f t="shared" si="136"/>
        <v>0</v>
      </c>
      <c r="N731" s="28">
        <f t="shared" si="137"/>
        <v>0</v>
      </c>
      <c r="O731" s="13">
        <f t="shared" si="138"/>
        <v>0</v>
      </c>
      <c r="P731" s="13">
        <f t="shared" si="139"/>
        <v>0</v>
      </c>
      <c r="Q731">
        <f t="shared" si="140"/>
        <v>0</v>
      </c>
      <c r="R731">
        <f t="shared" si="141"/>
        <v>0</v>
      </c>
      <c r="S731">
        <f t="shared" si="142"/>
        <v>0</v>
      </c>
    </row>
    <row r="732" spans="2:19" x14ac:dyDescent="0.2">
      <c r="B732" s="15" t="s">
        <v>64</v>
      </c>
      <c r="C732" s="15" t="s">
        <v>55</v>
      </c>
      <c r="D732" s="15" t="s">
        <v>110</v>
      </c>
      <c r="E732" s="16">
        <v>0.27083333333333331</v>
      </c>
      <c r="F732" s="3">
        <v>0.66736111111111107</v>
      </c>
      <c r="G732" s="12">
        <f t="shared" si="143"/>
        <v>6.9444444444444198E-4</v>
      </c>
      <c r="H732" s="13">
        <f t="shared" si="133"/>
        <v>1</v>
      </c>
      <c r="I732" s="13" t="str">
        <f t="shared" si="135"/>
        <v>DIURNO</v>
      </c>
      <c r="J732" s="12" t="str">
        <f t="shared" si="134"/>
        <v/>
      </c>
      <c r="L732" s="13" t="str">
        <f t="shared" si="132"/>
        <v/>
      </c>
      <c r="M732" s="13">
        <f t="shared" si="136"/>
        <v>0</v>
      </c>
      <c r="N732" s="28">
        <f t="shared" si="137"/>
        <v>0</v>
      </c>
      <c r="O732" s="13">
        <f t="shared" si="138"/>
        <v>0</v>
      </c>
      <c r="P732" s="13">
        <f t="shared" si="139"/>
        <v>0</v>
      </c>
      <c r="Q732">
        <f t="shared" si="140"/>
        <v>0</v>
      </c>
      <c r="R732">
        <f t="shared" si="141"/>
        <v>0</v>
      </c>
      <c r="S732">
        <f t="shared" si="142"/>
        <v>0</v>
      </c>
    </row>
    <row r="733" spans="2:19" x14ac:dyDescent="0.2">
      <c r="B733" s="15" t="s">
        <v>64</v>
      </c>
      <c r="C733" s="15" t="s">
        <v>55</v>
      </c>
      <c r="D733" s="15" t="s">
        <v>111</v>
      </c>
      <c r="E733" s="16">
        <v>0.27152777777777776</v>
      </c>
      <c r="F733" s="3">
        <v>0.66666666666666663</v>
      </c>
      <c r="G733" s="12">
        <f t="shared" si="143"/>
        <v>0</v>
      </c>
      <c r="H733" s="13">
        <f t="shared" si="133"/>
        <v>0</v>
      </c>
      <c r="I733" s="13" t="str">
        <f t="shared" si="135"/>
        <v>DIURNO</v>
      </c>
      <c r="J733" s="12" t="str">
        <f t="shared" si="134"/>
        <v/>
      </c>
      <c r="L733" s="13" t="str">
        <f t="shared" si="132"/>
        <v/>
      </c>
      <c r="M733" s="13">
        <f t="shared" si="136"/>
        <v>0</v>
      </c>
      <c r="N733" s="28">
        <f t="shared" si="137"/>
        <v>0</v>
      </c>
      <c r="O733" s="13">
        <f t="shared" si="138"/>
        <v>0</v>
      </c>
      <c r="P733" s="13">
        <f t="shared" si="139"/>
        <v>0</v>
      </c>
      <c r="Q733">
        <f t="shared" si="140"/>
        <v>0</v>
      </c>
      <c r="R733">
        <f t="shared" si="141"/>
        <v>0</v>
      </c>
      <c r="S733">
        <f t="shared" si="142"/>
        <v>0</v>
      </c>
    </row>
    <row r="734" spans="2:19" x14ac:dyDescent="0.2">
      <c r="B734" s="15" t="s">
        <v>64</v>
      </c>
      <c r="C734" s="15" t="s">
        <v>55</v>
      </c>
      <c r="D734" s="15" t="s">
        <v>112</v>
      </c>
      <c r="E734" s="16">
        <v>0.28611111111111115</v>
      </c>
      <c r="F734" s="3">
        <v>0.66666666666666663</v>
      </c>
      <c r="G734" s="12">
        <f t="shared" si="143"/>
        <v>0</v>
      </c>
      <c r="H734" s="13">
        <f t="shared" si="133"/>
        <v>0</v>
      </c>
      <c r="I734" s="13" t="str">
        <f t="shared" si="135"/>
        <v>DIURNO</v>
      </c>
      <c r="J734" s="12" t="str">
        <f t="shared" si="134"/>
        <v/>
      </c>
      <c r="L734" s="13" t="str">
        <f t="shared" si="132"/>
        <v/>
      </c>
      <c r="M734" s="13">
        <f t="shared" si="136"/>
        <v>0</v>
      </c>
      <c r="N734" s="28">
        <f t="shared" si="137"/>
        <v>0</v>
      </c>
      <c r="O734" s="13">
        <f t="shared" si="138"/>
        <v>0</v>
      </c>
      <c r="P734" s="13">
        <f t="shared" si="139"/>
        <v>0</v>
      </c>
      <c r="Q734">
        <f t="shared" si="140"/>
        <v>0</v>
      </c>
      <c r="R734">
        <f t="shared" si="141"/>
        <v>0</v>
      </c>
      <c r="S734">
        <f t="shared" si="142"/>
        <v>0</v>
      </c>
    </row>
    <row r="735" spans="2:19" x14ac:dyDescent="0.2">
      <c r="B735" s="15" t="s">
        <v>65</v>
      </c>
      <c r="C735" s="15" t="s">
        <v>55</v>
      </c>
      <c r="D735" s="15" t="s">
        <v>102</v>
      </c>
      <c r="E735" s="16">
        <v>0.24930555555555556</v>
      </c>
      <c r="F735" s="3">
        <v>0.66666666666666663</v>
      </c>
      <c r="G735" s="12">
        <f t="shared" si="143"/>
        <v>0</v>
      </c>
      <c r="H735" s="13">
        <f t="shared" si="133"/>
        <v>0</v>
      </c>
      <c r="I735" s="13" t="str">
        <f t="shared" si="135"/>
        <v>DIURNO</v>
      </c>
      <c r="J735" s="12" t="str">
        <f t="shared" si="134"/>
        <v/>
      </c>
      <c r="L735" s="13" t="str">
        <f t="shared" si="132"/>
        <v/>
      </c>
      <c r="M735" s="13">
        <f t="shared" si="136"/>
        <v>0</v>
      </c>
      <c r="N735" s="28">
        <f t="shared" si="137"/>
        <v>0</v>
      </c>
      <c r="O735" s="13">
        <f t="shared" si="138"/>
        <v>0</v>
      </c>
      <c r="P735" s="13">
        <f t="shared" si="139"/>
        <v>0</v>
      </c>
      <c r="Q735">
        <f t="shared" si="140"/>
        <v>0</v>
      </c>
      <c r="R735">
        <f t="shared" si="141"/>
        <v>0</v>
      </c>
      <c r="S735">
        <f t="shared" si="142"/>
        <v>0</v>
      </c>
    </row>
    <row r="736" spans="2:19" x14ac:dyDescent="0.2">
      <c r="B736" s="15" t="s">
        <v>65</v>
      </c>
      <c r="C736" s="15" t="s">
        <v>55</v>
      </c>
      <c r="D736" s="15" t="s">
        <v>103</v>
      </c>
      <c r="E736" s="16">
        <v>0.25347222222222221</v>
      </c>
      <c r="F736" s="3">
        <v>0.66666666666666663</v>
      </c>
      <c r="G736" s="12">
        <f t="shared" si="143"/>
        <v>0</v>
      </c>
      <c r="H736" s="13">
        <f t="shared" si="133"/>
        <v>0</v>
      </c>
      <c r="I736" s="13" t="str">
        <f t="shared" si="135"/>
        <v>DIURNO</v>
      </c>
      <c r="J736" s="12" t="str">
        <f t="shared" si="134"/>
        <v/>
      </c>
      <c r="L736" s="13" t="str">
        <f t="shared" si="132"/>
        <v/>
      </c>
      <c r="M736" s="13">
        <f t="shared" si="136"/>
        <v>0</v>
      </c>
      <c r="N736" s="28">
        <f t="shared" si="137"/>
        <v>0</v>
      </c>
      <c r="O736" s="13">
        <f t="shared" si="138"/>
        <v>0</v>
      </c>
      <c r="P736" s="13">
        <f t="shared" si="139"/>
        <v>0</v>
      </c>
      <c r="Q736">
        <f t="shared" si="140"/>
        <v>0</v>
      </c>
      <c r="R736">
        <f t="shared" si="141"/>
        <v>0</v>
      </c>
      <c r="S736">
        <f t="shared" si="142"/>
        <v>0</v>
      </c>
    </row>
    <row r="737" spans="2:19" x14ac:dyDescent="0.2">
      <c r="B737" s="15" t="s">
        <v>65</v>
      </c>
      <c r="C737" s="15" t="s">
        <v>55</v>
      </c>
      <c r="D737" s="15" t="s">
        <v>104</v>
      </c>
      <c r="E737" s="16">
        <v>0.66666666666666663</v>
      </c>
      <c r="G737" s="12">
        <f t="shared" si="143"/>
        <v>0</v>
      </c>
      <c r="H737" s="13">
        <f t="shared" si="133"/>
        <v>0</v>
      </c>
      <c r="I737" s="13" t="str">
        <f t="shared" si="135"/>
        <v>DIURNO</v>
      </c>
      <c r="J737" s="12" t="str">
        <f t="shared" si="134"/>
        <v>SI</v>
      </c>
      <c r="L737" s="13" t="str">
        <f t="shared" si="132"/>
        <v>5,5</v>
      </c>
      <c r="M737" s="13">
        <f t="shared" si="136"/>
        <v>0</v>
      </c>
      <c r="N737" s="28">
        <f t="shared" si="137"/>
        <v>0</v>
      </c>
      <c r="O737" s="13">
        <f t="shared" si="138"/>
        <v>0</v>
      </c>
      <c r="P737" s="13">
        <f t="shared" si="139"/>
        <v>0</v>
      </c>
      <c r="Q737">
        <f t="shared" si="140"/>
        <v>0</v>
      </c>
      <c r="R737">
        <f t="shared" si="141"/>
        <v>0</v>
      </c>
      <c r="S737">
        <f t="shared" si="142"/>
        <v>0</v>
      </c>
    </row>
    <row r="738" spans="2:19" x14ac:dyDescent="0.2">
      <c r="B738" s="15" t="s">
        <v>65</v>
      </c>
      <c r="C738" s="15" t="s">
        <v>55</v>
      </c>
      <c r="D738" s="15" t="s">
        <v>105</v>
      </c>
      <c r="E738" s="16">
        <v>0.24791666666666667</v>
      </c>
      <c r="F738" s="3">
        <v>0.66666666666666663</v>
      </c>
      <c r="G738" s="12">
        <f t="shared" si="143"/>
        <v>0</v>
      </c>
      <c r="H738" s="13">
        <f t="shared" si="133"/>
        <v>0</v>
      </c>
      <c r="I738" s="13" t="str">
        <f t="shared" si="135"/>
        <v>DIURNO</v>
      </c>
      <c r="J738" s="12" t="str">
        <f t="shared" si="134"/>
        <v/>
      </c>
      <c r="L738" s="13" t="str">
        <f t="shared" si="132"/>
        <v/>
      </c>
      <c r="M738" s="13">
        <f t="shared" si="136"/>
        <v>0</v>
      </c>
      <c r="N738" s="28">
        <f t="shared" si="137"/>
        <v>0</v>
      </c>
      <c r="O738" s="13">
        <f t="shared" si="138"/>
        <v>0</v>
      </c>
      <c r="P738" s="13">
        <f t="shared" si="139"/>
        <v>0</v>
      </c>
      <c r="Q738">
        <f t="shared" si="140"/>
        <v>0</v>
      </c>
      <c r="R738">
        <f t="shared" si="141"/>
        <v>0</v>
      </c>
      <c r="S738">
        <f t="shared" si="142"/>
        <v>0</v>
      </c>
    </row>
    <row r="739" spans="2:19" x14ac:dyDescent="0.2">
      <c r="B739" s="15" t="s">
        <v>65</v>
      </c>
      <c r="C739" s="15" t="s">
        <v>55</v>
      </c>
      <c r="D739" s="15" t="s">
        <v>106</v>
      </c>
      <c r="E739" s="16">
        <v>0.24652777777777779</v>
      </c>
      <c r="F739" s="3">
        <v>0.66597222222222219</v>
      </c>
      <c r="G739" s="12">
        <f t="shared" si="143"/>
        <v>0</v>
      </c>
      <c r="H739" s="13">
        <f t="shared" si="133"/>
        <v>0</v>
      </c>
      <c r="I739" s="13" t="str">
        <f t="shared" si="135"/>
        <v>DIURNO</v>
      </c>
      <c r="J739" s="12" t="str">
        <f t="shared" si="134"/>
        <v/>
      </c>
      <c r="L739" s="13" t="str">
        <f t="shared" si="132"/>
        <v/>
      </c>
      <c r="M739" s="13">
        <f t="shared" si="136"/>
        <v>0</v>
      </c>
      <c r="N739" s="28">
        <f t="shared" si="137"/>
        <v>0</v>
      </c>
      <c r="O739" s="13">
        <f t="shared" si="138"/>
        <v>0</v>
      </c>
      <c r="P739" s="13">
        <f t="shared" si="139"/>
        <v>0</v>
      </c>
      <c r="Q739">
        <f t="shared" si="140"/>
        <v>0</v>
      </c>
      <c r="R739">
        <f t="shared" si="141"/>
        <v>0</v>
      </c>
      <c r="S739">
        <f t="shared" si="142"/>
        <v>0</v>
      </c>
    </row>
    <row r="740" spans="2:19" x14ac:dyDescent="0.2">
      <c r="B740" s="15" t="s">
        <v>65</v>
      </c>
      <c r="C740" s="15" t="s">
        <v>55</v>
      </c>
      <c r="D740" s="15" t="s">
        <v>107</v>
      </c>
      <c r="E740" s="16">
        <v>0.24583333333333335</v>
      </c>
      <c r="F740" s="3">
        <v>0.66666666666666663</v>
      </c>
      <c r="G740" s="12">
        <f t="shared" si="143"/>
        <v>0</v>
      </c>
      <c r="H740" s="13">
        <f t="shared" si="133"/>
        <v>0</v>
      </c>
      <c r="I740" s="13" t="str">
        <f t="shared" si="135"/>
        <v>DIURNO</v>
      </c>
      <c r="J740" s="12" t="str">
        <f t="shared" si="134"/>
        <v/>
      </c>
      <c r="L740" s="13" t="str">
        <f t="shared" si="132"/>
        <v/>
      </c>
      <c r="M740" s="13">
        <f t="shared" si="136"/>
        <v>0</v>
      </c>
      <c r="N740" s="28">
        <f t="shared" si="137"/>
        <v>0</v>
      </c>
      <c r="O740" s="13">
        <f t="shared" si="138"/>
        <v>0</v>
      </c>
      <c r="P740" s="13">
        <f t="shared" si="139"/>
        <v>0</v>
      </c>
      <c r="Q740">
        <f t="shared" si="140"/>
        <v>0</v>
      </c>
      <c r="R740">
        <f t="shared" si="141"/>
        <v>0</v>
      </c>
      <c r="S740">
        <f t="shared" si="142"/>
        <v>0</v>
      </c>
    </row>
    <row r="741" spans="2:19" x14ac:dyDescent="0.2">
      <c r="B741" s="15" t="s">
        <v>65</v>
      </c>
      <c r="C741" s="15" t="s">
        <v>55</v>
      </c>
      <c r="D741" s="15" t="s">
        <v>113</v>
      </c>
      <c r="E741" s="16">
        <v>0.24374999999999999</v>
      </c>
      <c r="F741" s="3">
        <v>0.66666666666666663</v>
      </c>
      <c r="G741" s="12">
        <f t="shared" si="143"/>
        <v>0</v>
      </c>
      <c r="H741" s="13">
        <f t="shared" si="133"/>
        <v>0</v>
      </c>
      <c r="I741" s="13" t="str">
        <f t="shared" si="135"/>
        <v>DIURNO</v>
      </c>
      <c r="J741" s="12" t="str">
        <f t="shared" si="134"/>
        <v/>
      </c>
      <c r="L741" s="13" t="str">
        <f t="shared" si="132"/>
        <v/>
      </c>
      <c r="M741" s="13">
        <f t="shared" si="136"/>
        <v>0</v>
      </c>
      <c r="N741" s="28">
        <f t="shared" si="137"/>
        <v>0</v>
      </c>
      <c r="O741" s="13">
        <f t="shared" si="138"/>
        <v>0</v>
      </c>
      <c r="P741" s="13">
        <f t="shared" si="139"/>
        <v>0</v>
      </c>
      <c r="Q741">
        <f t="shared" si="140"/>
        <v>0</v>
      </c>
      <c r="R741">
        <f t="shared" si="141"/>
        <v>0</v>
      </c>
      <c r="S741">
        <f t="shared" si="142"/>
        <v>0</v>
      </c>
    </row>
    <row r="742" spans="2:19" x14ac:dyDescent="0.2">
      <c r="B742" s="15" t="s">
        <v>65</v>
      </c>
      <c r="C742" s="15" t="s">
        <v>55</v>
      </c>
      <c r="D742" s="15" t="s">
        <v>108</v>
      </c>
      <c r="E742" s="16">
        <v>0.24861111111111112</v>
      </c>
      <c r="F742" s="3">
        <v>0.66736111111111107</v>
      </c>
      <c r="G742" s="12">
        <f t="shared" si="143"/>
        <v>6.9444444444444198E-4</v>
      </c>
      <c r="H742" s="13">
        <f t="shared" si="133"/>
        <v>1</v>
      </c>
      <c r="I742" s="13" t="str">
        <f t="shared" si="135"/>
        <v>DIURNO</v>
      </c>
      <c r="J742" s="12" t="str">
        <f t="shared" si="134"/>
        <v/>
      </c>
      <c r="L742" s="13" t="str">
        <f t="shared" si="132"/>
        <v/>
      </c>
      <c r="M742" s="13">
        <f t="shared" si="136"/>
        <v>0</v>
      </c>
      <c r="N742" s="28">
        <f t="shared" si="137"/>
        <v>0</v>
      </c>
      <c r="O742" s="13">
        <f t="shared" si="138"/>
        <v>0</v>
      </c>
      <c r="P742" s="13">
        <f t="shared" si="139"/>
        <v>0</v>
      </c>
      <c r="Q742">
        <f t="shared" si="140"/>
        <v>0</v>
      </c>
      <c r="R742">
        <f t="shared" si="141"/>
        <v>0</v>
      </c>
      <c r="S742">
        <f t="shared" si="142"/>
        <v>0</v>
      </c>
    </row>
    <row r="743" spans="2:19" x14ac:dyDescent="0.2">
      <c r="B743" s="15" t="s">
        <v>65</v>
      </c>
      <c r="C743" s="15" t="s">
        <v>55</v>
      </c>
      <c r="D743" s="15" t="s">
        <v>114</v>
      </c>
      <c r="E743" s="16">
        <v>0.24166666666666667</v>
      </c>
      <c r="F743" s="3">
        <v>0.47916666666666669</v>
      </c>
      <c r="G743" s="12">
        <f t="shared" si="143"/>
        <v>0</v>
      </c>
      <c r="H743" s="13">
        <f t="shared" si="133"/>
        <v>0</v>
      </c>
      <c r="I743" s="13" t="str">
        <f t="shared" si="135"/>
        <v>DIURNO</v>
      </c>
      <c r="J743" s="12" t="str">
        <f t="shared" si="134"/>
        <v/>
      </c>
      <c r="L743" s="13" t="str">
        <f t="shared" si="132"/>
        <v/>
      </c>
      <c r="M743" s="13">
        <f t="shared" si="136"/>
        <v>0</v>
      </c>
      <c r="N743" s="28">
        <f t="shared" si="137"/>
        <v>0</v>
      </c>
      <c r="O743" s="13">
        <f t="shared" si="138"/>
        <v>0</v>
      </c>
      <c r="P743" s="13">
        <f t="shared" si="139"/>
        <v>0</v>
      </c>
      <c r="Q743">
        <f t="shared" si="140"/>
        <v>0</v>
      </c>
      <c r="R743">
        <f t="shared" si="141"/>
        <v>0</v>
      </c>
      <c r="S743">
        <f t="shared" si="142"/>
        <v>0</v>
      </c>
    </row>
    <row r="744" spans="2:19" x14ac:dyDescent="0.2">
      <c r="B744" s="15" t="s">
        <v>65</v>
      </c>
      <c r="C744" s="15" t="s">
        <v>55</v>
      </c>
      <c r="D744" s="15" t="s">
        <v>109</v>
      </c>
      <c r="E744" s="16">
        <v>0.24652777777777779</v>
      </c>
      <c r="F744" s="3">
        <v>0.66666666666666663</v>
      </c>
      <c r="G744" s="12">
        <f t="shared" si="143"/>
        <v>0</v>
      </c>
      <c r="H744" s="13">
        <f t="shared" si="133"/>
        <v>0</v>
      </c>
      <c r="I744" s="13" t="str">
        <f t="shared" si="135"/>
        <v>DIURNO</v>
      </c>
      <c r="J744" s="12" t="str">
        <f t="shared" si="134"/>
        <v/>
      </c>
      <c r="L744" s="13" t="str">
        <f t="shared" si="132"/>
        <v/>
      </c>
      <c r="M744" s="13">
        <f t="shared" si="136"/>
        <v>0</v>
      </c>
      <c r="N744" s="28">
        <f t="shared" si="137"/>
        <v>0</v>
      </c>
      <c r="O744" s="13">
        <f t="shared" si="138"/>
        <v>0</v>
      </c>
      <c r="P744" s="13">
        <f t="shared" si="139"/>
        <v>0</v>
      </c>
      <c r="Q744">
        <f t="shared" si="140"/>
        <v>0</v>
      </c>
      <c r="R744">
        <f t="shared" si="141"/>
        <v>0</v>
      </c>
      <c r="S744">
        <f t="shared" si="142"/>
        <v>0</v>
      </c>
    </row>
    <row r="745" spans="2:19" x14ac:dyDescent="0.2">
      <c r="B745" s="15" t="s">
        <v>65</v>
      </c>
      <c r="C745" s="15" t="s">
        <v>55</v>
      </c>
      <c r="D745" s="15" t="s">
        <v>110</v>
      </c>
      <c r="E745" s="16">
        <v>0.24652777777777779</v>
      </c>
      <c r="F745" s="3">
        <v>0.66666666666666663</v>
      </c>
      <c r="G745" s="12">
        <f t="shared" si="143"/>
        <v>0</v>
      </c>
      <c r="H745" s="13">
        <f t="shared" si="133"/>
        <v>0</v>
      </c>
      <c r="I745" s="13" t="str">
        <f t="shared" si="135"/>
        <v>DIURNO</v>
      </c>
      <c r="J745" s="12" t="str">
        <f t="shared" si="134"/>
        <v/>
      </c>
      <c r="L745" s="13" t="str">
        <f t="shared" si="132"/>
        <v/>
      </c>
      <c r="M745" s="13">
        <f t="shared" si="136"/>
        <v>0</v>
      </c>
      <c r="N745" s="28">
        <f t="shared" si="137"/>
        <v>0</v>
      </c>
      <c r="O745" s="13">
        <f t="shared" si="138"/>
        <v>0</v>
      </c>
      <c r="P745" s="13">
        <f t="shared" si="139"/>
        <v>0</v>
      </c>
      <c r="Q745">
        <f t="shared" si="140"/>
        <v>0</v>
      </c>
      <c r="R745">
        <f t="shared" si="141"/>
        <v>0</v>
      </c>
      <c r="S745">
        <f t="shared" si="142"/>
        <v>0</v>
      </c>
    </row>
    <row r="746" spans="2:19" x14ac:dyDescent="0.2">
      <c r="B746" s="15" t="s">
        <v>65</v>
      </c>
      <c r="C746" s="15" t="s">
        <v>55</v>
      </c>
      <c r="D746" s="15" t="s">
        <v>111</v>
      </c>
      <c r="E746" s="16">
        <v>0.24444444444444446</v>
      </c>
      <c r="F746" s="3">
        <v>0.66666666666666663</v>
      </c>
      <c r="G746" s="12">
        <f t="shared" si="143"/>
        <v>0</v>
      </c>
      <c r="H746" s="13">
        <f t="shared" si="133"/>
        <v>0</v>
      </c>
      <c r="I746" s="13" t="str">
        <f t="shared" si="135"/>
        <v>DIURNO</v>
      </c>
      <c r="J746" s="12" t="str">
        <f t="shared" si="134"/>
        <v/>
      </c>
      <c r="L746" s="13" t="str">
        <f t="shared" si="132"/>
        <v/>
      </c>
      <c r="M746" s="13">
        <f t="shared" si="136"/>
        <v>0</v>
      </c>
      <c r="N746" s="28">
        <f t="shared" si="137"/>
        <v>0</v>
      </c>
      <c r="O746" s="13">
        <f t="shared" si="138"/>
        <v>0</v>
      </c>
      <c r="P746" s="13">
        <f t="shared" si="139"/>
        <v>0</v>
      </c>
      <c r="Q746">
        <f t="shared" si="140"/>
        <v>0</v>
      </c>
      <c r="R746">
        <f t="shared" si="141"/>
        <v>0</v>
      </c>
      <c r="S746">
        <f t="shared" si="142"/>
        <v>0</v>
      </c>
    </row>
    <row r="747" spans="2:19" x14ac:dyDescent="0.2">
      <c r="B747" s="15" t="s">
        <v>65</v>
      </c>
      <c r="C747" s="15" t="s">
        <v>55</v>
      </c>
      <c r="D747" s="15" t="s">
        <v>112</v>
      </c>
      <c r="E747" s="16">
        <v>0.24374999999999999</v>
      </c>
      <c r="F747" s="3">
        <v>0.66736111111111107</v>
      </c>
      <c r="G747" s="12">
        <f t="shared" si="143"/>
        <v>6.9444444444444198E-4</v>
      </c>
      <c r="H747" s="13">
        <f t="shared" si="133"/>
        <v>1</v>
      </c>
      <c r="I747" s="13" t="str">
        <f t="shared" si="135"/>
        <v>DIURNO</v>
      </c>
      <c r="J747" s="12" t="str">
        <f t="shared" si="134"/>
        <v/>
      </c>
      <c r="L747" s="13" t="str">
        <f t="shared" si="132"/>
        <v/>
      </c>
      <c r="M747" s="13">
        <f t="shared" si="136"/>
        <v>0</v>
      </c>
      <c r="N747" s="28">
        <f t="shared" si="137"/>
        <v>0</v>
      </c>
      <c r="O747" s="13">
        <f t="shared" si="138"/>
        <v>0</v>
      </c>
      <c r="P747" s="13">
        <f t="shared" si="139"/>
        <v>0</v>
      </c>
      <c r="Q747">
        <f t="shared" si="140"/>
        <v>0</v>
      </c>
      <c r="R747">
        <f t="shared" si="141"/>
        <v>0</v>
      </c>
      <c r="S747">
        <f t="shared" si="142"/>
        <v>0</v>
      </c>
    </row>
    <row r="748" spans="2:19" x14ac:dyDescent="0.2">
      <c r="B748" s="15" t="s">
        <v>66</v>
      </c>
      <c r="C748" s="15" t="s">
        <v>55</v>
      </c>
      <c r="D748" s="15" t="s">
        <v>102</v>
      </c>
      <c r="E748" s="16">
        <v>0.27430555555555552</v>
      </c>
      <c r="F748" s="3">
        <v>0.66666666666666663</v>
      </c>
      <c r="G748" s="12">
        <f t="shared" si="143"/>
        <v>0</v>
      </c>
      <c r="H748" s="13">
        <f t="shared" si="133"/>
        <v>0</v>
      </c>
      <c r="I748" s="13" t="str">
        <f t="shared" si="135"/>
        <v>DIURNO</v>
      </c>
      <c r="J748" s="12" t="str">
        <f t="shared" si="134"/>
        <v/>
      </c>
      <c r="L748" s="13" t="str">
        <f t="shared" si="132"/>
        <v/>
      </c>
      <c r="M748" s="13">
        <f t="shared" si="136"/>
        <v>0</v>
      </c>
      <c r="N748" s="28">
        <f t="shared" si="137"/>
        <v>0</v>
      </c>
      <c r="O748" s="13">
        <f t="shared" si="138"/>
        <v>0</v>
      </c>
      <c r="P748" s="13">
        <f t="shared" si="139"/>
        <v>0</v>
      </c>
      <c r="Q748">
        <f t="shared" si="140"/>
        <v>0</v>
      </c>
      <c r="R748">
        <f t="shared" si="141"/>
        <v>0</v>
      </c>
      <c r="S748">
        <f t="shared" si="142"/>
        <v>0</v>
      </c>
    </row>
    <row r="749" spans="2:19" x14ac:dyDescent="0.2">
      <c r="B749" s="15" t="s">
        <v>66</v>
      </c>
      <c r="C749" s="15" t="s">
        <v>55</v>
      </c>
      <c r="D749" s="15" t="s">
        <v>103</v>
      </c>
      <c r="E749" s="16">
        <v>0.27430555555555552</v>
      </c>
      <c r="F749" s="3">
        <v>0.66666666666666663</v>
      </c>
      <c r="G749" s="12">
        <f t="shared" si="143"/>
        <v>0</v>
      </c>
      <c r="H749" s="13">
        <f t="shared" si="133"/>
        <v>0</v>
      </c>
      <c r="I749" s="13" t="str">
        <f t="shared" si="135"/>
        <v>DIURNO</v>
      </c>
      <c r="J749" s="12" t="str">
        <f t="shared" si="134"/>
        <v/>
      </c>
      <c r="L749" s="13" t="str">
        <f t="shared" si="132"/>
        <v/>
      </c>
      <c r="M749" s="13">
        <f t="shared" si="136"/>
        <v>0</v>
      </c>
      <c r="N749" s="28">
        <f t="shared" si="137"/>
        <v>0</v>
      </c>
      <c r="O749" s="13">
        <f t="shared" si="138"/>
        <v>0</v>
      </c>
      <c r="P749" s="13">
        <f t="shared" si="139"/>
        <v>0</v>
      </c>
      <c r="Q749">
        <f t="shared" si="140"/>
        <v>0</v>
      </c>
      <c r="R749">
        <f t="shared" si="141"/>
        <v>0</v>
      </c>
      <c r="S749">
        <f t="shared" si="142"/>
        <v>0</v>
      </c>
    </row>
    <row r="750" spans="2:19" x14ac:dyDescent="0.2">
      <c r="B750" s="15" t="s">
        <v>66</v>
      </c>
      <c r="C750" s="15" t="s">
        <v>55</v>
      </c>
      <c r="D750" s="15" t="s">
        <v>104</v>
      </c>
      <c r="E750" s="16">
        <v>0.26944444444444443</v>
      </c>
      <c r="F750" s="3">
        <v>0.66736111111111107</v>
      </c>
      <c r="G750" s="12">
        <f t="shared" si="143"/>
        <v>6.9444444444444198E-4</v>
      </c>
      <c r="H750" s="13">
        <f t="shared" si="133"/>
        <v>1</v>
      </c>
      <c r="I750" s="13" t="str">
        <f t="shared" si="135"/>
        <v>DIURNO</v>
      </c>
      <c r="J750" s="12" t="str">
        <f t="shared" si="134"/>
        <v/>
      </c>
      <c r="L750" s="13" t="str">
        <f t="shared" si="132"/>
        <v/>
      </c>
      <c r="M750" s="13">
        <f t="shared" si="136"/>
        <v>0</v>
      </c>
      <c r="N750" s="28">
        <f t="shared" si="137"/>
        <v>0</v>
      </c>
      <c r="O750" s="13">
        <f t="shared" si="138"/>
        <v>0</v>
      </c>
      <c r="P750" s="13">
        <f t="shared" si="139"/>
        <v>0</v>
      </c>
      <c r="Q750">
        <f t="shared" si="140"/>
        <v>0</v>
      </c>
      <c r="R750">
        <f t="shared" si="141"/>
        <v>0</v>
      </c>
      <c r="S750">
        <f t="shared" si="142"/>
        <v>0</v>
      </c>
    </row>
    <row r="751" spans="2:19" x14ac:dyDescent="0.2">
      <c r="B751" s="15" t="s">
        <v>66</v>
      </c>
      <c r="C751" s="15" t="s">
        <v>55</v>
      </c>
      <c r="D751" s="15" t="s">
        <v>105</v>
      </c>
      <c r="E751" s="16">
        <v>0.27430555555555552</v>
      </c>
      <c r="F751" s="3">
        <v>0.66666666666666663</v>
      </c>
      <c r="G751" s="12">
        <f t="shared" si="143"/>
        <v>0</v>
      </c>
      <c r="H751" s="13">
        <f t="shared" si="133"/>
        <v>0</v>
      </c>
      <c r="I751" s="13" t="str">
        <f t="shared" si="135"/>
        <v>DIURNO</v>
      </c>
      <c r="J751" s="12" t="str">
        <f t="shared" si="134"/>
        <v/>
      </c>
      <c r="L751" s="13" t="str">
        <f t="shared" si="132"/>
        <v/>
      </c>
      <c r="M751" s="13">
        <f t="shared" si="136"/>
        <v>0</v>
      </c>
      <c r="N751" s="28">
        <f t="shared" si="137"/>
        <v>0</v>
      </c>
      <c r="O751" s="13">
        <f t="shared" si="138"/>
        <v>0</v>
      </c>
      <c r="P751" s="13">
        <f t="shared" si="139"/>
        <v>0</v>
      </c>
      <c r="Q751">
        <f t="shared" si="140"/>
        <v>0</v>
      </c>
      <c r="R751">
        <f t="shared" si="141"/>
        <v>0</v>
      </c>
      <c r="S751">
        <f t="shared" si="142"/>
        <v>0</v>
      </c>
    </row>
    <row r="752" spans="2:19" x14ac:dyDescent="0.2">
      <c r="B752" s="15" t="s">
        <v>66</v>
      </c>
      <c r="C752" s="15" t="s">
        <v>55</v>
      </c>
      <c r="D752" s="15" t="s">
        <v>106</v>
      </c>
      <c r="E752" s="16">
        <v>0.27361111111111108</v>
      </c>
      <c r="F752" s="3">
        <v>0.66666666666666663</v>
      </c>
      <c r="G752" s="12">
        <f t="shared" si="143"/>
        <v>0</v>
      </c>
      <c r="H752" s="13">
        <f t="shared" si="133"/>
        <v>0</v>
      </c>
      <c r="I752" s="13" t="str">
        <f t="shared" si="135"/>
        <v>DIURNO</v>
      </c>
      <c r="J752" s="12" t="str">
        <f t="shared" si="134"/>
        <v/>
      </c>
      <c r="L752" s="13" t="str">
        <f t="shared" si="132"/>
        <v/>
      </c>
      <c r="M752" s="13">
        <f t="shared" si="136"/>
        <v>0</v>
      </c>
      <c r="N752" s="28">
        <f t="shared" si="137"/>
        <v>0</v>
      </c>
      <c r="O752" s="13">
        <f t="shared" si="138"/>
        <v>0</v>
      </c>
      <c r="P752" s="13">
        <f t="shared" si="139"/>
        <v>0</v>
      </c>
      <c r="Q752">
        <f t="shared" si="140"/>
        <v>0</v>
      </c>
      <c r="R752">
        <f t="shared" si="141"/>
        <v>0</v>
      </c>
      <c r="S752">
        <f t="shared" si="142"/>
        <v>0</v>
      </c>
    </row>
    <row r="753" spans="2:19" x14ac:dyDescent="0.2">
      <c r="B753" s="15" t="s">
        <v>66</v>
      </c>
      <c r="C753" s="15" t="s">
        <v>55</v>
      </c>
      <c r="D753" s="15" t="s">
        <v>107</v>
      </c>
      <c r="E753" s="16">
        <v>0.27152777777777776</v>
      </c>
      <c r="F753" s="3">
        <v>0.66875000000000007</v>
      </c>
      <c r="G753" s="12">
        <f t="shared" si="143"/>
        <v>2.083333333333437E-3</v>
      </c>
      <c r="H753" s="13">
        <f t="shared" si="133"/>
        <v>3</v>
      </c>
      <c r="I753" s="13" t="str">
        <f t="shared" si="135"/>
        <v>DIURNO</v>
      </c>
      <c r="J753" s="12" t="str">
        <f t="shared" si="134"/>
        <v/>
      </c>
      <c r="L753" s="13" t="str">
        <f t="shared" si="132"/>
        <v/>
      </c>
      <c r="M753" s="13">
        <f t="shared" si="136"/>
        <v>0</v>
      </c>
      <c r="N753" s="28">
        <f t="shared" si="137"/>
        <v>0</v>
      </c>
      <c r="O753" s="13">
        <f t="shared" si="138"/>
        <v>0</v>
      </c>
      <c r="P753" s="13">
        <f t="shared" si="139"/>
        <v>0</v>
      </c>
      <c r="Q753">
        <f t="shared" si="140"/>
        <v>0</v>
      </c>
      <c r="R753">
        <f t="shared" si="141"/>
        <v>0</v>
      </c>
      <c r="S753">
        <f t="shared" si="142"/>
        <v>0</v>
      </c>
    </row>
    <row r="754" spans="2:19" x14ac:dyDescent="0.2">
      <c r="B754" s="15" t="s">
        <v>66</v>
      </c>
      <c r="C754" s="15" t="s">
        <v>55</v>
      </c>
      <c r="D754" s="15" t="s">
        <v>113</v>
      </c>
      <c r="E754" s="16">
        <v>0.27361111111111108</v>
      </c>
      <c r="F754" s="3">
        <v>0.66666666666666663</v>
      </c>
      <c r="G754" s="12">
        <f t="shared" si="143"/>
        <v>0</v>
      </c>
      <c r="H754" s="13">
        <f t="shared" si="133"/>
        <v>0</v>
      </c>
      <c r="I754" s="13" t="str">
        <f t="shared" si="135"/>
        <v>DIURNO</v>
      </c>
      <c r="J754" s="12" t="str">
        <f t="shared" si="134"/>
        <v/>
      </c>
      <c r="L754" s="13" t="str">
        <f t="shared" si="132"/>
        <v/>
      </c>
      <c r="M754" s="13">
        <f t="shared" si="136"/>
        <v>0</v>
      </c>
      <c r="N754" s="28">
        <f t="shared" si="137"/>
        <v>0</v>
      </c>
      <c r="O754" s="13">
        <f t="shared" si="138"/>
        <v>0</v>
      </c>
      <c r="P754" s="13">
        <f t="shared" si="139"/>
        <v>0</v>
      </c>
      <c r="Q754">
        <f t="shared" si="140"/>
        <v>0</v>
      </c>
      <c r="R754">
        <f t="shared" si="141"/>
        <v>0</v>
      </c>
      <c r="S754">
        <f t="shared" si="142"/>
        <v>0</v>
      </c>
    </row>
    <row r="755" spans="2:19" x14ac:dyDescent="0.2">
      <c r="B755" s="15" t="s">
        <v>66</v>
      </c>
      <c r="C755" s="15" t="s">
        <v>55</v>
      </c>
      <c r="D755" s="15" t="s">
        <v>108</v>
      </c>
      <c r="E755" s="16">
        <v>0.27499999999999997</v>
      </c>
      <c r="F755" s="3">
        <v>0.66736111111111107</v>
      </c>
      <c r="G755" s="12">
        <f t="shared" si="143"/>
        <v>6.9444444444444198E-4</v>
      </c>
      <c r="H755" s="13">
        <f t="shared" si="133"/>
        <v>1</v>
      </c>
      <c r="I755" s="13" t="str">
        <f t="shared" si="135"/>
        <v>DIURNO</v>
      </c>
      <c r="J755" s="12" t="str">
        <f t="shared" si="134"/>
        <v/>
      </c>
      <c r="L755" s="13" t="str">
        <f t="shared" si="132"/>
        <v/>
      </c>
      <c r="M755" s="13">
        <f t="shared" si="136"/>
        <v>0</v>
      </c>
      <c r="N755" s="28">
        <f t="shared" si="137"/>
        <v>0</v>
      </c>
      <c r="O755" s="13">
        <f t="shared" si="138"/>
        <v>0</v>
      </c>
      <c r="P755" s="13">
        <f t="shared" si="139"/>
        <v>0</v>
      </c>
      <c r="Q755">
        <f t="shared" si="140"/>
        <v>0</v>
      </c>
      <c r="R755">
        <f t="shared" si="141"/>
        <v>0</v>
      </c>
      <c r="S755">
        <f t="shared" si="142"/>
        <v>0</v>
      </c>
    </row>
    <row r="756" spans="2:19" x14ac:dyDescent="0.2">
      <c r="B756" s="15" t="s">
        <v>66</v>
      </c>
      <c r="C756" s="15" t="s">
        <v>55</v>
      </c>
      <c r="D756" s="15" t="s">
        <v>114</v>
      </c>
      <c r="E756" s="16">
        <v>0.25972222222222224</v>
      </c>
      <c r="F756" s="3">
        <v>0.33680555555555558</v>
      </c>
      <c r="G756" s="12">
        <f t="shared" si="143"/>
        <v>0</v>
      </c>
      <c r="H756" s="13">
        <f t="shared" si="133"/>
        <v>0</v>
      </c>
      <c r="I756" s="13" t="str">
        <f t="shared" si="135"/>
        <v>DIURNO</v>
      </c>
      <c r="J756" s="12" t="str">
        <f t="shared" si="134"/>
        <v/>
      </c>
      <c r="L756" s="13" t="str">
        <f t="shared" si="132"/>
        <v/>
      </c>
      <c r="M756" s="13">
        <f t="shared" si="136"/>
        <v>0</v>
      </c>
      <c r="N756" s="28">
        <f t="shared" si="137"/>
        <v>0</v>
      </c>
      <c r="O756" s="13">
        <f t="shared" si="138"/>
        <v>0</v>
      </c>
      <c r="P756" s="13">
        <f t="shared" si="139"/>
        <v>0</v>
      </c>
      <c r="Q756">
        <f t="shared" si="140"/>
        <v>0</v>
      </c>
      <c r="R756">
        <f t="shared" si="141"/>
        <v>0</v>
      </c>
      <c r="S756">
        <f t="shared" si="142"/>
        <v>0</v>
      </c>
    </row>
    <row r="757" spans="2:19" x14ac:dyDescent="0.2">
      <c r="B757" s="15" t="s">
        <v>66</v>
      </c>
      <c r="C757" s="15" t="s">
        <v>55</v>
      </c>
      <c r="D757" s="15" t="s">
        <v>109</v>
      </c>
      <c r="E757" s="16">
        <v>0.26527777777777778</v>
      </c>
      <c r="F757" s="3">
        <v>0.66666666666666663</v>
      </c>
      <c r="G757" s="12">
        <f t="shared" si="143"/>
        <v>0</v>
      </c>
      <c r="H757" s="13">
        <f t="shared" si="133"/>
        <v>0</v>
      </c>
      <c r="I757" s="13" t="str">
        <f t="shared" si="135"/>
        <v>DIURNO</v>
      </c>
      <c r="J757" s="12" t="str">
        <f t="shared" si="134"/>
        <v/>
      </c>
      <c r="L757" s="13" t="str">
        <f t="shared" si="132"/>
        <v/>
      </c>
      <c r="M757" s="13">
        <f t="shared" si="136"/>
        <v>0</v>
      </c>
      <c r="N757" s="28">
        <f t="shared" si="137"/>
        <v>0</v>
      </c>
      <c r="O757" s="13">
        <f t="shared" si="138"/>
        <v>0</v>
      </c>
      <c r="P757" s="13">
        <f t="shared" si="139"/>
        <v>0</v>
      </c>
      <c r="Q757">
        <f t="shared" si="140"/>
        <v>0</v>
      </c>
      <c r="R757">
        <f t="shared" si="141"/>
        <v>0</v>
      </c>
      <c r="S757">
        <f t="shared" si="142"/>
        <v>0</v>
      </c>
    </row>
    <row r="758" spans="2:19" x14ac:dyDescent="0.2">
      <c r="B758" s="15" t="s">
        <v>66</v>
      </c>
      <c r="C758" s="15" t="s">
        <v>55</v>
      </c>
      <c r="D758" s="15" t="s">
        <v>110</v>
      </c>
      <c r="E758" s="16">
        <v>0.26805555555555555</v>
      </c>
      <c r="F758" s="3">
        <v>0.66736111111111107</v>
      </c>
      <c r="G758" s="12">
        <f t="shared" si="143"/>
        <v>6.9444444444444198E-4</v>
      </c>
      <c r="H758" s="13">
        <f t="shared" si="133"/>
        <v>1</v>
      </c>
      <c r="I758" s="13" t="str">
        <f t="shared" si="135"/>
        <v>DIURNO</v>
      </c>
      <c r="J758" s="12" t="str">
        <f t="shared" si="134"/>
        <v/>
      </c>
      <c r="L758" s="13" t="str">
        <f t="shared" si="132"/>
        <v/>
      </c>
      <c r="M758" s="13">
        <f t="shared" si="136"/>
        <v>0</v>
      </c>
      <c r="N758" s="28">
        <f t="shared" si="137"/>
        <v>0</v>
      </c>
      <c r="O758" s="13">
        <f t="shared" si="138"/>
        <v>0</v>
      </c>
      <c r="P758" s="13">
        <f t="shared" si="139"/>
        <v>0</v>
      </c>
      <c r="Q758">
        <f t="shared" si="140"/>
        <v>0</v>
      </c>
      <c r="R758">
        <f t="shared" si="141"/>
        <v>0</v>
      </c>
      <c r="S758">
        <f t="shared" si="142"/>
        <v>0</v>
      </c>
    </row>
    <row r="759" spans="2:19" x14ac:dyDescent="0.2">
      <c r="B759" s="15" t="s">
        <v>66</v>
      </c>
      <c r="C759" s="15" t="s">
        <v>55</v>
      </c>
      <c r="D759" s="15" t="s">
        <v>111</v>
      </c>
      <c r="E759" s="16">
        <v>0.26041666666666669</v>
      </c>
      <c r="F759" s="3">
        <v>0.66666666666666663</v>
      </c>
      <c r="G759" s="12">
        <f t="shared" si="143"/>
        <v>0</v>
      </c>
      <c r="H759" s="13">
        <f t="shared" si="133"/>
        <v>0</v>
      </c>
      <c r="I759" s="13" t="str">
        <f t="shared" si="135"/>
        <v>DIURNO</v>
      </c>
      <c r="J759" s="12" t="str">
        <f t="shared" si="134"/>
        <v/>
      </c>
      <c r="L759" s="13" t="str">
        <f t="shared" si="132"/>
        <v/>
      </c>
      <c r="M759" s="13">
        <f t="shared" si="136"/>
        <v>0</v>
      </c>
      <c r="N759" s="28">
        <f t="shared" si="137"/>
        <v>0</v>
      </c>
      <c r="O759" s="13">
        <f t="shared" si="138"/>
        <v>0</v>
      </c>
      <c r="P759" s="13">
        <f t="shared" si="139"/>
        <v>0</v>
      </c>
      <c r="Q759">
        <f t="shared" si="140"/>
        <v>0</v>
      </c>
      <c r="R759">
        <f t="shared" si="141"/>
        <v>0</v>
      </c>
      <c r="S759">
        <f t="shared" si="142"/>
        <v>0</v>
      </c>
    </row>
    <row r="760" spans="2:19" x14ac:dyDescent="0.2">
      <c r="B760" s="15" t="s">
        <v>66</v>
      </c>
      <c r="C760" s="15" t="s">
        <v>55</v>
      </c>
      <c r="D760" s="15" t="s">
        <v>112</v>
      </c>
      <c r="E760" s="16">
        <v>0.26180555555555557</v>
      </c>
      <c r="F760" s="3">
        <v>0.66805555555555562</v>
      </c>
      <c r="G760" s="12">
        <f t="shared" si="143"/>
        <v>1.388888888888995E-3</v>
      </c>
      <c r="H760" s="13">
        <f t="shared" si="133"/>
        <v>2</v>
      </c>
      <c r="I760" s="13" t="str">
        <f t="shared" si="135"/>
        <v>DIURNO</v>
      </c>
      <c r="J760" s="12" t="str">
        <f t="shared" si="134"/>
        <v/>
      </c>
      <c r="L760" s="13" t="str">
        <f t="shared" si="132"/>
        <v/>
      </c>
      <c r="M760" s="13">
        <f t="shared" si="136"/>
        <v>0</v>
      </c>
      <c r="N760" s="28">
        <f t="shared" si="137"/>
        <v>0</v>
      </c>
      <c r="O760" s="13">
        <f t="shared" si="138"/>
        <v>0</v>
      </c>
      <c r="P760" s="13">
        <f t="shared" si="139"/>
        <v>0</v>
      </c>
      <c r="Q760">
        <f t="shared" si="140"/>
        <v>0</v>
      </c>
      <c r="R760">
        <f t="shared" si="141"/>
        <v>0</v>
      </c>
      <c r="S760">
        <f t="shared" si="142"/>
        <v>0</v>
      </c>
    </row>
    <row r="761" spans="2:19" x14ac:dyDescent="0.2">
      <c r="B761" s="15" t="s">
        <v>67</v>
      </c>
      <c r="C761" s="15" t="s">
        <v>55</v>
      </c>
      <c r="D761" s="15" t="s">
        <v>102</v>
      </c>
      <c r="E761" s="16">
        <v>0.30833333333333335</v>
      </c>
      <c r="F761" s="3">
        <v>0.67222222222222217</v>
      </c>
      <c r="G761" s="12">
        <f t="shared" si="143"/>
        <v>5.5555555555555358E-3</v>
      </c>
      <c r="H761" s="13">
        <f t="shared" si="133"/>
        <v>8</v>
      </c>
      <c r="I761" s="13" t="str">
        <f t="shared" si="135"/>
        <v>DIURNO</v>
      </c>
      <c r="J761" s="12" t="str">
        <f t="shared" si="134"/>
        <v/>
      </c>
      <c r="L761" s="13" t="str">
        <f t="shared" si="132"/>
        <v/>
      </c>
      <c r="M761" s="13">
        <f t="shared" si="136"/>
        <v>0.25</v>
      </c>
      <c r="N761" s="28">
        <f t="shared" si="137"/>
        <v>0</v>
      </c>
      <c r="O761" s="13">
        <f t="shared" si="138"/>
        <v>0</v>
      </c>
      <c r="P761" s="13">
        <f t="shared" si="139"/>
        <v>0</v>
      </c>
      <c r="Q761">
        <f t="shared" si="140"/>
        <v>0</v>
      </c>
      <c r="R761">
        <f t="shared" si="141"/>
        <v>0</v>
      </c>
      <c r="S761">
        <f t="shared" si="142"/>
        <v>0.25</v>
      </c>
    </row>
    <row r="762" spans="2:19" x14ac:dyDescent="0.2">
      <c r="B762" s="15" t="s">
        <v>67</v>
      </c>
      <c r="C762" s="15" t="s">
        <v>55</v>
      </c>
      <c r="D762" s="15" t="s">
        <v>103</v>
      </c>
      <c r="E762" s="16">
        <v>0.2673611111111111</v>
      </c>
      <c r="F762" s="3">
        <v>0.66875000000000007</v>
      </c>
      <c r="G762" s="12">
        <f t="shared" si="143"/>
        <v>2.083333333333437E-3</v>
      </c>
      <c r="H762" s="13">
        <f t="shared" si="133"/>
        <v>3</v>
      </c>
      <c r="I762" s="13" t="str">
        <f t="shared" si="135"/>
        <v>DIURNO</v>
      </c>
      <c r="J762" s="12" t="str">
        <f t="shared" si="134"/>
        <v/>
      </c>
      <c r="L762" s="13" t="str">
        <f t="shared" si="132"/>
        <v/>
      </c>
      <c r="M762" s="13">
        <f t="shared" si="136"/>
        <v>0</v>
      </c>
      <c r="N762" s="28">
        <f t="shared" si="137"/>
        <v>0</v>
      </c>
      <c r="O762" s="13">
        <f t="shared" si="138"/>
        <v>0</v>
      </c>
      <c r="P762" s="13">
        <f t="shared" si="139"/>
        <v>0</v>
      </c>
      <c r="Q762">
        <f t="shared" si="140"/>
        <v>0</v>
      </c>
      <c r="R762">
        <f t="shared" si="141"/>
        <v>0</v>
      </c>
      <c r="S762">
        <f t="shared" si="142"/>
        <v>0</v>
      </c>
    </row>
    <row r="763" spans="2:19" x14ac:dyDescent="0.2">
      <c r="B763" s="15" t="s">
        <v>67</v>
      </c>
      <c r="C763" s="15" t="s">
        <v>55</v>
      </c>
      <c r="D763" s="15" t="s">
        <v>104</v>
      </c>
      <c r="E763" s="16">
        <v>0.27152777777777776</v>
      </c>
      <c r="F763" s="3">
        <v>0.66875000000000007</v>
      </c>
      <c r="G763" s="12">
        <f t="shared" si="143"/>
        <v>2.083333333333437E-3</v>
      </c>
      <c r="H763" s="13">
        <f t="shared" si="133"/>
        <v>3</v>
      </c>
      <c r="I763" s="13" t="str">
        <f t="shared" si="135"/>
        <v>DIURNO</v>
      </c>
      <c r="J763" s="12" t="str">
        <f t="shared" si="134"/>
        <v/>
      </c>
      <c r="L763" s="13" t="str">
        <f t="shared" si="132"/>
        <v/>
      </c>
      <c r="M763" s="13">
        <f t="shared" si="136"/>
        <v>0</v>
      </c>
      <c r="N763" s="28">
        <f t="shared" si="137"/>
        <v>0</v>
      </c>
      <c r="O763" s="13">
        <f t="shared" si="138"/>
        <v>0</v>
      </c>
      <c r="P763" s="13">
        <f t="shared" si="139"/>
        <v>0</v>
      </c>
      <c r="Q763">
        <f t="shared" si="140"/>
        <v>0</v>
      </c>
      <c r="R763">
        <f t="shared" si="141"/>
        <v>0</v>
      </c>
      <c r="S763">
        <f t="shared" si="142"/>
        <v>0</v>
      </c>
    </row>
    <row r="764" spans="2:19" x14ac:dyDescent="0.2">
      <c r="B764" s="15" t="s">
        <v>67</v>
      </c>
      <c r="C764" s="15" t="s">
        <v>55</v>
      </c>
      <c r="D764" s="15" t="s">
        <v>105</v>
      </c>
      <c r="E764" s="16">
        <v>0.26597222222222222</v>
      </c>
      <c r="F764" s="3">
        <v>0.66666666666666663</v>
      </c>
      <c r="G764" s="12">
        <f t="shared" si="143"/>
        <v>0</v>
      </c>
      <c r="H764" s="13">
        <f t="shared" si="133"/>
        <v>0</v>
      </c>
      <c r="I764" s="13" t="str">
        <f t="shared" si="135"/>
        <v>DIURNO</v>
      </c>
      <c r="J764" s="12" t="str">
        <f t="shared" si="134"/>
        <v/>
      </c>
      <c r="L764" s="13" t="str">
        <f t="shared" si="132"/>
        <v/>
      </c>
      <c r="M764" s="13">
        <f t="shared" si="136"/>
        <v>0</v>
      </c>
      <c r="N764" s="28">
        <f t="shared" si="137"/>
        <v>0</v>
      </c>
      <c r="O764" s="13">
        <f t="shared" si="138"/>
        <v>0</v>
      </c>
      <c r="P764" s="13">
        <f t="shared" si="139"/>
        <v>0</v>
      </c>
      <c r="Q764">
        <f t="shared" si="140"/>
        <v>0</v>
      </c>
      <c r="R764">
        <f t="shared" si="141"/>
        <v>0</v>
      </c>
      <c r="S764">
        <f t="shared" si="142"/>
        <v>0</v>
      </c>
    </row>
    <row r="765" spans="2:19" x14ac:dyDescent="0.2">
      <c r="B765" s="15" t="s">
        <v>67</v>
      </c>
      <c r="C765" s="15" t="s">
        <v>55</v>
      </c>
      <c r="D765" s="15" t="s">
        <v>106</v>
      </c>
      <c r="E765" s="16">
        <v>0.27083333333333331</v>
      </c>
      <c r="F765" s="3">
        <v>0.6694444444444444</v>
      </c>
      <c r="G765" s="12">
        <f t="shared" si="143"/>
        <v>2.7777777777777679E-3</v>
      </c>
      <c r="H765" s="13">
        <f t="shared" si="133"/>
        <v>4</v>
      </c>
      <c r="I765" s="13" t="str">
        <f t="shared" si="135"/>
        <v>DIURNO</v>
      </c>
      <c r="J765" s="12" t="str">
        <f t="shared" si="134"/>
        <v/>
      </c>
      <c r="L765" s="13" t="str">
        <f t="shared" si="132"/>
        <v/>
      </c>
      <c r="M765" s="13">
        <f t="shared" si="136"/>
        <v>0</v>
      </c>
      <c r="N765" s="28">
        <f t="shared" si="137"/>
        <v>0</v>
      </c>
      <c r="O765" s="13">
        <f t="shared" si="138"/>
        <v>0</v>
      </c>
      <c r="P765" s="13">
        <f t="shared" si="139"/>
        <v>0</v>
      </c>
      <c r="Q765">
        <f t="shared" si="140"/>
        <v>0</v>
      </c>
      <c r="R765">
        <f t="shared" si="141"/>
        <v>0</v>
      </c>
      <c r="S765">
        <f t="shared" si="142"/>
        <v>0</v>
      </c>
    </row>
    <row r="766" spans="2:19" x14ac:dyDescent="0.2">
      <c r="B766" s="15" t="s">
        <v>67</v>
      </c>
      <c r="C766" s="15" t="s">
        <v>55</v>
      </c>
      <c r="D766" s="15" t="s">
        <v>107</v>
      </c>
      <c r="E766" s="16">
        <v>0.26597222222222222</v>
      </c>
      <c r="F766" s="3">
        <v>0.66875000000000007</v>
      </c>
      <c r="G766" s="12">
        <f t="shared" si="143"/>
        <v>2.083333333333437E-3</v>
      </c>
      <c r="H766" s="13">
        <f t="shared" si="133"/>
        <v>3</v>
      </c>
      <c r="I766" s="13" t="str">
        <f t="shared" si="135"/>
        <v>DIURNO</v>
      </c>
      <c r="J766" s="12" t="str">
        <f t="shared" si="134"/>
        <v/>
      </c>
      <c r="L766" s="13" t="str">
        <f t="shared" si="132"/>
        <v/>
      </c>
      <c r="M766" s="13">
        <f t="shared" si="136"/>
        <v>0</v>
      </c>
      <c r="N766" s="28">
        <f t="shared" si="137"/>
        <v>0</v>
      </c>
      <c r="O766" s="13">
        <f t="shared" si="138"/>
        <v>0</v>
      </c>
      <c r="P766" s="13">
        <f t="shared" si="139"/>
        <v>0</v>
      </c>
      <c r="Q766">
        <f t="shared" si="140"/>
        <v>0</v>
      </c>
      <c r="R766">
        <f t="shared" si="141"/>
        <v>0</v>
      </c>
      <c r="S766">
        <f t="shared" si="142"/>
        <v>0</v>
      </c>
    </row>
    <row r="767" spans="2:19" x14ac:dyDescent="0.2">
      <c r="B767" s="15" t="s">
        <v>67</v>
      </c>
      <c r="C767" s="15" t="s">
        <v>55</v>
      </c>
      <c r="D767" s="15" t="s">
        <v>113</v>
      </c>
      <c r="E767" s="16">
        <v>0.42986111111111108</v>
      </c>
      <c r="F767" s="3">
        <v>0.67083333333333339</v>
      </c>
      <c r="G767" s="12">
        <f t="shared" si="143"/>
        <v>4.1666666666667629E-3</v>
      </c>
      <c r="H767" s="13">
        <f t="shared" si="133"/>
        <v>6</v>
      </c>
      <c r="I767" s="13" t="str">
        <f t="shared" si="135"/>
        <v>DIURNO</v>
      </c>
      <c r="J767" s="12" t="str">
        <f t="shared" si="134"/>
        <v/>
      </c>
      <c r="L767" s="13" t="str">
        <f t="shared" si="132"/>
        <v/>
      </c>
      <c r="M767" s="13">
        <f t="shared" si="136"/>
        <v>0.25</v>
      </c>
      <c r="N767" s="28">
        <f t="shared" si="137"/>
        <v>0</v>
      </c>
      <c r="O767" s="13">
        <f t="shared" si="138"/>
        <v>0</v>
      </c>
      <c r="P767" s="13">
        <f t="shared" si="139"/>
        <v>0</v>
      </c>
      <c r="Q767">
        <f t="shared" si="140"/>
        <v>0</v>
      </c>
      <c r="R767">
        <f t="shared" si="141"/>
        <v>0</v>
      </c>
      <c r="S767">
        <f t="shared" si="142"/>
        <v>0.25</v>
      </c>
    </row>
    <row r="768" spans="2:19" x14ac:dyDescent="0.2">
      <c r="B768" s="15" t="s">
        <v>67</v>
      </c>
      <c r="C768" s="15" t="s">
        <v>55</v>
      </c>
      <c r="D768" s="15" t="s">
        <v>108</v>
      </c>
      <c r="E768" s="16">
        <v>0.26805555555555555</v>
      </c>
      <c r="G768" s="12">
        <f t="shared" si="143"/>
        <v>0</v>
      </c>
      <c r="H768" s="13">
        <f t="shared" si="133"/>
        <v>0</v>
      </c>
      <c r="I768" s="13" t="str">
        <f t="shared" si="135"/>
        <v>DIURNO</v>
      </c>
      <c r="J768" s="12" t="str">
        <f t="shared" si="134"/>
        <v/>
      </c>
      <c r="L768" s="13" t="str">
        <f t="shared" si="132"/>
        <v/>
      </c>
      <c r="M768" s="13">
        <f t="shared" si="136"/>
        <v>0</v>
      </c>
      <c r="N768" s="28">
        <f t="shared" si="137"/>
        <v>0</v>
      </c>
      <c r="O768" s="13">
        <f t="shared" si="138"/>
        <v>0</v>
      </c>
      <c r="P768" s="13">
        <f t="shared" si="139"/>
        <v>0</v>
      </c>
      <c r="Q768">
        <f t="shared" si="140"/>
        <v>0</v>
      </c>
      <c r="R768">
        <f t="shared" si="141"/>
        <v>0</v>
      </c>
      <c r="S768">
        <f t="shared" si="142"/>
        <v>0</v>
      </c>
    </row>
    <row r="769" spans="2:19" x14ac:dyDescent="0.2">
      <c r="B769" s="15" t="s">
        <v>67</v>
      </c>
      <c r="C769" s="15" t="s">
        <v>55</v>
      </c>
      <c r="D769" s="15" t="s">
        <v>109</v>
      </c>
      <c r="E769" s="16">
        <v>0.2673611111111111</v>
      </c>
      <c r="F769" s="3">
        <v>0.66875000000000007</v>
      </c>
      <c r="G769" s="12">
        <f t="shared" si="143"/>
        <v>2.083333333333437E-3</v>
      </c>
      <c r="H769" s="13">
        <f t="shared" si="133"/>
        <v>3</v>
      </c>
      <c r="I769" s="13" t="str">
        <f t="shared" si="135"/>
        <v>DIURNO</v>
      </c>
      <c r="J769" s="12" t="str">
        <f t="shared" si="134"/>
        <v/>
      </c>
      <c r="L769" s="13" t="str">
        <f t="shared" si="132"/>
        <v/>
      </c>
      <c r="M769" s="13">
        <f t="shared" si="136"/>
        <v>0</v>
      </c>
      <c r="N769" s="28">
        <f t="shared" si="137"/>
        <v>0</v>
      </c>
      <c r="O769" s="13">
        <f t="shared" si="138"/>
        <v>0</v>
      </c>
      <c r="P769" s="13">
        <f t="shared" si="139"/>
        <v>0</v>
      </c>
      <c r="Q769">
        <f t="shared" si="140"/>
        <v>0</v>
      </c>
      <c r="R769">
        <f t="shared" si="141"/>
        <v>0</v>
      </c>
      <c r="S769">
        <f t="shared" si="142"/>
        <v>0</v>
      </c>
    </row>
    <row r="770" spans="2:19" x14ac:dyDescent="0.2">
      <c r="B770" s="15" t="s">
        <v>67</v>
      </c>
      <c r="C770" s="15" t="s">
        <v>55</v>
      </c>
      <c r="D770" s="15" t="s">
        <v>110</v>
      </c>
      <c r="E770" s="16">
        <v>0.27152777777777776</v>
      </c>
      <c r="F770" s="3">
        <v>0.6694444444444444</v>
      </c>
      <c r="G770" s="12">
        <f t="shared" si="143"/>
        <v>2.7777777777777679E-3</v>
      </c>
      <c r="H770" s="13">
        <f t="shared" si="133"/>
        <v>4</v>
      </c>
      <c r="I770" s="13" t="str">
        <f t="shared" si="135"/>
        <v>DIURNO</v>
      </c>
      <c r="J770" s="12" t="str">
        <f t="shared" si="134"/>
        <v/>
      </c>
      <c r="L770" s="13" t="str">
        <f t="shared" si="132"/>
        <v/>
      </c>
      <c r="M770" s="13">
        <f t="shared" si="136"/>
        <v>0</v>
      </c>
      <c r="N770" s="28">
        <f t="shared" si="137"/>
        <v>0</v>
      </c>
      <c r="O770" s="13">
        <f t="shared" si="138"/>
        <v>0</v>
      </c>
      <c r="P770" s="13">
        <f t="shared" si="139"/>
        <v>0</v>
      </c>
      <c r="Q770">
        <f t="shared" si="140"/>
        <v>0</v>
      </c>
      <c r="R770">
        <f t="shared" si="141"/>
        <v>0</v>
      </c>
      <c r="S770">
        <f t="shared" si="142"/>
        <v>0</v>
      </c>
    </row>
    <row r="771" spans="2:19" x14ac:dyDescent="0.2">
      <c r="B771" s="15" t="s">
        <v>67</v>
      </c>
      <c r="C771" s="15" t="s">
        <v>55</v>
      </c>
      <c r="D771" s="15" t="s">
        <v>111</v>
      </c>
      <c r="E771" s="16">
        <v>0.2673611111111111</v>
      </c>
      <c r="F771" s="3">
        <v>0.6694444444444444</v>
      </c>
      <c r="G771" s="12">
        <f t="shared" si="143"/>
        <v>2.7777777777777679E-3</v>
      </c>
      <c r="H771" s="13">
        <f t="shared" si="133"/>
        <v>4</v>
      </c>
      <c r="I771" s="13" t="str">
        <f t="shared" si="135"/>
        <v>DIURNO</v>
      </c>
      <c r="J771" s="12" t="str">
        <f t="shared" si="134"/>
        <v/>
      </c>
      <c r="L771" s="13" t="str">
        <f t="shared" ref="L771:L834" si="144">IF(J771="SI","5,5","")</f>
        <v/>
      </c>
      <c r="M771" s="13">
        <f t="shared" si="136"/>
        <v>0</v>
      </c>
      <c r="N771" s="28">
        <f t="shared" si="137"/>
        <v>0</v>
      </c>
      <c r="O771" s="13">
        <f t="shared" si="138"/>
        <v>0</v>
      </c>
      <c r="P771" s="13">
        <f t="shared" si="139"/>
        <v>0</v>
      </c>
      <c r="Q771">
        <f t="shared" si="140"/>
        <v>0</v>
      </c>
      <c r="R771">
        <f t="shared" si="141"/>
        <v>0</v>
      </c>
      <c r="S771">
        <f t="shared" si="142"/>
        <v>0</v>
      </c>
    </row>
    <row r="772" spans="2:19" x14ac:dyDescent="0.2">
      <c r="B772" s="15" t="s">
        <v>67</v>
      </c>
      <c r="C772" s="15" t="s">
        <v>55</v>
      </c>
      <c r="D772" s="15" t="s">
        <v>112</v>
      </c>
      <c r="E772" s="16">
        <v>0.27013888888888887</v>
      </c>
      <c r="F772" s="3">
        <v>0.67152777777777783</v>
      </c>
      <c r="G772" s="12">
        <f t="shared" si="143"/>
        <v>4.8611111111112049E-3</v>
      </c>
      <c r="H772" s="13">
        <f t="shared" si="133"/>
        <v>7</v>
      </c>
      <c r="I772" s="13" t="str">
        <f t="shared" si="135"/>
        <v>DIURNO</v>
      </c>
      <c r="J772" s="12" t="str">
        <f t="shared" si="134"/>
        <v/>
      </c>
      <c r="L772" s="13" t="str">
        <f t="shared" si="144"/>
        <v/>
      </c>
      <c r="M772" s="13">
        <f t="shared" si="136"/>
        <v>0.25</v>
      </c>
      <c r="N772" s="28">
        <f t="shared" si="137"/>
        <v>0</v>
      </c>
      <c r="O772" s="13">
        <f t="shared" si="138"/>
        <v>0</v>
      </c>
      <c r="P772" s="13">
        <f t="shared" si="139"/>
        <v>0</v>
      </c>
      <c r="Q772">
        <f t="shared" si="140"/>
        <v>0</v>
      </c>
      <c r="R772">
        <f t="shared" si="141"/>
        <v>0</v>
      </c>
      <c r="S772">
        <f t="shared" si="142"/>
        <v>0.25</v>
      </c>
    </row>
    <row r="773" spans="2:19" x14ac:dyDescent="0.2">
      <c r="B773" s="15" t="s">
        <v>68</v>
      </c>
      <c r="C773" s="15" t="s">
        <v>55</v>
      </c>
      <c r="D773" s="15" t="s">
        <v>102</v>
      </c>
      <c r="E773" s="16">
        <v>0.27708333333333335</v>
      </c>
      <c r="F773" s="3">
        <v>0.66666666666666663</v>
      </c>
      <c r="G773" s="12">
        <f t="shared" si="143"/>
        <v>0</v>
      </c>
      <c r="H773" s="13">
        <f t="shared" ref="H773:H836" si="145">MINUTE(G773)</f>
        <v>0</v>
      </c>
      <c r="I773" s="13" t="str">
        <f t="shared" si="135"/>
        <v>DIURNO</v>
      </c>
      <c r="J773" s="12" t="str">
        <f t="shared" si="134"/>
        <v/>
      </c>
      <c r="L773" s="13" t="str">
        <f t="shared" si="144"/>
        <v/>
      </c>
      <c r="M773" s="13">
        <f t="shared" si="136"/>
        <v>0</v>
      </c>
      <c r="N773" s="28">
        <f t="shared" si="137"/>
        <v>0</v>
      </c>
      <c r="O773" s="13">
        <f t="shared" si="138"/>
        <v>0</v>
      </c>
      <c r="P773" s="13">
        <f t="shared" si="139"/>
        <v>0</v>
      </c>
      <c r="Q773">
        <f t="shared" si="140"/>
        <v>0</v>
      </c>
      <c r="R773">
        <f t="shared" si="141"/>
        <v>0</v>
      </c>
      <c r="S773">
        <f t="shared" si="142"/>
        <v>0</v>
      </c>
    </row>
    <row r="774" spans="2:19" x14ac:dyDescent="0.2">
      <c r="B774" s="15" t="s">
        <v>68</v>
      </c>
      <c r="C774" s="15" t="s">
        <v>55</v>
      </c>
      <c r="D774" s="15" t="s">
        <v>103</v>
      </c>
      <c r="E774" s="16">
        <v>0.27083333333333331</v>
      </c>
      <c r="F774" s="3">
        <v>0.66666666666666663</v>
      </c>
      <c r="G774" s="12">
        <f t="shared" si="143"/>
        <v>0</v>
      </c>
      <c r="H774" s="13">
        <f t="shared" si="145"/>
        <v>0</v>
      </c>
      <c r="I774" s="13" t="str">
        <f t="shared" si="135"/>
        <v>DIURNO</v>
      </c>
      <c r="J774" s="12" t="str">
        <f t="shared" ref="J774:J837" si="146">IF(E774&gt;=$G$3,"SI","")</f>
        <v/>
      </c>
      <c r="L774" s="13" t="str">
        <f t="shared" si="144"/>
        <v/>
      </c>
      <c r="M774" s="13">
        <f t="shared" si="136"/>
        <v>0</v>
      </c>
      <c r="N774" s="28">
        <f t="shared" si="137"/>
        <v>0</v>
      </c>
      <c r="O774" s="13">
        <f t="shared" si="138"/>
        <v>0</v>
      </c>
      <c r="P774" s="13">
        <f t="shared" si="139"/>
        <v>0</v>
      </c>
      <c r="Q774">
        <f t="shared" si="140"/>
        <v>0</v>
      </c>
      <c r="R774">
        <f t="shared" si="141"/>
        <v>0</v>
      </c>
      <c r="S774">
        <f t="shared" si="142"/>
        <v>0</v>
      </c>
    </row>
    <row r="775" spans="2:19" x14ac:dyDescent="0.2">
      <c r="B775" s="15" t="s">
        <v>68</v>
      </c>
      <c r="C775" s="15" t="s">
        <v>55</v>
      </c>
      <c r="D775" s="15" t="s">
        <v>104</v>
      </c>
      <c r="E775" s="16">
        <v>0.34097222222222223</v>
      </c>
      <c r="F775" s="3">
        <v>0.66736111111111107</v>
      </c>
      <c r="G775" s="12">
        <f t="shared" si="143"/>
        <v>6.9444444444444198E-4</v>
      </c>
      <c r="H775" s="13">
        <f t="shared" si="145"/>
        <v>1</v>
      </c>
      <c r="I775" s="13" t="str">
        <f t="shared" ref="I775:I838" si="147">IF(F775&lt;$I$3,"DIURNO",IF(F775&gt;$I$3,"EXTRANOC",""))</f>
        <v>DIURNO</v>
      </c>
      <c r="J775" s="12" t="str">
        <f t="shared" si="146"/>
        <v/>
      </c>
      <c r="L775" s="13" t="str">
        <f t="shared" si="144"/>
        <v/>
      </c>
      <c r="M775" s="13">
        <f t="shared" ref="M775:M838" si="148">IF(H775&lt;=5,0,IF(H775&lt;=20,0.25,IF(H775&lt;=40,0.5,IF(H775&lt;=55,0.75,1))))</f>
        <v>0</v>
      </c>
      <c r="N775" s="28">
        <f t="shared" ref="N775:N838" si="149">IF(F775&gt;$I$3,F775-$I$3,0)</f>
        <v>0</v>
      </c>
      <c r="O775" s="13">
        <f t="shared" ref="O775:O838" si="150">MINUTE(N775)</f>
        <v>0</v>
      </c>
      <c r="P775" s="13">
        <f t="shared" ref="P775:P838" si="151">HOUR(G775)</f>
        <v>0</v>
      </c>
      <c r="Q775">
        <f t="shared" ref="Q775:Q838" si="152">HOUR(N775)</f>
        <v>0</v>
      </c>
      <c r="R775">
        <f t="shared" ref="R775:R838" si="153">P775-Q775</f>
        <v>0</v>
      </c>
      <c r="S775">
        <f t="shared" ref="S775:S838" si="154">M775</f>
        <v>0</v>
      </c>
    </row>
    <row r="776" spans="2:19" x14ac:dyDescent="0.2">
      <c r="B776" s="15" t="s">
        <v>68</v>
      </c>
      <c r="C776" s="15" t="s">
        <v>55</v>
      </c>
      <c r="D776" s="15" t="s">
        <v>105</v>
      </c>
      <c r="E776" s="16">
        <v>0.27291666666666664</v>
      </c>
      <c r="F776" s="3">
        <v>0.66736111111111107</v>
      </c>
      <c r="G776" s="12">
        <f t="shared" si="143"/>
        <v>6.9444444444444198E-4</v>
      </c>
      <c r="H776" s="13">
        <f t="shared" si="145"/>
        <v>1</v>
      </c>
      <c r="I776" s="13" t="str">
        <f t="shared" si="147"/>
        <v>DIURNO</v>
      </c>
      <c r="J776" s="12" t="str">
        <f t="shared" si="146"/>
        <v/>
      </c>
      <c r="L776" s="13" t="str">
        <f t="shared" si="144"/>
        <v/>
      </c>
      <c r="M776" s="13">
        <f t="shared" si="148"/>
        <v>0</v>
      </c>
      <c r="N776" s="28">
        <f t="shared" si="149"/>
        <v>0</v>
      </c>
      <c r="O776" s="13">
        <f t="shared" si="150"/>
        <v>0</v>
      </c>
      <c r="P776" s="13">
        <f t="shared" si="151"/>
        <v>0</v>
      </c>
      <c r="Q776">
        <f t="shared" si="152"/>
        <v>0</v>
      </c>
      <c r="R776">
        <f t="shared" si="153"/>
        <v>0</v>
      </c>
      <c r="S776">
        <f t="shared" si="154"/>
        <v>0</v>
      </c>
    </row>
    <row r="777" spans="2:19" x14ac:dyDescent="0.2">
      <c r="B777" s="15" t="s">
        <v>68</v>
      </c>
      <c r="C777" s="15" t="s">
        <v>55</v>
      </c>
      <c r="D777" s="15" t="s">
        <v>106</v>
      </c>
      <c r="E777" s="16">
        <v>0.27916666666666667</v>
      </c>
      <c r="F777" s="3">
        <v>0.66527777777777775</v>
      </c>
      <c r="G777" s="12">
        <f t="shared" ref="G777:G840" si="155">IF(F777&gt;$G$3,F777-$G$3,)</f>
        <v>0</v>
      </c>
      <c r="H777" s="13">
        <f t="shared" si="145"/>
        <v>0</v>
      </c>
      <c r="I777" s="13" t="str">
        <f t="shared" si="147"/>
        <v>DIURNO</v>
      </c>
      <c r="J777" s="12" t="str">
        <f t="shared" si="146"/>
        <v/>
      </c>
      <c r="L777" s="13" t="str">
        <f t="shared" si="144"/>
        <v/>
      </c>
      <c r="M777" s="13">
        <f t="shared" si="148"/>
        <v>0</v>
      </c>
      <c r="N777" s="28">
        <f t="shared" si="149"/>
        <v>0</v>
      </c>
      <c r="O777" s="13">
        <f t="shared" si="150"/>
        <v>0</v>
      </c>
      <c r="P777" s="13">
        <f t="shared" si="151"/>
        <v>0</v>
      </c>
      <c r="Q777">
        <f t="shared" si="152"/>
        <v>0</v>
      </c>
      <c r="R777">
        <f t="shared" si="153"/>
        <v>0</v>
      </c>
      <c r="S777">
        <f t="shared" si="154"/>
        <v>0</v>
      </c>
    </row>
    <row r="778" spans="2:19" x14ac:dyDescent="0.2">
      <c r="B778" s="15" t="s">
        <v>68</v>
      </c>
      <c r="C778" s="15" t="s">
        <v>55</v>
      </c>
      <c r="D778" s="15" t="s">
        <v>107</v>
      </c>
      <c r="E778" s="16">
        <v>0.26597222222222222</v>
      </c>
      <c r="F778" s="3">
        <v>0.66736111111111107</v>
      </c>
      <c r="G778" s="12">
        <f t="shared" si="155"/>
        <v>6.9444444444444198E-4</v>
      </c>
      <c r="H778" s="13">
        <f t="shared" si="145"/>
        <v>1</v>
      </c>
      <c r="I778" s="13" t="str">
        <f t="shared" si="147"/>
        <v>DIURNO</v>
      </c>
      <c r="J778" s="12" t="str">
        <f t="shared" si="146"/>
        <v/>
      </c>
      <c r="L778" s="13" t="str">
        <f t="shared" si="144"/>
        <v/>
      </c>
      <c r="M778" s="13">
        <f t="shared" si="148"/>
        <v>0</v>
      </c>
      <c r="N778" s="28">
        <f t="shared" si="149"/>
        <v>0</v>
      </c>
      <c r="O778" s="13">
        <f t="shared" si="150"/>
        <v>0</v>
      </c>
      <c r="P778" s="13">
        <f t="shared" si="151"/>
        <v>0</v>
      </c>
      <c r="Q778">
        <f t="shared" si="152"/>
        <v>0</v>
      </c>
      <c r="R778">
        <f t="shared" si="153"/>
        <v>0</v>
      </c>
      <c r="S778">
        <f t="shared" si="154"/>
        <v>0</v>
      </c>
    </row>
    <row r="779" spans="2:19" x14ac:dyDescent="0.2">
      <c r="B779" s="15" t="s">
        <v>68</v>
      </c>
      <c r="C779" s="15" t="s">
        <v>55</v>
      </c>
      <c r="D779" s="15" t="s">
        <v>113</v>
      </c>
      <c r="E779" s="16">
        <v>0.27361111111111108</v>
      </c>
      <c r="F779" s="3">
        <v>0.66666666666666663</v>
      </c>
      <c r="G779" s="12">
        <f t="shared" si="155"/>
        <v>0</v>
      </c>
      <c r="H779" s="13">
        <f t="shared" si="145"/>
        <v>0</v>
      </c>
      <c r="I779" s="13" t="str">
        <f t="shared" si="147"/>
        <v>DIURNO</v>
      </c>
      <c r="J779" s="12" t="str">
        <f t="shared" si="146"/>
        <v/>
      </c>
      <c r="L779" s="13" t="str">
        <f t="shared" si="144"/>
        <v/>
      </c>
      <c r="M779" s="13">
        <f t="shared" si="148"/>
        <v>0</v>
      </c>
      <c r="N779" s="28">
        <f t="shared" si="149"/>
        <v>0</v>
      </c>
      <c r="O779" s="13">
        <f t="shared" si="150"/>
        <v>0</v>
      </c>
      <c r="P779" s="13">
        <f t="shared" si="151"/>
        <v>0</v>
      </c>
      <c r="Q779">
        <f t="shared" si="152"/>
        <v>0</v>
      </c>
      <c r="R779">
        <f t="shared" si="153"/>
        <v>0</v>
      </c>
      <c r="S779">
        <f t="shared" si="154"/>
        <v>0</v>
      </c>
    </row>
    <row r="780" spans="2:19" x14ac:dyDescent="0.2">
      <c r="B780" s="15" t="s">
        <v>68</v>
      </c>
      <c r="C780" s="15" t="s">
        <v>55</v>
      </c>
      <c r="D780" s="15" t="s">
        <v>108</v>
      </c>
      <c r="E780" s="16">
        <v>0.26874999999999999</v>
      </c>
      <c r="F780" s="3">
        <v>0.66805555555555562</v>
      </c>
      <c r="G780" s="12">
        <f t="shared" si="155"/>
        <v>1.388888888888995E-3</v>
      </c>
      <c r="H780" s="13">
        <f t="shared" si="145"/>
        <v>2</v>
      </c>
      <c r="I780" s="13" t="str">
        <f t="shared" si="147"/>
        <v>DIURNO</v>
      </c>
      <c r="J780" s="12" t="str">
        <f t="shared" si="146"/>
        <v/>
      </c>
      <c r="L780" s="13" t="str">
        <f t="shared" si="144"/>
        <v/>
      </c>
      <c r="M780" s="13">
        <f t="shared" si="148"/>
        <v>0</v>
      </c>
      <c r="N780" s="28">
        <f t="shared" si="149"/>
        <v>0</v>
      </c>
      <c r="O780" s="13">
        <f t="shared" si="150"/>
        <v>0</v>
      </c>
      <c r="P780" s="13">
        <f t="shared" si="151"/>
        <v>0</v>
      </c>
      <c r="Q780">
        <f t="shared" si="152"/>
        <v>0</v>
      </c>
      <c r="R780">
        <f t="shared" si="153"/>
        <v>0</v>
      </c>
      <c r="S780">
        <f t="shared" si="154"/>
        <v>0</v>
      </c>
    </row>
    <row r="781" spans="2:19" x14ac:dyDescent="0.2">
      <c r="B781" s="15" t="s">
        <v>68</v>
      </c>
      <c r="C781" s="15" t="s">
        <v>55</v>
      </c>
      <c r="D781" s="15" t="s">
        <v>114</v>
      </c>
      <c r="E781" s="16">
        <v>0.33333333333333331</v>
      </c>
      <c r="F781" s="3">
        <v>0.50624999999999998</v>
      </c>
      <c r="G781" s="12">
        <f t="shared" si="155"/>
        <v>0</v>
      </c>
      <c r="H781" s="13">
        <f t="shared" si="145"/>
        <v>0</v>
      </c>
      <c r="I781" s="13" t="str">
        <f t="shared" si="147"/>
        <v>DIURNO</v>
      </c>
      <c r="J781" s="12" t="str">
        <f t="shared" si="146"/>
        <v/>
      </c>
      <c r="L781" s="13" t="str">
        <f t="shared" si="144"/>
        <v/>
      </c>
      <c r="M781" s="13">
        <f t="shared" si="148"/>
        <v>0</v>
      </c>
      <c r="N781" s="28">
        <f t="shared" si="149"/>
        <v>0</v>
      </c>
      <c r="O781" s="13">
        <f t="shared" si="150"/>
        <v>0</v>
      </c>
      <c r="P781" s="13">
        <f t="shared" si="151"/>
        <v>0</v>
      </c>
      <c r="Q781">
        <f t="shared" si="152"/>
        <v>0</v>
      </c>
      <c r="R781">
        <f t="shared" si="153"/>
        <v>0</v>
      </c>
      <c r="S781">
        <f t="shared" si="154"/>
        <v>0</v>
      </c>
    </row>
    <row r="782" spans="2:19" x14ac:dyDescent="0.2">
      <c r="B782" s="15" t="s">
        <v>68</v>
      </c>
      <c r="C782" s="15" t="s">
        <v>55</v>
      </c>
      <c r="D782" s="15" t="s">
        <v>109</v>
      </c>
      <c r="E782" s="16">
        <v>0.27152777777777776</v>
      </c>
      <c r="F782" s="3">
        <v>0.66736111111111107</v>
      </c>
      <c r="G782" s="12">
        <f t="shared" si="155"/>
        <v>6.9444444444444198E-4</v>
      </c>
      <c r="H782" s="13">
        <f t="shared" si="145"/>
        <v>1</v>
      </c>
      <c r="I782" s="13" t="str">
        <f t="shared" si="147"/>
        <v>DIURNO</v>
      </c>
      <c r="J782" s="12" t="str">
        <f t="shared" si="146"/>
        <v/>
      </c>
      <c r="L782" s="13" t="str">
        <f t="shared" si="144"/>
        <v/>
      </c>
      <c r="M782" s="13">
        <f t="shared" si="148"/>
        <v>0</v>
      </c>
      <c r="N782" s="28">
        <f t="shared" si="149"/>
        <v>0</v>
      </c>
      <c r="O782" s="13">
        <f t="shared" si="150"/>
        <v>0</v>
      </c>
      <c r="P782" s="13">
        <f t="shared" si="151"/>
        <v>0</v>
      </c>
      <c r="Q782">
        <f t="shared" si="152"/>
        <v>0</v>
      </c>
      <c r="R782">
        <f t="shared" si="153"/>
        <v>0</v>
      </c>
      <c r="S782">
        <f t="shared" si="154"/>
        <v>0</v>
      </c>
    </row>
    <row r="783" spans="2:19" x14ac:dyDescent="0.2">
      <c r="B783" s="15" t="s">
        <v>68</v>
      </c>
      <c r="C783" s="15" t="s">
        <v>55</v>
      </c>
      <c r="D783" s="15" t="s">
        <v>110</v>
      </c>
      <c r="E783" s="16">
        <v>0.27152777777777776</v>
      </c>
      <c r="F783" s="3">
        <v>0.66805555555555562</v>
      </c>
      <c r="G783" s="12">
        <f t="shared" si="155"/>
        <v>1.388888888888995E-3</v>
      </c>
      <c r="H783" s="13">
        <f t="shared" si="145"/>
        <v>2</v>
      </c>
      <c r="I783" s="13" t="str">
        <f t="shared" si="147"/>
        <v>DIURNO</v>
      </c>
      <c r="J783" s="12" t="str">
        <f t="shared" si="146"/>
        <v/>
      </c>
      <c r="L783" s="13" t="str">
        <f t="shared" si="144"/>
        <v/>
      </c>
      <c r="M783" s="13">
        <f t="shared" si="148"/>
        <v>0</v>
      </c>
      <c r="N783" s="28">
        <f t="shared" si="149"/>
        <v>0</v>
      </c>
      <c r="O783" s="13">
        <f t="shared" si="150"/>
        <v>0</v>
      </c>
      <c r="P783" s="13">
        <f t="shared" si="151"/>
        <v>0</v>
      </c>
      <c r="Q783">
        <f t="shared" si="152"/>
        <v>0</v>
      </c>
      <c r="R783">
        <f t="shared" si="153"/>
        <v>0</v>
      </c>
      <c r="S783">
        <f t="shared" si="154"/>
        <v>0</v>
      </c>
    </row>
    <row r="784" spans="2:19" x14ac:dyDescent="0.2">
      <c r="B784" s="15" t="s">
        <v>68</v>
      </c>
      <c r="C784" s="15" t="s">
        <v>55</v>
      </c>
      <c r="D784" s="15" t="s">
        <v>111</v>
      </c>
      <c r="E784" s="16">
        <v>0.27083333333333331</v>
      </c>
      <c r="F784" s="3">
        <v>0.66805555555555562</v>
      </c>
      <c r="G784" s="12">
        <f t="shared" si="155"/>
        <v>1.388888888888995E-3</v>
      </c>
      <c r="H784" s="13">
        <f t="shared" si="145"/>
        <v>2</v>
      </c>
      <c r="I784" s="13" t="str">
        <f t="shared" si="147"/>
        <v>DIURNO</v>
      </c>
      <c r="J784" s="12" t="str">
        <f t="shared" si="146"/>
        <v/>
      </c>
      <c r="L784" s="13" t="str">
        <f t="shared" si="144"/>
        <v/>
      </c>
      <c r="M784" s="13">
        <f t="shared" si="148"/>
        <v>0</v>
      </c>
      <c r="N784" s="28">
        <f t="shared" si="149"/>
        <v>0</v>
      </c>
      <c r="O784" s="13">
        <f t="shared" si="150"/>
        <v>0</v>
      </c>
      <c r="P784" s="13">
        <f t="shared" si="151"/>
        <v>0</v>
      </c>
      <c r="Q784">
        <f t="shared" si="152"/>
        <v>0</v>
      </c>
      <c r="R784">
        <f t="shared" si="153"/>
        <v>0</v>
      </c>
      <c r="S784">
        <f t="shared" si="154"/>
        <v>0</v>
      </c>
    </row>
    <row r="785" spans="2:19" x14ac:dyDescent="0.2">
      <c r="B785" s="15" t="s">
        <v>68</v>
      </c>
      <c r="C785" s="15" t="s">
        <v>55</v>
      </c>
      <c r="D785" s="15" t="s">
        <v>112</v>
      </c>
      <c r="E785" s="16">
        <v>0.28750000000000003</v>
      </c>
      <c r="F785" s="3">
        <v>0.66875000000000007</v>
      </c>
      <c r="G785" s="12">
        <f t="shared" si="155"/>
        <v>2.083333333333437E-3</v>
      </c>
      <c r="H785" s="13">
        <f t="shared" si="145"/>
        <v>3</v>
      </c>
      <c r="I785" s="13" t="str">
        <f t="shared" si="147"/>
        <v>DIURNO</v>
      </c>
      <c r="J785" s="12" t="str">
        <f t="shared" si="146"/>
        <v/>
      </c>
      <c r="L785" s="13" t="str">
        <f t="shared" si="144"/>
        <v/>
      </c>
      <c r="M785" s="13">
        <f t="shared" si="148"/>
        <v>0</v>
      </c>
      <c r="N785" s="28">
        <f t="shared" si="149"/>
        <v>0</v>
      </c>
      <c r="O785" s="13">
        <f t="shared" si="150"/>
        <v>0</v>
      </c>
      <c r="P785" s="13">
        <f t="shared" si="151"/>
        <v>0</v>
      </c>
      <c r="Q785">
        <f t="shared" si="152"/>
        <v>0</v>
      </c>
      <c r="R785">
        <f t="shared" si="153"/>
        <v>0</v>
      </c>
      <c r="S785">
        <f t="shared" si="154"/>
        <v>0</v>
      </c>
    </row>
    <row r="786" spans="2:19" x14ac:dyDescent="0.2">
      <c r="B786" s="15" t="s">
        <v>69</v>
      </c>
      <c r="C786" s="15" t="s">
        <v>55</v>
      </c>
      <c r="D786" s="15" t="s">
        <v>102</v>
      </c>
      <c r="E786" s="16">
        <v>0.27152777777777776</v>
      </c>
      <c r="F786" s="3">
        <v>0.66666666666666663</v>
      </c>
      <c r="G786" s="12">
        <f t="shared" si="155"/>
        <v>0</v>
      </c>
      <c r="H786" s="13">
        <f t="shared" si="145"/>
        <v>0</v>
      </c>
      <c r="I786" s="13" t="str">
        <f t="shared" si="147"/>
        <v>DIURNO</v>
      </c>
      <c r="J786" s="12" t="str">
        <f t="shared" si="146"/>
        <v/>
      </c>
      <c r="L786" s="13" t="str">
        <f t="shared" si="144"/>
        <v/>
      </c>
      <c r="M786" s="13">
        <f t="shared" si="148"/>
        <v>0</v>
      </c>
      <c r="N786" s="28">
        <f t="shared" si="149"/>
        <v>0</v>
      </c>
      <c r="O786" s="13">
        <f t="shared" si="150"/>
        <v>0</v>
      </c>
      <c r="P786" s="13">
        <f t="shared" si="151"/>
        <v>0</v>
      </c>
      <c r="Q786">
        <f t="shared" si="152"/>
        <v>0</v>
      </c>
      <c r="R786">
        <f t="shared" si="153"/>
        <v>0</v>
      </c>
      <c r="S786">
        <f t="shared" si="154"/>
        <v>0</v>
      </c>
    </row>
    <row r="787" spans="2:19" x14ac:dyDescent="0.2">
      <c r="B787" s="15" t="s">
        <v>69</v>
      </c>
      <c r="C787" s="15" t="s">
        <v>55</v>
      </c>
      <c r="D787" s="15" t="s">
        <v>103</v>
      </c>
      <c r="E787" s="16">
        <v>0.27430555555555552</v>
      </c>
      <c r="F787" s="3">
        <v>0.66666666666666663</v>
      </c>
      <c r="G787" s="12">
        <f t="shared" si="155"/>
        <v>0</v>
      </c>
      <c r="H787" s="13">
        <f t="shared" si="145"/>
        <v>0</v>
      </c>
      <c r="I787" s="13" t="str">
        <f t="shared" si="147"/>
        <v>DIURNO</v>
      </c>
      <c r="J787" s="12" t="str">
        <f t="shared" si="146"/>
        <v/>
      </c>
      <c r="L787" s="13" t="str">
        <f t="shared" si="144"/>
        <v/>
      </c>
      <c r="M787" s="13">
        <f t="shared" si="148"/>
        <v>0</v>
      </c>
      <c r="N787" s="28">
        <f t="shared" si="149"/>
        <v>0</v>
      </c>
      <c r="O787" s="13">
        <f t="shared" si="150"/>
        <v>0</v>
      </c>
      <c r="P787" s="13">
        <f t="shared" si="151"/>
        <v>0</v>
      </c>
      <c r="Q787">
        <f t="shared" si="152"/>
        <v>0</v>
      </c>
      <c r="R787">
        <f t="shared" si="153"/>
        <v>0</v>
      </c>
      <c r="S787">
        <f t="shared" si="154"/>
        <v>0</v>
      </c>
    </row>
    <row r="788" spans="2:19" x14ac:dyDescent="0.2">
      <c r="B788" s="15" t="s">
        <v>69</v>
      </c>
      <c r="C788" s="15" t="s">
        <v>55</v>
      </c>
      <c r="D788" s="15" t="s">
        <v>104</v>
      </c>
      <c r="E788" s="16">
        <v>0.27638888888888885</v>
      </c>
      <c r="F788" s="3">
        <v>0.66666666666666663</v>
      </c>
      <c r="G788" s="12">
        <f t="shared" si="155"/>
        <v>0</v>
      </c>
      <c r="H788" s="13">
        <f t="shared" si="145"/>
        <v>0</v>
      </c>
      <c r="I788" s="13" t="str">
        <f t="shared" si="147"/>
        <v>DIURNO</v>
      </c>
      <c r="J788" s="12" t="str">
        <f t="shared" si="146"/>
        <v/>
      </c>
      <c r="L788" s="13" t="str">
        <f t="shared" si="144"/>
        <v/>
      </c>
      <c r="M788" s="13">
        <f t="shared" si="148"/>
        <v>0</v>
      </c>
      <c r="N788" s="28">
        <f t="shared" si="149"/>
        <v>0</v>
      </c>
      <c r="O788" s="13">
        <f t="shared" si="150"/>
        <v>0</v>
      </c>
      <c r="P788" s="13">
        <f t="shared" si="151"/>
        <v>0</v>
      </c>
      <c r="Q788">
        <f t="shared" si="152"/>
        <v>0</v>
      </c>
      <c r="R788">
        <f t="shared" si="153"/>
        <v>0</v>
      </c>
      <c r="S788">
        <f t="shared" si="154"/>
        <v>0</v>
      </c>
    </row>
    <row r="789" spans="2:19" x14ac:dyDescent="0.2">
      <c r="B789" s="15" t="s">
        <v>69</v>
      </c>
      <c r="C789" s="15" t="s">
        <v>55</v>
      </c>
      <c r="D789" s="15" t="s">
        <v>105</v>
      </c>
      <c r="E789" s="16">
        <v>0.27430555555555552</v>
      </c>
      <c r="F789" s="3">
        <v>0.66666666666666663</v>
      </c>
      <c r="G789" s="12">
        <f t="shared" si="155"/>
        <v>0</v>
      </c>
      <c r="H789" s="13">
        <f t="shared" si="145"/>
        <v>0</v>
      </c>
      <c r="I789" s="13" t="str">
        <f t="shared" si="147"/>
        <v>DIURNO</v>
      </c>
      <c r="J789" s="12" t="str">
        <f t="shared" si="146"/>
        <v/>
      </c>
      <c r="L789" s="13" t="str">
        <f t="shared" si="144"/>
        <v/>
      </c>
      <c r="M789" s="13">
        <f t="shared" si="148"/>
        <v>0</v>
      </c>
      <c r="N789" s="28">
        <f t="shared" si="149"/>
        <v>0</v>
      </c>
      <c r="O789" s="13">
        <f t="shared" si="150"/>
        <v>0</v>
      </c>
      <c r="P789" s="13">
        <f t="shared" si="151"/>
        <v>0</v>
      </c>
      <c r="Q789">
        <f t="shared" si="152"/>
        <v>0</v>
      </c>
      <c r="R789">
        <f t="shared" si="153"/>
        <v>0</v>
      </c>
      <c r="S789">
        <f t="shared" si="154"/>
        <v>0</v>
      </c>
    </row>
    <row r="790" spans="2:19" x14ac:dyDescent="0.2">
      <c r="B790" s="15" t="s">
        <v>69</v>
      </c>
      <c r="C790" s="15" t="s">
        <v>55</v>
      </c>
      <c r="D790" s="15" t="s">
        <v>106</v>
      </c>
      <c r="E790" s="16">
        <v>0.27986111111111112</v>
      </c>
      <c r="F790" s="3">
        <v>0.66666666666666663</v>
      </c>
      <c r="G790" s="12">
        <f t="shared" si="155"/>
        <v>0</v>
      </c>
      <c r="H790" s="13">
        <f t="shared" si="145"/>
        <v>0</v>
      </c>
      <c r="I790" s="13" t="str">
        <f t="shared" si="147"/>
        <v>DIURNO</v>
      </c>
      <c r="J790" s="12" t="str">
        <f t="shared" si="146"/>
        <v/>
      </c>
      <c r="L790" s="13" t="str">
        <f t="shared" si="144"/>
        <v/>
      </c>
      <c r="M790" s="13">
        <f t="shared" si="148"/>
        <v>0</v>
      </c>
      <c r="N790" s="28">
        <f t="shared" si="149"/>
        <v>0</v>
      </c>
      <c r="O790" s="13">
        <f t="shared" si="150"/>
        <v>0</v>
      </c>
      <c r="P790" s="13">
        <f t="shared" si="151"/>
        <v>0</v>
      </c>
      <c r="Q790">
        <f t="shared" si="152"/>
        <v>0</v>
      </c>
      <c r="R790">
        <f t="shared" si="153"/>
        <v>0</v>
      </c>
      <c r="S790">
        <f t="shared" si="154"/>
        <v>0</v>
      </c>
    </row>
    <row r="791" spans="2:19" x14ac:dyDescent="0.2">
      <c r="B791" s="15" t="s">
        <v>69</v>
      </c>
      <c r="C791" s="15" t="s">
        <v>55</v>
      </c>
      <c r="D791" s="15" t="s">
        <v>107</v>
      </c>
      <c r="E791" s="16">
        <v>0.2673611111111111</v>
      </c>
      <c r="F791" s="3">
        <v>0.66666666666666663</v>
      </c>
      <c r="G791" s="12">
        <f t="shared" si="155"/>
        <v>0</v>
      </c>
      <c r="H791" s="13">
        <f t="shared" si="145"/>
        <v>0</v>
      </c>
      <c r="I791" s="13" t="str">
        <f t="shared" si="147"/>
        <v>DIURNO</v>
      </c>
      <c r="J791" s="12" t="str">
        <f t="shared" si="146"/>
        <v/>
      </c>
      <c r="L791" s="13" t="str">
        <f t="shared" si="144"/>
        <v/>
      </c>
      <c r="M791" s="13">
        <f t="shared" si="148"/>
        <v>0</v>
      </c>
      <c r="N791" s="28">
        <f t="shared" si="149"/>
        <v>0</v>
      </c>
      <c r="O791" s="13">
        <f t="shared" si="150"/>
        <v>0</v>
      </c>
      <c r="P791" s="13">
        <f t="shared" si="151"/>
        <v>0</v>
      </c>
      <c r="Q791">
        <f t="shared" si="152"/>
        <v>0</v>
      </c>
      <c r="R791">
        <f t="shared" si="153"/>
        <v>0</v>
      </c>
      <c r="S791">
        <f t="shared" si="154"/>
        <v>0</v>
      </c>
    </row>
    <row r="792" spans="2:19" x14ac:dyDescent="0.2">
      <c r="B792" s="15" t="s">
        <v>69</v>
      </c>
      <c r="C792" s="15" t="s">
        <v>55</v>
      </c>
      <c r="D792" s="15" t="s">
        <v>113</v>
      </c>
      <c r="E792" s="16">
        <v>0.27569444444444446</v>
      </c>
      <c r="F792" s="3">
        <v>0.66666666666666663</v>
      </c>
      <c r="G792" s="12">
        <f t="shared" si="155"/>
        <v>0</v>
      </c>
      <c r="H792" s="13">
        <f t="shared" si="145"/>
        <v>0</v>
      </c>
      <c r="I792" s="13" t="str">
        <f t="shared" si="147"/>
        <v>DIURNO</v>
      </c>
      <c r="J792" s="12" t="str">
        <f t="shared" si="146"/>
        <v/>
      </c>
      <c r="L792" s="13" t="str">
        <f t="shared" si="144"/>
        <v/>
      </c>
      <c r="M792" s="13">
        <f t="shared" si="148"/>
        <v>0</v>
      </c>
      <c r="N792" s="28">
        <f t="shared" si="149"/>
        <v>0</v>
      </c>
      <c r="O792" s="13">
        <f t="shared" si="150"/>
        <v>0</v>
      </c>
      <c r="P792" s="13">
        <f t="shared" si="151"/>
        <v>0</v>
      </c>
      <c r="Q792">
        <f t="shared" si="152"/>
        <v>0</v>
      </c>
      <c r="R792">
        <f t="shared" si="153"/>
        <v>0</v>
      </c>
      <c r="S792">
        <f t="shared" si="154"/>
        <v>0</v>
      </c>
    </row>
    <row r="793" spans="2:19" x14ac:dyDescent="0.2">
      <c r="B793" s="15" t="s">
        <v>69</v>
      </c>
      <c r="C793" s="15" t="s">
        <v>55</v>
      </c>
      <c r="D793" s="15" t="s">
        <v>108</v>
      </c>
      <c r="E793" s="16">
        <v>0.2722222222222222</v>
      </c>
      <c r="F793" s="3">
        <v>0.66736111111111107</v>
      </c>
      <c r="G793" s="12">
        <f t="shared" si="155"/>
        <v>6.9444444444444198E-4</v>
      </c>
      <c r="H793" s="13">
        <f t="shared" si="145"/>
        <v>1</v>
      </c>
      <c r="I793" s="13" t="str">
        <f t="shared" si="147"/>
        <v>DIURNO</v>
      </c>
      <c r="J793" s="12" t="str">
        <f t="shared" si="146"/>
        <v/>
      </c>
      <c r="L793" s="13" t="str">
        <f t="shared" si="144"/>
        <v/>
      </c>
      <c r="M793" s="13">
        <f t="shared" si="148"/>
        <v>0</v>
      </c>
      <c r="N793" s="28">
        <f t="shared" si="149"/>
        <v>0</v>
      </c>
      <c r="O793" s="13">
        <f t="shared" si="150"/>
        <v>0</v>
      </c>
      <c r="P793" s="13">
        <f t="shared" si="151"/>
        <v>0</v>
      </c>
      <c r="Q793">
        <f t="shared" si="152"/>
        <v>0</v>
      </c>
      <c r="R793">
        <f t="shared" si="153"/>
        <v>0</v>
      </c>
      <c r="S793">
        <f t="shared" si="154"/>
        <v>0</v>
      </c>
    </row>
    <row r="794" spans="2:19" x14ac:dyDescent="0.2">
      <c r="B794" s="15" t="s">
        <v>69</v>
      </c>
      <c r="C794" s="15" t="s">
        <v>55</v>
      </c>
      <c r="D794" s="15" t="s">
        <v>114</v>
      </c>
      <c r="E794" s="16">
        <v>0.26458333333333334</v>
      </c>
      <c r="F794" s="3">
        <v>0.47916666666666669</v>
      </c>
      <c r="G794" s="12">
        <f t="shared" si="155"/>
        <v>0</v>
      </c>
      <c r="H794" s="13">
        <f t="shared" si="145"/>
        <v>0</v>
      </c>
      <c r="I794" s="13" t="str">
        <f t="shared" si="147"/>
        <v>DIURNO</v>
      </c>
      <c r="J794" s="12" t="str">
        <f t="shared" si="146"/>
        <v/>
      </c>
      <c r="L794" s="13" t="str">
        <f t="shared" si="144"/>
        <v/>
      </c>
      <c r="M794" s="13">
        <f t="shared" si="148"/>
        <v>0</v>
      </c>
      <c r="N794" s="28">
        <f t="shared" si="149"/>
        <v>0</v>
      </c>
      <c r="O794" s="13">
        <f t="shared" si="150"/>
        <v>0</v>
      </c>
      <c r="P794" s="13">
        <f t="shared" si="151"/>
        <v>0</v>
      </c>
      <c r="Q794">
        <f t="shared" si="152"/>
        <v>0</v>
      </c>
      <c r="R794">
        <f t="shared" si="153"/>
        <v>0</v>
      </c>
      <c r="S794">
        <f t="shared" si="154"/>
        <v>0</v>
      </c>
    </row>
    <row r="795" spans="2:19" x14ac:dyDescent="0.2">
      <c r="B795" s="15" t="s">
        <v>69</v>
      </c>
      <c r="C795" s="15" t="s">
        <v>55</v>
      </c>
      <c r="D795" s="15" t="s">
        <v>109</v>
      </c>
      <c r="E795" s="16">
        <v>0.27152777777777776</v>
      </c>
      <c r="F795" s="3">
        <v>0.66666666666666663</v>
      </c>
      <c r="G795" s="12">
        <f t="shared" si="155"/>
        <v>0</v>
      </c>
      <c r="H795" s="13">
        <f t="shared" si="145"/>
        <v>0</v>
      </c>
      <c r="I795" s="13" t="str">
        <f t="shared" si="147"/>
        <v>DIURNO</v>
      </c>
      <c r="J795" s="12" t="str">
        <f t="shared" si="146"/>
        <v/>
      </c>
      <c r="L795" s="13" t="str">
        <f t="shared" si="144"/>
        <v/>
      </c>
      <c r="M795" s="13">
        <f t="shared" si="148"/>
        <v>0</v>
      </c>
      <c r="N795" s="28">
        <f t="shared" si="149"/>
        <v>0</v>
      </c>
      <c r="O795" s="13">
        <f t="shared" si="150"/>
        <v>0</v>
      </c>
      <c r="P795" s="13">
        <f t="shared" si="151"/>
        <v>0</v>
      </c>
      <c r="Q795">
        <f t="shared" si="152"/>
        <v>0</v>
      </c>
      <c r="R795">
        <f t="shared" si="153"/>
        <v>0</v>
      </c>
      <c r="S795">
        <f t="shared" si="154"/>
        <v>0</v>
      </c>
    </row>
    <row r="796" spans="2:19" x14ac:dyDescent="0.2">
      <c r="B796" s="15" t="s">
        <v>69</v>
      </c>
      <c r="C796" s="15" t="s">
        <v>55</v>
      </c>
      <c r="D796" s="15" t="s">
        <v>110</v>
      </c>
      <c r="E796" s="16">
        <v>0.27291666666666664</v>
      </c>
      <c r="F796" s="3">
        <v>0.66666666666666663</v>
      </c>
      <c r="G796" s="12">
        <f t="shared" si="155"/>
        <v>0</v>
      </c>
      <c r="H796" s="13">
        <f t="shared" si="145"/>
        <v>0</v>
      </c>
      <c r="I796" s="13" t="str">
        <f t="shared" si="147"/>
        <v>DIURNO</v>
      </c>
      <c r="J796" s="12" t="str">
        <f t="shared" si="146"/>
        <v/>
      </c>
      <c r="L796" s="13" t="str">
        <f t="shared" si="144"/>
        <v/>
      </c>
      <c r="M796" s="13">
        <f t="shared" si="148"/>
        <v>0</v>
      </c>
      <c r="N796" s="28">
        <f t="shared" si="149"/>
        <v>0</v>
      </c>
      <c r="O796" s="13">
        <f t="shared" si="150"/>
        <v>0</v>
      </c>
      <c r="P796" s="13">
        <f t="shared" si="151"/>
        <v>0</v>
      </c>
      <c r="Q796">
        <f t="shared" si="152"/>
        <v>0</v>
      </c>
      <c r="R796">
        <f t="shared" si="153"/>
        <v>0</v>
      </c>
      <c r="S796">
        <f t="shared" si="154"/>
        <v>0</v>
      </c>
    </row>
    <row r="797" spans="2:19" x14ac:dyDescent="0.2">
      <c r="B797" s="15" t="s">
        <v>69</v>
      </c>
      <c r="C797" s="15" t="s">
        <v>55</v>
      </c>
      <c r="D797" s="15" t="s">
        <v>111</v>
      </c>
      <c r="E797" s="16">
        <v>0.27152777777777776</v>
      </c>
      <c r="F797" s="3">
        <v>0.66666666666666663</v>
      </c>
      <c r="G797" s="12">
        <f t="shared" si="155"/>
        <v>0</v>
      </c>
      <c r="H797" s="13">
        <f t="shared" si="145"/>
        <v>0</v>
      </c>
      <c r="I797" s="13" t="str">
        <f t="shared" si="147"/>
        <v>DIURNO</v>
      </c>
      <c r="J797" s="12" t="str">
        <f t="shared" si="146"/>
        <v/>
      </c>
      <c r="L797" s="13" t="str">
        <f t="shared" si="144"/>
        <v/>
      </c>
      <c r="M797" s="13">
        <f t="shared" si="148"/>
        <v>0</v>
      </c>
      <c r="N797" s="28">
        <f t="shared" si="149"/>
        <v>0</v>
      </c>
      <c r="O797" s="13">
        <f t="shared" si="150"/>
        <v>0</v>
      </c>
      <c r="P797" s="13">
        <f t="shared" si="151"/>
        <v>0</v>
      </c>
      <c r="Q797">
        <f t="shared" si="152"/>
        <v>0</v>
      </c>
      <c r="R797">
        <f t="shared" si="153"/>
        <v>0</v>
      </c>
      <c r="S797">
        <f t="shared" si="154"/>
        <v>0</v>
      </c>
    </row>
    <row r="798" spans="2:19" x14ac:dyDescent="0.2">
      <c r="B798" s="15" t="s">
        <v>69</v>
      </c>
      <c r="C798" s="15" t="s">
        <v>55</v>
      </c>
      <c r="D798" s="15" t="s">
        <v>112</v>
      </c>
      <c r="E798" s="16">
        <v>0.28819444444444448</v>
      </c>
      <c r="F798" s="3">
        <v>0.66666666666666663</v>
      </c>
      <c r="G798" s="12">
        <f t="shared" si="155"/>
        <v>0</v>
      </c>
      <c r="H798" s="13">
        <f t="shared" si="145"/>
        <v>0</v>
      </c>
      <c r="I798" s="13" t="str">
        <f t="shared" si="147"/>
        <v>DIURNO</v>
      </c>
      <c r="J798" s="12" t="str">
        <f t="shared" si="146"/>
        <v/>
      </c>
      <c r="L798" s="13" t="str">
        <f t="shared" si="144"/>
        <v/>
      </c>
      <c r="M798" s="13">
        <f t="shared" si="148"/>
        <v>0</v>
      </c>
      <c r="N798" s="28">
        <f t="shared" si="149"/>
        <v>0</v>
      </c>
      <c r="O798" s="13">
        <f t="shared" si="150"/>
        <v>0</v>
      </c>
      <c r="P798" s="13">
        <f t="shared" si="151"/>
        <v>0</v>
      </c>
      <c r="Q798">
        <f t="shared" si="152"/>
        <v>0</v>
      </c>
      <c r="R798">
        <f t="shared" si="153"/>
        <v>0</v>
      </c>
      <c r="S798">
        <f t="shared" si="154"/>
        <v>0</v>
      </c>
    </row>
    <row r="799" spans="2:19" x14ac:dyDescent="0.2">
      <c r="B799" s="15" t="s">
        <v>70</v>
      </c>
      <c r="C799" s="15" t="s">
        <v>55</v>
      </c>
      <c r="D799" s="15" t="s">
        <v>102</v>
      </c>
      <c r="E799" s="16">
        <v>0.27291666666666664</v>
      </c>
      <c r="F799" s="3">
        <v>0.66666666666666663</v>
      </c>
      <c r="G799" s="12">
        <f t="shared" si="155"/>
        <v>0</v>
      </c>
      <c r="H799" s="13">
        <f t="shared" si="145"/>
        <v>0</v>
      </c>
      <c r="I799" s="13" t="str">
        <f t="shared" si="147"/>
        <v>DIURNO</v>
      </c>
      <c r="J799" s="12" t="str">
        <f t="shared" si="146"/>
        <v/>
      </c>
      <c r="L799" s="13" t="str">
        <f t="shared" si="144"/>
        <v/>
      </c>
      <c r="M799" s="13">
        <f t="shared" si="148"/>
        <v>0</v>
      </c>
      <c r="N799" s="28">
        <f t="shared" si="149"/>
        <v>0</v>
      </c>
      <c r="O799" s="13">
        <f t="shared" si="150"/>
        <v>0</v>
      </c>
      <c r="P799" s="13">
        <f t="shared" si="151"/>
        <v>0</v>
      </c>
      <c r="Q799">
        <f t="shared" si="152"/>
        <v>0</v>
      </c>
      <c r="R799">
        <f t="shared" si="153"/>
        <v>0</v>
      </c>
      <c r="S799">
        <f t="shared" si="154"/>
        <v>0</v>
      </c>
    </row>
    <row r="800" spans="2:19" x14ac:dyDescent="0.2">
      <c r="B800" s="15" t="s">
        <v>70</v>
      </c>
      <c r="C800" s="15" t="s">
        <v>55</v>
      </c>
      <c r="D800" s="15" t="s">
        <v>103</v>
      </c>
      <c r="E800" s="16">
        <v>0.27777777777777779</v>
      </c>
      <c r="F800" s="3">
        <v>0.66666666666666663</v>
      </c>
      <c r="G800" s="12">
        <f t="shared" si="155"/>
        <v>0</v>
      </c>
      <c r="H800" s="13">
        <f t="shared" si="145"/>
        <v>0</v>
      </c>
      <c r="I800" s="13" t="str">
        <f t="shared" si="147"/>
        <v>DIURNO</v>
      </c>
      <c r="J800" s="12" t="str">
        <f t="shared" si="146"/>
        <v/>
      </c>
      <c r="L800" s="13" t="str">
        <f t="shared" si="144"/>
        <v/>
      </c>
      <c r="M800" s="13">
        <f t="shared" si="148"/>
        <v>0</v>
      </c>
      <c r="N800" s="28">
        <f t="shared" si="149"/>
        <v>0</v>
      </c>
      <c r="O800" s="13">
        <f t="shared" si="150"/>
        <v>0</v>
      </c>
      <c r="P800" s="13">
        <f t="shared" si="151"/>
        <v>0</v>
      </c>
      <c r="Q800">
        <f t="shared" si="152"/>
        <v>0</v>
      </c>
      <c r="R800">
        <f t="shared" si="153"/>
        <v>0</v>
      </c>
      <c r="S800">
        <f t="shared" si="154"/>
        <v>0</v>
      </c>
    </row>
    <row r="801" spans="2:19" x14ac:dyDescent="0.2">
      <c r="B801" s="15" t="s">
        <v>70</v>
      </c>
      <c r="C801" s="15" t="s">
        <v>55</v>
      </c>
      <c r="D801" s="15" t="s">
        <v>104</v>
      </c>
      <c r="E801" s="16">
        <v>0.27430555555555552</v>
      </c>
      <c r="F801" s="3">
        <v>0.66666666666666663</v>
      </c>
      <c r="G801" s="12">
        <f t="shared" si="155"/>
        <v>0</v>
      </c>
      <c r="H801" s="13">
        <f t="shared" si="145"/>
        <v>0</v>
      </c>
      <c r="I801" s="13" t="str">
        <f t="shared" si="147"/>
        <v>DIURNO</v>
      </c>
      <c r="J801" s="12" t="str">
        <f t="shared" si="146"/>
        <v/>
      </c>
      <c r="L801" s="13" t="str">
        <f t="shared" si="144"/>
        <v/>
      </c>
      <c r="M801" s="13">
        <f t="shared" si="148"/>
        <v>0</v>
      </c>
      <c r="N801" s="28">
        <f t="shared" si="149"/>
        <v>0</v>
      </c>
      <c r="O801" s="13">
        <f t="shared" si="150"/>
        <v>0</v>
      </c>
      <c r="P801" s="13">
        <f t="shared" si="151"/>
        <v>0</v>
      </c>
      <c r="Q801">
        <f t="shared" si="152"/>
        <v>0</v>
      </c>
      <c r="R801">
        <f t="shared" si="153"/>
        <v>0</v>
      </c>
      <c r="S801">
        <f t="shared" si="154"/>
        <v>0</v>
      </c>
    </row>
    <row r="802" spans="2:19" x14ac:dyDescent="0.2">
      <c r="B802" s="15" t="s">
        <v>70</v>
      </c>
      <c r="C802" s="15" t="s">
        <v>55</v>
      </c>
      <c r="D802" s="15" t="s">
        <v>105</v>
      </c>
      <c r="E802" s="16">
        <v>0.27569444444444446</v>
      </c>
      <c r="F802" s="3">
        <v>0.66736111111111107</v>
      </c>
      <c r="G802" s="12">
        <f t="shared" si="155"/>
        <v>6.9444444444444198E-4</v>
      </c>
      <c r="H802" s="13">
        <f t="shared" si="145"/>
        <v>1</v>
      </c>
      <c r="I802" s="13" t="str">
        <f t="shared" si="147"/>
        <v>DIURNO</v>
      </c>
      <c r="J802" s="12" t="str">
        <f t="shared" si="146"/>
        <v/>
      </c>
      <c r="L802" s="13" t="str">
        <f t="shared" si="144"/>
        <v/>
      </c>
      <c r="M802" s="13">
        <f t="shared" si="148"/>
        <v>0</v>
      </c>
      <c r="N802" s="28">
        <f t="shared" si="149"/>
        <v>0</v>
      </c>
      <c r="O802" s="13">
        <f t="shared" si="150"/>
        <v>0</v>
      </c>
      <c r="P802" s="13">
        <f t="shared" si="151"/>
        <v>0</v>
      </c>
      <c r="Q802">
        <f t="shared" si="152"/>
        <v>0</v>
      </c>
      <c r="R802">
        <f t="shared" si="153"/>
        <v>0</v>
      </c>
      <c r="S802">
        <f t="shared" si="154"/>
        <v>0</v>
      </c>
    </row>
    <row r="803" spans="2:19" x14ac:dyDescent="0.2">
      <c r="B803" s="15" t="s">
        <v>70</v>
      </c>
      <c r="C803" s="15" t="s">
        <v>55</v>
      </c>
      <c r="D803" s="15" t="s">
        <v>106</v>
      </c>
      <c r="E803" s="16">
        <v>0.47083333333333338</v>
      </c>
      <c r="F803" s="3">
        <v>0.66666666666666663</v>
      </c>
      <c r="G803" s="12">
        <f t="shared" si="155"/>
        <v>0</v>
      </c>
      <c r="H803" s="13">
        <f t="shared" si="145"/>
        <v>0</v>
      </c>
      <c r="I803" s="13" t="str">
        <f t="shared" si="147"/>
        <v>DIURNO</v>
      </c>
      <c r="J803" s="12" t="str">
        <f t="shared" si="146"/>
        <v/>
      </c>
      <c r="L803" s="13" t="str">
        <f t="shared" si="144"/>
        <v/>
      </c>
      <c r="M803" s="13">
        <f t="shared" si="148"/>
        <v>0</v>
      </c>
      <c r="N803" s="28">
        <f t="shared" si="149"/>
        <v>0</v>
      </c>
      <c r="O803" s="13">
        <f t="shared" si="150"/>
        <v>0</v>
      </c>
      <c r="P803" s="13">
        <f t="shared" si="151"/>
        <v>0</v>
      </c>
      <c r="Q803">
        <f t="shared" si="152"/>
        <v>0</v>
      </c>
      <c r="R803">
        <f t="shared" si="153"/>
        <v>0</v>
      </c>
      <c r="S803">
        <f t="shared" si="154"/>
        <v>0</v>
      </c>
    </row>
    <row r="804" spans="2:19" x14ac:dyDescent="0.2">
      <c r="B804" s="15" t="s">
        <v>70</v>
      </c>
      <c r="C804" s="15" t="s">
        <v>55</v>
      </c>
      <c r="D804" s="15" t="s">
        <v>107</v>
      </c>
      <c r="E804" s="16">
        <v>0.27152777777777776</v>
      </c>
      <c r="F804" s="3">
        <v>0.66666666666666663</v>
      </c>
      <c r="G804" s="12">
        <f t="shared" si="155"/>
        <v>0</v>
      </c>
      <c r="H804" s="13">
        <f t="shared" si="145"/>
        <v>0</v>
      </c>
      <c r="I804" s="13" t="str">
        <f t="shared" si="147"/>
        <v>DIURNO</v>
      </c>
      <c r="J804" s="12" t="str">
        <f t="shared" si="146"/>
        <v/>
      </c>
      <c r="L804" s="13" t="str">
        <f t="shared" si="144"/>
        <v/>
      </c>
      <c r="M804" s="13">
        <f t="shared" si="148"/>
        <v>0</v>
      </c>
      <c r="N804" s="28">
        <f t="shared" si="149"/>
        <v>0</v>
      </c>
      <c r="O804" s="13">
        <f t="shared" si="150"/>
        <v>0</v>
      </c>
      <c r="P804" s="13">
        <f t="shared" si="151"/>
        <v>0</v>
      </c>
      <c r="Q804">
        <f t="shared" si="152"/>
        <v>0</v>
      </c>
      <c r="R804">
        <f t="shared" si="153"/>
        <v>0</v>
      </c>
      <c r="S804">
        <f t="shared" si="154"/>
        <v>0</v>
      </c>
    </row>
    <row r="805" spans="2:19" x14ac:dyDescent="0.2">
      <c r="B805" s="15" t="s">
        <v>70</v>
      </c>
      <c r="C805" s="15" t="s">
        <v>55</v>
      </c>
      <c r="D805" s="15" t="s">
        <v>113</v>
      </c>
      <c r="E805" s="16">
        <v>0.27361111111111108</v>
      </c>
      <c r="F805" s="3">
        <v>0.66666666666666663</v>
      </c>
      <c r="G805" s="12">
        <f t="shared" si="155"/>
        <v>0</v>
      </c>
      <c r="H805" s="13">
        <f t="shared" si="145"/>
        <v>0</v>
      </c>
      <c r="I805" s="13" t="str">
        <f t="shared" si="147"/>
        <v>DIURNO</v>
      </c>
      <c r="J805" s="12" t="str">
        <f t="shared" si="146"/>
        <v/>
      </c>
      <c r="L805" s="13" t="str">
        <f t="shared" si="144"/>
        <v/>
      </c>
      <c r="M805" s="13">
        <f t="shared" si="148"/>
        <v>0</v>
      </c>
      <c r="N805" s="28">
        <f t="shared" si="149"/>
        <v>0</v>
      </c>
      <c r="O805" s="13">
        <f t="shared" si="150"/>
        <v>0</v>
      </c>
      <c r="P805" s="13">
        <f t="shared" si="151"/>
        <v>0</v>
      </c>
      <c r="Q805">
        <f t="shared" si="152"/>
        <v>0</v>
      </c>
      <c r="R805">
        <f t="shared" si="153"/>
        <v>0</v>
      </c>
      <c r="S805">
        <f t="shared" si="154"/>
        <v>0</v>
      </c>
    </row>
    <row r="806" spans="2:19" x14ac:dyDescent="0.2">
      <c r="B806" s="15" t="s">
        <v>70</v>
      </c>
      <c r="C806" s="15" t="s">
        <v>55</v>
      </c>
      <c r="D806" s="15" t="s">
        <v>108</v>
      </c>
      <c r="E806" s="16">
        <v>0.2722222222222222</v>
      </c>
      <c r="F806" s="3">
        <v>0.66736111111111107</v>
      </c>
      <c r="G806" s="12">
        <f t="shared" si="155"/>
        <v>6.9444444444444198E-4</v>
      </c>
      <c r="H806" s="13">
        <f t="shared" si="145"/>
        <v>1</v>
      </c>
      <c r="I806" s="13" t="str">
        <f t="shared" si="147"/>
        <v>DIURNO</v>
      </c>
      <c r="J806" s="12" t="str">
        <f t="shared" si="146"/>
        <v/>
      </c>
      <c r="L806" s="13" t="str">
        <f t="shared" si="144"/>
        <v/>
      </c>
      <c r="M806" s="13">
        <f t="shared" si="148"/>
        <v>0</v>
      </c>
      <c r="N806" s="28">
        <f t="shared" si="149"/>
        <v>0</v>
      </c>
      <c r="O806" s="13">
        <f t="shared" si="150"/>
        <v>0</v>
      </c>
      <c r="P806" s="13">
        <f t="shared" si="151"/>
        <v>0</v>
      </c>
      <c r="Q806">
        <f t="shared" si="152"/>
        <v>0</v>
      </c>
      <c r="R806">
        <f t="shared" si="153"/>
        <v>0</v>
      </c>
      <c r="S806">
        <f t="shared" si="154"/>
        <v>0</v>
      </c>
    </row>
    <row r="807" spans="2:19" x14ac:dyDescent="0.2">
      <c r="B807" s="15" t="s">
        <v>70</v>
      </c>
      <c r="C807" s="15" t="s">
        <v>55</v>
      </c>
      <c r="D807" s="15" t="s">
        <v>114</v>
      </c>
      <c r="E807" s="16">
        <v>0.26319444444444445</v>
      </c>
      <c r="F807" s="3">
        <v>0.47916666666666669</v>
      </c>
      <c r="G807" s="12">
        <f t="shared" si="155"/>
        <v>0</v>
      </c>
      <c r="H807" s="13">
        <f t="shared" si="145"/>
        <v>0</v>
      </c>
      <c r="I807" s="13" t="str">
        <f t="shared" si="147"/>
        <v>DIURNO</v>
      </c>
      <c r="J807" s="12" t="str">
        <f t="shared" si="146"/>
        <v/>
      </c>
      <c r="L807" s="13" t="str">
        <f t="shared" si="144"/>
        <v/>
      </c>
      <c r="M807" s="13">
        <f t="shared" si="148"/>
        <v>0</v>
      </c>
      <c r="N807" s="28">
        <f t="shared" si="149"/>
        <v>0</v>
      </c>
      <c r="O807" s="13">
        <f t="shared" si="150"/>
        <v>0</v>
      </c>
      <c r="P807" s="13">
        <f t="shared" si="151"/>
        <v>0</v>
      </c>
      <c r="Q807">
        <f t="shared" si="152"/>
        <v>0</v>
      </c>
      <c r="R807">
        <f t="shared" si="153"/>
        <v>0</v>
      </c>
      <c r="S807">
        <f t="shared" si="154"/>
        <v>0</v>
      </c>
    </row>
    <row r="808" spans="2:19" x14ac:dyDescent="0.2">
      <c r="B808" s="15" t="s">
        <v>70</v>
      </c>
      <c r="C808" s="15" t="s">
        <v>55</v>
      </c>
      <c r="D808" s="15" t="s">
        <v>109</v>
      </c>
      <c r="E808" s="16">
        <v>0.27152777777777776</v>
      </c>
      <c r="F808" s="3">
        <v>0.66666666666666663</v>
      </c>
      <c r="G808" s="12">
        <f t="shared" si="155"/>
        <v>0</v>
      </c>
      <c r="H808" s="13">
        <f t="shared" si="145"/>
        <v>0</v>
      </c>
      <c r="I808" s="13" t="str">
        <f t="shared" si="147"/>
        <v>DIURNO</v>
      </c>
      <c r="J808" s="12" t="str">
        <f t="shared" si="146"/>
        <v/>
      </c>
      <c r="L808" s="13" t="str">
        <f t="shared" si="144"/>
        <v/>
      </c>
      <c r="M808" s="13">
        <f t="shared" si="148"/>
        <v>0</v>
      </c>
      <c r="N808" s="28">
        <f t="shared" si="149"/>
        <v>0</v>
      </c>
      <c r="O808" s="13">
        <f t="shared" si="150"/>
        <v>0</v>
      </c>
      <c r="P808" s="13">
        <f t="shared" si="151"/>
        <v>0</v>
      </c>
      <c r="Q808">
        <f t="shared" si="152"/>
        <v>0</v>
      </c>
      <c r="R808">
        <f t="shared" si="153"/>
        <v>0</v>
      </c>
      <c r="S808">
        <f t="shared" si="154"/>
        <v>0</v>
      </c>
    </row>
    <row r="809" spans="2:19" x14ac:dyDescent="0.2">
      <c r="B809" s="15" t="s">
        <v>70</v>
      </c>
      <c r="C809" s="15" t="s">
        <v>55</v>
      </c>
      <c r="D809" s="15" t="s">
        <v>110</v>
      </c>
      <c r="E809" s="16">
        <v>0.27499999999999997</v>
      </c>
      <c r="F809" s="3">
        <v>0.66666666666666663</v>
      </c>
      <c r="G809" s="12">
        <f t="shared" si="155"/>
        <v>0</v>
      </c>
      <c r="H809" s="13">
        <f t="shared" si="145"/>
        <v>0</v>
      </c>
      <c r="I809" s="13" t="str">
        <f t="shared" si="147"/>
        <v>DIURNO</v>
      </c>
      <c r="J809" s="12" t="str">
        <f t="shared" si="146"/>
        <v/>
      </c>
      <c r="L809" s="13" t="str">
        <f t="shared" si="144"/>
        <v/>
      </c>
      <c r="M809" s="13">
        <f t="shared" si="148"/>
        <v>0</v>
      </c>
      <c r="N809" s="28">
        <f t="shared" si="149"/>
        <v>0</v>
      </c>
      <c r="O809" s="13">
        <f t="shared" si="150"/>
        <v>0</v>
      </c>
      <c r="P809" s="13">
        <f t="shared" si="151"/>
        <v>0</v>
      </c>
      <c r="Q809">
        <f t="shared" si="152"/>
        <v>0</v>
      </c>
      <c r="R809">
        <f t="shared" si="153"/>
        <v>0</v>
      </c>
      <c r="S809">
        <f t="shared" si="154"/>
        <v>0</v>
      </c>
    </row>
    <row r="810" spans="2:19" x14ac:dyDescent="0.2">
      <c r="B810" s="15" t="s">
        <v>70</v>
      </c>
      <c r="C810" s="15" t="s">
        <v>55</v>
      </c>
      <c r="D810" s="15" t="s">
        <v>111</v>
      </c>
      <c r="E810" s="16">
        <v>0.27361111111111108</v>
      </c>
      <c r="F810" s="3">
        <v>0.66736111111111107</v>
      </c>
      <c r="G810" s="12">
        <f t="shared" si="155"/>
        <v>6.9444444444444198E-4</v>
      </c>
      <c r="H810" s="13">
        <f t="shared" si="145"/>
        <v>1</v>
      </c>
      <c r="I810" s="13" t="str">
        <f t="shared" si="147"/>
        <v>DIURNO</v>
      </c>
      <c r="J810" s="12" t="str">
        <f t="shared" si="146"/>
        <v/>
      </c>
      <c r="L810" s="13" t="str">
        <f t="shared" si="144"/>
        <v/>
      </c>
      <c r="M810" s="13">
        <f t="shared" si="148"/>
        <v>0</v>
      </c>
      <c r="N810" s="28">
        <f t="shared" si="149"/>
        <v>0</v>
      </c>
      <c r="O810" s="13">
        <f t="shared" si="150"/>
        <v>0</v>
      </c>
      <c r="P810" s="13">
        <f t="shared" si="151"/>
        <v>0</v>
      </c>
      <c r="Q810">
        <f t="shared" si="152"/>
        <v>0</v>
      </c>
      <c r="R810">
        <f t="shared" si="153"/>
        <v>0</v>
      </c>
      <c r="S810">
        <f t="shared" si="154"/>
        <v>0</v>
      </c>
    </row>
    <row r="811" spans="2:19" x14ac:dyDescent="0.2">
      <c r="B811" s="15" t="s">
        <v>70</v>
      </c>
      <c r="C811" s="15" t="s">
        <v>55</v>
      </c>
      <c r="D811" s="15" t="s">
        <v>112</v>
      </c>
      <c r="E811" s="16">
        <v>0.27430555555555552</v>
      </c>
      <c r="F811" s="3">
        <v>0.66666666666666663</v>
      </c>
      <c r="G811" s="12">
        <f t="shared" si="155"/>
        <v>0</v>
      </c>
      <c r="H811" s="13">
        <f t="shared" si="145"/>
        <v>0</v>
      </c>
      <c r="I811" s="13" t="str">
        <f t="shared" si="147"/>
        <v>DIURNO</v>
      </c>
      <c r="J811" s="12" t="str">
        <f t="shared" si="146"/>
        <v/>
      </c>
      <c r="L811" s="13" t="str">
        <f t="shared" si="144"/>
        <v/>
      </c>
      <c r="M811" s="13">
        <f t="shared" si="148"/>
        <v>0</v>
      </c>
      <c r="N811" s="28">
        <f t="shared" si="149"/>
        <v>0</v>
      </c>
      <c r="O811" s="13">
        <f t="shared" si="150"/>
        <v>0</v>
      </c>
      <c r="P811" s="13">
        <f t="shared" si="151"/>
        <v>0</v>
      </c>
      <c r="Q811">
        <f t="shared" si="152"/>
        <v>0</v>
      </c>
      <c r="R811">
        <f t="shared" si="153"/>
        <v>0</v>
      </c>
      <c r="S811">
        <f t="shared" si="154"/>
        <v>0</v>
      </c>
    </row>
    <row r="812" spans="2:19" x14ac:dyDescent="0.2">
      <c r="B812" s="15" t="s">
        <v>71</v>
      </c>
      <c r="C812" s="15" t="s">
        <v>72</v>
      </c>
      <c r="D812" s="15" t="s">
        <v>102</v>
      </c>
      <c r="E812" s="16">
        <v>0.26666666666666666</v>
      </c>
      <c r="F812" s="3">
        <v>0.68472222222222223</v>
      </c>
      <c r="G812" s="12">
        <f t="shared" si="155"/>
        <v>1.8055555555555602E-2</v>
      </c>
      <c r="H812" s="13">
        <f t="shared" si="145"/>
        <v>26</v>
      </c>
      <c r="I812" s="13" t="str">
        <f t="shared" si="147"/>
        <v>DIURNO</v>
      </c>
      <c r="J812" s="12" t="str">
        <f t="shared" si="146"/>
        <v/>
      </c>
      <c r="L812" s="13" t="str">
        <f t="shared" si="144"/>
        <v/>
      </c>
      <c r="M812" s="13">
        <f t="shared" si="148"/>
        <v>0.5</v>
      </c>
      <c r="N812" s="28">
        <f t="shared" si="149"/>
        <v>0</v>
      </c>
      <c r="O812" s="13">
        <f t="shared" si="150"/>
        <v>0</v>
      </c>
      <c r="P812" s="13">
        <f t="shared" si="151"/>
        <v>0</v>
      </c>
      <c r="Q812">
        <f t="shared" si="152"/>
        <v>0</v>
      </c>
      <c r="R812">
        <f t="shared" si="153"/>
        <v>0</v>
      </c>
      <c r="S812">
        <f t="shared" si="154"/>
        <v>0.5</v>
      </c>
    </row>
    <row r="813" spans="2:19" x14ac:dyDescent="0.2">
      <c r="B813" s="15" t="s">
        <v>71</v>
      </c>
      <c r="C813" s="15" t="s">
        <v>72</v>
      </c>
      <c r="D813" s="15" t="s">
        <v>103</v>
      </c>
      <c r="E813" s="16">
        <v>0.26458333333333334</v>
      </c>
      <c r="F813" s="3">
        <v>0.72569444444444453</v>
      </c>
      <c r="G813" s="12">
        <f t="shared" si="155"/>
        <v>5.9027777777777901E-2</v>
      </c>
      <c r="H813" s="13">
        <f t="shared" si="145"/>
        <v>25</v>
      </c>
      <c r="I813" s="13" t="str">
        <f t="shared" si="147"/>
        <v>DIURNO</v>
      </c>
      <c r="J813" s="12" t="str">
        <f t="shared" si="146"/>
        <v/>
      </c>
      <c r="L813" s="13" t="str">
        <f t="shared" si="144"/>
        <v/>
      </c>
      <c r="M813" s="13">
        <f t="shared" si="148"/>
        <v>0.5</v>
      </c>
      <c r="N813" s="28">
        <f t="shared" si="149"/>
        <v>0</v>
      </c>
      <c r="O813" s="13">
        <f t="shared" si="150"/>
        <v>0</v>
      </c>
      <c r="P813" s="13">
        <f t="shared" si="151"/>
        <v>1</v>
      </c>
      <c r="Q813">
        <f t="shared" si="152"/>
        <v>0</v>
      </c>
      <c r="R813">
        <f t="shared" si="153"/>
        <v>1</v>
      </c>
      <c r="S813">
        <f t="shared" si="154"/>
        <v>0.5</v>
      </c>
    </row>
    <row r="814" spans="2:19" x14ac:dyDescent="0.2">
      <c r="B814" s="15" t="s">
        <v>71</v>
      </c>
      <c r="C814" s="15" t="s">
        <v>72</v>
      </c>
      <c r="D814" s="15" t="s">
        <v>117</v>
      </c>
      <c r="E814" s="16">
        <v>0.29305555555555557</v>
      </c>
      <c r="F814" s="3">
        <v>0.36527777777777781</v>
      </c>
      <c r="G814" s="12">
        <f t="shared" si="155"/>
        <v>0</v>
      </c>
      <c r="H814" s="13">
        <f t="shared" si="145"/>
        <v>0</v>
      </c>
      <c r="I814" s="13" t="str">
        <f t="shared" si="147"/>
        <v>DIURNO</v>
      </c>
      <c r="J814" s="12" t="str">
        <f t="shared" si="146"/>
        <v/>
      </c>
      <c r="L814" s="13" t="str">
        <f t="shared" si="144"/>
        <v/>
      </c>
      <c r="M814" s="13">
        <f t="shared" si="148"/>
        <v>0</v>
      </c>
      <c r="N814" s="28">
        <f t="shared" si="149"/>
        <v>0</v>
      </c>
      <c r="O814" s="13">
        <f t="shared" si="150"/>
        <v>0</v>
      </c>
      <c r="P814" s="13">
        <f t="shared" si="151"/>
        <v>0</v>
      </c>
      <c r="Q814">
        <f t="shared" si="152"/>
        <v>0</v>
      </c>
      <c r="R814">
        <f t="shared" si="153"/>
        <v>0</v>
      </c>
      <c r="S814">
        <f t="shared" si="154"/>
        <v>0</v>
      </c>
    </row>
    <row r="815" spans="2:19" x14ac:dyDescent="0.2">
      <c r="B815" s="15" t="s">
        <v>71</v>
      </c>
      <c r="C815" s="15" t="s">
        <v>72</v>
      </c>
      <c r="D815" s="15" t="s">
        <v>104</v>
      </c>
      <c r="E815" s="16">
        <v>0.26527777777777778</v>
      </c>
      <c r="F815" s="3">
        <v>0.68541666666666667</v>
      </c>
      <c r="G815" s="12">
        <f t="shared" si="155"/>
        <v>1.8750000000000044E-2</v>
      </c>
      <c r="H815" s="13">
        <f t="shared" si="145"/>
        <v>27</v>
      </c>
      <c r="I815" s="13" t="str">
        <f t="shared" si="147"/>
        <v>DIURNO</v>
      </c>
      <c r="J815" s="12" t="str">
        <f t="shared" si="146"/>
        <v/>
      </c>
      <c r="L815" s="13" t="str">
        <f t="shared" si="144"/>
        <v/>
      </c>
      <c r="M815" s="13">
        <f t="shared" si="148"/>
        <v>0.5</v>
      </c>
      <c r="N815" s="28">
        <f t="shared" si="149"/>
        <v>0</v>
      </c>
      <c r="O815" s="13">
        <f t="shared" si="150"/>
        <v>0</v>
      </c>
      <c r="P815" s="13">
        <f t="shared" si="151"/>
        <v>0</v>
      </c>
      <c r="Q815">
        <f t="shared" si="152"/>
        <v>0</v>
      </c>
      <c r="R815">
        <f t="shared" si="153"/>
        <v>0</v>
      </c>
      <c r="S815">
        <f t="shared" si="154"/>
        <v>0.5</v>
      </c>
    </row>
    <row r="816" spans="2:19" x14ac:dyDescent="0.2">
      <c r="B816" s="15" t="s">
        <v>71</v>
      </c>
      <c r="C816" s="15" t="s">
        <v>72</v>
      </c>
      <c r="D816" s="15" t="s">
        <v>105</v>
      </c>
      <c r="E816" s="16">
        <v>0.2673611111111111</v>
      </c>
      <c r="F816" s="3">
        <v>0.67083333333333339</v>
      </c>
      <c r="G816" s="12">
        <f t="shared" si="155"/>
        <v>4.1666666666667629E-3</v>
      </c>
      <c r="H816" s="13">
        <f t="shared" si="145"/>
        <v>6</v>
      </c>
      <c r="I816" s="13" t="str">
        <f t="shared" si="147"/>
        <v>DIURNO</v>
      </c>
      <c r="J816" s="12" t="str">
        <f t="shared" si="146"/>
        <v/>
      </c>
      <c r="L816" s="13" t="str">
        <f t="shared" si="144"/>
        <v/>
      </c>
      <c r="M816" s="13">
        <f t="shared" si="148"/>
        <v>0.25</v>
      </c>
      <c r="N816" s="28">
        <f t="shared" si="149"/>
        <v>0</v>
      </c>
      <c r="O816" s="13">
        <f t="shared" si="150"/>
        <v>0</v>
      </c>
      <c r="P816" s="13">
        <f t="shared" si="151"/>
        <v>0</v>
      </c>
      <c r="Q816">
        <f t="shared" si="152"/>
        <v>0</v>
      </c>
      <c r="R816">
        <f t="shared" si="153"/>
        <v>0</v>
      </c>
      <c r="S816">
        <f t="shared" si="154"/>
        <v>0.25</v>
      </c>
    </row>
    <row r="817" spans="2:19" x14ac:dyDescent="0.2">
      <c r="B817" s="15" t="s">
        <v>71</v>
      </c>
      <c r="C817" s="15" t="s">
        <v>72</v>
      </c>
      <c r="D817" s="15" t="s">
        <v>106</v>
      </c>
      <c r="E817" s="16">
        <v>0.26527777777777778</v>
      </c>
      <c r="F817" s="3">
        <v>0.6694444444444444</v>
      </c>
      <c r="G817" s="12">
        <f t="shared" si="155"/>
        <v>2.7777777777777679E-3</v>
      </c>
      <c r="H817" s="13">
        <f t="shared" si="145"/>
        <v>4</v>
      </c>
      <c r="I817" s="13" t="str">
        <f t="shared" si="147"/>
        <v>DIURNO</v>
      </c>
      <c r="J817" s="12" t="str">
        <f t="shared" si="146"/>
        <v/>
      </c>
      <c r="L817" s="13" t="str">
        <f t="shared" si="144"/>
        <v/>
      </c>
      <c r="M817" s="13">
        <f t="shared" si="148"/>
        <v>0</v>
      </c>
      <c r="N817" s="28">
        <f t="shared" si="149"/>
        <v>0</v>
      </c>
      <c r="O817" s="13">
        <f t="shared" si="150"/>
        <v>0</v>
      </c>
      <c r="P817" s="13">
        <f t="shared" si="151"/>
        <v>0</v>
      </c>
      <c r="Q817">
        <f t="shared" si="152"/>
        <v>0</v>
      </c>
      <c r="R817">
        <f t="shared" si="153"/>
        <v>0</v>
      </c>
      <c r="S817">
        <f t="shared" si="154"/>
        <v>0</v>
      </c>
    </row>
    <row r="818" spans="2:19" x14ac:dyDescent="0.2">
      <c r="B818" s="15" t="s">
        <v>71</v>
      </c>
      <c r="C818" s="15" t="s">
        <v>72</v>
      </c>
      <c r="D818" s="15" t="s">
        <v>107</v>
      </c>
      <c r="E818" s="16">
        <v>0.26180555555555557</v>
      </c>
      <c r="F818" s="3">
        <v>0.67361111111111116</v>
      </c>
      <c r="G818" s="12">
        <f t="shared" si="155"/>
        <v>6.9444444444445308E-3</v>
      </c>
      <c r="H818" s="13">
        <f t="shared" si="145"/>
        <v>10</v>
      </c>
      <c r="I818" s="13" t="str">
        <f t="shared" si="147"/>
        <v>DIURNO</v>
      </c>
      <c r="J818" s="12" t="str">
        <f t="shared" si="146"/>
        <v/>
      </c>
      <c r="L818" s="13" t="str">
        <f t="shared" si="144"/>
        <v/>
      </c>
      <c r="M818" s="13">
        <f t="shared" si="148"/>
        <v>0.25</v>
      </c>
      <c r="N818" s="28">
        <f t="shared" si="149"/>
        <v>0</v>
      </c>
      <c r="O818" s="13">
        <f t="shared" si="150"/>
        <v>0</v>
      </c>
      <c r="P818" s="13">
        <f t="shared" si="151"/>
        <v>0</v>
      </c>
      <c r="Q818">
        <f t="shared" si="152"/>
        <v>0</v>
      </c>
      <c r="R818">
        <f t="shared" si="153"/>
        <v>0</v>
      </c>
      <c r="S818">
        <f t="shared" si="154"/>
        <v>0.25</v>
      </c>
    </row>
    <row r="819" spans="2:19" x14ac:dyDescent="0.2">
      <c r="B819" s="15" t="s">
        <v>71</v>
      </c>
      <c r="C819" s="15" t="s">
        <v>72</v>
      </c>
      <c r="D819" s="15" t="s">
        <v>113</v>
      </c>
      <c r="E819" s="16">
        <v>0.26250000000000001</v>
      </c>
      <c r="G819" s="12">
        <f t="shared" si="155"/>
        <v>0</v>
      </c>
      <c r="H819" s="13">
        <f t="shared" si="145"/>
        <v>0</v>
      </c>
      <c r="I819" s="13" t="str">
        <f t="shared" si="147"/>
        <v>DIURNO</v>
      </c>
      <c r="J819" s="12" t="str">
        <f t="shared" si="146"/>
        <v/>
      </c>
      <c r="L819" s="13" t="str">
        <f t="shared" si="144"/>
        <v/>
      </c>
      <c r="M819" s="13">
        <f t="shared" si="148"/>
        <v>0</v>
      </c>
      <c r="N819" s="28">
        <f t="shared" si="149"/>
        <v>0</v>
      </c>
      <c r="O819" s="13">
        <f t="shared" si="150"/>
        <v>0</v>
      </c>
      <c r="P819" s="13">
        <f t="shared" si="151"/>
        <v>0</v>
      </c>
      <c r="Q819">
        <f t="shared" si="152"/>
        <v>0</v>
      </c>
      <c r="R819">
        <f t="shared" si="153"/>
        <v>0</v>
      </c>
      <c r="S819">
        <f t="shared" si="154"/>
        <v>0</v>
      </c>
    </row>
    <row r="820" spans="2:19" x14ac:dyDescent="0.2">
      <c r="B820" s="15" t="s">
        <v>71</v>
      </c>
      <c r="C820" s="15" t="s">
        <v>72</v>
      </c>
      <c r="D820" s="15" t="s">
        <v>108</v>
      </c>
      <c r="E820" s="16">
        <v>0.26527777777777778</v>
      </c>
      <c r="F820" s="3">
        <v>0.67291666666666661</v>
      </c>
      <c r="G820" s="12">
        <f t="shared" si="155"/>
        <v>6.2499999999999778E-3</v>
      </c>
      <c r="H820" s="13">
        <f t="shared" si="145"/>
        <v>9</v>
      </c>
      <c r="I820" s="13" t="str">
        <f t="shared" si="147"/>
        <v>DIURNO</v>
      </c>
      <c r="J820" s="12" t="str">
        <f t="shared" si="146"/>
        <v/>
      </c>
      <c r="L820" s="13" t="str">
        <f t="shared" si="144"/>
        <v/>
      </c>
      <c r="M820" s="13">
        <f t="shared" si="148"/>
        <v>0.25</v>
      </c>
      <c r="N820" s="28">
        <f t="shared" si="149"/>
        <v>0</v>
      </c>
      <c r="O820" s="13">
        <f t="shared" si="150"/>
        <v>0</v>
      </c>
      <c r="P820" s="13">
        <f t="shared" si="151"/>
        <v>0</v>
      </c>
      <c r="Q820">
        <f t="shared" si="152"/>
        <v>0</v>
      </c>
      <c r="R820">
        <f t="shared" si="153"/>
        <v>0</v>
      </c>
      <c r="S820">
        <f t="shared" si="154"/>
        <v>0.25</v>
      </c>
    </row>
    <row r="821" spans="2:19" x14ac:dyDescent="0.2">
      <c r="B821" s="15" t="s">
        <v>71</v>
      </c>
      <c r="C821" s="15" t="s">
        <v>72</v>
      </c>
      <c r="D821" s="15" t="s">
        <v>114</v>
      </c>
      <c r="E821" s="16">
        <v>0.24791666666666667</v>
      </c>
      <c r="F821" s="3">
        <v>0.41388888888888892</v>
      </c>
      <c r="G821" s="12">
        <f t="shared" si="155"/>
        <v>0</v>
      </c>
      <c r="H821" s="13">
        <f t="shared" si="145"/>
        <v>0</v>
      </c>
      <c r="I821" s="13" t="str">
        <f t="shared" si="147"/>
        <v>DIURNO</v>
      </c>
      <c r="J821" s="12" t="str">
        <f t="shared" si="146"/>
        <v/>
      </c>
      <c r="L821" s="13" t="str">
        <f t="shared" si="144"/>
        <v/>
      </c>
      <c r="M821" s="13">
        <f t="shared" si="148"/>
        <v>0</v>
      </c>
      <c r="N821" s="28">
        <f t="shared" si="149"/>
        <v>0</v>
      </c>
      <c r="O821" s="13">
        <f t="shared" si="150"/>
        <v>0</v>
      </c>
      <c r="P821" s="13">
        <f t="shared" si="151"/>
        <v>0</v>
      </c>
      <c r="Q821">
        <f t="shared" si="152"/>
        <v>0</v>
      </c>
      <c r="R821">
        <f t="shared" si="153"/>
        <v>0</v>
      </c>
      <c r="S821">
        <f t="shared" si="154"/>
        <v>0</v>
      </c>
    </row>
    <row r="822" spans="2:19" x14ac:dyDescent="0.2">
      <c r="B822" s="15" t="s">
        <v>71</v>
      </c>
      <c r="C822" s="15" t="s">
        <v>72</v>
      </c>
      <c r="D822" s="15" t="s">
        <v>109</v>
      </c>
      <c r="E822" s="16">
        <v>0.26111111111111113</v>
      </c>
      <c r="F822" s="3">
        <v>0.67083333333333339</v>
      </c>
      <c r="G822" s="12">
        <f t="shared" si="155"/>
        <v>4.1666666666667629E-3</v>
      </c>
      <c r="H822" s="13">
        <f t="shared" si="145"/>
        <v>6</v>
      </c>
      <c r="I822" s="13" t="str">
        <f t="shared" si="147"/>
        <v>DIURNO</v>
      </c>
      <c r="J822" s="12" t="str">
        <f t="shared" si="146"/>
        <v/>
      </c>
      <c r="L822" s="13" t="str">
        <f t="shared" si="144"/>
        <v/>
      </c>
      <c r="M822" s="13">
        <f t="shared" si="148"/>
        <v>0.25</v>
      </c>
      <c r="N822" s="28">
        <f t="shared" si="149"/>
        <v>0</v>
      </c>
      <c r="O822" s="13">
        <f t="shared" si="150"/>
        <v>0</v>
      </c>
      <c r="P822" s="13">
        <f t="shared" si="151"/>
        <v>0</v>
      </c>
      <c r="Q822">
        <f t="shared" si="152"/>
        <v>0</v>
      </c>
      <c r="R822">
        <f t="shared" si="153"/>
        <v>0</v>
      </c>
      <c r="S822">
        <f t="shared" si="154"/>
        <v>0.25</v>
      </c>
    </row>
    <row r="823" spans="2:19" x14ac:dyDescent="0.2">
      <c r="B823" s="15" t="s">
        <v>71</v>
      </c>
      <c r="C823" s="15" t="s">
        <v>72</v>
      </c>
      <c r="D823" s="15" t="s">
        <v>110</v>
      </c>
      <c r="E823" s="16">
        <v>0.26666666666666666</v>
      </c>
      <c r="F823" s="3">
        <v>0.68263888888888891</v>
      </c>
      <c r="G823" s="12">
        <f t="shared" si="155"/>
        <v>1.5972222222222276E-2</v>
      </c>
      <c r="H823" s="13">
        <f t="shared" si="145"/>
        <v>23</v>
      </c>
      <c r="I823" s="13" t="str">
        <f t="shared" si="147"/>
        <v>DIURNO</v>
      </c>
      <c r="J823" s="12" t="str">
        <f t="shared" si="146"/>
        <v/>
      </c>
      <c r="L823" s="13" t="str">
        <f t="shared" si="144"/>
        <v/>
      </c>
      <c r="M823" s="13">
        <f t="shared" si="148"/>
        <v>0.5</v>
      </c>
      <c r="N823" s="28">
        <f t="shared" si="149"/>
        <v>0</v>
      </c>
      <c r="O823" s="13">
        <f t="shared" si="150"/>
        <v>0</v>
      </c>
      <c r="P823" s="13">
        <f t="shared" si="151"/>
        <v>0</v>
      </c>
      <c r="Q823">
        <f t="shared" si="152"/>
        <v>0</v>
      </c>
      <c r="R823">
        <f t="shared" si="153"/>
        <v>0</v>
      </c>
      <c r="S823">
        <f t="shared" si="154"/>
        <v>0.5</v>
      </c>
    </row>
    <row r="824" spans="2:19" x14ac:dyDescent="0.2">
      <c r="B824" s="15" t="s">
        <v>71</v>
      </c>
      <c r="C824" s="15" t="s">
        <v>72</v>
      </c>
      <c r="D824" s="15" t="s">
        <v>111</v>
      </c>
      <c r="E824" s="16">
        <v>0.26458333333333334</v>
      </c>
      <c r="F824" s="3">
        <v>0.67083333333333339</v>
      </c>
      <c r="G824" s="12">
        <f t="shared" si="155"/>
        <v>4.1666666666667629E-3</v>
      </c>
      <c r="H824" s="13">
        <f t="shared" si="145"/>
        <v>6</v>
      </c>
      <c r="I824" s="13" t="str">
        <f t="shared" si="147"/>
        <v>DIURNO</v>
      </c>
      <c r="J824" s="12" t="str">
        <f t="shared" si="146"/>
        <v/>
      </c>
      <c r="L824" s="13" t="str">
        <f t="shared" si="144"/>
        <v/>
      </c>
      <c r="M824" s="13">
        <f t="shared" si="148"/>
        <v>0.25</v>
      </c>
      <c r="N824" s="28">
        <f t="shared" si="149"/>
        <v>0</v>
      </c>
      <c r="O824" s="13">
        <f t="shared" si="150"/>
        <v>0</v>
      </c>
      <c r="P824" s="13">
        <f t="shared" si="151"/>
        <v>0</v>
      </c>
      <c r="Q824">
        <f t="shared" si="152"/>
        <v>0</v>
      </c>
      <c r="R824">
        <f t="shared" si="153"/>
        <v>0</v>
      </c>
      <c r="S824">
        <f t="shared" si="154"/>
        <v>0.25</v>
      </c>
    </row>
    <row r="825" spans="2:19" x14ac:dyDescent="0.2">
      <c r="B825" s="15" t="s">
        <v>71</v>
      </c>
      <c r="C825" s="15" t="s">
        <v>72</v>
      </c>
      <c r="D825" s="15" t="s">
        <v>112</v>
      </c>
      <c r="E825" s="16">
        <v>0.26597222222222222</v>
      </c>
      <c r="F825" s="3">
        <v>0.6743055555555556</v>
      </c>
      <c r="G825" s="12">
        <f t="shared" si="155"/>
        <v>7.6388888888889728E-3</v>
      </c>
      <c r="H825" s="13">
        <f t="shared" si="145"/>
        <v>11</v>
      </c>
      <c r="I825" s="13" t="str">
        <f t="shared" si="147"/>
        <v>DIURNO</v>
      </c>
      <c r="J825" s="12" t="str">
        <f t="shared" si="146"/>
        <v/>
      </c>
      <c r="L825" s="13" t="str">
        <f t="shared" si="144"/>
        <v/>
      </c>
      <c r="M825" s="13">
        <f t="shared" si="148"/>
        <v>0.25</v>
      </c>
      <c r="N825" s="28">
        <f t="shared" si="149"/>
        <v>0</v>
      </c>
      <c r="O825" s="13">
        <f t="shared" si="150"/>
        <v>0</v>
      </c>
      <c r="P825" s="13">
        <f t="shared" si="151"/>
        <v>0</v>
      </c>
      <c r="Q825">
        <f t="shared" si="152"/>
        <v>0</v>
      </c>
      <c r="R825">
        <f t="shared" si="153"/>
        <v>0</v>
      </c>
      <c r="S825">
        <f t="shared" si="154"/>
        <v>0.25</v>
      </c>
    </row>
    <row r="826" spans="2:19" x14ac:dyDescent="0.2">
      <c r="B826" s="15" t="s">
        <v>73</v>
      </c>
      <c r="C826" s="15" t="s">
        <v>72</v>
      </c>
      <c r="D826" s="15" t="s">
        <v>102</v>
      </c>
      <c r="E826" s="16">
        <v>0.26805555555555555</v>
      </c>
      <c r="F826" s="3">
        <v>0.76041666666666663</v>
      </c>
      <c r="G826" s="12">
        <f t="shared" si="155"/>
        <v>9.375E-2</v>
      </c>
      <c r="H826" s="13">
        <f t="shared" si="145"/>
        <v>15</v>
      </c>
      <c r="I826" s="13" t="str">
        <f t="shared" si="147"/>
        <v>DIURNO</v>
      </c>
      <c r="J826" s="12" t="str">
        <f t="shared" si="146"/>
        <v/>
      </c>
      <c r="L826" s="13" t="str">
        <f t="shared" si="144"/>
        <v/>
      </c>
      <c r="M826" s="13">
        <f t="shared" si="148"/>
        <v>0.25</v>
      </c>
      <c r="N826" s="28">
        <f t="shared" si="149"/>
        <v>0</v>
      </c>
      <c r="O826" s="13">
        <f t="shared" si="150"/>
        <v>0</v>
      </c>
      <c r="P826" s="13">
        <f t="shared" si="151"/>
        <v>2</v>
      </c>
      <c r="Q826">
        <f t="shared" si="152"/>
        <v>0</v>
      </c>
      <c r="R826">
        <f t="shared" si="153"/>
        <v>2</v>
      </c>
      <c r="S826">
        <f t="shared" si="154"/>
        <v>0.25</v>
      </c>
    </row>
    <row r="827" spans="2:19" x14ac:dyDescent="0.2">
      <c r="B827" s="15" t="s">
        <v>73</v>
      </c>
      <c r="C827" s="15" t="s">
        <v>72</v>
      </c>
      <c r="D827" s="15" t="s">
        <v>103</v>
      </c>
      <c r="E827" s="16">
        <v>0.27083333333333331</v>
      </c>
      <c r="F827" s="3">
        <v>0.73263888888888884</v>
      </c>
      <c r="G827" s="12">
        <f t="shared" si="155"/>
        <v>6.597222222222221E-2</v>
      </c>
      <c r="H827" s="13">
        <f t="shared" si="145"/>
        <v>35</v>
      </c>
      <c r="I827" s="13" t="str">
        <f t="shared" si="147"/>
        <v>DIURNO</v>
      </c>
      <c r="J827" s="12" t="str">
        <f t="shared" si="146"/>
        <v/>
      </c>
      <c r="L827" s="13" t="str">
        <f t="shared" si="144"/>
        <v/>
      </c>
      <c r="M827" s="13">
        <f t="shared" si="148"/>
        <v>0.5</v>
      </c>
      <c r="N827" s="28">
        <f t="shared" si="149"/>
        <v>0</v>
      </c>
      <c r="O827" s="13">
        <f t="shared" si="150"/>
        <v>0</v>
      </c>
      <c r="P827" s="13">
        <f t="shared" si="151"/>
        <v>1</v>
      </c>
      <c r="Q827">
        <f t="shared" si="152"/>
        <v>0</v>
      </c>
      <c r="R827">
        <f t="shared" si="153"/>
        <v>1</v>
      </c>
      <c r="S827">
        <f t="shared" si="154"/>
        <v>0.5</v>
      </c>
    </row>
    <row r="828" spans="2:19" x14ac:dyDescent="0.2">
      <c r="B828" s="15" t="s">
        <v>73</v>
      </c>
      <c r="C828" s="15" t="s">
        <v>72</v>
      </c>
      <c r="D828" s="15" t="s">
        <v>117</v>
      </c>
      <c r="E828" s="16">
        <v>0.27986111111111112</v>
      </c>
      <c r="F828" s="3">
        <v>0.67986111111111114</v>
      </c>
      <c r="G828" s="12">
        <f t="shared" si="155"/>
        <v>1.3194444444444509E-2</v>
      </c>
      <c r="H828" s="13">
        <f t="shared" si="145"/>
        <v>19</v>
      </c>
      <c r="I828" s="13" t="str">
        <f t="shared" si="147"/>
        <v>DIURNO</v>
      </c>
      <c r="J828" s="12" t="str">
        <f t="shared" si="146"/>
        <v/>
      </c>
      <c r="L828" s="13" t="str">
        <f t="shared" si="144"/>
        <v/>
      </c>
      <c r="M828" s="13">
        <f t="shared" si="148"/>
        <v>0.25</v>
      </c>
      <c r="N828" s="28">
        <f t="shared" si="149"/>
        <v>0</v>
      </c>
      <c r="O828" s="13">
        <f t="shared" si="150"/>
        <v>0</v>
      </c>
      <c r="P828" s="13">
        <f t="shared" si="151"/>
        <v>0</v>
      </c>
      <c r="Q828">
        <f t="shared" si="152"/>
        <v>0</v>
      </c>
      <c r="R828">
        <f t="shared" si="153"/>
        <v>0</v>
      </c>
      <c r="S828">
        <f t="shared" si="154"/>
        <v>0.25</v>
      </c>
    </row>
    <row r="829" spans="2:19" x14ac:dyDescent="0.2">
      <c r="B829" s="15" t="s">
        <v>73</v>
      </c>
      <c r="C829" s="15" t="s">
        <v>72</v>
      </c>
      <c r="D829" s="15" t="s">
        <v>104</v>
      </c>
      <c r="E829" s="16">
        <v>0.27152777777777776</v>
      </c>
      <c r="F829" s="3">
        <v>0.79166666666666663</v>
      </c>
      <c r="G829" s="12">
        <f t="shared" si="155"/>
        <v>0.125</v>
      </c>
      <c r="H829" s="13">
        <f t="shared" si="145"/>
        <v>0</v>
      </c>
      <c r="I829" s="13" t="str">
        <f t="shared" si="147"/>
        <v>DIURNO</v>
      </c>
      <c r="J829" s="12" t="str">
        <f t="shared" si="146"/>
        <v/>
      </c>
      <c r="L829" s="13" t="str">
        <f t="shared" si="144"/>
        <v/>
      </c>
      <c r="M829" s="13">
        <f t="shared" si="148"/>
        <v>0</v>
      </c>
      <c r="N829" s="28">
        <f t="shared" si="149"/>
        <v>0</v>
      </c>
      <c r="O829" s="13">
        <f t="shared" si="150"/>
        <v>0</v>
      </c>
      <c r="P829" s="13">
        <f t="shared" si="151"/>
        <v>3</v>
      </c>
      <c r="Q829">
        <f t="shared" si="152"/>
        <v>0</v>
      </c>
      <c r="R829">
        <f t="shared" si="153"/>
        <v>3</v>
      </c>
      <c r="S829">
        <f t="shared" si="154"/>
        <v>0</v>
      </c>
    </row>
    <row r="830" spans="2:19" x14ac:dyDescent="0.2">
      <c r="B830" s="15" t="s">
        <v>73</v>
      </c>
      <c r="C830" s="15" t="s">
        <v>72</v>
      </c>
      <c r="D830" s="15" t="s">
        <v>105</v>
      </c>
      <c r="E830" s="16">
        <v>0.26944444444444443</v>
      </c>
      <c r="F830" s="3">
        <v>0.69305555555555554</v>
      </c>
      <c r="G830" s="12">
        <f t="shared" si="155"/>
        <v>2.6388888888888906E-2</v>
      </c>
      <c r="H830" s="13">
        <f t="shared" si="145"/>
        <v>38</v>
      </c>
      <c r="I830" s="13" t="str">
        <f t="shared" si="147"/>
        <v>DIURNO</v>
      </c>
      <c r="J830" s="12" t="str">
        <f t="shared" si="146"/>
        <v/>
      </c>
      <c r="L830" s="13" t="str">
        <f t="shared" si="144"/>
        <v/>
      </c>
      <c r="M830" s="13">
        <f t="shared" si="148"/>
        <v>0.5</v>
      </c>
      <c r="N830" s="28">
        <f t="shared" si="149"/>
        <v>0</v>
      </c>
      <c r="O830" s="13">
        <f t="shared" si="150"/>
        <v>0</v>
      </c>
      <c r="P830" s="13">
        <f t="shared" si="151"/>
        <v>0</v>
      </c>
      <c r="Q830">
        <f t="shared" si="152"/>
        <v>0</v>
      </c>
      <c r="R830">
        <f t="shared" si="153"/>
        <v>0</v>
      </c>
      <c r="S830">
        <f t="shared" si="154"/>
        <v>0.5</v>
      </c>
    </row>
    <row r="831" spans="2:19" x14ac:dyDescent="0.2">
      <c r="B831" s="15" t="s">
        <v>73</v>
      </c>
      <c r="C831" s="15" t="s">
        <v>72</v>
      </c>
      <c r="D831" s="15" t="s">
        <v>106</v>
      </c>
      <c r="E831" s="16">
        <v>0.27083333333333331</v>
      </c>
      <c r="F831" s="3">
        <v>0.66736111111111107</v>
      </c>
      <c r="G831" s="12">
        <f t="shared" si="155"/>
        <v>6.9444444444444198E-4</v>
      </c>
      <c r="H831" s="13">
        <f t="shared" si="145"/>
        <v>1</v>
      </c>
      <c r="I831" s="13" t="str">
        <f t="shared" si="147"/>
        <v>DIURNO</v>
      </c>
      <c r="J831" s="12" t="str">
        <f t="shared" si="146"/>
        <v/>
      </c>
      <c r="L831" s="13" t="str">
        <f t="shared" si="144"/>
        <v/>
      </c>
      <c r="M831" s="13">
        <f t="shared" si="148"/>
        <v>0</v>
      </c>
      <c r="N831" s="28">
        <f t="shared" si="149"/>
        <v>0</v>
      </c>
      <c r="O831" s="13">
        <f t="shared" si="150"/>
        <v>0</v>
      </c>
      <c r="P831" s="13">
        <f t="shared" si="151"/>
        <v>0</v>
      </c>
      <c r="Q831">
        <f t="shared" si="152"/>
        <v>0</v>
      </c>
      <c r="R831">
        <f t="shared" si="153"/>
        <v>0</v>
      </c>
      <c r="S831">
        <f t="shared" si="154"/>
        <v>0</v>
      </c>
    </row>
    <row r="832" spans="2:19" x14ac:dyDescent="0.2">
      <c r="B832" s="15" t="s">
        <v>73</v>
      </c>
      <c r="C832" s="15" t="s">
        <v>72</v>
      </c>
      <c r="D832" s="15" t="s">
        <v>107</v>
      </c>
      <c r="E832" s="16">
        <v>0.20416666666666669</v>
      </c>
      <c r="F832" s="3">
        <v>0.8930555555555556</v>
      </c>
      <c r="G832" s="12">
        <f t="shared" si="155"/>
        <v>0.22638888888888897</v>
      </c>
      <c r="H832" s="13">
        <f t="shared" si="145"/>
        <v>26</v>
      </c>
      <c r="I832" s="13" t="str">
        <f t="shared" si="147"/>
        <v>DIURNO</v>
      </c>
      <c r="J832" s="12" t="str">
        <f t="shared" si="146"/>
        <v/>
      </c>
      <c r="L832" s="13" t="str">
        <f t="shared" si="144"/>
        <v/>
      </c>
      <c r="M832" s="13">
        <f t="shared" si="148"/>
        <v>0.5</v>
      </c>
      <c r="N832" s="28">
        <f t="shared" si="149"/>
        <v>0</v>
      </c>
      <c r="O832" s="13">
        <f t="shared" si="150"/>
        <v>0</v>
      </c>
      <c r="P832" s="13">
        <f t="shared" si="151"/>
        <v>5</v>
      </c>
      <c r="Q832">
        <f t="shared" si="152"/>
        <v>0</v>
      </c>
      <c r="R832">
        <f t="shared" si="153"/>
        <v>5</v>
      </c>
      <c r="S832">
        <f t="shared" si="154"/>
        <v>0.5</v>
      </c>
    </row>
    <row r="833" spans="2:19" x14ac:dyDescent="0.2">
      <c r="B833" s="15" t="s">
        <v>73</v>
      </c>
      <c r="C833" s="15" t="s">
        <v>72</v>
      </c>
      <c r="D833" s="15" t="s">
        <v>113</v>
      </c>
      <c r="E833" s="16">
        <v>0.26597222222222222</v>
      </c>
      <c r="F833" s="3">
        <v>0.90486111111111101</v>
      </c>
      <c r="G833" s="12">
        <f t="shared" si="155"/>
        <v>0.23819444444444438</v>
      </c>
      <c r="H833" s="13">
        <f t="shared" si="145"/>
        <v>43</v>
      </c>
      <c r="I833" s="13" t="str">
        <f t="shared" si="147"/>
        <v>DIURNO</v>
      </c>
      <c r="J833" s="12" t="str">
        <f t="shared" si="146"/>
        <v/>
      </c>
      <c r="L833" s="13" t="str">
        <f t="shared" si="144"/>
        <v/>
      </c>
      <c r="M833" s="13">
        <f t="shared" si="148"/>
        <v>0.75</v>
      </c>
      <c r="N833" s="28">
        <f t="shared" si="149"/>
        <v>0</v>
      </c>
      <c r="O833" s="13">
        <f t="shared" si="150"/>
        <v>0</v>
      </c>
      <c r="P833" s="13">
        <f t="shared" si="151"/>
        <v>5</v>
      </c>
      <c r="Q833">
        <f t="shared" si="152"/>
        <v>0</v>
      </c>
      <c r="R833">
        <f t="shared" si="153"/>
        <v>5</v>
      </c>
      <c r="S833">
        <f t="shared" si="154"/>
        <v>0.75</v>
      </c>
    </row>
    <row r="834" spans="2:19" x14ac:dyDescent="0.2">
      <c r="B834" s="15" t="s">
        <v>73</v>
      </c>
      <c r="C834" s="15" t="s">
        <v>72</v>
      </c>
      <c r="D834" s="15" t="s">
        <v>108</v>
      </c>
      <c r="E834" s="16">
        <v>0.27291666666666664</v>
      </c>
      <c r="F834" s="3">
        <v>0.79861111111111116</v>
      </c>
      <c r="G834" s="12">
        <f t="shared" si="155"/>
        <v>0.13194444444444453</v>
      </c>
      <c r="H834" s="13">
        <f t="shared" si="145"/>
        <v>10</v>
      </c>
      <c r="I834" s="13" t="str">
        <f t="shared" si="147"/>
        <v>DIURNO</v>
      </c>
      <c r="J834" s="12" t="str">
        <f t="shared" si="146"/>
        <v/>
      </c>
      <c r="L834" s="13" t="str">
        <f t="shared" si="144"/>
        <v/>
      </c>
      <c r="M834" s="13">
        <f t="shared" si="148"/>
        <v>0.25</v>
      </c>
      <c r="N834" s="28">
        <f t="shared" si="149"/>
        <v>0</v>
      </c>
      <c r="O834" s="13">
        <f t="shared" si="150"/>
        <v>0</v>
      </c>
      <c r="P834" s="13">
        <f t="shared" si="151"/>
        <v>3</v>
      </c>
      <c r="Q834">
        <f t="shared" si="152"/>
        <v>0</v>
      </c>
      <c r="R834">
        <f t="shared" si="153"/>
        <v>3</v>
      </c>
      <c r="S834">
        <f t="shared" si="154"/>
        <v>0.25</v>
      </c>
    </row>
    <row r="835" spans="2:19" x14ac:dyDescent="0.2">
      <c r="B835" s="15" t="s">
        <v>73</v>
      </c>
      <c r="C835" s="15" t="s">
        <v>72</v>
      </c>
      <c r="D835" s="15" t="s">
        <v>114</v>
      </c>
      <c r="E835" s="16">
        <v>0.32500000000000001</v>
      </c>
      <c r="F835" s="3">
        <v>0.52708333333333335</v>
      </c>
      <c r="G835" s="12">
        <f t="shared" si="155"/>
        <v>0</v>
      </c>
      <c r="H835" s="13">
        <f t="shared" si="145"/>
        <v>0</v>
      </c>
      <c r="I835" s="13" t="str">
        <f t="shared" si="147"/>
        <v>DIURNO</v>
      </c>
      <c r="J835" s="12" t="str">
        <f t="shared" si="146"/>
        <v/>
      </c>
      <c r="L835" s="13" t="str">
        <f t="shared" ref="L835:L898" si="156">IF(J835="SI","5,5","")</f>
        <v/>
      </c>
      <c r="M835" s="13">
        <f t="shared" si="148"/>
        <v>0</v>
      </c>
      <c r="N835" s="28">
        <f t="shared" si="149"/>
        <v>0</v>
      </c>
      <c r="O835" s="13">
        <f t="shared" si="150"/>
        <v>0</v>
      </c>
      <c r="P835" s="13">
        <f t="shared" si="151"/>
        <v>0</v>
      </c>
      <c r="Q835">
        <f t="shared" si="152"/>
        <v>0</v>
      </c>
      <c r="R835">
        <f t="shared" si="153"/>
        <v>0</v>
      </c>
      <c r="S835">
        <f t="shared" si="154"/>
        <v>0</v>
      </c>
    </row>
    <row r="836" spans="2:19" x14ac:dyDescent="0.2">
      <c r="B836" s="15" t="s">
        <v>73</v>
      </c>
      <c r="C836" s="15" t="s">
        <v>72</v>
      </c>
      <c r="D836" s="15" t="s">
        <v>109</v>
      </c>
      <c r="E836" s="16">
        <v>0.27291666666666664</v>
      </c>
      <c r="F836" s="3">
        <v>0.69930555555555562</v>
      </c>
      <c r="G836" s="12">
        <f t="shared" si="155"/>
        <v>3.2638888888888995E-2</v>
      </c>
      <c r="H836" s="13">
        <f t="shared" si="145"/>
        <v>47</v>
      </c>
      <c r="I836" s="13" t="str">
        <f t="shared" si="147"/>
        <v>DIURNO</v>
      </c>
      <c r="J836" s="12" t="str">
        <f t="shared" si="146"/>
        <v/>
      </c>
      <c r="L836" s="13" t="str">
        <f t="shared" si="156"/>
        <v/>
      </c>
      <c r="M836" s="13">
        <f t="shared" si="148"/>
        <v>0.75</v>
      </c>
      <c r="N836" s="28">
        <f t="shared" si="149"/>
        <v>0</v>
      </c>
      <c r="O836" s="13">
        <f t="shared" si="150"/>
        <v>0</v>
      </c>
      <c r="P836" s="13">
        <f t="shared" si="151"/>
        <v>0</v>
      </c>
      <c r="Q836">
        <f t="shared" si="152"/>
        <v>0</v>
      </c>
      <c r="R836">
        <f t="shared" si="153"/>
        <v>0</v>
      </c>
      <c r="S836">
        <f t="shared" si="154"/>
        <v>0.75</v>
      </c>
    </row>
    <row r="837" spans="2:19" x14ac:dyDescent="0.2">
      <c r="B837" s="15" t="s">
        <v>73</v>
      </c>
      <c r="C837" s="15" t="s">
        <v>72</v>
      </c>
      <c r="D837" s="15" t="s">
        <v>110</v>
      </c>
      <c r="E837" s="16">
        <v>0.27013888888888887</v>
      </c>
      <c r="F837" s="3">
        <v>0.70138888888888884</v>
      </c>
      <c r="G837" s="12">
        <f t="shared" si="155"/>
        <v>3.472222222222221E-2</v>
      </c>
      <c r="H837" s="13">
        <f t="shared" ref="H837:H900" si="157">MINUTE(G837)</f>
        <v>50</v>
      </c>
      <c r="I837" s="13" t="str">
        <f t="shared" si="147"/>
        <v>DIURNO</v>
      </c>
      <c r="J837" s="12" t="str">
        <f t="shared" si="146"/>
        <v/>
      </c>
      <c r="L837" s="13" t="str">
        <f t="shared" si="156"/>
        <v/>
      </c>
      <c r="M837" s="13">
        <f t="shared" si="148"/>
        <v>0.75</v>
      </c>
      <c r="N837" s="28">
        <f t="shared" si="149"/>
        <v>0</v>
      </c>
      <c r="O837" s="13">
        <f t="shared" si="150"/>
        <v>0</v>
      </c>
      <c r="P837" s="13">
        <f t="shared" si="151"/>
        <v>0</v>
      </c>
      <c r="Q837">
        <f t="shared" si="152"/>
        <v>0</v>
      </c>
      <c r="R837">
        <f t="shared" si="153"/>
        <v>0</v>
      </c>
      <c r="S837">
        <f t="shared" si="154"/>
        <v>0.75</v>
      </c>
    </row>
    <row r="838" spans="2:19" x14ac:dyDescent="0.2">
      <c r="B838" s="15" t="s">
        <v>73</v>
      </c>
      <c r="C838" s="15" t="s">
        <v>72</v>
      </c>
      <c r="D838" s="15" t="s">
        <v>111</v>
      </c>
      <c r="E838" s="16">
        <v>0.27152777777777776</v>
      </c>
      <c r="F838" s="3">
        <v>0.68680555555555556</v>
      </c>
      <c r="G838" s="12">
        <f t="shared" si="155"/>
        <v>2.0138888888888928E-2</v>
      </c>
      <c r="H838" s="13">
        <f t="shared" si="157"/>
        <v>29</v>
      </c>
      <c r="I838" s="13" t="str">
        <f t="shared" si="147"/>
        <v>DIURNO</v>
      </c>
      <c r="J838" s="12" t="str">
        <f t="shared" ref="J838:J901" si="158">IF(E838&gt;=$G$3,"SI","")</f>
        <v/>
      </c>
      <c r="L838" s="13" t="str">
        <f t="shared" si="156"/>
        <v/>
      </c>
      <c r="M838" s="13">
        <f t="shared" si="148"/>
        <v>0.5</v>
      </c>
      <c r="N838" s="28">
        <f t="shared" si="149"/>
        <v>0</v>
      </c>
      <c r="O838" s="13">
        <f t="shared" si="150"/>
        <v>0</v>
      </c>
      <c r="P838" s="13">
        <f t="shared" si="151"/>
        <v>0</v>
      </c>
      <c r="Q838">
        <f t="shared" si="152"/>
        <v>0</v>
      </c>
      <c r="R838">
        <f t="shared" si="153"/>
        <v>0</v>
      </c>
      <c r="S838">
        <f t="shared" si="154"/>
        <v>0.5</v>
      </c>
    </row>
    <row r="839" spans="2:19" x14ac:dyDescent="0.2">
      <c r="B839" s="15" t="s">
        <v>73</v>
      </c>
      <c r="C839" s="15" t="s">
        <v>72</v>
      </c>
      <c r="D839" s="15" t="s">
        <v>112</v>
      </c>
      <c r="E839" s="16">
        <v>0.2722222222222222</v>
      </c>
      <c r="F839" s="3">
        <v>0.68819444444444444</v>
      </c>
      <c r="G839" s="12">
        <f t="shared" si="155"/>
        <v>2.1527777777777812E-2</v>
      </c>
      <c r="H839" s="13">
        <f t="shared" si="157"/>
        <v>31</v>
      </c>
      <c r="I839" s="13" t="str">
        <f t="shared" ref="I839:I902" si="159">IF(F839&lt;$I$3,"DIURNO",IF(F839&gt;$I$3,"EXTRANOC",""))</f>
        <v>DIURNO</v>
      </c>
      <c r="J839" s="12" t="str">
        <f t="shared" si="158"/>
        <v/>
      </c>
      <c r="L839" s="13" t="str">
        <f t="shared" si="156"/>
        <v/>
      </c>
      <c r="M839" s="13">
        <f t="shared" ref="M839:M902" si="160">IF(H839&lt;=5,0,IF(H839&lt;=20,0.25,IF(H839&lt;=40,0.5,IF(H839&lt;=55,0.75,1))))</f>
        <v>0.5</v>
      </c>
      <c r="N839" s="28">
        <f t="shared" ref="N839:N902" si="161">IF(F839&gt;$I$3,F839-$I$3,0)</f>
        <v>0</v>
      </c>
      <c r="O839" s="13">
        <f t="shared" ref="O839:O902" si="162">MINUTE(N839)</f>
        <v>0</v>
      </c>
      <c r="P839" s="13">
        <f t="shared" ref="P839:P902" si="163">HOUR(G839)</f>
        <v>0</v>
      </c>
      <c r="Q839">
        <f t="shared" ref="Q839:Q902" si="164">HOUR(N839)</f>
        <v>0</v>
      </c>
      <c r="R839">
        <f t="shared" ref="R839:R902" si="165">P839-Q839</f>
        <v>0</v>
      </c>
      <c r="S839">
        <f t="shared" ref="S839:S902" si="166">M839</f>
        <v>0.5</v>
      </c>
    </row>
    <row r="840" spans="2:19" x14ac:dyDescent="0.2">
      <c r="B840" s="15" t="s">
        <v>74</v>
      </c>
      <c r="C840" s="15" t="s">
        <v>72</v>
      </c>
      <c r="D840" s="15" t="s">
        <v>102</v>
      </c>
      <c r="E840" s="16">
        <v>0.26319444444444445</v>
      </c>
      <c r="F840" s="3">
        <v>0.6875</v>
      </c>
      <c r="G840" s="12">
        <f t="shared" si="155"/>
        <v>2.083333333333337E-2</v>
      </c>
      <c r="H840" s="13">
        <f t="shared" si="157"/>
        <v>30</v>
      </c>
      <c r="I840" s="13" t="str">
        <f t="shared" si="159"/>
        <v>DIURNO</v>
      </c>
      <c r="J840" s="12" t="str">
        <f t="shared" si="158"/>
        <v/>
      </c>
      <c r="L840" s="13" t="str">
        <f t="shared" si="156"/>
        <v/>
      </c>
      <c r="M840" s="13">
        <f t="shared" si="160"/>
        <v>0.5</v>
      </c>
      <c r="N840" s="28">
        <f t="shared" si="161"/>
        <v>0</v>
      </c>
      <c r="O840" s="13">
        <f t="shared" si="162"/>
        <v>0</v>
      </c>
      <c r="P840" s="13">
        <f t="shared" si="163"/>
        <v>0</v>
      </c>
      <c r="Q840">
        <f t="shared" si="164"/>
        <v>0</v>
      </c>
      <c r="R840">
        <f t="shared" si="165"/>
        <v>0</v>
      </c>
      <c r="S840">
        <f t="shared" si="166"/>
        <v>0.5</v>
      </c>
    </row>
    <row r="841" spans="2:19" x14ac:dyDescent="0.2">
      <c r="B841" s="15" t="s">
        <v>74</v>
      </c>
      <c r="C841" s="15" t="s">
        <v>72</v>
      </c>
      <c r="D841" s="15" t="s">
        <v>103</v>
      </c>
      <c r="E841" s="16">
        <v>0.26250000000000001</v>
      </c>
      <c r="F841" s="3">
        <v>0.7319444444444444</v>
      </c>
      <c r="G841" s="12">
        <f t="shared" ref="G841:G904" si="167">IF(F841&gt;$G$3,F841-$G$3,)</f>
        <v>6.5277777777777768E-2</v>
      </c>
      <c r="H841" s="13">
        <f t="shared" si="157"/>
        <v>34</v>
      </c>
      <c r="I841" s="13" t="str">
        <f t="shared" si="159"/>
        <v>DIURNO</v>
      </c>
      <c r="J841" s="12" t="str">
        <f t="shared" si="158"/>
        <v/>
      </c>
      <c r="L841" s="13" t="str">
        <f t="shared" si="156"/>
        <v/>
      </c>
      <c r="M841" s="13">
        <f t="shared" si="160"/>
        <v>0.5</v>
      </c>
      <c r="N841" s="28">
        <f t="shared" si="161"/>
        <v>0</v>
      </c>
      <c r="O841" s="13">
        <f t="shared" si="162"/>
        <v>0</v>
      </c>
      <c r="P841" s="13">
        <f t="shared" si="163"/>
        <v>1</v>
      </c>
      <c r="Q841">
        <f t="shared" si="164"/>
        <v>0</v>
      </c>
      <c r="R841">
        <f t="shared" si="165"/>
        <v>1</v>
      </c>
      <c r="S841">
        <f t="shared" si="166"/>
        <v>0.5</v>
      </c>
    </row>
    <row r="842" spans="2:19" x14ac:dyDescent="0.2">
      <c r="B842" s="15" t="s">
        <v>74</v>
      </c>
      <c r="C842" s="15" t="s">
        <v>72</v>
      </c>
      <c r="D842" s="15" t="s">
        <v>117</v>
      </c>
      <c r="E842" s="16">
        <v>0.27499999999999997</v>
      </c>
      <c r="F842" s="3">
        <v>0.6791666666666667</v>
      </c>
      <c r="G842" s="12">
        <f t="shared" si="167"/>
        <v>1.2500000000000067E-2</v>
      </c>
      <c r="H842" s="13">
        <f t="shared" si="157"/>
        <v>18</v>
      </c>
      <c r="I842" s="13" t="str">
        <f t="shared" si="159"/>
        <v>DIURNO</v>
      </c>
      <c r="J842" s="12" t="str">
        <f t="shared" si="158"/>
        <v/>
      </c>
      <c r="L842" s="13" t="str">
        <f t="shared" si="156"/>
        <v/>
      </c>
      <c r="M842" s="13">
        <f t="shared" si="160"/>
        <v>0.25</v>
      </c>
      <c r="N842" s="28">
        <f t="shared" si="161"/>
        <v>0</v>
      </c>
      <c r="O842" s="13">
        <f t="shared" si="162"/>
        <v>0</v>
      </c>
      <c r="P842" s="13">
        <f t="shared" si="163"/>
        <v>0</v>
      </c>
      <c r="Q842">
        <f t="shared" si="164"/>
        <v>0</v>
      </c>
      <c r="R842">
        <f t="shared" si="165"/>
        <v>0</v>
      </c>
      <c r="S842">
        <f t="shared" si="166"/>
        <v>0.25</v>
      </c>
    </row>
    <row r="843" spans="2:19" x14ac:dyDescent="0.2">
      <c r="B843" s="15" t="s">
        <v>74</v>
      </c>
      <c r="C843" s="15" t="s">
        <v>72</v>
      </c>
      <c r="D843" s="15" t="s">
        <v>104</v>
      </c>
      <c r="E843" s="16">
        <v>0.26319444444444445</v>
      </c>
      <c r="F843" s="3">
        <v>0.68125000000000002</v>
      </c>
      <c r="G843" s="12">
        <f t="shared" si="167"/>
        <v>1.4583333333333393E-2</v>
      </c>
      <c r="H843" s="13">
        <f t="shared" si="157"/>
        <v>21</v>
      </c>
      <c r="I843" s="13" t="str">
        <f t="shared" si="159"/>
        <v>DIURNO</v>
      </c>
      <c r="J843" s="12" t="str">
        <f t="shared" si="158"/>
        <v/>
      </c>
      <c r="L843" s="13" t="str">
        <f t="shared" si="156"/>
        <v/>
      </c>
      <c r="M843" s="13">
        <f t="shared" si="160"/>
        <v>0.5</v>
      </c>
      <c r="N843" s="28">
        <f t="shared" si="161"/>
        <v>0</v>
      </c>
      <c r="O843" s="13">
        <f t="shared" si="162"/>
        <v>0</v>
      </c>
      <c r="P843" s="13">
        <f t="shared" si="163"/>
        <v>0</v>
      </c>
      <c r="Q843">
        <f t="shared" si="164"/>
        <v>0</v>
      </c>
      <c r="R843">
        <f t="shared" si="165"/>
        <v>0</v>
      </c>
      <c r="S843">
        <f t="shared" si="166"/>
        <v>0.5</v>
      </c>
    </row>
    <row r="844" spans="2:19" x14ac:dyDescent="0.2">
      <c r="B844" s="15" t="s">
        <v>74</v>
      </c>
      <c r="C844" s="15" t="s">
        <v>72</v>
      </c>
      <c r="D844" s="15" t="s">
        <v>105</v>
      </c>
      <c r="E844" s="16">
        <v>0.26319444444444445</v>
      </c>
      <c r="F844" s="3">
        <v>0.70277777777777783</v>
      </c>
      <c r="G844" s="12">
        <f t="shared" si="167"/>
        <v>3.6111111111111205E-2</v>
      </c>
      <c r="H844" s="13">
        <f t="shared" si="157"/>
        <v>52</v>
      </c>
      <c r="I844" s="13" t="str">
        <f t="shared" si="159"/>
        <v>DIURNO</v>
      </c>
      <c r="J844" s="12" t="str">
        <f t="shared" si="158"/>
        <v/>
      </c>
      <c r="L844" s="13" t="str">
        <f t="shared" si="156"/>
        <v/>
      </c>
      <c r="M844" s="13">
        <f t="shared" si="160"/>
        <v>0.75</v>
      </c>
      <c r="N844" s="28">
        <f t="shared" si="161"/>
        <v>0</v>
      </c>
      <c r="O844" s="13">
        <f t="shared" si="162"/>
        <v>0</v>
      </c>
      <c r="P844" s="13">
        <f t="shared" si="163"/>
        <v>0</v>
      </c>
      <c r="Q844">
        <f t="shared" si="164"/>
        <v>0</v>
      </c>
      <c r="R844">
        <f t="shared" si="165"/>
        <v>0</v>
      </c>
      <c r="S844">
        <f t="shared" si="166"/>
        <v>0.75</v>
      </c>
    </row>
    <row r="845" spans="2:19" x14ac:dyDescent="0.2">
      <c r="B845" s="15" t="s">
        <v>74</v>
      </c>
      <c r="C845" s="15" t="s">
        <v>72</v>
      </c>
      <c r="D845" s="15" t="s">
        <v>106</v>
      </c>
      <c r="E845" s="16">
        <v>0.26458333333333334</v>
      </c>
      <c r="F845" s="3">
        <v>0.68958333333333333</v>
      </c>
      <c r="G845" s="12">
        <f t="shared" si="167"/>
        <v>2.2916666666666696E-2</v>
      </c>
      <c r="H845" s="13">
        <f t="shared" si="157"/>
        <v>33</v>
      </c>
      <c r="I845" s="13" t="str">
        <f t="shared" si="159"/>
        <v>DIURNO</v>
      </c>
      <c r="J845" s="12" t="str">
        <f t="shared" si="158"/>
        <v/>
      </c>
      <c r="L845" s="13" t="str">
        <f t="shared" si="156"/>
        <v/>
      </c>
      <c r="M845" s="13">
        <f t="shared" si="160"/>
        <v>0.5</v>
      </c>
      <c r="N845" s="28">
        <f t="shared" si="161"/>
        <v>0</v>
      </c>
      <c r="O845" s="13">
        <f t="shared" si="162"/>
        <v>0</v>
      </c>
      <c r="P845" s="13">
        <f t="shared" si="163"/>
        <v>0</v>
      </c>
      <c r="Q845">
        <f t="shared" si="164"/>
        <v>0</v>
      </c>
      <c r="R845">
        <f t="shared" si="165"/>
        <v>0</v>
      </c>
      <c r="S845">
        <f t="shared" si="166"/>
        <v>0.5</v>
      </c>
    </row>
    <row r="846" spans="2:19" x14ac:dyDescent="0.2">
      <c r="B846" s="15" t="s">
        <v>74</v>
      </c>
      <c r="C846" s="15" t="s">
        <v>72</v>
      </c>
      <c r="D846" s="15" t="s">
        <v>107</v>
      </c>
      <c r="E846" s="16">
        <v>0.26180555555555557</v>
      </c>
      <c r="F846" s="3">
        <v>0.69027777777777777</v>
      </c>
      <c r="G846" s="12">
        <f t="shared" si="167"/>
        <v>2.3611111111111138E-2</v>
      </c>
      <c r="H846" s="13">
        <f t="shared" si="157"/>
        <v>34</v>
      </c>
      <c r="I846" s="13" t="str">
        <f t="shared" si="159"/>
        <v>DIURNO</v>
      </c>
      <c r="J846" s="12" t="str">
        <f t="shared" si="158"/>
        <v/>
      </c>
      <c r="L846" s="13" t="str">
        <f t="shared" si="156"/>
        <v/>
      </c>
      <c r="M846" s="13">
        <f t="shared" si="160"/>
        <v>0.5</v>
      </c>
      <c r="N846" s="28">
        <f t="shared" si="161"/>
        <v>0</v>
      </c>
      <c r="O846" s="13">
        <f t="shared" si="162"/>
        <v>0</v>
      </c>
      <c r="P846" s="13">
        <f t="shared" si="163"/>
        <v>0</v>
      </c>
      <c r="Q846">
        <f t="shared" si="164"/>
        <v>0</v>
      </c>
      <c r="R846">
        <f t="shared" si="165"/>
        <v>0</v>
      </c>
      <c r="S846">
        <f t="shared" si="166"/>
        <v>0.5</v>
      </c>
    </row>
    <row r="847" spans="2:19" x14ac:dyDescent="0.2">
      <c r="B847" s="15" t="s">
        <v>74</v>
      </c>
      <c r="C847" s="15" t="s">
        <v>72</v>
      </c>
      <c r="D847" s="15" t="s">
        <v>113</v>
      </c>
      <c r="E847" s="16">
        <v>0.2638888888888889</v>
      </c>
      <c r="F847" s="3">
        <v>0.71111111111111114</v>
      </c>
      <c r="G847" s="12">
        <f t="shared" si="167"/>
        <v>4.4444444444444509E-2</v>
      </c>
      <c r="H847" s="13">
        <f t="shared" si="157"/>
        <v>4</v>
      </c>
      <c r="I847" s="13" t="str">
        <f t="shared" si="159"/>
        <v>DIURNO</v>
      </c>
      <c r="J847" s="12" t="str">
        <f t="shared" si="158"/>
        <v/>
      </c>
      <c r="L847" s="13" t="str">
        <f t="shared" si="156"/>
        <v/>
      </c>
      <c r="M847" s="13">
        <f t="shared" si="160"/>
        <v>0</v>
      </c>
      <c r="N847" s="28">
        <f t="shared" si="161"/>
        <v>0</v>
      </c>
      <c r="O847" s="13">
        <f t="shared" si="162"/>
        <v>0</v>
      </c>
      <c r="P847" s="13">
        <f t="shared" si="163"/>
        <v>1</v>
      </c>
      <c r="Q847">
        <f t="shared" si="164"/>
        <v>0</v>
      </c>
      <c r="R847">
        <f t="shared" si="165"/>
        <v>1</v>
      </c>
      <c r="S847">
        <f t="shared" si="166"/>
        <v>0</v>
      </c>
    </row>
    <row r="848" spans="2:19" x14ac:dyDescent="0.2">
      <c r="B848" s="15" t="s">
        <v>74</v>
      </c>
      <c r="C848" s="15" t="s">
        <v>72</v>
      </c>
      <c r="D848" s="15" t="s">
        <v>108</v>
      </c>
      <c r="E848" s="16">
        <v>0.26666666666666666</v>
      </c>
      <c r="F848" s="3">
        <v>0.68888888888888899</v>
      </c>
      <c r="G848" s="12">
        <f t="shared" si="167"/>
        <v>2.2222222222222365E-2</v>
      </c>
      <c r="H848" s="13">
        <f t="shared" si="157"/>
        <v>32</v>
      </c>
      <c r="I848" s="13" t="str">
        <f t="shared" si="159"/>
        <v>DIURNO</v>
      </c>
      <c r="J848" s="12" t="str">
        <f t="shared" si="158"/>
        <v/>
      </c>
      <c r="L848" s="13" t="str">
        <f t="shared" si="156"/>
        <v/>
      </c>
      <c r="M848" s="13">
        <f t="shared" si="160"/>
        <v>0.5</v>
      </c>
      <c r="N848" s="28">
        <f t="shared" si="161"/>
        <v>0</v>
      </c>
      <c r="O848" s="13">
        <f t="shared" si="162"/>
        <v>0</v>
      </c>
      <c r="P848" s="13">
        <f t="shared" si="163"/>
        <v>0</v>
      </c>
      <c r="Q848">
        <f t="shared" si="164"/>
        <v>0</v>
      </c>
      <c r="R848">
        <f t="shared" si="165"/>
        <v>0</v>
      </c>
      <c r="S848">
        <f t="shared" si="166"/>
        <v>0.5</v>
      </c>
    </row>
    <row r="849" spans="2:19" x14ac:dyDescent="0.2">
      <c r="B849" s="15" t="s">
        <v>74</v>
      </c>
      <c r="C849" s="15" t="s">
        <v>72</v>
      </c>
      <c r="D849" s="15" t="s">
        <v>114</v>
      </c>
      <c r="E849" s="16">
        <v>0.32430555555555557</v>
      </c>
      <c r="F849" s="3">
        <v>0.52777777777777779</v>
      </c>
      <c r="G849" s="12">
        <f t="shared" si="167"/>
        <v>0</v>
      </c>
      <c r="H849" s="13">
        <f t="shared" si="157"/>
        <v>0</v>
      </c>
      <c r="I849" s="13" t="str">
        <f t="shared" si="159"/>
        <v>DIURNO</v>
      </c>
      <c r="J849" s="12" t="str">
        <f t="shared" si="158"/>
        <v/>
      </c>
      <c r="L849" s="13" t="str">
        <f t="shared" si="156"/>
        <v/>
      </c>
      <c r="M849" s="13">
        <f t="shared" si="160"/>
        <v>0</v>
      </c>
      <c r="N849" s="28">
        <f t="shared" si="161"/>
        <v>0</v>
      </c>
      <c r="O849" s="13">
        <f t="shared" si="162"/>
        <v>0</v>
      </c>
      <c r="P849" s="13">
        <f t="shared" si="163"/>
        <v>0</v>
      </c>
      <c r="Q849">
        <f t="shared" si="164"/>
        <v>0</v>
      </c>
      <c r="R849">
        <f t="shared" si="165"/>
        <v>0</v>
      </c>
      <c r="S849">
        <f t="shared" si="166"/>
        <v>0</v>
      </c>
    </row>
    <row r="850" spans="2:19" x14ac:dyDescent="0.2">
      <c r="B850" s="15" t="s">
        <v>74</v>
      </c>
      <c r="C850" s="15" t="s">
        <v>72</v>
      </c>
      <c r="D850" s="15" t="s">
        <v>109</v>
      </c>
      <c r="E850" s="16">
        <v>0.26944444444444443</v>
      </c>
      <c r="F850" s="3">
        <v>0.68611111111111101</v>
      </c>
      <c r="G850" s="12">
        <f t="shared" si="167"/>
        <v>1.9444444444444375E-2</v>
      </c>
      <c r="H850" s="13">
        <f t="shared" si="157"/>
        <v>28</v>
      </c>
      <c r="I850" s="13" t="str">
        <f t="shared" si="159"/>
        <v>DIURNO</v>
      </c>
      <c r="J850" s="12" t="str">
        <f t="shared" si="158"/>
        <v/>
      </c>
      <c r="L850" s="13" t="str">
        <f t="shared" si="156"/>
        <v/>
      </c>
      <c r="M850" s="13">
        <f t="shared" si="160"/>
        <v>0.5</v>
      </c>
      <c r="N850" s="28">
        <f t="shared" si="161"/>
        <v>0</v>
      </c>
      <c r="O850" s="13">
        <f t="shared" si="162"/>
        <v>0</v>
      </c>
      <c r="P850" s="13">
        <f t="shared" si="163"/>
        <v>0</v>
      </c>
      <c r="Q850">
        <f t="shared" si="164"/>
        <v>0</v>
      </c>
      <c r="R850">
        <f t="shared" si="165"/>
        <v>0</v>
      </c>
      <c r="S850">
        <f t="shared" si="166"/>
        <v>0.5</v>
      </c>
    </row>
    <row r="851" spans="2:19" x14ac:dyDescent="0.2">
      <c r="B851" s="15" t="s">
        <v>74</v>
      </c>
      <c r="C851" s="15" t="s">
        <v>72</v>
      </c>
      <c r="D851" s="15" t="s">
        <v>110</v>
      </c>
      <c r="E851" s="16">
        <v>0.2638888888888889</v>
      </c>
      <c r="F851" s="3">
        <v>0.79027777777777775</v>
      </c>
      <c r="G851" s="12">
        <f t="shared" si="167"/>
        <v>0.12361111111111112</v>
      </c>
      <c r="H851" s="13">
        <f t="shared" si="157"/>
        <v>58</v>
      </c>
      <c r="I851" s="13" t="str">
        <f t="shared" si="159"/>
        <v>DIURNO</v>
      </c>
      <c r="J851" s="12" t="str">
        <f t="shared" si="158"/>
        <v/>
      </c>
      <c r="L851" s="13" t="str">
        <f t="shared" si="156"/>
        <v/>
      </c>
      <c r="M851" s="13">
        <f t="shared" si="160"/>
        <v>1</v>
      </c>
      <c r="N851" s="28">
        <f t="shared" si="161"/>
        <v>0</v>
      </c>
      <c r="O851" s="13">
        <f t="shared" si="162"/>
        <v>0</v>
      </c>
      <c r="P851" s="13">
        <f t="shared" si="163"/>
        <v>2</v>
      </c>
      <c r="Q851">
        <f t="shared" si="164"/>
        <v>0</v>
      </c>
      <c r="R851">
        <f t="shared" si="165"/>
        <v>2</v>
      </c>
      <c r="S851">
        <f t="shared" si="166"/>
        <v>1</v>
      </c>
    </row>
    <row r="852" spans="2:19" x14ac:dyDescent="0.2">
      <c r="B852" s="15" t="s">
        <v>74</v>
      </c>
      <c r="C852" s="15" t="s">
        <v>72</v>
      </c>
      <c r="D852" s="15" t="s">
        <v>111</v>
      </c>
      <c r="E852" s="16">
        <v>0.26319444444444445</v>
      </c>
      <c r="F852" s="3">
        <v>0.68611111111111101</v>
      </c>
      <c r="G852" s="12">
        <f t="shared" si="167"/>
        <v>1.9444444444444375E-2</v>
      </c>
      <c r="H852" s="13">
        <f t="shared" si="157"/>
        <v>28</v>
      </c>
      <c r="I852" s="13" t="str">
        <f t="shared" si="159"/>
        <v>DIURNO</v>
      </c>
      <c r="J852" s="12" t="str">
        <f t="shared" si="158"/>
        <v/>
      </c>
      <c r="L852" s="13" t="str">
        <f t="shared" si="156"/>
        <v/>
      </c>
      <c r="M852" s="13">
        <f t="shared" si="160"/>
        <v>0.5</v>
      </c>
      <c r="N852" s="28">
        <f t="shared" si="161"/>
        <v>0</v>
      </c>
      <c r="O852" s="13">
        <f t="shared" si="162"/>
        <v>0</v>
      </c>
      <c r="P852" s="13">
        <f t="shared" si="163"/>
        <v>0</v>
      </c>
      <c r="Q852">
        <f t="shared" si="164"/>
        <v>0</v>
      </c>
      <c r="R852">
        <f t="shared" si="165"/>
        <v>0</v>
      </c>
      <c r="S852">
        <f t="shared" si="166"/>
        <v>0.5</v>
      </c>
    </row>
    <row r="853" spans="2:19" x14ac:dyDescent="0.2">
      <c r="B853" s="15" t="s">
        <v>74</v>
      </c>
      <c r="C853" s="15" t="s">
        <v>72</v>
      </c>
      <c r="D853" s="15" t="s">
        <v>112</v>
      </c>
      <c r="E853" s="16">
        <v>0.26319444444444445</v>
      </c>
      <c r="F853" s="3">
        <v>0.68125000000000002</v>
      </c>
      <c r="G853" s="12">
        <f t="shared" si="167"/>
        <v>1.4583333333333393E-2</v>
      </c>
      <c r="H853" s="13">
        <f t="shared" si="157"/>
        <v>21</v>
      </c>
      <c r="I853" s="13" t="str">
        <f t="shared" si="159"/>
        <v>DIURNO</v>
      </c>
      <c r="J853" s="12" t="str">
        <f t="shared" si="158"/>
        <v/>
      </c>
      <c r="L853" s="13" t="str">
        <f t="shared" si="156"/>
        <v/>
      </c>
      <c r="M853" s="13">
        <f t="shared" si="160"/>
        <v>0.5</v>
      </c>
      <c r="N853" s="28">
        <f t="shared" si="161"/>
        <v>0</v>
      </c>
      <c r="O853" s="13">
        <f t="shared" si="162"/>
        <v>0</v>
      </c>
      <c r="P853" s="13">
        <f t="shared" si="163"/>
        <v>0</v>
      </c>
      <c r="Q853">
        <f t="shared" si="164"/>
        <v>0</v>
      </c>
      <c r="R853">
        <f t="shared" si="165"/>
        <v>0</v>
      </c>
      <c r="S853">
        <f t="shared" si="166"/>
        <v>0.5</v>
      </c>
    </row>
    <row r="854" spans="2:19" x14ac:dyDescent="0.2">
      <c r="B854" s="15" t="s">
        <v>75</v>
      </c>
      <c r="C854" s="15" t="s">
        <v>72</v>
      </c>
      <c r="D854" s="15" t="s">
        <v>102</v>
      </c>
      <c r="E854" s="16">
        <v>0.27152777777777776</v>
      </c>
      <c r="F854" s="3">
        <v>0.68888888888888899</v>
      </c>
      <c r="G854" s="12">
        <f t="shared" si="167"/>
        <v>2.2222222222222365E-2</v>
      </c>
      <c r="H854" s="13">
        <f t="shared" si="157"/>
        <v>32</v>
      </c>
      <c r="I854" s="13" t="str">
        <f t="shared" si="159"/>
        <v>DIURNO</v>
      </c>
      <c r="J854" s="12" t="str">
        <f t="shared" si="158"/>
        <v/>
      </c>
      <c r="L854" s="13" t="str">
        <f t="shared" si="156"/>
        <v/>
      </c>
      <c r="M854" s="13">
        <f t="shared" si="160"/>
        <v>0.5</v>
      </c>
      <c r="N854" s="28">
        <f t="shared" si="161"/>
        <v>0</v>
      </c>
      <c r="O854" s="13">
        <f t="shared" si="162"/>
        <v>0</v>
      </c>
      <c r="P854" s="13">
        <f t="shared" si="163"/>
        <v>0</v>
      </c>
      <c r="Q854">
        <f t="shared" si="164"/>
        <v>0</v>
      </c>
      <c r="R854">
        <f t="shared" si="165"/>
        <v>0</v>
      </c>
      <c r="S854">
        <f t="shared" si="166"/>
        <v>0.5</v>
      </c>
    </row>
    <row r="855" spans="2:19" x14ac:dyDescent="0.2">
      <c r="B855" s="15" t="s">
        <v>75</v>
      </c>
      <c r="C855" s="15" t="s">
        <v>72</v>
      </c>
      <c r="D855" s="15" t="s">
        <v>103</v>
      </c>
      <c r="E855" s="16">
        <v>0.27569444444444446</v>
      </c>
      <c r="F855" s="3">
        <v>0.73055555555555562</v>
      </c>
      <c r="G855" s="12">
        <f t="shared" si="167"/>
        <v>6.3888888888888995E-2</v>
      </c>
      <c r="H855" s="13">
        <f t="shared" si="157"/>
        <v>32</v>
      </c>
      <c r="I855" s="13" t="str">
        <f t="shared" si="159"/>
        <v>DIURNO</v>
      </c>
      <c r="J855" s="12" t="str">
        <f t="shared" si="158"/>
        <v/>
      </c>
      <c r="L855" s="13" t="str">
        <f t="shared" si="156"/>
        <v/>
      </c>
      <c r="M855" s="13">
        <f t="shared" si="160"/>
        <v>0.5</v>
      </c>
      <c r="N855" s="28">
        <f t="shared" si="161"/>
        <v>0</v>
      </c>
      <c r="O855" s="13">
        <f t="shared" si="162"/>
        <v>0</v>
      </c>
      <c r="P855" s="13">
        <f t="shared" si="163"/>
        <v>1</v>
      </c>
      <c r="Q855">
        <f t="shared" si="164"/>
        <v>0</v>
      </c>
      <c r="R855">
        <f t="shared" si="165"/>
        <v>1</v>
      </c>
      <c r="S855">
        <f t="shared" si="166"/>
        <v>0.5</v>
      </c>
    </row>
    <row r="856" spans="2:19" x14ac:dyDescent="0.2">
      <c r="B856" s="15" t="s">
        <v>75</v>
      </c>
      <c r="C856" s="15" t="s">
        <v>72</v>
      </c>
      <c r="D856" s="15" t="s">
        <v>117</v>
      </c>
      <c r="E856" s="16">
        <v>0.29305555555555557</v>
      </c>
      <c r="F856" s="3">
        <v>0.6791666666666667</v>
      </c>
      <c r="G856" s="12">
        <f t="shared" si="167"/>
        <v>1.2500000000000067E-2</v>
      </c>
      <c r="H856" s="13">
        <f t="shared" si="157"/>
        <v>18</v>
      </c>
      <c r="I856" s="13" t="str">
        <f t="shared" si="159"/>
        <v>DIURNO</v>
      </c>
      <c r="J856" s="12" t="str">
        <f t="shared" si="158"/>
        <v/>
      </c>
      <c r="L856" s="13" t="str">
        <f t="shared" si="156"/>
        <v/>
      </c>
      <c r="M856" s="13">
        <f t="shared" si="160"/>
        <v>0.25</v>
      </c>
      <c r="N856" s="28">
        <f t="shared" si="161"/>
        <v>0</v>
      </c>
      <c r="O856" s="13">
        <f t="shared" si="162"/>
        <v>0</v>
      </c>
      <c r="P856" s="13">
        <f t="shared" si="163"/>
        <v>0</v>
      </c>
      <c r="Q856">
        <f t="shared" si="164"/>
        <v>0</v>
      </c>
      <c r="R856">
        <f t="shared" si="165"/>
        <v>0</v>
      </c>
      <c r="S856">
        <f t="shared" si="166"/>
        <v>0.25</v>
      </c>
    </row>
    <row r="857" spans="2:19" x14ac:dyDescent="0.2">
      <c r="B857" s="15" t="s">
        <v>75</v>
      </c>
      <c r="C857" s="15" t="s">
        <v>72</v>
      </c>
      <c r="D857" s="15" t="s">
        <v>104</v>
      </c>
      <c r="E857" s="16">
        <v>0.27361111111111108</v>
      </c>
      <c r="F857" s="3">
        <v>0.7895833333333333</v>
      </c>
      <c r="G857" s="12">
        <f t="shared" si="167"/>
        <v>0.12291666666666667</v>
      </c>
      <c r="H857" s="13">
        <f t="shared" si="157"/>
        <v>57</v>
      </c>
      <c r="I857" s="13" t="str">
        <f t="shared" si="159"/>
        <v>DIURNO</v>
      </c>
      <c r="J857" s="12" t="str">
        <f t="shared" si="158"/>
        <v/>
      </c>
      <c r="L857" s="13" t="str">
        <f t="shared" si="156"/>
        <v/>
      </c>
      <c r="M857" s="13">
        <f t="shared" si="160"/>
        <v>1</v>
      </c>
      <c r="N857" s="28">
        <f t="shared" si="161"/>
        <v>0</v>
      </c>
      <c r="O857" s="13">
        <f t="shared" si="162"/>
        <v>0</v>
      </c>
      <c r="P857" s="13">
        <f t="shared" si="163"/>
        <v>2</v>
      </c>
      <c r="Q857">
        <f t="shared" si="164"/>
        <v>0</v>
      </c>
      <c r="R857">
        <f t="shared" si="165"/>
        <v>2</v>
      </c>
      <c r="S857">
        <f t="shared" si="166"/>
        <v>1</v>
      </c>
    </row>
    <row r="858" spans="2:19" x14ac:dyDescent="0.2">
      <c r="B858" s="15" t="s">
        <v>75</v>
      </c>
      <c r="C858" s="15" t="s">
        <v>72</v>
      </c>
      <c r="D858" s="15" t="s">
        <v>105</v>
      </c>
      <c r="E858" s="16">
        <v>0.2673611111111111</v>
      </c>
      <c r="F858" s="3">
        <v>0.69097222222222221</v>
      </c>
      <c r="G858" s="12">
        <f t="shared" si="167"/>
        <v>2.430555555555558E-2</v>
      </c>
      <c r="H858" s="13">
        <f t="shared" si="157"/>
        <v>35</v>
      </c>
      <c r="I858" s="13" t="str">
        <f t="shared" si="159"/>
        <v>DIURNO</v>
      </c>
      <c r="J858" s="12" t="str">
        <f t="shared" si="158"/>
        <v/>
      </c>
      <c r="L858" s="13" t="str">
        <f t="shared" si="156"/>
        <v/>
      </c>
      <c r="M858" s="13">
        <f t="shared" si="160"/>
        <v>0.5</v>
      </c>
      <c r="N858" s="28">
        <f t="shared" si="161"/>
        <v>0</v>
      </c>
      <c r="O858" s="13">
        <f t="shared" si="162"/>
        <v>0</v>
      </c>
      <c r="P858" s="13">
        <f t="shared" si="163"/>
        <v>0</v>
      </c>
      <c r="Q858">
        <f t="shared" si="164"/>
        <v>0</v>
      </c>
      <c r="R858">
        <f t="shared" si="165"/>
        <v>0</v>
      </c>
      <c r="S858">
        <f t="shared" si="166"/>
        <v>0.5</v>
      </c>
    </row>
    <row r="859" spans="2:19" x14ac:dyDescent="0.2">
      <c r="B859" s="15" t="s">
        <v>75</v>
      </c>
      <c r="C859" s="15" t="s">
        <v>72</v>
      </c>
      <c r="D859" s="15" t="s">
        <v>106</v>
      </c>
      <c r="E859" s="16">
        <v>0.27708333333333335</v>
      </c>
      <c r="F859" s="3">
        <v>0.6875</v>
      </c>
      <c r="G859" s="12">
        <f t="shared" si="167"/>
        <v>2.083333333333337E-2</v>
      </c>
      <c r="H859" s="13">
        <f t="shared" si="157"/>
        <v>30</v>
      </c>
      <c r="I859" s="13" t="str">
        <f t="shared" si="159"/>
        <v>DIURNO</v>
      </c>
      <c r="J859" s="12" t="str">
        <f t="shared" si="158"/>
        <v/>
      </c>
      <c r="L859" s="13" t="str">
        <f t="shared" si="156"/>
        <v/>
      </c>
      <c r="M859" s="13">
        <f t="shared" si="160"/>
        <v>0.5</v>
      </c>
      <c r="N859" s="28">
        <f t="shared" si="161"/>
        <v>0</v>
      </c>
      <c r="O859" s="13">
        <f t="shared" si="162"/>
        <v>0</v>
      </c>
      <c r="P859" s="13">
        <f t="shared" si="163"/>
        <v>0</v>
      </c>
      <c r="Q859">
        <f t="shared" si="164"/>
        <v>0</v>
      </c>
      <c r="R859">
        <f t="shared" si="165"/>
        <v>0</v>
      </c>
      <c r="S859">
        <f t="shared" si="166"/>
        <v>0.5</v>
      </c>
    </row>
    <row r="860" spans="2:19" x14ac:dyDescent="0.2">
      <c r="B860" s="15" t="s">
        <v>75</v>
      </c>
      <c r="C860" s="15" t="s">
        <v>72</v>
      </c>
      <c r="D860" s="15" t="s">
        <v>107</v>
      </c>
      <c r="E860" s="16">
        <v>0.27083333333333331</v>
      </c>
      <c r="G860" s="12">
        <f t="shared" si="167"/>
        <v>0</v>
      </c>
      <c r="H860" s="13">
        <f t="shared" si="157"/>
        <v>0</v>
      </c>
      <c r="I860" s="13" t="str">
        <f t="shared" si="159"/>
        <v>DIURNO</v>
      </c>
      <c r="J860" s="12" t="str">
        <f t="shared" si="158"/>
        <v/>
      </c>
      <c r="L860" s="13" t="str">
        <f t="shared" si="156"/>
        <v/>
      </c>
      <c r="M860" s="13">
        <f t="shared" si="160"/>
        <v>0</v>
      </c>
      <c r="N860" s="28">
        <f t="shared" si="161"/>
        <v>0</v>
      </c>
      <c r="O860" s="13">
        <f t="shared" si="162"/>
        <v>0</v>
      </c>
      <c r="P860" s="13">
        <f t="shared" si="163"/>
        <v>0</v>
      </c>
      <c r="Q860">
        <f t="shared" si="164"/>
        <v>0</v>
      </c>
      <c r="R860">
        <f t="shared" si="165"/>
        <v>0</v>
      </c>
      <c r="S860">
        <f t="shared" si="166"/>
        <v>0</v>
      </c>
    </row>
    <row r="861" spans="2:19" x14ac:dyDescent="0.2">
      <c r="B861" s="15" t="s">
        <v>75</v>
      </c>
      <c r="C861" s="15" t="s">
        <v>72</v>
      </c>
      <c r="D861" s="15" t="s">
        <v>113</v>
      </c>
      <c r="E861" s="16">
        <v>0.2673611111111111</v>
      </c>
      <c r="G861" s="12">
        <f t="shared" si="167"/>
        <v>0</v>
      </c>
      <c r="H861" s="13">
        <f t="shared" si="157"/>
        <v>0</v>
      </c>
      <c r="I861" s="13" t="str">
        <f t="shared" si="159"/>
        <v>DIURNO</v>
      </c>
      <c r="J861" s="12" t="str">
        <f t="shared" si="158"/>
        <v/>
      </c>
      <c r="L861" s="13" t="str">
        <f t="shared" si="156"/>
        <v/>
      </c>
      <c r="M861" s="13">
        <f t="shared" si="160"/>
        <v>0</v>
      </c>
      <c r="N861" s="28">
        <f t="shared" si="161"/>
        <v>0</v>
      </c>
      <c r="O861" s="13">
        <f t="shared" si="162"/>
        <v>0</v>
      </c>
      <c r="P861" s="13">
        <f t="shared" si="163"/>
        <v>0</v>
      </c>
      <c r="Q861">
        <f t="shared" si="164"/>
        <v>0</v>
      </c>
      <c r="R861">
        <f t="shared" si="165"/>
        <v>0</v>
      </c>
      <c r="S861">
        <f t="shared" si="166"/>
        <v>0</v>
      </c>
    </row>
    <row r="862" spans="2:19" x14ac:dyDescent="0.2">
      <c r="B862" s="15" t="s">
        <v>75</v>
      </c>
      <c r="C862" s="15" t="s">
        <v>72</v>
      </c>
      <c r="D862" s="15" t="s">
        <v>108</v>
      </c>
      <c r="E862" s="16">
        <v>0.27361111111111108</v>
      </c>
      <c r="F862" s="3">
        <v>0.68958333333333333</v>
      </c>
      <c r="G862" s="12">
        <f t="shared" si="167"/>
        <v>2.2916666666666696E-2</v>
      </c>
      <c r="H862" s="13">
        <f t="shared" si="157"/>
        <v>33</v>
      </c>
      <c r="I862" s="13" t="str">
        <f t="shared" si="159"/>
        <v>DIURNO</v>
      </c>
      <c r="J862" s="12" t="str">
        <f t="shared" si="158"/>
        <v/>
      </c>
      <c r="L862" s="13" t="str">
        <f t="shared" si="156"/>
        <v/>
      </c>
      <c r="M862" s="13">
        <f t="shared" si="160"/>
        <v>0.5</v>
      </c>
      <c r="N862" s="28">
        <f t="shared" si="161"/>
        <v>0</v>
      </c>
      <c r="O862" s="13">
        <f t="shared" si="162"/>
        <v>0</v>
      </c>
      <c r="P862" s="13">
        <f t="shared" si="163"/>
        <v>0</v>
      </c>
      <c r="Q862">
        <f t="shared" si="164"/>
        <v>0</v>
      </c>
      <c r="R862">
        <f t="shared" si="165"/>
        <v>0</v>
      </c>
      <c r="S862">
        <f t="shared" si="166"/>
        <v>0.5</v>
      </c>
    </row>
    <row r="863" spans="2:19" x14ac:dyDescent="0.2">
      <c r="B863" s="15" t="s">
        <v>75</v>
      </c>
      <c r="C863" s="15" t="s">
        <v>72</v>
      </c>
      <c r="D863" s="15" t="s">
        <v>114</v>
      </c>
      <c r="E863" s="16">
        <v>0.34513888888888888</v>
      </c>
      <c r="F863" s="3">
        <v>0.5</v>
      </c>
      <c r="G863" s="12">
        <f t="shared" si="167"/>
        <v>0</v>
      </c>
      <c r="H863" s="13">
        <f t="shared" si="157"/>
        <v>0</v>
      </c>
      <c r="I863" s="13" t="str">
        <f t="shared" si="159"/>
        <v>DIURNO</v>
      </c>
      <c r="J863" s="12" t="str">
        <f t="shared" si="158"/>
        <v/>
      </c>
      <c r="L863" s="13" t="str">
        <f t="shared" si="156"/>
        <v/>
      </c>
      <c r="M863" s="13">
        <f t="shared" si="160"/>
        <v>0</v>
      </c>
      <c r="N863" s="28">
        <f t="shared" si="161"/>
        <v>0</v>
      </c>
      <c r="O863" s="13">
        <f t="shared" si="162"/>
        <v>0</v>
      </c>
      <c r="P863" s="13">
        <f t="shared" si="163"/>
        <v>0</v>
      </c>
      <c r="Q863">
        <f t="shared" si="164"/>
        <v>0</v>
      </c>
      <c r="R863">
        <f t="shared" si="165"/>
        <v>0</v>
      </c>
      <c r="S863">
        <f t="shared" si="166"/>
        <v>0</v>
      </c>
    </row>
    <row r="864" spans="2:19" x14ac:dyDescent="0.2">
      <c r="B864" s="15" t="s">
        <v>75</v>
      </c>
      <c r="C864" s="15" t="s">
        <v>72</v>
      </c>
      <c r="D864" s="15" t="s">
        <v>109</v>
      </c>
      <c r="E864" s="16">
        <v>0.27291666666666664</v>
      </c>
      <c r="F864" s="3">
        <v>0.68680555555555556</v>
      </c>
      <c r="G864" s="12">
        <f t="shared" si="167"/>
        <v>2.0138888888888928E-2</v>
      </c>
      <c r="H864" s="13">
        <f t="shared" si="157"/>
        <v>29</v>
      </c>
      <c r="I864" s="13" t="str">
        <f t="shared" si="159"/>
        <v>DIURNO</v>
      </c>
      <c r="J864" s="12" t="str">
        <f t="shared" si="158"/>
        <v/>
      </c>
      <c r="L864" s="13" t="str">
        <f t="shared" si="156"/>
        <v/>
      </c>
      <c r="M864" s="13">
        <f t="shared" si="160"/>
        <v>0.5</v>
      </c>
      <c r="N864" s="28">
        <f t="shared" si="161"/>
        <v>0</v>
      </c>
      <c r="O864" s="13">
        <f t="shared" si="162"/>
        <v>0</v>
      </c>
      <c r="P864" s="13">
        <f t="shared" si="163"/>
        <v>0</v>
      </c>
      <c r="Q864">
        <f t="shared" si="164"/>
        <v>0</v>
      </c>
      <c r="R864">
        <f t="shared" si="165"/>
        <v>0</v>
      </c>
      <c r="S864">
        <f t="shared" si="166"/>
        <v>0.5</v>
      </c>
    </row>
    <row r="865" spans="2:19" x14ac:dyDescent="0.2">
      <c r="B865" s="15" t="s">
        <v>75</v>
      </c>
      <c r="C865" s="15" t="s">
        <v>72</v>
      </c>
      <c r="D865" s="15" t="s">
        <v>111</v>
      </c>
      <c r="E865" s="16">
        <v>0.26944444444444443</v>
      </c>
      <c r="F865" s="3">
        <v>0.72361111111111109</v>
      </c>
      <c r="G865" s="12">
        <f t="shared" si="167"/>
        <v>5.6944444444444464E-2</v>
      </c>
      <c r="H865" s="13">
        <f t="shared" si="157"/>
        <v>22</v>
      </c>
      <c r="I865" s="13" t="str">
        <f t="shared" si="159"/>
        <v>DIURNO</v>
      </c>
      <c r="J865" s="12" t="str">
        <f t="shared" si="158"/>
        <v/>
      </c>
      <c r="L865" s="13" t="str">
        <f t="shared" si="156"/>
        <v/>
      </c>
      <c r="M865" s="13">
        <f t="shared" si="160"/>
        <v>0.5</v>
      </c>
      <c r="N865" s="28">
        <f t="shared" si="161"/>
        <v>0</v>
      </c>
      <c r="O865" s="13">
        <f t="shared" si="162"/>
        <v>0</v>
      </c>
      <c r="P865" s="13">
        <f t="shared" si="163"/>
        <v>1</v>
      </c>
      <c r="Q865">
        <f t="shared" si="164"/>
        <v>0</v>
      </c>
      <c r="R865">
        <f t="shared" si="165"/>
        <v>1</v>
      </c>
      <c r="S865">
        <f t="shared" si="166"/>
        <v>0.5</v>
      </c>
    </row>
    <row r="866" spans="2:19" x14ac:dyDescent="0.2">
      <c r="B866" s="15" t="s">
        <v>75</v>
      </c>
      <c r="C866" s="15" t="s">
        <v>72</v>
      </c>
      <c r="D866" s="15" t="s">
        <v>112</v>
      </c>
      <c r="E866" s="16">
        <v>0.27291666666666664</v>
      </c>
      <c r="F866" s="3">
        <v>0.68819444444444444</v>
      </c>
      <c r="G866" s="12">
        <f t="shared" si="167"/>
        <v>2.1527777777777812E-2</v>
      </c>
      <c r="H866" s="13">
        <f t="shared" si="157"/>
        <v>31</v>
      </c>
      <c r="I866" s="13" t="str">
        <f t="shared" si="159"/>
        <v>DIURNO</v>
      </c>
      <c r="J866" s="12" t="str">
        <f t="shared" si="158"/>
        <v/>
      </c>
      <c r="L866" s="13" t="str">
        <f t="shared" si="156"/>
        <v/>
      </c>
      <c r="M866" s="13">
        <f t="shared" si="160"/>
        <v>0.5</v>
      </c>
      <c r="N866" s="28">
        <f t="shared" si="161"/>
        <v>0</v>
      </c>
      <c r="O866" s="13">
        <f t="shared" si="162"/>
        <v>0</v>
      </c>
      <c r="P866" s="13">
        <f t="shared" si="163"/>
        <v>0</v>
      </c>
      <c r="Q866">
        <f t="shared" si="164"/>
        <v>0</v>
      </c>
      <c r="R866">
        <f t="shared" si="165"/>
        <v>0</v>
      </c>
      <c r="S866">
        <f t="shared" si="166"/>
        <v>0.5</v>
      </c>
    </row>
    <row r="867" spans="2:19" x14ac:dyDescent="0.2">
      <c r="B867" s="15" t="s">
        <v>76</v>
      </c>
      <c r="C867" s="15" t="s">
        <v>72</v>
      </c>
      <c r="D867" s="15" t="s">
        <v>102</v>
      </c>
      <c r="E867" s="16">
        <v>0.27013888888888887</v>
      </c>
      <c r="F867" s="3">
        <v>0.67499999999999993</v>
      </c>
      <c r="G867" s="12">
        <f t="shared" si="167"/>
        <v>8.3333333333333037E-3</v>
      </c>
      <c r="H867" s="13">
        <f t="shared" si="157"/>
        <v>12</v>
      </c>
      <c r="I867" s="13" t="str">
        <f t="shared" si="159"/>
        <v>DIURNO</v>
      </c>
      <c r="J867" s="12" t="str">
        <f t="shared" si="158"/>
        <v/>
      </c>
      <c r="L867" s="13" t="str">
        <f t="shared" si="156"/>
        <v/>
      </c>
      <c r="M867" s="13">
        <f t="shared" si="160"/>
        <v>0.25</v>
      </c>
      <c r="N867" s="28">
        <f t="shared" si="161"/>
        <v>0</v>
      </c>
      <c r="O867" s="13">
        <f t="shared" si="162"/>
        <v>0</v>
      </c>
      <c r="P867" s="13">
        <f t="shared" si="163"/>
        <v>0</v>
      </c>
      <c r="Q867">
        <f t="shared" si="164"/>
        <v>0</v>
      </c>
      <c r="R867">
        <f t="shared" si="165"/>
        <v>0</v>
      </c>
      <c r="S867">
        <f t="shared" si="166"/>
        <v>0.25</v>
      </c>
    </row>
    <row r="868" spans="2:19" x14ac:dyDescent="0.2">
      <c r="B868" s="15" t="s">
        <v>76</v>
      </c>
      <c r="C868" s="15" t="s">
        <v>72</v>
      </c>
      <c r="D868" s="15" t="s">
        <v>103</v>
      </c>
      <c r="E868" s="16">
        <v>0.27361111111111108</v>
      </c>
      <c r="F868" s="3">
        <v>0.73472222222222217</v>
      </c>
      <c r="G868" s="12">
        <f t="shared" si="167"/>
        <v>6.8055555555555536E-2</v>
      </c>
      <c r="H868" s="13">
        <f t="shared" si="157"/>
        <v>38</v>
      </c>
      <c r="I868" s="13" t="str">
        <f t="shared" si="159"/>
        <v>DIURNO</v>
      </c>
      <c r="J868" s="12" t="str">
        <f t="shared" si="158"/>
        <v/>
      </c>
      <c r="L868" s="13" t="str">
        <f t="shared" si="156"/>
        <v/>
      </c>
      <c r="M868" s="13">
        <f t="shared" si="160"/>
        <v>0.5</v>
      </c>
      <c r="N868" s="28">
        <f t="shared" si="161"/>
        <v>0</v>
      </c>
      <c r="O868" s="13">
        <f t="shared" si="162"/>
        <v>0</v>
      </c>
      <c r="P868" s="13">
        <f t="shared" si="163"/>
        <v>1</v>
      </c>
      <c r="Q868">
        <f t="shared" si="164"/>
        <v>0</v>
      </c>
      <c r="R868">
        <f t="shared" si="165"/>
        <v>1</v>
      </c>
      <c r="S868">
        <f t="shared" si="166"/>
        <v>0.5</v>
      </c>
    </row>
    <row r="869" spans="2:19" x14ac:dyDescent="0.2">
      <c r="B869" s="15" t="s">
        <v>76</v>
      </c>
      <c r="C869" s="15" t="s">
        <v>72</v>
      </c>
      <c r="D869" s="15" t="s">
        <v>117</v>
      </c>
      <c r="E869" s="16">
        <v>0.29583333333333334</v>
      </c>
      <c r="F869" s="3">
        <v>0.67986111111111114</v>
      </c>
      <c r="G869" s="12">
        <f t="shared" si="167"/>
        <v>1.3194444444444509E-2</v>
      </c>
      <c r="H869" s="13">
        <f t="shared" si="157"/>
        <v>19</v>
      </c>
      <c r="I869" s="13" t="str">
        <f t="shared" si="159"/>
        <v>DIURNO</v>
      </c>
      <c r="J869" s="12" t="str">
        <f t="shared" si="158"/>
        <v/>
      </c>
      <c r="L869" s="13" t="str">
        <f t="shared" si="156"/>
        <v/>
      </c>
      <c r="M869" s="13">
        <f t="shared" si="160"/>
        <v>0.25</v>
      </c>
      <c r="N869" s="28">
        <f t="shared" si="161"/>
        <v>0</v>
      </c>
      <c r="O869" s="13">
        <f t="shared" si="162"/>
        <v>0</v>
      </c>
      <c r="P869" s="13">
        <f t="shared" si="163"/>
        <v>0</v>
      </c>
      <c r="Q869">
        <f t="shared" si="164"/>
        <v>0</v>
      </c>
      <c r="R869">
        <f t="shared" si="165"/>
        <v>0</v>
      </c>
      <c r="S869">
        <f t="shared" si="166"/>
        <v>0.25</v>
      </c>
    </row>
    <row r="870" spans="2:19" x14ac:dyDescent="0.2">
      <c r="B870" s="15" t="s">
        <v>76</v>
      </c>
      <c r="C870" s="15" t="s">
        <v>72</v>
      </c>
      <c r="D870" s="15" t="s">
        <v>104</v>
      </c>
      <c r="E870" s="16">
        <v>0.26944444444444443</v>
      </c>
      <c r="F870" s="3">
        <v>0.68958333333333333</v>
      </c>
      <c r="G870" s="12">
        <f t="shared" si="167"/>
        <v>2.2916666666666696E-2</v>
      </c>
      <c r="H870" s="13">
        <f t="shared" si="157"/>
        <v>33</v>
      </c>
      <c r="I870" s="13" t="str">
        <f t="shared" si="159"/>
        <v>DIURNO</v>
      </c>
      <c r="J870" s="12" t="str">
        <f t="shared" si="158"/>
        <v/>
      </c>
      <c r="L870" s="13" t="str">
        <f t="shared" si="156"/>
        <v/>
      </c>
      <c r="M870" s="13">
        <f t="shared" si="160"/>
        <v>0.5</v>
      </c>
      <c r="N870" s="28">
        <f t="shared" si="161"/>
        <v>0</v>
      </c>
      <c r="O870" s="13">
        <f t="shared" si="162"/>
        <v>0</v>
      </c>
      <c r="P870" s="13">
        <f t="shared" si="163"/>
        <v>0</v>
      </c>
      <c r="Q870">
        <f t="shared" si="164"/>
        <v>0</v>
      </c>
      <c r="R870">
        <f t="shared" si="165"/>
        <v>0</v>
      </c>
      <c r="S870">
        <f t="shared" si="166"/>
        <v>0.5</v>
      </c>
    </row>
    <row r="871" spans="2:19" x14ac:dyDescent="0.2">
      <c r="B871" s="15" t="s">
        <v>76</v>
      </c>
      <c r="C871" s="15" t="s">
        <v>72</v>
      </c>
      <c r="D871" s="15" t="s">
        <v>105</v>
      </c>
      <c r="E871" s="16">
        <v>0.27013888888888887</v>
      </c>
      <c r="F871" s="3">
        <v>0.68402777777777779</v>
      </c>
      <c r="G871" s="12">
        <f t="shared" si="167"/>
        <v>1.736111111111116E-2</v>
      </c>
      <c r="H871" s="13">
        <f t="shared" si="157"/>
        <v>25</v>
      </c>
      <c r="I871" s="13" t="str">
        <f t="shared" si="159"/>
        <v>DIURNO</v>
      </c>
      <c r="J871" s="12" t="str">
        <f t="shared" si="158"/>
        <v/>
      </c>
      <c r="L871" s="13" t="str">
        <f t="shared" si="156"/>
        <v/>
      </c>
      <c r="M871" s="13">
        <f t="shared" si="160"/>
        <v>0.5</v>
      </c>
      <c r="N871" s="28">
        <f t="shared" si="161"/>
        <v>0</v>
      </c>
      <c r="O871" s="13">
        <f t="shared" si="162"/>
        <v>0</v>
      </c>
      <c r="P871" s="13">
        <f t="shared" si="163"/>
        <v>0</v>
      </c>
      <c r="Q871">
        <f t="shared" si="164"/>
        <v>0</v>
      </c>
      <c r="R871">
        <f t="shared" si="165"/>
        <v>0</v>
      </c>
      <c r="S871">
        <f t="shared" si="166"/>
        <v>0.5</v>
      </c>
    </row>
    <row r="872" spans="2:19" x14ac:dyDescent="0.2">
      <c r="B872" s="15" t="s">
        <v>76</v>
      </c>
      <c r="C872" s="15" t="s">
        <v>72</v>
      </c>
      <c r="D872" s="15" t="s">
        <v>106</v>
      </c>
      <c r="E872" s="16">
        <v>0.27083333333333331</v>
      </c>
      <c r="F872" s="3">
        <v>0.6972222222222223</v>
      </c>
      <c r="G872" s="12">
        <f t="shared" si="167"/>
        <v>3.0555555555555669E-2</v>
      </c>
      <c r="H872" s="13">
        <f t="shared" si="157"/>
        <v>44</v>
      </c>
      <c r="I872" s="13" t="str">
        <f t="shared" si="159"/>
        <v>DIURNO</v>
      </c>
      <c r="J872" s="12" t="str">
        <f t="shared" si="158"/>
        <v/>
      </c>
      <c r="L872" s="13" t="str">
        <f t="shared" si="156"/>
        <v/>
      </c>
      <c r="M872" s="13">
        <f t="shared" si="160"/>
        <v>0.75</v>
      </c>
      <c r="N872" s="28">
        <f t="shared" si="161"/>
        <v>0</v>
      </c>
      <c r="O872" s="13">
        <f t="shared" si="162"/>
        <v>0</v>
      </c>
      <c r="P872" s="13">
        <f t="shared" si="163"/>
        <v>0</v>
      </c>
      <c r="Q872">
        <f t="shared" si="164"/>
        <v>0</v>
      </c>
      <c r="R872">
        <f t="shared" si="165"/>
        <v>0</v>
      </c>
      <c r="S872">
        <f t="shared" si="166"/>
        <v>0.75</v>
      </c>
    </row>
    <row r="873" spans="2:19" x14ac:dyDescent="0.2">
      <c r="B873" s="15" t="s">
        <v>76</v>
      </c>
      <c r="C873" s="15" t="s">
        <v>72</v>
      </c>
      <c r="D873" s="15" t="s">
        <v>107</v>
      </c>
      <c r="E873" s="16">
        <v>0.2722222222222222</v>
      </c>
      <c r="F873" s="3">
        <v>0.69374999999999998</v>
      </c>
      <c r="G873" s="12">
        <f t="shared" si="167"/>
        <v>2.7083333333333348E-2</v>
      </c>
      <c r="H873" s="13">
        <f t="shared" si="157"/>
        <v>39</v>
      </c>
      <c r="I873" s="13" t="str">
        <f t="shared" si="159"/>
        <v>DIURNO</v>
      </c>
      <c r="J873" s="12" t="str">
        <f t="shared" si="158"/>
        <v/>
      </c>
      <c r="L873" s="13" t="str">
        <f t="shared" si="156"/>
        <v/>
      </c>
      <c r="M873" s="13">
        <f t="shared" si="160"/>
        <v>0.5</v>
      </c>
      <c r="N873" s="28">
        <f t="shared" si="161"/>
        <v>0</v>
      </c>
      <c r="O873" s="13">
        <f t="shared" si="162"/>
        <v>0</v>
      </c>
      <c r="P873" s="13">
        <f t="shared" si="163"/>
        <v>0</v>
      </c>
      <c r="Q873">
        <f t="shared" si="164"/>
        <v>0</v>
      </c>
      <c r="R873">
        <f t="shared" si="165"/>
        <v>0</v>
      </c>
      <c r="S873">
        <f t="shared" si="166"/>
        <v>0.5</v>
      </c>
    </row>
    <row r="874" spans="2:19" x14ac:dyDescent="0.2">
      <c r="B874" s="15" t="s">
        <v>76</v>
      </c>
      <c r="C874" s="15" t="s">
        <v>72</v>
      </c>
      <c r="D874" s="15" t="s">
        <v>113</v>
      </c>
      <c r="E874" s="16">
        <v>0.27361111111111108</v>
      </c>
      <c r="F874" s="3">
        <v>0.71527777777777779</v>
      </c>
      <c r="G874" s="12">
        <f t="shared" si="167"/>
        <v>4.861111111111116E-2</v>
      </c>
      <c r="H874" s="13">
        <f t="shared" si="157"/>
        <v>10</v>
      </c>
      <c r="I874" s="13" t="str">
        <f t="shared" si="159"/>
        <v>DIURNO</v>
      </c>
      <c r="J874" s="12" t="str">
        <f t="shared" si="158"/>
        <v/>
      </c>
      <c r="L874" s="13" t="str">
        <f t="shared" si="156"/>
        <v/>
      </c>
      <c r="M874" s="13">
        <f t="shared" si="160"/>
        <v>0.25</v>
      </c>
      <c r="N874" s="28">
        <f t="shared" si="161"/>
        <v>0</v>
      </c>
      <c r="O874" s="13">
        <f t="shared" si="162"/>
        <v>0</v>
      </c>
      <c r="P874" s="13">
        <f t="shared" si="163"/>
        <v>1</v>
      </c>
      <c r="Q874">
        <f t="shared" si="164"/>
        <v>0</v>
      </c>
      <c r="R874">
        <f t="shared" si="165"/>
        <v>1</v>
      </c>
      <c r="S874">
        <f t="shared" si="166"/>
        <v>0.25</v>
      </c>
    </row>
    <row r="875" spans="2:19" x14ac:dyDescent="0.2">
      <c r="B875" s="15" t="s">
        <v>76</v>
      </c>
      <c r="C875" s="15" t="s">
        <v>72</v>
      </c>
      <c r="D875" s="15" t="s">
        <v>108</v>
      </c>
      <c r="E875" s="16">
        <v>0.27083333333333331</v>
      </c>
      <c r="F875" s="3">
        <v>0.74861111111111101</v>
      </c>
      <c r="G875" s="12">
        <f t="shared" si="167"/>
        <v>8.1944444444444375E-2</v>
      </c>
      <c r="H875" s="13">
        <f t="shared" si="157"/>
        <v>58</v>
      </c>
      <c r="I875" s="13" t="str">
        <f t="shared" si="159"/>
        <v>DIURNO</v>
      </c>
      <c r="J875" s="12" t="str">
        <f t="shared" si="158"/>
        <v/>
      </c>
      <c r="L875" s="13" t="str">
        <f t="shared" si="156"/>
        <v/>
      </c>
      <c r="M875" s="13">
        <f t="shared" si="160"/>
        <v>1</v>
      </c>
      <c r="N875" s="28">
        <f t="shared" si="161"/>
        <v>0</v>
      </c>
      <c r="O875" s="13">
        <f t="shared" si="162"/>
        <v>0</v>
      </c>
      <c r="P875" s="13">
        <f t="shared" si="163"/>
        <v>1</v>
      </c>
      <c r="Q875">
        <f t="shared" si="164"/>
        <v>0</v>
      </c>
      <c r="R875">
        <f t="shared" si="165"/>
        <v>1</v>
      </c>
      <c r="S875">
        <f t="shared" si="166"/>
        <v>1</v>
      </c>
    </row>
    <row r="876" spans="2:19" x14ac:dyDescent="0.2">
      <c r="B876" s="15" t="s">
        <v>76</v>
      </c>
      <c r="C876" s="15" t="s">
        <v>72</v>
      </c>
      <c r="D876" s="15" t="s">
        <v>114</v>
      </c>
      <c r="E876" s="16">
        <v>0.33958333333333335</v>
      </c>
      <c r="F876" s="3">
        <v>0.54027777777777775</v>
      </c>
      <c r="G876" s="12">
        <f t="shared" si="167"/>
        <v>0</v>
      </c>
      <c r="H876" s="13">
        <f t="shared" si="157"/>
        <v>0</v>
      </c>
      <c r="I876" s="13" t="str">
        <f t="shared" si="159"/>
        <v>DIURNO</v>
      </c>
      <c r="J876" s="12" t="str">
        <f t="shared" si="158"/>
        <v/>
      </c>
      <c r="L876" s="13" t="str">
        <f t="shared" si="156"/>
        <v/>
      </c>
      <c r="M876" s="13">
        <f t="shared" si="160"/>
        <v>0</v>
      </c>
      <c r="N876" s="28">
        <f t="shared" si="161"/>
        <v>0</v>
      </c>
      <c r="O876" s="13">
        <f t="shared" si="162"/>
        <v>0</v>
      </c>
      <c r="P876" s="13">
        <f t="shared" si="163"/>
        <v>0</v>
      </c>
      <c r="Q876">
        <f t="shared" si="164"/>
        <v>0</v>
      </c>
      <c r="R876">
        <f t="shared" si="165"/>
        <v>0</v>
      </c>
      <c r="S876">
        <f t="shared" si="166"/>
        <v>0</v>
      </c>
    </row>
    <row r="877" spans="2:19" x14ac:dyDescent="0.2">
      <c r="B877" s="15" t="s">
        <v>76</v>
      </c>
      <c r="C877" s="15" t="s">
        <v>72</v>
      </c>
      <c r="D877" s="15" t="s">
        <v>109</v>
      </c>
      <c r="E877" s="16">
        <v>0.27430555555555552</v>
      </c>
      <c r="F877" s="3">
        <v>0.6875</v>
      </c>
      <c r="G877" s="12">
        <f t="shared" si="167"/>
        <v>2.083333333333337E-2</v>
      </c>
      <c r="H877" s="13">
        <f t="shared" si="157"/>
        <v>30</v>
      </c>
      <c r="I877" s="13" t="str">
        <f t="shared" si="159"/>
        <v>DIURNO</v>
      </c>
      <c r="J877" s="12" t="str">
        <f t="shared" si="158"/>
        <v/>
      </c>
      <c r="L877" s="13" t="str">
        <f t="shared" si="156"/>
        <v/>
      </c>
      <c r="M877" s="13">
        <f t="shared" si="160"/>
        <v>0.5</v>
      </c>
      <c r="N877" s="28">
        <f t="shared" si="161"/>
        <v>0</v>
      </c>
      <c r="O877" s="13">
        <f t="shared" si="162"/>
        <v>0</v>
      </c>
      <c r="P877" s="13">
        <f t="shared" si="163"/>
        <v>0</v>
      </c>
      <c r="Q877">
        <f t="shared" si="164"/>
        <v>0</v>
      </c>
      <c r="R877">
        <f t="shared" si="165"/>
        <v>0</v>
      </c>
      <c r="S877">
        <f t="shared" si="166"/>
        <v>0.5</v>
      </c>
    </row>
    <row r="878" spans="2:19" x14ac:dyDescent="0.2">
      <c r="B878" s="15" t="s">
        <v>76</v>
      </c>
      <c r="C878" s="15" t="s">
        <v>72</v>
      </c>
      <c r="D878" s="15" t="s">
        <v>110</v>
      </c>
      <c r="E878" s="16">
        <v>0.27291666666666664</v>
      </c>
      <c r="F878" s="3">
        <v>0.68541666666666667</v>
      </c>
      <c r="G878" s="12">
        <f t="shared" si="167"/>
        <v>1.8750000000000044E-2</v>
      </c>
      <c r="H878" s="13">
        <f t="shared" si="157"/>
        <v>27</v>
      </c>
      <c r="I878" s="13" t="str">
        <f t="shared" si="159"/>
        <v>DIURNO</v>
      </c>
      <c r="J878" s="12" t="str">
        <f t="shared" si="158"/>
        <v/>
      </c>
      <c r="L878" s="13" t="str">
        <f t="shared" si="156"/>
        <v/>
      </c>
      <c r="M878" s="13">
        <f t="shared" si="160"/>
        <v>0.5</v>
      </c>
      <c r="N878" s="28">
        <f t="shared" si="161"/>
        <v>0</v>
      </c>
      <c r="O878" s="13">
        <f t="shared" si="162"/>
        <v>0</v>
      </c>
      <c r="P878" s="13">
        <f t="shared" si="163"/>
        <v>0</v>
      </c>
      <c r="Q878">
        <f t="shared" si="164"/>
        <v>0</v>
      </c>
      <c r="R878">
        <f t="shared" si="165"/>
        <v>0</v>
      </c>
      <c r="S878">
        <f t="shared" si="166"/>
        <v>0.5</v>
      </c>
    </row>
    <row r="879" spans="2:19" x14ac:dyDescent="0.2">
      <c r="B879" s="15" t="s">
        <v>76</v>
      </c>
      <c r="C879" s="15" t="s">
        <v>72</v>
      </c>
      <c r="D879" s="15" t="s">
        <v>111</v>
      </c>
      <c r="E879" s="16">
        <v>0.2722222222222222</v>
      </c>
      <c r="F879" s="3">
        <v>0.68819444444444444</v>
      </c>
      <c r="G879" s="12">
        <f t="shared" si="167"/>
        <v>2.1527777777777812E-2</v>
      </c>
      <c r="H879" s="13">
        <f t="shared" si="157"/>
        <v>31</v>
      </c>
      <c r="I879" s="13" t="str">
        <f t="shared" si="159"/>
        <v>DIURNO</v>
      </c>
      <c r="J879" s="12" t="str">
        <f t="shared" si="158"/>
        <v/>
      </c>
      <c r="L879" s="13" t="str">
        <f t="shared" si="156"/>
        <v/>
      </c>
      <c r="M879" s="13">
        <f t="shared" si="160"/>
        <v>0.5</v>
      </c>
      <c r="N879" s="28">
        <f t="shared" si="161"/>
        <v>0</v>
      </c>
      <c r="O879" s="13">
        <f t="shared" si="162"/>
        <v>0</v>
      </c>
      <c r="P879" s="13">
        <f t="shared" si="163"/>
        <v>0</v>
      </c>
      <c r="Q879">
        <f t="shared" si="164"/>
        <v>0</v>
      </c>
      <c r="R879">
        <f t="shared" si="165"/>
        <v>0</v>
      </c>
      <c r="S879">
        <f t="shared" si="166"/>
        <v>0.5</v>
      </c>
    </row>
    <row r="880" spans="2:19" x14ac:dyDescent="0.2">
      <c r="B880" s="15" t="s">
        <v>76</v>
      </c>
      <c r="C880" s="15" t="s">
        <v>72</v>
      </c>
      <c r="D880" s="15" t="s">
        <v>112</v>
      </c>
      <c r="E880" s="16">
        <v>0.27430555555555552</v>
      </c>
      <c r="F880" s="3">
        <v>0.69166666666666676</v>
      </c>
      <c r="G880" s="12">
        <f t="shared" si="167"/>
        <v>2.5000000000000133E-2</v>
      </c>
      <c r="H880" s="13">
        <f t="shared" si="157"/>
        <v>36</v>
      </c>
      <c r="I880" s="13" t="str">
        <f t="shared" si="159"/>
        <v>DIURNO</v>
      </c>
      <c r="J880" s="12" t="str">
        <f t="shared" si="158"/>
        <v/>
      </c>
      <c r="L880" s="13" t="str">
        <f t="shared" si="156"/>
        <v/>
      </c>
      <c r="M880" s="13">
        <f t="shared" si="160"/>
        <v>0.5</v>
      </c>
      <c r="N880" s="28">
        <f t="shared" si="161"/>
        <v>0</v>
      </c>
      <c r="O880" s="13">
        <f t="shared" si="162"/>
        <v>0</v>
      </c>
      <c r="P880" s="13">
        <f t="shared" si="163"/>
        <v>0</v>
      </c>
      <c r="Q880">
        <f t="shared" si="164"/>
        <v>0</v>
      </c>
      <c r="R880">
        <f t="shared" si="165"/>
        <v>0</v>
      </c>
      <c r="S880">
        <f t="shared" si="166"/>
        <v>0.5</v>
      </c>
    </row>
    <row r="881" spans="2:19" x14ac:dyDescent="0.2">
      <c r="B881" s="15" t="s">
        <v>77</v>
      </c>
      <c r="C881" s="15" t="s">
        <v>72</v>
      </c>
      <c r="D881" s="15" t="s">
        <v>102</v>
      </c>
      <c r="E881" s="16">
        <v>0.25625000000000003</v>
      </c>
      <c r="F881" s="3">
        <v>0.7631944444444444</v>
      </c>
      <c r="G881" s="12">
        <f t="shared" si="167"/>
        <v>9.6527777777777768E-2</v>
      </c>
      <c r="H881" s="13">
        <f t="shared" si="157"/>
        <v>19</v>
      </c>
      <c r="I881" s="13" t="str">
        <f t="shared" si="159"/>
        <v>DIURNO</v>
      </c>
      <c r="J881" s="12" t="str">
        <f t="shared" si="158"/>
        <v/>
      </c>
      <c r="L881" s="13" t="str">
        <f t="shared" si="156"/>
        <v/>
      </c>
      <c r="M881" s="13">
        <f t="shared" si="160"/>
        <v>0.25</v>
      </c>
      <c r="N881" s="28">
        <f t="shared" si="161"/>
        <v>0</v>
      </c>
      <c r="O881" s="13">
        <f t="shared" si="162"/>
        <v>0</v>
      </c>
      <c r="P881" s="13">
        <f t="shared" si="163"/>
        <v>2</v>
      </c>
      <c r="Q881">
        <f t="shared" si="164"/>
        <v>0</v>
      </c>
      <c r="R881">
        <f t="shared" si="165"/>
        <v>2</v>
      </c>
      <c r="S881">
        <f t="shared" si="166"/>
        <v>0.25</v>
      </c>
    </row>
    <row r="882" spans="2:19" x14ac:dyDescent="0.2">
      <c r="B882" s="15" t="s">
        <v>77</v>
      </c>
      <c r="C882" s="15" t="s">
        <v>72</v>
      </c>
      <c r="D882" s="15" t="s">
        <v>117</v>
      </c>
      <c r="E882" s="16">
        <v>0.71527777777777779</v>
      </c>
      <c r="G882" s="12">
        <f t="shared" si="167"/>
        <v>0</v>
      </c>
      <c r="H882" s="13">
        <f t="shared" si="157"/>
        <v>0</v>
      </c>
      <c r="I882" s="13" t="str">
        <f t="shared" si="159"/>
        <v>DIURNO</v>
      </c>
      <c r="J882" s="12" t="str">
        <f t="shared" si="158"/>
        <v>SI</v>
      </c>
      <c r="L882" s="13" t="str">
        <f t="shared" si="156"/>
        <v>5,5</v>
      </c>
      <c r="M882" s="13">
        <f t="shared" si="160"/>
        <v>0</v>
      </c>
      <c r="N882" s="28">
        <f t="shared" si="161"/>
        <v>0</v>
      </c>
      <c r="O882" s="13">
        <f t="shared" si="162"/>
        <v>0</v>
      </c>
      <c r="P882" s="13">
        <f t="shared" si="163"/>
        <v>0</v>
      </c>
      <c r="Q882">
        <f t="shared" si="164"/>
        <v>0</v>
      </c>
      <c r="R882">
        <f t="shared" si="165"/>
        <v>0</v>
      </c>
      <c r="S882">
        <f t="shared" si="166"/>
        <v>0</v>
      </c>
    </row>
    <row r="883" spans="2:19" x14ac:dyDescent="0.2">
      <c r="B883" s="15" t="s">
        <v>77</v>
      </c>
      <c r="C883" s="15" t="s">
        <v>72</v>
      </c>
      <c r="D883" s="15" t="s">
        <v>104</v>
      </c>
      <c r="E883" s="16">
        <v>0.25416666666666665</v>
      </c>
      <c r="F883" s="3">
        <v>0.79236111111111107</v>
      </c>
      <c r="G883" s="12">
        <f t="shared" si="167"/>
        <v>0.12569444444444444</v>
      </c>
      <c r="H883" s="13">
        <f t="shared" si="157"/>
        <v>1</v>
      </c>
      <c r="I883" s="13" t="str">
        <f t="shared" si="159"/>
        <v>DIURNO</v>
      </c>
      <c r="J883" s="12" t="str">
        <f t="shared" si="158"/>
        <v/>
      </c>
      <c r="L883" s="13" t="str">
        <f t="shared" si="156"/>
        <v/>
      </c>
      <c r="M883" s="13">
        <f t="shared" si="160"/>
        <v>0</v>
      </c>
      <c r="N883" s="28">
        <f t="shared" si="161"/>
        <v>0</v>
      </c>
      <c r="O883" s="13">
        <f t="shared" si="162"/>
        <v>0</v>
      </c>
      <c r="P883" s="13">
        <f t="shared" si="163"/>
        <v>3</v>
      </c>
      <c r="Q883">
        <f t="shared" si="164"/>
        <v>0</v>
      </c>
      <c r="R883">
        <f t="shared" si="165"/>
        <v>3</v>
      </c>
      <c r="S883">
        <f t="shared" si="166"/>
        <v>0</v>
      </c>
    </row>
    <row r="884" spans="2:19" x14ac:dyDescent="0.2">
      <c r="B884" s="15" t="s">
        <v>77</v>
      </c>
      <c r="C884" s="15" t="s">
        <v>72</v>
      </c>
      <c r="D884" s="15" t="s">
        <v>105</v>
      </c>
      <c r="E884" s="16">
        <v>0.25486111111111109</v>
      </c>
      <c r="F884" s="3">
        <v>0.6972222222222223</v>
      </c>
      <c r="G884" s="12">
        <f t="shared" si="167"/>
        <v>3.0555555555555669E-2</v>
      </c>
      <c r="H884" s="13">
        <f t="shared" si="157"/>
        <v>44</v>
      </c>
      <c r="I884" s="13" t="str">
        <f t="shared" si="159"/>
        <v>DIURNO</v>
      </c>
      <c r="J884" s="12" t="str">
        <f t="shared" si="158"/>
        <v/>
      </c>
      <c r="L884" s="13" t="str">
        <f t="shared" si="156"/>
        <v/>
      </c>
      <c r="M884" s="13">
        <f t="shared" si="160"/>
        <v>0.75</v>
      </c>
      <c r="N884" s="28">
        <f t="shared" si="161"/>
        <v>0</v>
      </c>
      <c r="O884" s="13">
        <f t="shared" si="162"/>
        <v>0</v>
      </c>
      <c r="P884" s="13">
        <f t="shared" si="163"/>
        <v>0</v>
      </c>
      <c r="Q884">
        <f t="shared" si="164"/>
        <v>0</v>
      </c>
      <c r="R884">
        <f t="shared" si="165"/>
        <v>0</v>
      </c>
      <c r="S884">
        <f t="shared" si="166"/>
        <v>0.75</v>
      </c>
    </row>
    <row r="885" spans="2:19" x14ac:dyDescent="0.2">
      <c r="B885" s="15" t="s">
        <v>77</v>
      </c>
      <c r="C885" s="15" t="s">
        <v>72</v>
      </c>
      <c r="D885" s="15" t="s">
        <v>106</v>
      </c>
      <c r="E885" s="16">
        <v>0.25694444444444448</v>
      </c>
      <c r="F885" s="3">
        <v>0.25694444444444448</v>
      </c>
      <c r="G885" s="12">
        <f t="shared" si="167"/>
        <v>0</v>
      </c>
      <c r="H885" s="13">
        <f t="shared" si="157"/>
        <v>0</v>
      </c>
      <c r="I885" s="13" t="str">
        <f t="shared" si="159"/>
        <v>DIURNO</v>
      </c>
      <c r="J885" s="12" t="str">
        <f t="shared" si="158"/>
        <v/>
      </c>
      <c r="L885" s="13" t="str">
        <f t="shared" si="156"/>
        <v/>
      </c>
      <c r="M885" s="13">
        <f t="shared" si="160"/>
        <v>0</v>
      </c>
      <c r="N885" s="28">
        <f t="shared" si="161"/>
        <v>0</v>
      </c>
      <c r="O885" s="13">
        <f t="shared" si="162"/>
        <v>0</v>
      </c>
      <c r="P885" s="13">
        <f t="shared" si="163"/>
        <v>0</v>
      </c>
      <c r="Q885">
        <f t="shared" si="164"/>
        <v>0</v>
      </c>
      <c r="R885">
        <f t="shared" si="165"/>
        <v>0</v>
      </c>
      <c r="S885">
        <f t="shared" si="166"/>
        <v>0</v>
      </c>
    </row>
    <row r="886" spans="2:19" x14ac:dyDescent="0.2">
      <c r="B886" s="15" t="s">
        <v>77</v>
      </c>
      <c r="C886" s="15" t="s">
        <v>72</v>
      </c>
      <c r="D886" s="15" t="s">
        <v>107</v>
      </c>
      <c r="E886" s="16">
        <v>0.20208333333333331</v>
      </c>
      <c r="F886" s="3">
        <v>0.91805555555555562</v>
      </c>
      <c r="G886" s="12">
        <f t="shared" si="167"/>
        <v>0.25138888888888899</v>
      </c>
      <c r="H886" s="13">
        <f t="shared" si="157"/>
        <v>2</v>
      </c>
      <c r="I886" s="13" t="str">
        <f t="shared" si="159"/>
        <v>EXTRANOC</v>
      </c>
      <c r="J886" s="12" t="str">
        <f t="shared" si="158"/>
        <v/>
      </c>
      <c r="L886" s="13" t="str">
        <f t="shared" si="156"/>
        <v/>
      </c>
      <c r="M886" s="13">
        <f t="shared" si="160"/>
        <v>0</v>
      </c>
      <c r="N886" s="28">
        <f t="shared" si="161"/>
        <v>1.388888888888995E-3</v>
      </c>
      <c r="O886" s="13">
        <f t="shared" si="162"/>
        <v>2</v>
      </c>
      <c r="P886" s="13">
        <f t="shared" si="163"/>
        <v>6</v>
      </c>
      <c r="Q886">
        <f t="shared" si="164"/>
        <v>0</v>
      </c>
      <c r="R886">
        <f t="shared" si="165"/>
        <v>6</v>
      </c>
      <c r="S886">
        <f t="shared" si="166"/>
        <v>0</v>
      </c>
    </row>
    <row r="887" spans="2:19" x14ac:dyDescent="0.2">
      <c r="B887" s="15" t="s">
        <v>77</v>
      </c>
      <c r="C887" s="15" t="s">
        <v>72</v>
      </c>
      <c r="D887" s="15" t="s">
        <v>113</v>
      </c>
      <c r="E887" s="16">
        <v>0.24791666666666667</v>
      </c>
      <c r="F887" s="3">
        <v>0.92013888888888884</v>
      </c>
      <c r="G887" s="12">
        <f t="shared" si="167"/>
        <v>0.25347222222222221</v>
      </c>
      <c r="H887" s="13">
        <f t="shared" si="157"/>
        <v>5</v>
      </c>
      <c r="I887" s="13" t="str">
        <f t="shared" si="159"/>
        <v>EXTRANOC</v>
      </c>
      <c r="J887" s="12" t="str">
        <f t="shared" si="158"/>
        <v/>
      </c>
      <c r="L887" s="13" t="str">
        <f t="shared" si="156"/>
        <v/>
      </c>
      <c r="M887" s="13">
        <f t="shared" si="160"/>
        <v>0</v>
      </c>
      <c r="N887" s="28">
        <f t="shared" si="161"/>
        <v>3.4722222222222099E-3</v>
      </c>
      <c r="O887" s="13">
        <f t="shared" si="162"/>
        <v>5</v>
      </c>
      <c r="P887" s="13">
        <f t="shared" si="163"/>
        <v>6</v>
      </c>
      <c r="Q887">
        <f t="shared" si="164"/>
        <v>0</v>
      </c>
      <c r="R887">
        <f t="shared" si="165"/>
        <v>6</v>
      </c>
      <c r="S887">
        <f t="shared" si="166"/>
        <v>0</v>
      </c>
    </row>
    <row r="888" spans="2:19" x14ac:dyDescent="0.2">
      <c r="B888" s="15" t="s">
        <v>77</v>
      </c>
      <c r="C888" s="15" t="s">
        <v>72</v>
      </c>
      <c r="D888" s="15" t="s">
        <v>108</v>
      </c>
      <c r="E888" s="16">
        <v>0.25277777777777777</v>
      </c>
      <c r="F888" s="3">
        <v>0.79722222222222217</v>
      </c>
      <c r="G888" s="12">
        <f t="shared" si="167"/>
        <v>0.13055555555555554</v>
      </c>
      <c r="H888" s="13">
        <f t="shared" si="157"/>
        <v>8</v>
      </c>
      <c r="I888" s="13" t="str">
        <f t="shared" si="159"/>
        <v>DIURNO</v>
      </c>
      <c r="J888" s="12" t="str">
        <f t="shared" si="158"/>
        <v/>
      </c>
      <c r="L888" s="13" t="str">
        <f t="shared" si="156"/>
        <v/>
      </c>
      <c r="M888" s="13">
        <f t="shared" si="160"/>
        <v>0.25</v>
      </c>
      <c r="N888" s="28">
        <f t="shared" si="161"/>
        <v>0</v>
      </c>
      <c r="O888" s="13">
        <f t="shared" si="162"/>
        <v>0</v>
      </c>
      <c r="P888" s="13">
        <f t="shared" si="163"/>
        <v>3</v>
      </c>
      <c r="Q888">
        <f t="shared" si="164"/>
        <v>0</v>
      </c>
      <c r="R888">
        <f t="shared" si="165"/>
        <v>3</v>
      </c>
      <c r="S888">
        <f t="shared" si="166"/>
        <v>0.25</v>
      </c>
    </row>
    <row r="889" spans="2:19" x14ac:dyDescent="0.2">
      <c r="B889" s="15" t="s">
        <v>77</v>
      </c>
      <c r="C889" s="15" t="s">
        <v>72</v>
      </c>
      <c r="D889" s="15" t="s">
        <v>114</v>
      </c>
      <c r="E889" s="16">
        <v>0.48749999999999999</v>
      </c>
      <c r="F889" s="3">
        <v>0.58888888888888891</v>
      </c>
      <c r="G889" s="12">
        <f t="shared" si="167"/>
        <v>0</v>
      </c>
      <c r="H889" s="13">
        <f t="shared" si="157"/>
        <v>0</v>
      </c>
      <c r="I889" s="13" t="str">
        <f t="shared" si="159"/>
        <v>DIURNO</v>
      </c>
      <c r="J889" s="12" t="str">
        <f t="shared" si="158"/>
        <v/>
      </c>
      <c r="L889" s="13" t="str">
        <f t="shared" si="156"/>
        <v/>
      </c>
      <c r="M889" s="13">
        <f t="shared" si="160"/>
        <v>0</v>
      </c>
      <c r="N889" s="28">
        <f t="shared" si="161"/>
        <v>0</v>
      </c>
      <c r="O889" s="13">
        <f t="shared" si="162"/>
        <v>0</v>
      </c>
      <c r="P889" s="13">
        <f t="shared" si="163"/>
        <v>0</v>
      </c>
      <c r="Q889">
        <f t="shared" si="164"/>
        <v>0</v>
      </c>
      <c r="R889">
        <f t="shared" si="165"/>
        <v>0</v>
      </c>
      <c r="S889">
        <f t="shared" si="166"/>
        <v>0</v>
      </c>
    </row>
    <row r="890" spans="2:19" x14ac:dyDescent="0.2">
      <c r="B890" s="15" t="s">
        <v>77</v>
      </c>
      <c r="C890" s="15" t="s">
        <v>72</v>
      </c>
      <c r="D890" s="15" t="s">
        <v>116</v>
      </c>
      <c r="E890" s="16">
        <v>0.81111111111111101</v>
      </c>
      <c r="G890" s="12">
        <f t="shared" si="167"/>
        <v>0</v>
      </c>
      <c r="H890" s="13">
        <f t="shared" si="157"/>
        <v>0</v>
      </c>
      <c r="I890" s="13" t="str">
        <f t="shared" si="159"/>
        <v>DIURNO</v>
      </c>
      <c r="J890" s="12" t="str">
        <f t="shared" si="158"/>
        <v>SI</v>
      </c>
      <c r="L890" s="13" t="str">
        <f t="shared" si="156"/>
        <v>5,5</v>
      </c>
      <c r="M890" s="13">
        <f t="shared" si="160"/>
        <v>0</v>
      </c>
      <c r="N890" s="28">
        <f t="shared" si="161"/>
        <v>0</v>
      </c>
      <c r="O890" s="13">
        <f t="shared" si="162"/>
        <v>0</v>
      </c>
      <c r="P890" s="13">
        <f t="shared" si="163"/>
        <v>0</v>
      </c>
      <c r="Q890">
        <f t="shared" si="164"/>
        <v>0</v>
      </c>
      <c r="R890">
        <f t="shared" si="165"/>
        <v>0</v>
      </c>
      <c r="S890">
        <f t="shared" si="166"/>
        <v>0</v>
      </c>
    </row>
    <row r="891" spans="2:19" x14ac:dyDescent="0.2">
      <c r="B891" s="15" t="s">
        <v>77</v>
      </c>
      <c r="C891" s="15" t="s">
        <v>72</v>
      </c>
      <c r="D891" s="15" t="s">
        <v>110</v>
      </c>
      <c r="E891" s="16">
        <v>0.7416666666666667</v>
      </c>
      <c r="G891" s="12">
        <f t="shared" si="167"/>
        <v>0</v>
      </c>
      <c r="H891" s="13">
        <f t="shared" si="157"/>
        <v>0</v>
      </c>
      <c r="I891" s="13" t="str">
        <f t="shared" si="159"/>
        <v>DIURNO</v>
      </c>
      <c r="J891" s="12" t="str">
        <f t="shared" si="158"/>
        <v>SI</v>
      </c>
      <c r="L891" s="13" t="str">
        <f t="shared" si="156"/>
        <v>5,5</v>
      </c>
      <c r="M891" s="13">
        <f t="shared" si="160"/>
        <v>0</v>
      </c>
      <c r="N891" s="28">
        <f t="shared" si="161"/>
        <v>0</v>
      </c>
      <c r="O891" s="13">
        <f t="shared" si="162"/>
        <v>0</v>
      </c>
      <c r="P891" s="13">
        <f t="shared" si="163"/>
        <v>0</v>
      </c>
      <c r="Q891">
        <f t="shared" si="164"/>
        <v>0</v>
      </c>
      <c r="R891">
        <f t="shared" si="165"/>
        <v>0</v>
      </c>
      <c r="S891">
        <f t="shared" si="166"/>
        <v>0</v>
      </c>
    </row>
    <row r="892" spans="2:19" x14ac:dyDescent="0.2">
      <c r="B892" s="15" t="s">
        <v>77</v>
      </c>
      <c r="C892" s="15" t="s">
        <v>72</v>
      </c>
      <c r="D892" s="15" t="s">
        <v>111</v>
      </c>
      <c r="E892" s="16">
        <v>0.26180555555555557</v>
      </c>
      <c r="G892" s="12">
        <f t="shared" si="167"/>
        <v>0</v>
      </c>
      <c r="H892" s="13">
        <f t="shared" si="157"/>
        <v>0</v>
      </c>
      <c r="I892" s="13" t="str">
        <f t="shared" si="159"/>
        <v>DIURNO</v>
      </c>
      <c r="J892" s="12" t="str">
        <f t="shared" si="158"/>
        <v/>
      </c>
      <c r="L892" s="13" t="str">
        <f t="shared" si="156"/>
        <v/>
      </c>
      <c r="M892" s="13">
        <f t="shared" si="160"/>
        <v>0</v>
      </c>
      <c r="N892" s="28">
        <f t="shared" si="161"/>
        <v>0</v>
      </c>
      <c r="O892" s="13">
        <f t="shared" si="162"/>
        <v>0</v>
      </c>
      <c r="P892" s="13">
        <f t="shared" si="163"/>
        <v>0</v>
      </c>
      <c r="Q892">
        <f t="shared" si="164"/>
        <v>0</v>
      </c>
      <c r="R892">
        <f t="shared" si="165"/>
        <v>0</v>
      </c>
      <c r="S892">
        <f t="shared" si="166"/>
        <v>0</v>
      </c>
    </row>
    <row r="893" spans="2:19" x14ac:dyDescent="0.2">
      <c r="B893" s="15" t="s">
        <v>78</v>
      </c>
      <c r="C893" s="15" t="s">
        <v>72</v>
      </c>
      <c r="D893" s="15" t="s">
        <v>102</v>
      </c>
      <c r="E893" s="16">
        <v>0.27916666666666667</v>
      </c>
      <c r="F893" s="3">
        <v>0.76250000000000007</v>
      </c>
      <c r="G893" s="12">
        <f t="shared" si="167"/>
        <v>9.5833333333333437E-2</v>
      </c>
      <c r="H893" s="13">
        <f t="shared" si="157"/>
        <v>18</v>
      </c>
      <c r="I893" s="13" t="str">
        <f t="shared" si="159"/>
        <v>DIURNO</v>
      </c>
      <c r="J893" s="12" t="str">
        <f t="shared" si="158"/>
        <v/>
      </c>
      <c r="L893" s="13" t="str">
        <f t="shared" si="156"/>
        <v/>
      </c>
      <c r="M893" s="13">
        <f t="shared" si="160"/>
        <v>0.25</v>
      </c>
      <c r="N893" s="28">
        <f t="shared" si="161"/>
        <v>0</v>
      </c>
      <c r="O893" s="13">
        <f t="shared" si="162"/>
        <v>0</v>
      </c>
      <c r="P893" s="13">
        <f t="shared" si="163"/>
        <v>2</v>
      </c>
      <c r="Q893">
        <f t="shared" si="164"/>
        <v>0</v>
      </c>
      <c r="R893">
        <f t="shared" si="165"/>
        <v>2</v>
      </c>
      <c r="S893">
        <f t="shared" si="166"/>
        <v>0.25</v>
      </c>
    </row>
    <row r="894" spans="2:19" x14ac:dyDescent="0.2">
      <c r="B894" s="15" t="s">
        <v>78</v>
      </c>
      <c r="C894" s="15" t="s">
        <v>72</v>
      </c>
      <c r="D894" s="15" t="s">
        <v>117</v>
      </c>
      <c r="E894" s="16">
        <v>0.71458333333333324</v>
      </c>
      <c r="G894" s="12">
        <f t="shared" si="167"/>
        <v>0</v>
      </c>
      <c r="H894" s="13">
        <f t="shared" si="157"/>
        <v>0</v>
      </c>
      <c r="I894" s="13" t="str">
        <f t="shared" si="159"/>
        <v>DIURNO</v>
      </c>
      <c r="J894" s="12" t="str">
        <f t="shared" si="158"/>
        <v>SI</v>
      </c>
      <c r="L894" s="13" t="str">
        <f t="shared" si="156"/>
        <v>5,5</v>
      </c>
      <c r="M894" s="13">
        <f t="shared" si="160"/>
        <v>0</v>
      </c>
      <c r="N894" s="28">
        <f t="shared" si="161"/>
        <v>0</v>
      </c>
      <c r="O894" s="13">
        <f t="shared" si="162"/>
        <v>0</v>
      </c>
      <c r="P894" s="13">
        <f t="shared" si="163"/>
        <v>0</v>
      </c>
      <c r="Q894">
        <f t="shared" si="164"/>
        <v>0</v>
      </c>
      <c r="R894">
        <f t="shared" si="165"/>
        <v>0</v>
      </c>
      <c r="S894">
        <f t="shared" si="166"/>
        <v>0</v>
      </c>
    </row>
    <row r="895" spans="2:19" x14ac:dyDescent="0.2">
      <c r="B895" s="15" t="s">
        <v>78</v>
      </c>
      <c r="C895" s="15" t="s">
        <v>72</v>
      </c>
      <c r="D895" s="15" t="s">
        <v>104</v>
      </c>
      <c r="E895" s="16">
        <v>0.27777777777777779</v>
      </c>
      <c r="F895" s="3">
        <v>0.87152777777777779</v>
      </c>
      <c r="G895" s="12">
        <f t="shared" si="167"/>
        <v>0.20486111111111116</v>
      </c>
      <c r="H895" s="13">
        <f t="shared" si="157"/>
        <v>55</v>
      </c>
      <c r="I895" s="13" t="str">
        <f t="shared" si="159"/>
        <v>DIURNO</v>
      </c>
      <c r="J895" s="12" t="str">
        <f t="shared" si="158"/>
        <v/>
      </c>
      <c r="L895" s="13" t="str">
        <f t="shared" si="156"/>
        <v/>
      </c>
      <c r="M895" s="13">
        <f t="shared" si="160"/>
        <v>0.75</v>
      </c>
      <c r="N895" s="28">
        <f t="shared" si="161"/>
        <v>0</v>
      </c>
      <c r="O895" s="13">
        <f t="shared" si="162"/>
        <v>0</v>
      </c>
      <c r="P895" s="13">
        <f t="shared" si="163"/>
        <v>4</v>
      </c>
      <c r="Q895">
        <f t="shared" si="164"/>
        <v>0</v>
      </c>
      <c r="R895">
        <f t="shared" si="165"/>
        <v>4</v>
      </c>
      <c r="S895">
        <f t="shared" si="166"/>
        <v>0.75</v>
      </c>
    </row>
    <row r="896" spans="2:19" x14ac:dyDescent="0.2">
      <c r="B896" s="15" t="s">
        <v>78</v>
      </c>
      <c r="C896" s="15" t="s">
        <v>72</v>
      </c>
      <c r="D896" s="15" t="s">
        <v>105</v>
      </c>
      <c r="E896" s="16">
        <v>0.27499999999999997</v>
      </c>
      <c r="F896" s="3">
        <v>0.71597222222222223</v>
      </c>
      <c r="G896" s="12">
        <f t="shared" si="167"/>
        <v>4.9305555555555602E-2</v>
      </c>
      <c r="H896" s="13">
        <f t="shared" si="157"/>
        <v>11</v>
      </c>
      <c r="I896" s="13" t="str">
        <f t="shared" si="159"/>
        <v>DIURNO</v>
      </c>
      <c r="J896" s="12" t="str">
        <f t="shared" si="158"/>
        <v/>
      </c>
      <c r="L896" s="13" t="str">
        <f t="shared" si="156"/>
        <v/>
      </c>
      <c r="M896" s="13">
        <f t="shared" si="160"/>
        <v>0.25</v>
      </c>
      <c r="N896" s="28">
        <f t="shared" si="161"/>
        <v>0</v>
      </c>
      <c r="O896" s="13">
        <f t="shared" si="162"/>
        <v>0</v>
      </c>
      <c r="P896" s="13">
        <f t="shared" si="163"/>
        <v>1</v>
      </c>
      <c r="Q896">
        <f t="shared" si="164"/>
        <v>0</v>
      </c>
      <c r="R896">
        <f t="shared" si="165"/>
        <v>1</v>
      </c>
      <c r="S896">
        <f t="shared" si="166"/>
        <v>0.25</v>
      </c>
    </row>
    <row r="897" spans="2:19" x14ac:dyDescent="0.2">
      <c r="B897" s="15" t="s">
        <v>78</v>
      </c>
      <c r="C897" s="15" t="s">
        <v>72</v>
      </c>
      <c r="D897" s="15" t="s">
        <v>106</v>
      </c>
      <c r="E897" s="16">
        <v>0.27986111111111112</v>
      </c>
      <c r="F897" s="3">
        <v>0.73749999999999993</v>
      </c>
      <c r="G897" s="12">
        <f t="shared" si="167"/>
        <v>7.0833333333333304E-2</v>
      </c>
      <c r="H897" s="13">
        <f t="shared" si="157"/>
        <v>42</v>
      </c>
      <c r="I897" s="13" t="str">
        <f t="shared" si="159"/>
        <v>DIURNO</v>
      </c>
      <c r="J897" s="12" t="str">
        <f t="shared" si="158"/>
        <v/>
      </c>
      <c r="L897" s="13" t="str">
        <f t="shared" si="156"/>
        <v/>
      </c>
      <c r="M897" s="13">
        <f t="shared" si="160"/>
        <v>0.75</v>
      </c>
      <c r="N897" s="28">
        <f t="shared" si="161"/>
        <v>0</v>
      </c>
      <c r="O897" s="13">
        <f t="shared" si="162"/>
        <v>0</v>
      </c>
      <c r="P897" s="13">
        <f t="shared" si="163"/>
        <v>1</v>
      </c>
      <c r="Q897">
        <f t="shared" si="164"/>
        <v>0</v>
      </c>
      <c r="R897">
        <f t="shared" si="165"/>
        <v>1</v>
      </c>
      <c r="S897">
        <f t="shared" si="166"/>
        <v>0.75</v>
      </c>
    </row>
    <row r="898" spans="2:19" x14ac:dyDescent="0.2">
      <c r="B898" s="15" t="s">
        <v>78</v>
      </c>
      <c r="C898" s="15" t="s">
        <v>72</v>
      </c>
      <c r="D898" s="15" t="s">
        <v>107</v>
      </c>
      <c r="E898" s="16">
        <v>0.21944444444444444</v>
      </c>
      <c r="F898" s="3">
        <v>0.73541666666666661</v>
      </c>
      <c r="G898" s="12">
        <f t="shared" si="167"/>
        <v>6.8749999999999978E-2</v>
      </c>
      <c r="H898" s="13">
        <f t="shared" si="157"/>
        <v>39</v>
      </c>
      <c r="I898" s="13" t="str">
        <f t="shared" si="159"/>
        <v>DIURNO</v>
      </c>
      <c r="J898" s="12" t="str">
        <f t="shared" si="158"/>
        <v/>
      </c>
      <c r="L898" s="13" t="str">
        <f t="shared" si="156"/>
        <v/>
      </c>
      <c r="M898" s="13">
        <f t="shared" si="160"/>
        <v>0.5</v>
      </c>
      <c r="N898" s="28">
        <f t="shared" si="161"/>
        <v>0</v>
      </c>
      <c r="O898" s="13">
        <f t="shared" si="162"/>
        <v>0</v>
      </c>
      <c r="P898" s="13">
        <f t="shared" si="163"/>
        <v>1</v>
      </c>
      <c r="Q898">
        <f t="shared" si="164"/>
        <v>0</v>
      </c>
      <c r="R898">
        <f t="shared" si="165"/>
        <v>1</v>
      </c>
      <c r="S898">
        <f t="shared" si="166"/>
        <v>0.5</v>
      </c>
    </row>
    <row r="899" spans="2:19" x14ac:dyDescent="0.2">
      <c r="B899" s="15" t="s">
        <v>78</v>
      </c>
      <c r="C899" s="15" t="s">
        <v>72</v>
      </c>
      <c r="D899" s="15" t="s">
        <v>113</v>
      </c>
      <c r="E899" s="16">
        <v>0.27569444444444446</v>
      </c>
      <c r="F899" s="3">
        <v>0.71527777777777779</v>
      </c>
      <c r="G899" s="12">
        <f t="shared" si="167"/>
        <v>4.861111111111116E-2</v>
      </c>
      <c r="H899" s="13">
        <f t="shared" si="157"/>
        <v>10</v>
      </c>
      <c r="I899" s="13" t="str">
        <f t="shared" si="159"/>
        <v>DIURNO</v>
      </c>
      <c r="J899" s="12" t="str">
        <f t="shared" si="158"/>
        <v/>
      </c>
      <c r="L899" s="13" t="str">
        <f t="shared" ref="L899:L962" si="168">IF(J899="SI","5,5","")</f>
        <v/>
      </c>
      <c r="M899" s="13">
        <f t="shared" si="160"/>
        <v>0.25</v>
      </c>
      <c r="N899" s="28">
        <f t="shared" si="161"/>
        <v>0</v>
      </c>
      <c r="O899" s="13">
        <f t="shared" si="162"/>
        <v>0</v>
      </c>
      <c r="P899" s="13">
        <f t="shared" si="163"/>
        <v>1</v>
      </c>
      <c r="Q899">
        <f t="shared" si="164"/>
        <v>0</v>
      </c>
      <c r="R899">
        <f t="shared" si="165"/>
        <v>1</v>
      </c>
      <c r="S899">
        <f t="shared" si="166"/>
        <v>0.25</v>
      </c>
    </row>
    <row r="900" spans="2:19" x14ac:dyDescent="0.2">
      <c r="B900" s="15" t="s">
        <v>78</v>
      </c>
      <c r="C900" s="15" t="s">
        <v>72</v>
      </c>
      <c r="D900" s="15" t="s">
        <v>108</v>
      </c>
      <c r="E900" s="16">
        <v>0.28055555555555556</v>
      </c>
      <c r="F900" s="3">
        <v>0.79791666666666661</v>
      </c>
      <c r="G900" s="12">
        <f t="shared" si="167"/>
        <v>0.13124999999999998</v>
      </c>
      <c r="H900" s="13">
        <f t="shared" si="157"/>
        <v>9</v>
      </c>
      <c r="I900" s="13" t="str">
        <f t="shared" si="159"/>
        <v>DIURNO</v>
      </c>
      <c r="J900" s="12" t="str">
        <f t="shared" si="158"/>
        <v/>
      </c>
      <c r="L900" s="13" t="str">
        <f t="shared" si="168"/>
        <v/>
      </c>
      <c r="M900" s="13">
        <f t="shared" si="160"/>
        <v>0.25</v>
      </c>
      <c r="N900" s="28">
        <f t="shared" si="161"/>
        <v>0</v>
      </c>
      <c r="O900" s="13">
        <f t="shared" si="162"/>
        <v>0</v>
      </c>
      <c r="P900" s="13">
        <f t="shared" si="163"/>
        <v>3</v>
      </c>
      <c r="Q900">
        <f t="shared" si="164"/>
        <v>0</v>
      </c>
      <c r="R900">
        <f t="shared" si="165"/>
        <v>3</v>
      </c>
      <c r="S900">
        <f t="shared" si="166"/>
        <v>0.25</v>
      </c>
    </row>
    <row r="901" spans="2:19" x14ac:dyDescent="0.2">
      <c r="B901" s="15" t="s">
        <v>78</v>
      </c>
      <c r="C901" s="15" t="s">
        <v>72</v>
      </c>
      <c r="D901" s="15" t="s">
        <v>114</v>
      </c>
      <c r="E901" s="16">
        <v>0.34583333333333338</v>
      </c>
      <c r="F901" s="3">
        <v>0.51250000000000007</v>
      </c>
      <c r="G901" s="12">
        <f t="shared" si="167"/>
        <v>0</v>
      </c>
      <c r="H901" s="13">
        <f t="shared" ref="H901:H964" si="169">MINUTE(G901)</f>
        <v>0</v>
      </c>
      <c r="I901" s="13" t="str">
        <f t="shared" si="159"/>
        <v>DIURNO</v>
      </c>
      <c r="J901" s="12" t="str">
        <f t="shared" si="158"/>
        <v/>
      </c>
      <c r="L901" s="13" t="str">
        <f t="shared" si="168"/>
        <v/>
      </c>
      <c r="M901" s="13">
        <f t="shared" si="160"/>
        <v>0</v>
      </c>
      <c r="N901" s="28">
        <f t="shared" si="161"/>
        <v>0</v>
      </c>
      <c r="O901" s="13">
        <f t="shared" si="162"/>
        <v>0</v>
      </c>
      <c r="P901" s="13">
        <f t="shared" si="163"/>
        <v>0</v>
      </c>
      <c r="Q901">
        <f t="shared" si="164"/>
        <v>0</v>
      </c>
      <c r="R901">
        <f t="shared" si="165"/>
        <v>0</v>
      </c>
      <c r="S901">
        <f t="shared" si="166"/>
        <v>0</v>
      </c>
    </row>
    <row r="902" spans="2:19" x14ac:dyDescent="0.2">
      <c r="B902" s="15" t="s">
        <v>78</v>
      </c>
      <c r="C902" s="15" t="s">
        <v>72</v>
      </c>
      <c r="D902" s="15" t="s">
        <v>109</v>
      </c>
      <c r="E902" s="16">
        <v>0.28055555555555556</v>
      </c>
      <c r="F902" s="3">
        <v>0.70000000000000007</v>
      </c>
      <c r="G902" s="12">
        <f t="shared" si="167"/>
        <v>3.3333333333333437E-2</v>
      </c>
      <c r="H902" s="13">
        <f t="shared" si="169"/>
        <v>48</v>
      </c>
      <c r="I902" s="13" t="str">
        <f t="shared" si="159"/>
        <v>DIURNO</v>
      </c>
      <c r="J902" s="12" t="str">
        <f t="shared" ref="J902:J965" si="170">IF(E902&gt;=$G$3,"SI","")</f>
        <v/>
      </c>
      <c r="L902" s="13" t="str">
        <f t="shared" si="168"/>
        <v/>
      </c>
      <c r="M902" s="13">
        <f t="shared" si="160"/>
        <v>0.75</v>
      </c>
      <c r="N902" s="28">
        <f t="shared" si="161"/>
        <v>0</v>
      </c>
      <c r="O902" s="13">
        <f t="shared" si="162"/>
        <v>0</v>
      </c>
      <c r="P902" s="13">
        <f t="shared" si="163"/>
        <v>0</v>
      </c>
      <c r="Q902">
        <f t="shared" si="164"/>
        <v>0</v>
      </c>
      <c r="R902">
        <f t="shared" si="165"/>
        <v>0</v>
      </c>
      <c r="S902">
        <f t="shared" si="166"/>
        <v>0.75</v>
      </c>
    </row>
    <row r="903" spans="2:19" x14ac:dyDescent="0.2">
      <c r="B903" s="15" t="s">
        <v>78</v>
      </c>
      <c r="C903" s="15" t="s">
        <v>72</v>
      </c>
      <c r="D903" s="15" t="s">
        <v>110</v>
      </c>
      <c r="E903" s="16">
        <v>0.27847222222222223</v>
      </c>
      <c r="F903" s="3">
        <v>0.79166666666666663</v>
      </c>
      <c r="G903" s="12">
        <f t="shared" si="167"/>
        <v>0.125</v>
      </c>
      <c r="H903" s="13">
        <f t="shared" si="169"/>
        <v>0</v>
      </c>
      <c r="I903" s="13" t="str">
        <f t="shared" ref="I903:I966" si="171">IF(F903&lt;$I$3,"DIURNO",IF(F903&gt;$I$3,"EXTRANOC",""))</f>
        <v>DIURNO</v>
      </c>
      <c r="J903" s="12" t="str">
        <f t="shared" si="170"/>
        <v/>
      </c>
      <c r="L903" s="13" t="str">
        <f t="shared" si="168"/>
        <v/>
      </c>
      <c r="M903" s="13">
        <f t="shared" ref="M903:M966" si="172">IF(H903&lt;=5,0,IF(H903&lt;=20,0.25,IF(H903&lt;=40,0.5,IF(H903&lt;=55,0.75,1))))</f>
        <v>0</v>
      </c>
      <c r="N903" s="28">
        <f t="shared" ref="N903:N966" si="173">IF(F903&gt;$I$3,F903-$I$3,0)</f>
        <v>0</v>
      </c>
      <c r="O903" s="13">
        <f t="shared" ref="O903:O966" si="174">MINUTE(N903)</f>
        <v>0</v>
      </c>
      <c r="P903" s="13">
        <f t="shared" ref="P903:P966" si="175">HOUR(G903)</f>
        <v>3</v>
      </c>
      <c r="Q903">
        <f t="shared" ref="Q903:Q966" si="176">HOUR(N903)</f>
        <v>0</v>
      </c>
      <c r="R903">
        <f t="shared" ref="R903:R966" si="177">P903-Q903</f>
        <v>3</v>
      </c>
      <c r="S903">
        <f t="shared" ref="S903:S966" si="178">M903</f>
        <v>0</v>
      </c>
    </row>
    <row r="904" spans="2:19" x14ac:dyDescent="0.2">
      <c r="B904" s="15" t="s">
        <v>78</v>
      </c>
      <c r="C904" s="15" t="s">
        <v>72</v>
      </c>
      <c r="D904" s="15" t="s">
        <v>111</v>
      </c>
      <c r="E904" s="16">
        <v>0.27986111111111112</v>
      </c>
      <c r="G904" s="12">
        <f t="shared" si="167"/>
        <v>0</v>
      </c>
      <c r="H904" s="13">
        <f t="shared" si="169"/>
        <v>0</v>
      </c>
      <c r="I904" s="13" t="str">
        <f t="shared" si="171"/>
        <v>DIURNO</v>
      </c>
      <c r="J904" s="12" t="str">
        <f t="shared" si="170"/>
        <v/>
      </c>
      <c r="L904" s="13" t="str">
        <f t="shared" si="168"/>
        <v/>
      </c>
      <c r="M904" s="13">
        <f t="shared" si="172"/>
        <v>0</v>
      </c>
      <c r="N904" s="28">
        <f t="shared" si="173"/>
        <v>0</v>
      </c>
      <c r="O904" s="13">
        <f t="shared" si="174"/>
        <v>0</v>
      </c>
      <c r="P904" s="13">
        <f t="shared" si="175"/>
        <v>0</v>
      </c>
      <c r="Q904">
        <f t="shared" si="176"/>
        <v>0</v>
      </c>
      <c r="R904">
        <f t="shared" si="177"/>
        <v>0</v>
      </c>
      <c r="S904">
        <f t="shared" si="178"/>
        <v>0</v>
      </c>
    </row>
    <row r="905" spans="2:19" x14ac:dyDescent="0.2">
      <c r="B905" s="15" t="s">
        <v>79</v>
      </c>
      <c r="C905" s="15" t="s">
        <v>80</v>
      </c>
      <c r="D905" s="15" t="s">
        <v>105</v>
      </c>
      <c r="E905" s="16">
        <v>0.26458333333333334</v>
      </c>
      <c r="F905" s="3">
        <v>0.66666666666666663</v>
      </c>
      <c r="G905" s="12">
        <f t="shared" ref="G905:G968" si="179">IF(F905&gt;$G$3,F905-$G$3,)</f>
        <v>0</v>
      </c>
      <c r="H905" s="13">
        <f t="shared" si="169"/>
        <v>0</v>
      </c>
      <c r="I905" s="13" t="str">
        <f t="shared" si="171"/>
        <v>DIURNO</v>
      </c>
      <c r="J905" s="12" t="str">
        <f t="shared" si="170"/>
        <v/>
      </c>
      <c r="L905" s="13" t="str">
        <f t="shared" si="168"/>
        <v/>
      </c>
      <c r="M905" s="13">
        <f t="shared" si="172"/>
        <v>0</v>
      </c>
      <c r="N905" s="28">
        <f t="shared" si="173"/>
        <v>0</v>
      </c>
      <c r="O905" s="13">
        <f t="shared" si="174"/>
        <v>0</v>
      </c>
      <c r="P905" s="13">
        <f t="shared" si="175"/>
        <v>0</v>
      </c>
      <c r="Q905">
        <f t="shared" si="176"/>
        <v>0</v>
      </c>
      <c r="R905">
        <f t="shared" si="177"/>
        <v>0</v>
      </c>
      <c r="S905">
        <f t="shared" si="178"/>
        <v>0</v>
      </c>
    </row>
    <row r="906" spans="2:19" x14ac:dyDescent="0.2">
      <c r="B906" s="15" t="s">
        <v>79</v>
      </c>
      <c r="C906" s="15" t="s">
        <v>80</v>
      </c>
      <c r="D906" s="15" t="s">
        <v>106</v>
      </c>
      <c r="E906" s="16">
        <v>0.27152777777777776</v>
      </c>
      <c r="F906" s="3">
        <v>0.66736111111111107</v>
      </c>
      <c r="G906" s="12">
        <f t="shared" si="179"/>
        <v>6.9444444444444198E-4</v>
      </c>
      <c r="H906" s="13">
        <f t="shared" si="169"/>
        <v>1</v>
      </c>
      <c r="I906" s="13" t="str">
        <f t="shared" si="171"/>
        <v>DIURNO</v>
      </c>
      <c r="J906" s="12" t="str">
        <f t="shared" si="170"/>
        <v/>
      </c>
      <c r="L906" s="13" t="str">
        <f t="shared" si="168"/>
        <v/>
      </c>
      <c r="M906" s="13">
        <f t="shared" si="172"/>
        <v>0</v>
      </c>
      <c r="N906" s="28">
        <f t="shared" si="173"/>
        <v>0</v>
      </c>
      <c r="O906" s="13">
        <f t="shared" si="174"/>
        <v>0</v>
      </c>
      <c r="P906" s="13">
        <f t="shared" si="175"/>
        <v>0</v>
      </c>
      <c r="Q906">
        <f t="shared" si="176"/>
        <v>0</v>
      </c>
      <c r="R906">
        <f t="shared" si="177"/>
        <v>0</v>
      </c>
      <c r="S906">
        <f t="shared" si="178"/>
        <v>0</v>
      </c>
    </row>
    <row r="907" spans="2:19" x14ac:dyDescent="0.2">
      <c r="B907" s="15" t="s">
        <v>81</v>
      </c>
      <c r="C907" s="15" t="s">
        <v>80</v>
      </c>
      <c r="D907" s="15" t="s">
        <v>102</v>
      </c>
      <c r="E907" s="16">
        <v>0.26250000000000001</v>
      </c>
      <c r="F907" s="3">
        <v>0.66805555555555562</v>
      </c>
      <c r="G907" s="12">
        <f t="shared" si="179"/>
        <v>1.388888888888995E-3</v>
      </c>
      <c r="H907" s="13">
        <f t="shared" si="169"/>
        <v>2</v>
      </c>
      <c r="I907" s="13" t="str">
        <f t="shared" si="171"/>
        <v>DIURNO</v>
      </c>
      <c r="J907" s="12" t="str">
        <f t="shared" si="170"/>
        <v/>
      </c>
      <c r="L907" s="13" t="str">
        <f t="shared" si="168"/>
        <v/>
      </c>
      <c r="M907" s="13">
        <f t="shared" si="172"/>
        <v>0</v>
      </c>
      <c r="N907" s="28">
        <f t="shared" si="173"/>
        <v>0</v>
      </c>
      <c r="O907" s="13">
        <f t="shared" si="174"/>
        <v>0</v>
      </c>
      <c r="P907" s="13">
        <f t="shared" si="175"/>
        <v>0</v>
      </c>
      <c r="Q907">
        <f t="shared" si="176"/>
        <v>0</v>
      </c>
      <c r="R907">
        <f t="shared" si="177"/>
        <v>0</v>
      </c>
      <c r="S907">
        <f t="shared" si="178"/>
        <v>0</v>
      </c>
    </row>
    <row r="908" spans="2:19" x14ac:dyDescent="0.2">
      <c r="B908" s="15" t="s">
        <v>81</v>
      </c>
      <c r="C908" s="15" t="s">
        <v>80</v>
      </c>
      <c r="D908" s="15" t="s">
        <v>104</v>
      </c>
      <c r="E908" s="16">
        <v>0.2673611111111111</v>
      </c>
      <c r="F908" s="3">
        <v>0.64652777777777781</v>
      </c>
      <c r="G908" s="12">
        <f t="shared" si="179"/>
        <v>0</v>
      </c>
      <c r="H908" s="13">
        <f t="shared" si="169"/>
        <v>0</v>
      </c>
      <c r="I908" s="13" t="str">
        <f t="shared" si="171"/>
        <v>DIURNO</v>
      </c>
      <c r="J908" s="12" t="str">
        <f t="shared" si="170"/>
        <v/>
      </c>
      <c r="L908" s="13" t="str">
        <f t="shared" si="168"/>
        <v/>
      </c>
      <c r="M908" s="13">
        <f t="shared" si="172"/>
        <v>0</v>
      </c>
      <c r="N908" s="28">
        <f t="shared" si="173"/>
        <v>0</v>
      </c>
      <c r="O908" s="13">
        <f t="shared" si="174"/>
        <v>0</v>
      </c>
      <c r="P908" s="13">
        <f t="shared" si="175"/>
        <v>0</v>
      </c>
      <c r="Q908">
        <f t="shared" si="176"/>
        <v>0</v>
      </c>
      <c r="R908">
        <f t="shared" si="177"/>
        <v>0</v>
      </c>
      <c r="S908">
        <f t="shared" si="178"/>
        <v>0</v>
      </c>
    </row>
    <row r="909" spans="2:19" x14ac:dyDescent="0.2">
      <c r="B909" s="15" t="s">
        <v>81</v>
      </c>
      <c r="C909" s="15" t="s">
        <v>80</v>
      </c>
      <c r="D909" s="15" t="s">
        <v>105</v>
      </c>
      <c r="E909" s="16">
        <v>0.26458333333333334</v>
      </c>
      <c r="F909" s="3">
        <v>0.66666666666666663</v>
      </c>
      <c r="G909" s="12">
        <f t="shared" si="179"/>
        <v>0</v>
      </c>
      <c r="H909" s="13">
        <f t="shared" si="169"/>
        <v>0</v>
      </c>
      <c r="I909" s="13" t="str">
        <f t="shared" si="171"/>
        <v>DIURNO</v>
      </c>
      <c r="J909" s="12" t="str">
        <f t="shared" si="170"/>
        <v/>
      </c>
      <c r="L909" s="13" t="str">
        <f t="shared" si="168"/>
        <v/>
      </c>
      <c r="M909" s="13">
        <f t="shared" si="172"/>
        <v>0</v>
      </c>
      <c r="N909" s="28">
        <f t="shared" si="173"/>
        <v>0</v>
      </c>
      <c r="O909" s="13">
        <f t="shared" si="174"/>
        <v>0</v>
      </c>
      <c r="P909" s="13">
        <f t="shared" si="175"/>
        <v>0</v>
      </c>
      <c r="Q909">
        <f t="shared" si="176"/>
        <v>0</v>
      </c>
      <c r="R909">
        <f t="shared" si="177"/>
        <v>0</v>
      </c>
      <c r="S909">
        <f t="shared" si="178"/>
        <v>0</v>
      </c>
    </row>
    <row r="910" spans="2:19" x14ac:dyDescent="0.2">
      <c r="B910" s="15" t="s">
        <v>81</v>
      </c>
      <c r="C910" s="15" t="s">
        <v>80</v>
      </c>
      <c r="D910" s="15" t="s">
        <v>106</v>
      </c>
      <c r="E910" s="16">
        <v>0.2638888888888889</v>
      </c>
      <c r="G910" s="12">
        <f t="shared" si="179"/>
        <v>0</v>
      </c>
      <c r="H910" s="13">
        <f t="shared" si="169"/>
        <v>0</v>
      </c>
      <c r="I910" s="13" t="str">
        <f t="shared" si="171"/>
        <v>DIURNO</v>
      </c>
      <c r="J910" s="12" t="str">
        <f t="shared" si="170"/>
        <v/>
      </c>
      <c r="L910" s="13" t="str">
        <f t="shared" si="168"/>
        <v/>
      </c>
      <c r="M910" s="13">
        <f t="shared" si="172"/>
        <v>0</v>
      </c>
      <c r="N910" s="28">
        <f t="shared" si="173"/>
        <v>0</v>
      </c>
      <c r="O910" s="13">
        <f t="shared" si="174"/>
        <v>0</v>
      </c>
      <c r="P910" s="13">
        <f t="shared" si="175"/>
        <v>0</v>
      </c>
      <c r="Q910">
        <f t="shared" si="176"/>
        <v>0</v>
      </c>
      <c r="R910">
        <f t="shared" si="177"/>
        <v>0</v>
      </c>
      <c r="S910">
        <f t="shared" si="178"/>
        <v>0</v>
      </c>
    </row>
    <row r="911" spans="2:19" x14ac:dyDescent="0.2">
      <c r="B911" s="15" t="s">
        <v>81</v>
      </c>
      <c r="C911" s="15" t="s">
        <v>80</v>
      </c>
      <c r="D911" s="15" t="s">
        <v>107</v>
      </c>
      <c r="E911" s="16">
        <v>0.26180555555555557</v>
      </c>
      <c r="F911" s="3">
        <v>0.66666666666666663</v>
      </c>
      <c r="G911" s="12">
        <f t="shared" si="179"/>
        <v>0</v>
      </c>
      <c r="H911" s="13">
        <f t="shared" si="169"/>
        <v>0</v>
      </c>
      <c r="I911" s="13" t="str">
        <f t="shared" si="171"/>
        <v>DIURNO</v>
      </c>
      <c r="J911" s="12" t="str">
        <f t="shared" si="170"/>
        <v/>
      </c>
      <c r="L911" s="13" t="str">
        <f t="shared" si="168"/>
        <v/>
      </c>
      <c r="M911" s="13">
        <f t="shared" si="172"/>
        <v>0</v>
      </c>
      <c r="N911" s="28">
        <f t="shared" si="173"/>
        <v>0</v>
      </c>
      <c r="O911" s="13">
        <f t="shared" si="174"/>
        <v>0</v>
      </c>
      <c r="P911" s="13">
        <f t="shared" si="175"/>
        <v>0</v>
      </c>
      <c r="Q911">
        <f t="shared" si="176"/>
        <v>0</v>
      </c>
      <c r="R911">
        <f t="shared" si="177"/>
        <v>0</v>
      </c>
      <c r="S911">
        <f t="shared" si="178"/>
        <v>0</v>
      </c>
    </row>
    <row r="912" spans="2:19" x14ac:dyDescent="0.2">
      <c r="B912" s="15" t="s">
        <v>81</v>
      </c>
      <c r="C912" s="15" t="s">
        <v>80</v>
      </c>
      <c r="D912" s="15" t="s">
        <v>113</v>
      </c>
      <c r="E912" s="16">
        <v>0.26041666666666669</v>
      </c>
      <c r="G912" s="12">
        <f t="shared" si="179"/>
        <v>0</v>
      </c>
      <c r="H912" s="13">
        <f t="shared" si="169"/>
        <v>0</v>
      </c>
      <c r="I912" s="13" t="str">
        <f t="shared" si="171"/>
        <v>DIURNO</v>
      </c>
      <c r="J912" s="12" t="str">
        <f t="shared" si="170"/>
        <v/>
      </c>
      <c r="L912" s="13" t="str">
        <f t="shared" si="168"/>
        <v/>
      </c>
      <c r="M912" s="13">
        <f t="shared" si="172"/>
        <v>0</v>
      </c>
      <c r="N912" s="28">
        <f t="shared" si="173"/>
        <v>0</v>
      </c>
      <c r="O912" s="13">
        <f t="shared" si="174"/>
        <v>0</v>
      </c>
      <c r="P912" s="13">
        <f t="shared" si="175"/>
        <v>0</v>
      </c>
      <c r="Q912">
        <f t="shared" si="176"/>
        <v>0</v>
      </c>
      <c r="R912">
        <f t="shared" si="177"/>
        <v>0</v>
      </c>
      <c r="S912">
        <f t="shared" si="178"/>
        <v>0</v>
      </c>
    </row>
    <row r="913" spans="2:19" x14ac:dyDescent="0.2">
      <c r="B913" s="15" t="s">
        <v>81</v>
      </c>
      <c r="C913" s="15" t="s">
        <v>80</v>
      </c>
      <c r="D913" s="15" t="s">
        <v>108</v>
      </c>
      <c r="E913" s="16">
        <v>0.26250000000000001</v>
      </c>
      <c r="F913" s="3">
        <v>0.66666666666666663</v>
      </c>
      <c r="G913" s="12">
        <f t="shared" si="179"/>
        <v>0</v>
      </c>
      <c r="H913" s="13">
        <f t="shared" si="169"/>
        <v>0</v>
      </c>
      <c r="I913" s="13" t="str">
        <f t="shared" si="171"/>
        <v>DIURNO</v>
      </c>
      <c r="J913" s="12" t="str">
        <f t="shared" si="170"/>
        <v/>
      </c>
      <c r="L913" s="13" t="str">
        <f t="shared" si="168"/>
        <v/>
      </c>
      <c r="M913" s="13">
        <f t="shared" si="172"/>
        <v>0</v>
      </c>
      <c r="N913" s="28">
        <f t="shared" si="173"/>
        <v>0</v>
      </c>
      <c r="O913" s="13">
        <f t="shared" si="174"/>
        <v>0</v>
      </c>
      <c r="P913" s="13">
        <f t="shared" si="175"/>
        <v>0</v>
      </c>
      <c r="Q913">
        <f t="shared" si="176"/>
        <v>0</v>
      </c>
      <c r="R913">
        <f t="shared" si="177"/>
        <v>0</v>
      </c>
      <c r="S913">
        <f t="shared" si="178"/>
        <v>0</v>
      </c>
    </row>
    <row r="914" spans="2:19" x14ac:dyDescent="0.2">
      <c r="B914" s="15" t="s">
        <v>81</v>
      </c>
      <c r="C914" s="15" t="s">
        <v>80</v>
      </c>
      <c r="D914" s="15" t="s">
        <v>109</v>
      </c>
      <c r="E914" s="16">
        <v>0.26319444444444445</v>
      </c>
      <c r="F914" s="3">
        <v>0.66666666666666663</v>
      </c>
      <c r="G914" s="12">
        <f t="shared" si="179"/>
        <v>0</v>
      </c>
      <c r="H914" s="13">
        <f t="shared" si="169"/>
        <v>0</v>
      </c>
      <c r="I914" s="13" t="str">
        <f t="shared" si="171"/>
        <v>DIURNO</v>
      </c>
      <c r="J914" s="12" t="str">
        <f t="shared" si="170"/>
        <v/>
      </c>
      <c r="L914" s="13" t="str">
        <f t="shared" si="168"/>
        <v/>
      </c>
      <c r="M914" s="13">
        <f t="shared" si="172"/>
        <v>0</v>
      </c>
      <c r="N914" s="28">
        <f t="shared" si="173"/>
        <v>0</v>
      </c>
      <c r="O914" s="13">
        <f t="shared" si="174"/>
        <v>0</v>
      </c>
      <c r="P914" s="13">
        <f t="shared" si="175"/>
        <v>0</v>
      </c>
      <c r="Q914">
        <f t="shared" si="176"/>
        <v>0</v>
      </c>
      <c r="R914">
        <f t="shared" si="177"/>
        <v>0</v>
      </c>
      <c r="S914">
        <f t="shared" si="178"/>
        <v>0</v>
      </c>
    </row>
    <row r="915" spans="2:19" x14ac:dyDescent="0.2">
      <c r="B915" s="15" t="s">
        <v>81</v>
      </c>
      <c r="C915" s="15" t="s">
        <v>80</v>
      </c>
      <c r="D915" s="15" t="s">
        <v>110</v>
      </c>
      <c r="E915" s="16">
        <v>0.26805555555555555</v>
      </c>
      <c r="F915" s="3">
        <v>0.66805555555555562</v>
      </c>
      <c r="G915" s="12">
        <f t="shared" si="179"/>
        <v>1.388888888888995E-3</v>
      </c>
      <c r="H915" s="13">
        <f t="shared" si="169"/>
        <v>2</v>
      </c>
      <c r="I915" s="13" t="str">
        <f t="shared" si="171"/>
        <v>DIURNO</v>
      </c>
      <c r="J915" s="12" t="str">
        <f t="shared" si="170"/>
        <v/>
      </c>
      <c r="L915" s="13" t="str">
        <f t="shared" si="168"/>
        <v/>
      </c>
      <c r="M915" s="13">
        <f t="shared" si="172"/>
        <v>0</v>
      </c>
      <c r="N915" s="28">
        <f t="shared" si="173"/>
        <v>0</v>
      </c>
      <c r="O915" s="13">
        <f t="shared" si="174"/>
        <v>0</v>
      </c>
      <c r="P915" s="13">
        <f t="shared" si="175"/>
        <v>0</v>
      </c>
      <c r="Q915">
        <f t="shared" si="176"/>
        <v>0</v>
      </c>
      <c r="R915">
        <f t="shared" si="177"/>
        <v>0</v>
      </c>
      <c r="S915">
        <f t="shared" si="178"/>
        <v>0</v>
      </c>
    </row>
    <row r="916" spans="2:19" x14ac:dyDescent="0.2">
      <c r="B916" s="15" t="s">
        <v>81</v>
      </c>
      <c r="C916" s="15" t="s">
        <v>80</v>
      </c>
      <c r="D916" s="15" t="s">
        <v>111</v>
      </c>
      <c r="E916" s="16">
        <v>0.26527777777777778</v>
      </c>
      <c r="F916" s="3">
        <v>0.48819444444444443</v>
      </c>
      <c r="G916" s="12">
        <f t="shared" si="179"/>
        <v>0</v>
      </c>
      <c r="H916" s="13">
        <f t="shared" si="169"/>
        <v>0</v>
      </c>
      <c r="I916" s="13" t="str">
        <f t="shared" si="171"/>
        <v>DIURNO</v>
      </c>
      <c r="J916" s="12" t="str">
        <f t="shared" si="170"/>
        <v/>
      </c>
      <c r="L916" s="13" t="str">
        <f t="shared" si="168"/>
        <v/>
      </c>
      <c r="M916" s="13">
        <f t="shared" si="172"/>
        <v>0</v>
      </c>
      <c r="N916" s="28">
        <f t="shared" si="173"/>
        <v>0</v>
      </c>
      <c r="O916" s="13">
        <f t="shared" si="174"/>
        <v>0</v>
      </c>
      <c r="P916" s="13">
        <f t="shared" si="175"/>
        <v>0</v>
      </c>
      <c r="Q916">
        <f t="shared" si="176"/>
        <v>0</v>
      </c>
      <c r="R916">
        <f t="shared" si="177"/>
        <v>0</v>
      </c>
      <c r="S916">
        <f t="shared" si="178"/>
        <v>0</v>
      </c>
    </row>
    <row r="917" spans="2:19" x14ac:dyDescent="0.2">
      <c r="B917" s="15" t="s">
        <v>81</v>
      </c>
      <c r="C917" s="15" t="s">
        <v>80</v>
      </c>
      <c r="D917" s="15" t="s">
        <v>112</v>
      </c>
      <c r="E917" s="16">
        <v>0.26527777777777778</v>
      </c>
      <c r="F917" s="3">
        <v>0.66736111111111107</v>
      </c>
      <c r="G917" s="12">
        <f t="shared" si="179"/>
        <v>6.9444444444444198E-4</v>
      </c>
      <c r="H917" s="13">
        <f t="shared" si="169"/>
        <v>1</v>
      </c>
      <c r="I917" s="13" t="str">
        <f t="shared" si="171"/>
        <v>DIURNO</v>
      </c>
      <c r="J917" s="12" t="str">
        <f t="shared" si="170"/>
        <v/>
      </c>
      <c r="L917" s="13" t="str">
        <f t="shared" si="168"/>
        <v/>
      </c>
      <c r="M917" s="13">
        <f t="shared" si="172"/>
        <v>0</v>
      </c>
      <c r="N917" s="28">
        <f t="shared" si="173"/>
        <v>0</v>
      </c>
      <c r="O917" s="13">
        <f t="shared" si="174"/>
        <v>0</v>
      </c>
      <c r="P917" s="13">
        <f t="shared" si="175"/>
        <v>0</v>
      </c>
      <c r="Q917">
        <f t="shared" si="176"/>
        <v>0</v>
      </c>
      <c r="R917">
        <f t="shared" si="177"/>
        <v>0</v>
      </c>
      <c r="S917">
        <f t="shared" si="178"/>
        <v>0</v>
      </c>
    </row>
    <row r="918" spans="2:19" x14ac:dyDescent="0.2">
      <c r="B918" s="15" t="s">
        <v>82</v>
      </c>
      <c r="C918" s="15" t="s">
        <v>80</v>
      </c>
      <c r="D918" s="15" t="s">
        <v>102</v>
      </c>
      <c r="E918" s="16">
        <v>0.28888888888888892</v>
      </c>
      <c r="F918" s="3">
        <v>0.67499999999999993</v>
      </c>
      <c r="G918" s="12">
        <f t="shared" si="179"/>
        <v>8.3333333333333037E-3</v>
      </c>
      <c r="H918" s="13">
        <f t="shared" si="169"/>
        <v>12</v>
      </c>
      <c r="I918" s="13" t="str">
        <f t="shared" si="171"/>
        <v>DIURNO</v>
      </c>
      <c r="J918" s="12" t="str">
        <f t="shared" si="170"/>
        <v/>
      </c>
      <c r="L918" s="13" t="str">
        <f t="shared" si="168"/>
        <v/>
      </c>
      <c r="M918" s="13">
        <f t="shared" si="172"/>
        <v>0.25</v>
      </c>
      <c r="N918" s="28">
        <f t="shared" si="173"/>
        <v>0</v>
      </c>
      <c r="O918" s="13">
        <f t="shared" si="174"/>
        <v>0</v>
      </c>
      <c r="P918" s="13">
        <f t="shared" si="175"/>
        <v>0</v>
      </c>
      <c r="Q918">
        <f t="shared" si="176"/>
        <v>0</v>
      </c>
      <c r="R918">
        <f t="shared" si="177"/>
        <v>0</v>
      </c>
      <c r="S918">
        <f t="shared" si="178"/>
        <v>0.25</v>
      </c>
    </row>
    <row r="919" spans="2:19" x14ac:dyDescent="0.2">
      <c r="B919" s="15" t="s">
        <v>82</v>
      </c>
      <c r="C919" s="15" t="s">
        <v>80</v>
      </c>
      <c r="D919" s="15" t="s">
        <v>103</v>
      </c>
      <c r="E919" s="16">
        <v>0.28958333333333336</v>
      </c>
      <c r="F919" s="3">
        <v>0.66875000000000007</v>
      </c>
      <c r="G919" s="12">
        <f t="shared" si="179"/>
        <v>2.083333333333437E-3</v>
      </c>
      <c r="H919" s="13">
        <f t="shared" si="169"/>
        <v>3</v>
      </c>
      <c r="I919" s="13" t="str">
        <f t="shared" si="171"/>
        <v>DIURNO</v>
      </c>
      <c r="J919" s="12" t="str">
        <f t="shared" si="170"/>
        <v/>
      </c>
      <c r="L919" s="13" t="str">
        <f t="shared" si="168"/>
        <v/>
      </c>
      <c r="M919" s="13">
        <f t="shared" si="172"/>
        <v>0</v>
      </c>
      <c r="N919" s="28">
        <f t="shared" si="173"/>
        <v>0</v>
      </c>
      <c r="O919" s="13">
        <f t="shared" si="174"/>
        <v>0</v>
      </c>
      <c r="P919" s="13">
        <f t="shared" si="175"/>
        <v>0</v>
      </c>
      <c r="Q919">
        <f t="shared" si="176"/>
        <v>0</v>
      </c>
      <c r="R919">
        <f t="shared" si="177"/>
        <v>0</v>
      </c>
      <c r="S919">
        <f t="shared" si="178"/>
        <v>0</v>
      </c>
    </row>
    <row r="920" spans="2:19" x14ac:dyDescent="0.2">
      <c r="B920" s="15" t="s">
        <v>82</v>
      </c>
      <c r="C920" s="15" t="s">
        <v>80</v>
      </c>
      <c r="D920" s="15" t="s">
        <v>104</v>
      </c>
      <c r="E920" s="16">
        <v>0.28402777777777777</v>
      </c>
      <c r="F920" s="3">
        <v>0.66875000000000007</v>
      </c>
      <c r="G920" s="12">
        <f t="shared" si="179"/>
        <v>2.083333333333437E-3</v>
      </c>
      <c r="H920" s="13">
        <f t="shared" si="169"/>
        <v>3</v>
      </c>
      <c r="I920" s="13" t="str">
        <f t="shared" si="171"/>
        <v>DIURNO</v>
      </c>
      <c r="J920" s="12" t="str">
        <f t="shared" si="170"/>
        <v/>
      </c>
      <c r="L920" s="13" t="str">
        <f t="shared" si="168"/>
        <v/>
      </c>
      <c r="M920" s="13">
        <f t="shared" si="172"/>
        <v>0</v>
      </c>
      <c r="N920" s="28">
        <f t="shared" si="173"/>
        <v>0</v>
      </c>
      <c r="O920" s="13">
        <f t="shared" si="174"/>
        <v>0</v>
      </c>
      <c r="P920" s="13">
        <f t="shared" si="175"/>
        <v>0</v>
      </c>
      <c r="Q920">
        <f t="shared" si="176"/>
        <v>0</v>
      </c>
      <c r="R920">
        <f t="shared" si="177"/>
        <v>0</v>
      </c>
      <c r="S920">
        <f t="shared" si="178"/>
        <v>0</v>
      </c>
    </row>
    <row r="921" spans="2:19" x14ac:dyDescent="0.2">
      <c r="B921" s="15" t="s">
        <v>82</v>
      </c>
      <c r="C921" s="15" t="s">
        <v>80</v>
      </c>
      <c r="D921" s="15" t="s">
        <v>105</v>
      </c>
      <c r="E921" s="16">
        <v>0.28402777777777777</v>
      </c>
      <c r="F921" s="3">
        <v>0.66805555555555562</v>
      </c>
      <c r="G921" s="12">
        <f t="shared" si="179"/>
        <v>1.388888888888995E-3</v>
      </c>
      <c r="H921" s="13">
        <f t="shared" si="169"/>
        <v>2</v>
      </c>
      <c r="I921" s="13" t="str">
        <f t="shared" si="171"/>
        <v>DIURNO</v>
      </c>
      <c r="J921" s="12" t="str">
        <f t="shared" si="170"/>
        <v/>
      </c>
      <c r="L921" s="13" t="str">
        <f t="shared" si="168"/>
        <v/>
      </c>
      <c r="M921" s="13">
        <f t="shared" si="172"/>
        <v>0</v>
      </c>
      <c r="N921" s="28">
        <f t="shared" si="173"/>
        <v>0</v>
      </c>
      <c r="O921" s="13">
        <f t="shared" si="174"/>
        <v>0</v>
      </c>
      <c r="P921" s="13">
        <f t="shared" si="175"/>
        <v>0</v>
      </c>
      <c r="Q921">
        <f t="shared" si="176"/>
        <v>0</v>
      </c>
      <c r="R921">
        <f t="shared" si="177"/>
        <v>0</v>
      </c>
      <c r="S921">
        <f t="shared" si="178"/>
        <v>0</v>
      </c>
    </row>
    <row r="922" spans="2:19" x14ac:dyDescent="0.2">
      <c r="B922" s="15" t="s">
        <v>82</v>
      </c>
      <c r="C922" s="15" t="s">
        <v>80</v>
      </c>
      <c r="D922" s="15" t="s">
        <v>106</v>
      </c>
      <c r="E922" s="16">
        <v>0.28402777777777777</v>
      </c>
      <c r="F922" s="3">
        <v>0.6694444444444444</v>
      </c>
      <c r="G922" s="12">
        <f t="shared" si="179"/>
        <v>2.7777777777777679E-3</v>
      </c>
      <c r="H922" s="13">
        <f t="shared" si="169"/>
        <v>4</v>
      </c>
      <c r="I922" s="13" t="str">
        <f t="shared" si="171"/>
        <v>DIURNO</v>
      </c>
      <c r="J922" s="12" t="str">
        <f t="shared" si="170"/>
        <v/>
      </c>
      <c r="L922" s="13" t="str">
        <f t="shared" si="168"/>
        <v/>
      </c>
      <c r="M922" s="13">
        <f t="shared" si="172"/>
        <v>0</v>
      </c>
      <c r="N922" s="28">
        <f t="shared" si="173"/>
        <v>0</v>
      </c>
      <c r="O922" s="13">
        <f t="shared" si="174"/>
        <v>0</v>
      </c>
      <c r="P922" s="13">
        <f t="shared" si="175"/>
        <v>0</v>
      </c>
      <c r="Q922">
        <f t="shared" si="176"/>
        <v>0</v>
      </c>
      <c r="R922">
        <f t="shared" si="177"/>
        <v>0</v>
      </c>
      <c r="S922">
        <f t="shared" si="178"/>
        <v>0</v>
      </c>
    </row>
    <row r="923" spans="2:19" x14ac:dyDescent="0.2">
      <c r="B923" s="15" t="s">
        <v>82</v>
      </c>
      <c r="C923" s="15" t="s">
        <v>80</v>
      </c>
      <c r="D923" s="15" t="s">
        <v>107</v>
      </c>
      <c r="E923" s="16">
        <v>0.29097222222222224</v>
      </c>
      <c r="F923" s="3">
        <v>0.68402777777777779</v>
      </c>
      <c r="G923" s="12">
        <f t="shared" si="179"/>
        <v>1.736111111111116E-2</v>
      </c>
      <c r="H923" s="13">
        <f t="shared" si="169"/>
        <v>25</v>
      </c>
      <c r="I923" s="13" t="str">
        <f t="shared" si="171"/>
        <v>DIURNO</v>
      </c>
      <c r="J923" s="12" t="str">
        <f t="shared" si="170"/>
        <v/>
      </c>
      <c r="L923" s="13" t="str">
        <f t="shared" si="168"/>
        <v/>
      </c>
      <c r="M923" s="13">
        <f t="shared" si="172"/>
        <v>0.5</v>
      </c>
      <c r="N923" s="28">
        <f t="shared" si="173"/>
        <v>0</v>
      </c>
      <c r="O923" s="13">
        <f t="shared" si="174"/>
        <v>0</v>
      </c>
      <c r="P923" s="13">
        <f t="shared" si="175"/>
        <v>0</v>
      </c>
      <c r="Q923">
        <f t="shared" si="176"/>
        <v>0</v>
      </c>
      <c r="R923">
        <f t="shared" si="177"/>
        <v>0</v>
      </c>
      <c r="S923">
        <f t="shared" si="178"/>
        <v>0.5</v>
      </c>
    </row>
    <row r="924" spans="2:19" x14ac:dyDescent="0.2">
      <c r="B924" s="15" t="s">
        <v>82</v>
      </c>
      <c r="C924" s="15" t="s">
        <v>80</v>
      </c>
      <c r="D924" s="15" t="s">
        <v>113</v>
      </c>
      <c r="E924" s="16">
        <v>0.38125000000000003</v>
      </c>
      <c r="F924" s="3">
        <v>0.67152777777777783</v>
      </c>
      <c r="G924" s="12">
        <f t="shared" si="179"/>
        <v>4.8611111111112049E-3</v>
      </c>
      <c r="H924" s="13">
        <f t="shared" si="169"/>
        <v>7</v>
      </c>
      <c r="I924" s="13" t="str">
        <f t="shared" si="171"/>
        <v>DIURNO</v>
      </c>
      <c r="J924" s="12" t="str">
        <f t="shared" si="170"/>
        <v/>
      </c>
      <c r="L924" s="13" t="str">
        <f t="shared" si="168"/>
        <v/>
      </c>
      <c r="M924" s="13">
        <f t="shared" si="172"/>
        <v>0.25</v>
      </c>
      <c r="N924" s="28">
        <f t="shared" si="173"/>
        <v>0</v>
      </c>
      <c r="O924" s="13">
        <f t="shared" si="174"/>
        <v>0</v>
      </c>
      <c r="P924" s="13">
        <f t="shared" si="175"/>
        <v>0</v>
      </c>
      <c r="Q924">
        <f t="shared" si="176"/>
        <v>0</v>
      </c>
      <c r="R924">
        <f t="shared" si="177"/>
        <v>0</v>
      </c>
      <c r="S924">
        <f t="shared" si="178"/>
        <v>0.25</v>
      </c>
    </row>
    <row r="925" spans="2:19" x14ac:dyDescent="0.2">
      <c r="B925" s="15" t="s">
        <v>82</v>
      </c>
      <c r="C925" s="15" t="s">
        <v>80</v>
      </c>
      <c r="D925" s="15" t="s">
        <v>108</v>
      </c>
      <c r="E925" s="16">
        <v>0.28541666666666665</v>
      </c>
      <c r="F925" s="3">
        <v>0.68194444444444446</v>
      </c>
      <c r="G925" s="12">
        <f t="shared" si="179"/>
        <v>1.5277777777777835E-2</v>
      </c>
      <c r="H925" s="13">
        <f t="shared" si="169"/>
        <v>22</v>
      </c>
      <c r="I925" s="13" t="str">
        <f t="shared" si="171"/>
        <v>DIURNO</v>
      </c>
      <c r="J925" s="12" t="str">
        <f t="shared" si="170"/>
        <v/>
      </c>
      <c r="L925" s="13" t="str">
        <f t="shared" si="168"/>
        <v/>
      </c>
      <c r="M925" s="13">
        <f t="shared" si="172"/>
        <v>0.5</v>
      </c>
      <c r="N925" s="28">
        <f t="shared" si="173"/>
        <v>0</v>
      </c>
      <c r="O925" s="13">
        <f t="shared" si="174"/>
        <v>0</v>
      </c>
      <c r="P925" s="13">
        <f t="shared" si="175"/>
        <v>0</v>
      </c>
      <c r="Q925">
        <f t="shared" si="176"/>
        <v>0</v>
      </c>
      <c r="R925">
        <f t="shared" si="177"/>
        <v>0</v>
      </c>
      <c r="S925">
        <f t="shared" si="178"/>
        <v>0.5</v>
      </c>
    </row>
    <row r="926" spans="2:19" x14ac:dyDescent="0.2">
      <c r="B926" s="15" t="s">
        <v>82</v>
      </c>
      <c r="C926" s="15" t="s">
        <v>80</v>
      </c>
      <c r="D926" s="15" t="s">
        <v>110</v>
      </c>
      <c r="E926" s="16">
        <v>0.2902777777777778</v>
      </c>
      <c r="F926" s="3">
        <v>0.6694444444444444</v>
      </c>
      <c r="G926" s="12">
        <f t="shared" si="179"/>
        <v>2.7777777777777679E-3</v>
      </c>
      <c r="H926" s="13">
        <f t="shared" si="169"/>
        <v>4</v>
      </c>
      <c r="I926" s="13" t="str">
        <f t="shared" si="171"/>
        <v>DIURNO</v>
      </c>
      <c r="J926" s="12" t="str">
        <f t="shared" si="170"/>
        <v/>
      </c>
      <c r="L926" s="13" t="str">
        <f t="shared" si="168"/>
        <v/>
      </c>
      <c r="M926" s="13">
        <f t="shared" si="172"/>
        <v>0</v>
      </c>
      <c r="N926" s="28">
        <f t="shared" si="173"/>
        <v>0</v>
      </c>
      <c r="O926" s="13">
        <f t="shared" si="174"/>
        <v>0</v>
      </c>
      <c r="P926" s="13">
        <f t="shared" si="175"/>
        <v>0</v>
      </c>
      <c r="Q926">
        <f t="shared" si="176"/>
        <v>0</v>
      </c>
      <c r="R926">
        <f t="shared" si="177"/>
        <v>0</v>
      </c>
      <c r="S926">
        <f t="shared" si="178"/>
        <v>0</v>
      </c>
    </row>
    <row r="927" spans="2:19" x14ac:dyDescent="0.2">
      <c r="B927" s="15" t="s">
        <v>82</v>
      </c>
      <c r="C927" s="15" t="s">
        <v>80</v>
      </c>
      <c r="D927" s="15" t="s">
        <v>111</v>
      </c>
      <c r="E927" s="16">
        <v>0.29097222222222224</v>
      </c>
      <c r="F927" s="3">
        <v>0.67083333333333339</v>
      </c>
      <c r="G927" s="12">
        <f t="shared" si="179"/>
        <v>4.1666666666667629E-3</v>
      </c>
      <c r="H927" s="13">
        <f t="shared" si="169"/>
        <v>6</v>
      </c>
      <c r="I927" s="13" t="str">
        <f t="shared" si="171"/>
        <v>DIURNO</v>
      </c>
      <c r="J927" s="12" t="str">
        <f t="shared" si="170"/>
        <v/>
      </c>
      <c r="L927" s="13" t="str">
        <f t="shared" si="168"/>
        <v/>
      </c>
      <c r="M927" s="13">
        <f t="shared" si="172"/>
        <v>0.25</v>
      </c>
      <c r="N927" s="28">
        <f t="shared" si="173"/>
        <v>0</v>
      </c>
      <c r="O927" s="13">
        <f t="shared" si="174"/>
        <v>0</v>
      </c>
      <c r="P927" s="13">
        <f t="shared" si="175"/>
        <v>0</v>
      </c>
      <c r="Q927">
        <f t="shared" si="176"/>
        <v>0</v>
      </c>
      <c r="R927">
        <f t="shared" si="177"/>
        <v>0</v>
      </c>
      <c r="S927">
        <f t="shared" si="178"/>
        <v>0.25</v>
      </c>
    </row>
    <row r="928" spans="2:19" x14ac:dyDescent="0.2">
      <c r="B928" s="15" t="s">
        <v>82</v>
      </c>
      <c r="C928" s="15" t="s">
        <v>80</v>
      </c>
      <c r="D928" s="15" t="s">
        <v>112</v>
      </c>
      <c r="E928" s="16">
        <v>0.28958333333333336</v>
      </c>
      <c r="F928" s="3">
        <v>0.67152777777777783</v>
      </c>
      <c r="G928" s="12">
        <f t="shared" si="179"/>
        <v>4.8611111111112049E-3</v>
      </c>
      <c r="H928" s="13">
        <f t="shared" si="169"/>
        <v>7</v>
      </c>
      <c r="I928" s="13" t="str">
        <f t="shared" si="171"/>
        <v>DIURNO</v>
      </c>
      <c r="J928" s="12" t="str">
        <f t="shared" si="170"/>
        <v/>
      </c>
      <c r="L928" s="13" t="str">
        <f t="shared" si="168"/>
        <v/>
      </c>
      <c r="M928" s="13">
        <f t="shared" si="172"/>
        <v>0.25</v>
      </c>
      <c r="N928" s="28">
        <f t="shared" si="173"/>
        <v>0</v>
      </c>
      <c r="O928" s="13">
        <f t="shared" si="174"/>
        <v>0</v>
      </c>
      <c r="P928" s="13">
        <f t="shared" si="175"/>
        <v>0</v>
      </c>
      <c r="Q928">
        <f t="shared" si="176"/>
        <v>0</v>
      </c>
      <c r="R928">
        <f t="shared" si="177"/>
        <v>0</v>
      </c>
      <c r="S928">
        <f t="shared" si="178"/>
        <v>0.25</v>
      </c>
    </row>
    <row r="929" spans="2:19" x14ac:dyDescent="0.2">
      <c r="B929" s="15" t="s">
        <v>83</v>
      </c>
      <c r="C929" s="15" t="s">
        <v>84</v>
      </c>
      <c r="D929" s="15" t="s">
        <v>102</v>
      </c>
      <c r="E929" s="16">
        <v>0.27291666666666664</v>
      </c>
      <c r="F929" s="3">
        <v>0.66736111111111107</v>
      </c>
      <c r="G929" s="12">
        <f t="shared" si="179"/>
        <v>6.9444444444444198E-4</v>
      </c>
      <c r="H929" s="13">
        <f t="shared" si="169"/>
        <v>1</v>
      </c>
      <c r="I929" s="13" t="str">
        <f t="shared" si="171"/>
        <v>DIURNO</v>
      </c>
      <c r="J929" s="12" t="str">
        <f t="shared" si="170"/>
        <v/>
      </c>
      <c r="L929" s="13" t="str">
        <f t="shared" si="168"/>
        <v/>
      </c>
      <c r="M929" s="13">
        <f t="shared" si="172"/>
        <v>0</v>
      </c>
      <c r="N929" s="28">
        <f t="shared" si="173"/>
        <v>0</v>
      </c>
      <c r="O929" s="13">
        <f t="shared" si="174"/>
        <v>0</v>
      </c>
      <c r="P929" s="13">
        <f t="shared" si="175"/>
        <v>0</v>
      </c>
      <c r="Q929">
        <f t="shared" si="176"/>
        <v>0</v>
      </c>
      <c r="R929">
        <f t="shared" si="177"/>
        <v>0</v>
      </c>
      <c r="S929">
        <f t="shared" si="178"/>
        <v>0</v>
      </c>
    </row>
    <row r="930" spans="2:19" x14ac:dyDescent="0.2">
      <c r="B930" s="15" t="s">
        <v>83</v>
      </c>
      <c r="C930" s="15" t="s">
        <v>84</v>
      </c>
      <c r="D930" s="15" t="s">
        <v>106</v>
      </c>
      <c r="E930" s="16">
        <v>0.27083333333333331</v>
      </c>
      <c r="F930" s="3">
        <v>0.66597222222222219</v>
      </c>
      <c r="G930" s="12">
        <f t="shared" si="179"/>
        <v>0</v>
      </c>
      <c r="H930" s="13">
        <f t="shared" si="169"/>
        <v>0</v>
      </c>
      <c r="I930" s="13" t="str">
        <f t="shared" si="171"/>
        <v>DIURNO</v>
      </c>
      <c r="J930" s="12" t="str">
        <f t="shared" si="170"/>
        <v/>
      </c>
      <c r="L930" s="13" t="str">
        <f t="shared" si="168"/>
        <v/>
      </c>
      <c r="M930" s="13">
        <f t="shared" si="172"/>
        <v>0</v>
      </c>
      <c r="N930" s="28">
        <f t="shared" si="173"/>
        <v>0</v>
      </c>
      <c r="O930" s="13">
        <f t="shared" si="174"/>
        <v>0</v>
      </c>
      <c r="P930" s="13">
        <f t="shared" si="175"/>
        <v>0</v>
      </c>
      <c r="Q930">
        <f t="shared" si="176"/>
        <v>0</v>
      </c>
      <c r="R930">
        <f t="shared" si="177"/>
        <v>0</v>
      </c>
      <c r="S930">
        <f t="shared" si="178"/>
        <v>0</v>
      </c>
    </row>
    <row r="931" spans="2:19" x14ac:dyDescent="0.2">
      <c r="B931" s="15" t="s">
        <v>83</v>
      </c>
      <c r="C931" s="15" t="s">
        <v>84</v>
      </c>
      <c r="D931" s="15" t="s">
        <v>107</v>
      </c>
      <c r="E931" s="16">
        <v>0.2722222222222222</v>
      </c>
      <c r="G931" s="12">
        <f t="shared" si="179"/>
        <v>0</v>
      </c>
      <c r="H931" s="13">
        <f t="shared" si="169"/>
        <v>0</v>
      </c>
      <c r="I931" s="13" t="str">
        <f t="shared" si="171"/>
        <v>DIURNO</v>
      </c>
      <c r="J931" s="12" t="str">
        <f t="shared" si="170"/>
        <v/>
      </c>
      <c r="L931" s="13" t="str">
        <f t="shared" si="168"/>
        <v/>
      </c>
      <c r="M931" s="13">
        <f t="shared" si="172"/>
        <v>0</v>
      </c>
      <c r="N931" s="28">
        <f t="shared" si="173"/>
        <v>0</v>
      </c>
      <c r="O931" s="13">
        <f t="shared" si="174"/>
        <v>0</v>
      </c>
      <c r="P931" s="13">
        <f t="shared" si="175"/>
        <v>0</v>
      </c>
      <c r="Q931">
        <f t="shared" si="176"/>
        <v>0</v>
      </c>
      <c r="R931">
        <f t="shared" si="177"/>
        <v>0</v>
      </c>
      <c r="S931">
        <f t="shared" si="178"/>
        <v>0</v>
      </c>
    </row>
    <row r="932" spans="2:19" x14ac:dyDescent="0.2">
      <c r="B932" s="15" t="s">
        <v>83</v>
      </c>
      <c r="C932" s="15" t="s">
        <v>84</v>
      </c>
      <c r="D932" s="15" t="s">
        <v>108</v>
      </c>
      <c r="E932" s="16">
        <v>0.26944444444444443</v>
      </c>
      <c r="F932" s="3">
        <v>0.66736111111111107</v>
      </c>
      <c r="G932" s="12">
        <f t="shared" si="179"/>
        <v>6.9444444444444198E-4</v>
      </c>
      <c r="H932" s="13">
        <f t="shared" si="169"/>
        <v>1</v>
      </c>
      <c r="I932" s="13" t="str">
        <f t="shared" si="171"/>
        <v>DIURNO</v>
      </c>
      <c r="J932" s="12" t="str">
        <f t="shared" si="170"/>
        <v/>
      </c>
      <c r="L932" s="13" t="str">
        <f t="shared" si="168"/>
        <v/>
      </c>
      <c r="M932" s="13">
        <f t="shared" si="172"/>
        <v>0</v>
      </c>
      <c r="N932" s="28">
        <f t="shared" si="173"/>
        <v>0</v>
      </c>
      <c r="O932" s="13">
        <f t="shared" si="174"/>
        <v>0</v>
      </c>
      <c r="P932" s="13">
        <f t="shared" si="175"/>
        <v>0</v>
      </c>
      <c r="Q932">
        <f t="shared" si="176"/>
        <v>0</v>
      </c>
      <c r="R932">
        <f t="shared" si="177"/>
        <v>0</v>
      </c>
      <c r="S932">
        <f t="shared" si="178"/>
        <v>0</v>
      </c>
    </row>
    <row r="933" spans="2:19" x14ac:dyDescent="0.2">
      <c r="B933" s="15" t="s">
        <v>85</v>
      </c>
      <c r="C933" s="15" t="s">
        <v>84</v>
      </c>
      <c r="D933" s="15" t="s">
        <v>102</v>
      </c>
      <c r="E933" s="16">
        <v>0.28750000000000003</v>
      </c>
      <c r="F933" s="3">
        <v>0.68541666666666667</v>
      </c>
      <c r="G933" s="12">
        <f t="shared" si="179"/>
        <v>1.8750000000000044E-2</v>
      </c>
      <c r="H933" s="13">
        <f t="shared" si="169"/>
        <v>27</v>
      </c>
      <c r="I933" s="13" t="str">
        <f t="shared" si="171"/>
        <v>DIURNO</v>
      </c>
      <c r="J933" s="12" t="str">
        <f t="shared" si="170"/>
        <v/>
      </c>
      <c r="L933" s="13" t="str">
        <f t="shared" si="168"/>
        <v/>
      </c>
      <c r="M933" s="13">
        <f t="shared" si="172"/>
        <v>0.5</v>
      </c>
      <c r="N933" s="28">
        <f t="shared" si="173"/>
        <v>0</v>
      </c>
      <c r="O933" s="13">
        <f t="shared" si="174"/>
        <v>0</v>
      </c>
      <c r="P933" s="13">
        <f t="shared" si="175"/>
        <v>0</v>
      </c>
      <c r="Q933">
        <f t="shared" si="176"/>
        <v>0</v>
      </c>
      <c r="R933">
        <f t="shared" si="177"/>
        <v>0</v>
      </c>
      <c r="S933">
        <f t="shared" si="178"/>
        <v>0.5</v>
      </c>
    </row>
    <row r="934" spans="2:19" x14ac:dyDescent="0.2">
      <c r="B934" s="15" t="s">
        <v>85</v>
      </c>
      <c r="C934" s="15" t="s">
        <v>84</v>
      </c>
      <c r="D934" s="15" t="s">
        <v>117</v>
      </c>
      <c r="E934" s="16">
        <v>0.34027777777777773</v>
      </c>
      <c r="F934" s="3">
        <v>0.50902777777777775</v>
      </c>
      <c r="G934" s="12">
        <f t="shared" si="179"/>
        <v>0</v>
      </c>
      <c r="H934" s="13">
        <f t="shared" si="169"/>
        <v>0</v>
      </c>
      <c r="I934" s="13" t="str">
        <f t="shared" si="171"/>
        <v>DIURNO</v>
      </c>
      <c r="J934" s="12" t="str">
        <f t="shared" si="170"/>
        <v/>
      </c>
      <c r="L934" s="13" t="str">
        <f t="shared" si="168"/>
        <v/>
      </c>
      <c r="M934" s="13">
        <f t="shared" si="172"/>
        <v>0</v>
      </c>
      <c r="N934" s="28">
        <f t="shared" si="173"/>
        <v>0</v>
      </c>
      <c r="O934" s="13">
        <f t="shared" si="174"/>
        <v>0</v>
      </c>
      <c r="P934" s="13">
        <f t="shared" si="175"/>
        <v>0</v>
      </c>
      <c r="Q934">
        <f t="shared" si="176"/>
        <v>0</v>
      </c>
      <c r="R934">
        <f t="shared" si="177"/>
        <v>0</v>
      </c>
      <c r="S934">
        <f t="shared" si="178"/>
        <v>0</v>
      </c>
    </row>
    <row r="935" spans="2:19" x14ac:dyDescent="0.2">
      <c r="B935" s="15" t="s">
        <v>85</v>
      </c>
      <c r="C935" s="15" t="s">
        <v>84</v>
      </c>
      <c r="D935" s="15" t="s">
        <v>104</v>
      </c>
      <c r="E935" s="16">
        <v>0.28611111111111115</v>
      </c>
      <c r="F935" s="3">
        <v>0.68611111111111101</v>
      </c>
      <c r="G935" s="12">
        <f t="shared" si="179"/>
        <v>1.9444444444444375E-2</v>
      </c>
      <c r="H935" s="13">
        <f t="shared" si="169"/>
        <v>28</v>
      </c>
      <c r="I935" s="13" t="str">
        <f t="shared" si="171"/>
        <v>DIURNO</v>
      </c>
      <c r="J935" s="12" t="str">
        <f t="shared" si="170"/>
        <v/>
      </c>
      <c r="L935" s="13" t="str">
        <f t="shared" si="168"/>
        <v/>
      </c>
      <c r="M935" s="13">
        <f t="shared" si="172"/>
        <v>0.5</v>
      </c>
      <c r="N935" s="28">
        <f t="shared" si="173"/>
        <v>0</v>
      </c>
      <c r="O935" s="13">
        <f t="shared" si="174"/>
        <v>0</v>
      </c>
      <c r="P935" s="13">
        <f t="shared" si="175"/>
        <v>0</v>
      </c>
      <c r="Q935">
        <f t="shared" si="176"/>
        <v>0</v>
      </c>
      <c r="R935">
        <f t="shared" si="177"/>
        <v>0</v>
      </c>
      <c r="S935">
        <f t="shared" si="178"/>
        <v>0.5</v>
      </c>
    </row>
    <row r="936" spans="2:19" x14ac:dyDescent="0.2">
      <c r="B936" s="15" t="s">
        <v>85</v>
      </c>
      <c r="C936" s="15" t="s">
        <v>84</v>
      </c>
      <c r="D936" s="15" t="s">
        <v>105</v>
      </c>
      <c r="E936" s="16">
        <v>0.30694444444444441</v>
      </c>
      <c r="F936" s="3">
        <v>0.69166666666666676</v>
      </c>
      <c r="G936" s="12">
        <f t="shared" si="179"/>
        <v>2.5000000000000133E-2</v>
      </c>
      <c r="H936" s="13">
        <f t="shared" si="169"/>
        <v>36</v>
      </c>
      <c r="I936" s="13" t="str">
        <f t="shared" si="171"/>
        <v>DIURNO</v>
      </c>
      <c r="J936" s="12" t="str">
        <f t="shared" si="170"/>
        <v/>
      </c>
      <c r="L936" s="13" t="str">
        <f t="shared" si="168"/>
        <v/>
      </c>
      <c r="M936" s="13">
        <f t="shared" si="172"/>
        <v>0.5</v>
      </c>
      <c r="N936" s="28">
        <f t="shared" si="173"/>
        <v>0</v>
      </c>
      <c r="O936" s="13">
        <f t="shared" si="174"/>
        <v>0</v>
      </c>
      <c r="P936" s="13">
        <f t="shared" si="175"/>
        <v>0</v>
      </c>
      <c r="Q936">
        <f t="shared" si="176"/>
        <v>0</v>
      </c>
      <c r="R936">
        <f t="shared" si="177"/>
        <v>0</v>
      </c>
      <c r="S936">
        <f t="shared" si="178"/>
        <v>0.5</v>
      </c>
    </row>
    <row r="937" spans="2:19" x14ac:dyDescent="0.2">
      <c r="B937" s="15" t="s">
        <v>85</v>
      </c>
      <c r="C937" s="15" t="s">
        <v>84</v>
      </c>
      <c r="D937" s="15" t="s">
        <v>106</v>
      </c>
      <c r="E937" s="16">
        <v>0.2951388888888889</v>
      </c>
      <c r="F937" s="3">
        <v>0.69444444444444453</v>
      </c>
      <c r="G937" s="12">
        <f t="shared" si="179"/>
        <v>2.7777777777777901E-2</v>
      </c>
      <c r="H937" s="13">
        <f t="shared" si="169"/>
        <v>40</v>
      </c>
      <c r="I937" s="13" t="str">
        <f t="shared" si="171"/>
        <v>DIURNO</v>
      </c>
      <c r="J937" s="12" t="str">
        <f t="shared" si="170"/>
        <v/>
      </c>
      <c r="L937" s="13" t="str">
        <f t="shared" si="168"/>
        <v/>
      </c>
      <c r="M937" s="13">
        <f t="shared" si="172"/>
        <v>0.5</v>
      </c>
      <c r="N937" s="28">
        <f t="shared" si="173"/>
        <v>0</v>
      </c>
      <c r="O937" s="13">
        <f t="shared" si="174"/>
        <v>0</v>
      </c>
      <c r="P937" s="13">
        <f t="shared" si="175"/>
        <v>0</v>
      </c>
      <c r="Q937">
        <f t="shared" si="176"/>
        <v>0</v>
      </c>
      <c r="R937">
        <f t="shared" si="177"/>
        <v>0</v>
      </c>
      <c r="S937">
        <f t="shared" si="178"/>
        <v>0.5</v>
      </c>
    </row>
    <row r="938" spans="2:19" x14ac:dyDescent="0.2">
      <c r="B938" s="15" t="s">
        <v>85</v>
      </c>
      <c r="C938" s="15" t="s">
        <v>84</v>
      </c>
      <c r="D938" s="15" t="s">
        <v>107</v>
      </c>
      <c r="E938" s="16">
        <v>0.28611111111111115</v>
      </c>
      <c r="F938" s="3">
        <v>0.75624999999999998</v>
      </c>
      <c r="G938" s="12">
        <f t="shared" si="179"/>
        <v>8.9583333333333348E-2</v>
      </c>
      <c r="H938" s="13">
        <f t="shared" si="169"/>
        <v>9</v>
      </c>
      <c r="I938" s="13" t="str">
        <f t="shared" si="171"/>
        <v>DIURNO</v>
      </c>
      <c r="J938" s="12" t="str">
        <f t="shared" si="170"/>
        <v/>
      </c>
      <c r="L938" s="13" t="str">
        <f t="shared" si="168"/>
        <v/>
      </c>
      <c r="M938" s="13">
        <f t="shared" si="172"/>
        <v>0.25</v>
      </c>
      <c r="N938" s="28">
        <f t="shared" si="173"/>
        <v>0</v>
      </c>
      <c r="O938" s="13">
        <f t="shared" si="174"/>
        <v>0</v>
      </c>
      <c r="P938" s="13">
        <f t="shared" si="175"/>
        <v>2</v>
      </c>
      <c r="Q938">
        <f t="shared" si="176"/>
        <v>0</v>
      </c>
      <c r="R938">
        <f t="shared" si="177"/>
        <v>2</v>
      </c>
      <c r="S938">
        <f t="shared" si="178"/>
        <v>0.25</v>
      </c>
    </row>
    <row r="939" spans="2:19" x14ac:dyDescent="0.2">
      <c r="B939" s="15" t="s">
        <v>85</v>
      </c>
      <c r="C939" s="15" t="s">
        <v>84</v>
      </c>
      <c r="D939" s="15" t="s">
        <v>113</v>
      </c>
      <c r="E939" s="16">
        <v>0.28194444444444444</v>
      </c>
      <c r="F939" s="3">
        <v>0.67222222222222217</v>
      </c>
      <c r="G939" s="12">
        <f t="shared" si="179"/>
        <v>5.5555555555555358E-3</v>
      </c>
      <c r="H939" s="13">
        <f t="shared" si="169"/>
        <v>8</v>
      </c>
      <c r="I939" s="13" t="str">
        <f t="shared" si="171"/>
        <v>DIURNO</v>
      </c>
      <c r="J939" s="12" t="str">
        <f t="shared" si="170"/>
        <v/>
      </c>
      <c r="L939" s="13" t="str">
        <f t="shared" si="168"/>
        <v/>
      </c>
      <c r="M939" s="13">
        <f t="shared" si="172"/>
        <v>0.25</v>
      </c>
      <c r="N939" s="28">
        <f t="shared" si="173"/>
        <v>0</v>
      </c>
      <c r="O939" s="13">
        <f t="shared" si="174"/>
        <v>0</v>
      </c>
      <c r="P939" s="13">
        <f t="shared" si="175"/>
        <v>0</v>
      </c>
      <c r="Q939">
        <f t="shared" si="176"/>
        <v>0</v>
      </c>
      <c r="R939">
        <f t="shared" si="177"/>
        <v>0</v>
      </c>
      <c r="S939">
        <f t="shared" si="178"/>
        <v>0.25</v>
      </c>
    </row>
    <row r="940" spans="2:19" x14ac:dyDescent="0.2">
      <c r="B940" s="15" t="s">
        <v>85</v>
      </c>
      <c r="C940" s="15" t="s">
        <v>84</v>
      </c>
      <c r="D940" s="15" t="s">
        <v>108</v>
      </c>
      <c r="E940" s="16">
        <v>0.28541666666666665</v>
      </c>
      <c r="F940" s="3">
        <v>0.67986111111111114</v>
      </c>
      <c r="G940" s="12">
        <f t="shared" si="179"/>
        <v>1.3194444444444509E-2</v>
      </c>
      <c r="H940" s="13">
        <f t="shared" si="169"/>
        <v>19</v>
      </c>
      <c r="I940" s="13" t="str">
        <f t="shared" si="171"/>
        <v>DIURNO</v>
      </c>
      <c r="J940" s="12" t="str">
        <f t="shared" si="170"/>
        <v/>
      </c>
      <c r="L940" s="13" t="str">
        <f t="shared" si="168"/>
        <v/>
      </c>
      <c r="M940" s="13">
        <f t="shared" si="172"/>
        <v>0.25</v>
      </c>
      <c r="N940" s="28">
        <f t="shared" si="173"/>
        <v>0</v>
      </c>
      <c r="O940" s="13">
        <f t="shared" si="174"/>
        <v>0</v>
      </c>
      <c r="P940" s="13">
        <f t="shared" si="175"/>
        <v>0</v>
      </c>
      <c r="Q940">
        <f t="shared" si="176"/>
        <v>0</v>
      </c>
      <c r="R940">
        <f t="shared" si="177"/>
        <v>0</v>
      </c>
      <c r="S940">
        <f t="shared" si="178"/>
        <v>0.25</v>
      </c>
    </row>
    <row r="941" spans="2:19" x14ac:dyDescent="0.2">
      <c r="B941" s="15" t="s">
        <v>85</v>
      </c>
      <c r="C941" s="15" t="s">
        <v>84</v>
      </c>
      <c r="D941" s="15" t="s">
        <v>109</v>
      </c>
      <c r="E941" s="16">
        <v>0.30069444444444443</v>
      </c>
      <c r="F941" s="3">
        <v>0.6777777777777777</v>
      </c>
      <c r="G941" s="12">
        <f t="shared" si="179"/>
        <v>1.1111111111111072E-2</v>
      </c>
      <c r="H941" s="13">
        <f t="shared" si="169"/>
        <v>16</v>
      </c>
      <c r="I941" s="13" t="str">
        <f t="shared" si="171"/>
        <v>DIURNO</v>
      </c>
      <c r="J941" s="12" t="str">
        <f t="shared" si="170"/>
        <v/>
      </c>
      <c r="L941" s="13" t="str">
        <f t="shared" si="168"/>
        <v/>
      </c>
      <c r="M941" s="13">
        <f t="shared" si="172"/>
        <v>0.25</v>
      </c>
      <c r="N941" s="28">
        <f t="shared" si="173"/>
        <v>0</v>
      </c>
      <c r="O941" s="13">
        <f t="shared" si="174"/>
        <v>0</v>
      </c>
      <c r="P941" s="13">
        <f t="shared" si="175"/>
        <v>0</v>
      </c>
      <c r="Q941">
        <f t="shared" si="176"/>
        <v>0</v>
      </c>
      <c r="R941">
        <f t="shared" si="177"/>
        <v>0</v>
      </c>
      <c r="S941">
        <f t="shared" si="178"/>
        <v>0.25</v>
      </c>
    </row>
    <row r="942" spans="2:19" x14ac:dyDescent="0.2">
      <c r="B942" s="15" t="s">
        <v>85</v>
      </c>
      <c r="C942" s="15" t="s">
        <v>84</v>
      </c>
      <c r="D942" s="15" t="s">
        <v>110</v>
      </c>
      <c r="E942" s="16">
        <v>0.28611111111111115</v>
      </c>
      <c r="F942" s="3">
        <v>0.67708333333333337</v>
      </c>
      <c r="G942" s="12">
        <f t="shared" si="179"/>
        <v>1.0416666666666741E-2</v>
      </c>
      <c r="H942" s="13">
        <f t="shared" si="169"/>
        <v>15</v>
      </c>
      <c r="I942" s="13" t="str">
        <f t="shared" si="171"/>
        <v>DIURNO</v>
      </c>
      <c r="J942" s="12" t="str">
        <f t="shared" si="170"/>
        <v/>
      </c>
      <c r="L942" s="13" t="str">
        <f t="shared" si="168"/>
        <v/>
      </c>
      <c r="M942" s="13">
        <f t="shared" si="172"/>
        <v>0.25</v>
      </c>
      <c r="N942" s="28">
        <f t="shared" si="173"/>
        <v>0</v>
      </c>
      <c r="O942" s="13">
        <f t="shared" si="174"/>
        <v>0</v>
      </c>
      <c r="P942" s="13">
        <f t="shared" si="175"/>
        <v>0</v>
      </c>
      <c r="Q942">
        <f t="shared" si="176"/>
        <v>0</v>
      </c>
      <c r="R942">
        <f t="shared" si="177"/>
        <v>0</v>
      </c>
      <c r="S942">
        <f t="shared" si="178"/>
        <v>0.25</v>
      </c>
    </row>
    <row r="943" spans="2:19" x14ac:dyDescent="0.2">
      <c r="B943" s="15" t="s">
        <v>85</v>
      </c>
      <c r="C943" s="15" t="s">
        <v>84</v>
      </c>
      <c r="D943" s="15" t="s">
        <v>111</v>
      </c>
      <c r="E943" s="16">
        <v>0.28819444444444448</v>
      </c>
      <c r="F943" s="3">
        <v>0.68680555555555556</v>
      </c>
      <c r="G943" s="12">
        <f t="shared" si="179"/>
        <v>2.0138888888888928E-2</v>
      </c>
      <c r="H943" s="13">
        <f t="shared" si="169"/>
        <v>29</v>
      </c>
      <c r="I943" s="13" t="str">
        <f t="shared" si="171"/>
        <v>DIURNO</v>
      </c>
      <c r="J943" s="12" t="str">
        <f t="shared" si="170"/>
        <v/>
      </c>
      <c r="L943" s="13" t="str">
        <f t="shared" si="168"/>
        <v/>
      </c>
      <c r="M943" s="13">
        <f t="shared" si="172"/>
        <v>0.5</v>
      </c>
      <c r="N943" s="28">
        <f t="shared" si="173"/>
        <v>0</v>
      </c>
      <c r="O943" s="13">
        <f t="shared" si="174"/>
        <v>0</v>
      </c>
      <c r="P943" s="13">
        <f t="shared" si="175"/>
        <v>0</v>
      </c>
      <c r="Q943">
        <f t="shared" si="176"/>
        <v>0</v>
      </c>
      <c r="R943">
        <f t="shared" si="177"/>
        <v>0</v>
      </c>
      <c r="S943">
        <f t="shared" si="178"/>
        <v>0.5</v>
      </c>
    </row>
    <row r="944" spans="2:19" x14ac:dyDescent="0.2">
      <c r="B944" s="15" t="s">
        <v>85</v>
      </c>
      <c r="C944" s="15" t="s">
        <v>84</v>
      </c>
      <c r="D944" s="15" t="s">
        <v>112</v>
      </c>
      <c r="E944" s="16">
        <v>0.29444444444444445</v>
      </c>
      <c r="F944" s="3">
        <v>0.67986111111111114</v>
      </c>
      <c r="G944" s="12">
        <f t="shared" si="179"/>
        <v>1.3194444444444509E-2</v>
      </c>
      <c r="H944" s="13">
        <f t="shared" si="169"/>
        <v>19</v>
      </c>
      <c r="I944" s="13" t="str">
        <f t="shared" si="171"/>
        <v>DIURNO</v>
      </c>
      <c r="J944" s="12" t="str">
        <f t="shared" si="170"/>
        <v/>
      </c>
      <c r="L944" s="13" t="str">
        <f t="shared" si="168"/>
        <v/>
      </c>
      <c r="M944" s="13">
        <f t="shared" si="172"/>
        <v>0.25</v>
      </c>
      <c r="N944" s="28">
        <f t="shared" si="173"/>
        <v>0</v>
      </c>
      <c r="O944" s="13">
        <f t="shared" si="174"/>
        <v>0</v>
      </c>
      <c r="P944" s="13">
        <f t="shared" si="175"/>
        <v>0</v>
      </c>
      <c r="Q944">
        <f t="shared" si="176"/>
        <v>0</v>
      </c>
      <c r="R944">
        <f t="shared" si="177"/>
        <v>0</v>
      </c>
      <c r="S944">
        <f t="shared" si="178"/>
        <v>0.25</v>
      </c>
    </row>
    <row r="945" spans="2:19" x14ac:dyDescent="0.2">
      <c r="B945" s="15" t="s">
        <v>86</v>
      </c>
      <c r="C945" s="15" t="s">
        <v>84</v>
      </c>
      <c r="D945" s="15" t="s">
        <v>102</v>
      </c>
      <c r="E945" s="16">
        <v>0.28263888888888888</v>
      </c>
      <c r="F945" s="3">
        <v>0.68541666666666667</v>
      </c>
      <c r="G945" s="12">
        <f t="shared" si="179"/>
        <v>1.8750000000000044E-2</v>
      </c>
      <c r="H945" s="13">
        <f t="shared" si="169"/>
        <v>27</v>
      </c>
      <c r="I945" s="13" t="str">
        <f t="shared" si="171"/>
        <v>DIURNO</v>
      </c>
      <c r="J945" s="12" t="str">
        <f t="shared" si="170"/>
        <v/>
      </c>
      <c r="L945" s="13" t="str">
        <f t="shared" si="168"/>
        <v/>
      </c>
      <c r="M945" s="13">
        <f t="shared" si="172"/>
        <v>0.5</v>
      </c>
      <c r="N945" s="28">
        <f t="shared" si="173"/>
        <v>0</v>
      </c>
      <c r="O945" s="13">
        <f t="shared" si="174"/>
        <v>0</v>
      </c>
      <c r="P945" s="13">
        <f t="shared" si="175"/>
        <v>0</v>
      </c>
      <c r="Q945">
        <f t="shared" si="176"/>
        <v>0</v>
      </c>
      <c r="R945">
        <f t="shared" si="177"/>
        <v>0</v>
      </c>
      <c r="S945">
        <f t="shared" si="178"/>
        <v>0.5</v>
      </c>
    </row>
    <row r="946" spans="2:19" x14ac:dyDescent="0.2">
      <c r="B946" s="15" t="s">
        <v>86</v>
      </c>
      <c r="C946" s="15" t="s">
        <v>84</v>
      </c>
      <c r="D946" s="15" t="s">
        <v>103</v>
      </c>
      <c r="E946" s="16">
        <v>0.28611111111111115</v>
      </c>
      <c r="F946" s="3">
        <v>0.67152777777777783</v>
      </c>
      <c r="G946" s="12">
        <f t="shared" si="179"/>
        <v>4.8611111111112049E-3</v>
      </c>
      <c r="H946" s="13">
        <f t="shared" si="169"/>
        <v>7</v>
      </c>
      <c r="I946" s="13" t="str">
        <f t="shared" si="171"/>
        <v>DIURNO</v>
      </c>
      <c r="J946" s="12" t="str">
        <f t="shared" si="170"/>
        <v/>
      </c>
      <c r="L946" s="13" t="str">
        <f t="shared" si="168"/>
        <v/>
      </c>
      <c r="M946" s="13">
        <f t="shared" si="172"/>
        <v>0.25</v>
      </c>
      <c r="N946" s="28">
        <f t="shared" si="173"/>
        <v>0</v>
      </c>
      <c r="O946" s="13">
        <f t="shared" si="174"/>
        <v>0</v>
      </c>
      <c r="P946" s="13">
        <f t="shared" si="175"/>
        <v>0</v>
      </c>
      <c r="Q946">
        <f t="shared" si="176"/>
        <v>0</v>
      </c>
      <c r="R946">
        <f t="shared" si="177"/>
        <v>0</v>
      </c>
      <c r="S946">
        <f t="shared" si="178"/>
        <v>0.25</v>
      </c>
    </row>
    <row r="947" spans="2:19" x14ac:dyDescent="0.2">
      <c r="B947" s="15" t="s">
        <v>86</v>
      </c>
      <c r="C947" s="15" t="s">
        <v>84</v>
      </c>
      <c r="D947" s="15" t="s">
        <v>117</v>
      </c>
      <c r="E947" s="16">
        <v>0.3527777777777778</v>
      </c>
      <c r="F947" s="3">
        <v>0.50902777777777775</v>
      </c>
      <c r="G947" s="12">
        <f t="shared" si="179"/>
        <v>0</v>
      </c>
      <c r="H947" s="13">
        <f t="shared" si="169"/>
        <v>0</v>
      </c>
      <c r="I947" s="13" t="str">
        <f t="shared" si="171"/>
        <v>DIURNO</v>
      </c>
      <c r="J947" s="12" t="str">
        <f t="shared" si="170"/>
        <v/>
      </c>
      <c r="L947" s="13" t="str">
        <f t="shared" si="168"/>
        <v/>
      </c>
      <c r="M947" s="13">
        <f t="shared" si="172"/>
        <v>0</v>
      </c>
      <c r="N947" s="28">
        <f t="shared" si="173"/>
        <v>0</v>
      </c>
      <c r="O947" s="13">
        <f t="shared" si="174"/>
        <v>0</v>
      </c>
      <c r="P947" s="13">
        <f t="shared" si="175"/>
        <v>0</v>
      </c>
      <c r="Q947">
        <f t="shared" si="176"/>
        <v>0</v>
      </c>
      <c r="R947">
        <f t="shared" si="177"/>
        <v>0</v>
      </c>
      <c r="S947">
        <f t="shared" si="178"/>
        <v>0</v>
      </c>
    </row>
    <row r="948" spans="2:19" x14ac:dyDescent="0.2">
      <c r="B948" s="15" t="s">
        <v>86</v>
      </c>
      <c r="C948" s="15" t="s">
        <v>84</v>
      </c>
      <c r="D948" s="15" t="s">
        <v>104</v>
      </c>
      <c r="E948" s="16">
        <v>0.28680555555555554</v>
      </c>
      <c r="F948" s="3">
        <v>0.68611111111111101</v>
      </c>
      <c r="G948" s="12">
        <f t="shared" si="179"/>
        <v>1.9444444444444375E-2</v>
      </c>
      <c r="H948" s="13">
        <f t="shared" si="169"/>
        <v>28</v>
      </c>
      <c r="I948" s="13" t="str">
        <f t="shared" si="171"/>
        <v>DIURNO</v>
      </c>
      <c r="J948" s="12" t="str">
        <f t="shared" si="170"/>
        <v/>
      </c>
      <c r="L948" s="13" t="str">
        <f t="shared" si="168"/>
        <v/>
      </c>
      <c r="M948" s="13">
        <f t="shared" si="172"/>
        <v>0.5</v>
      </c>
      <c r="N948" s="28">
        <f t="shared" si="173"/>
        <v>0</v>
      </c>
      <c r="O948" s="13">
        <f t="shared" si="174"/>
        <v>0</v>
      </c>
      <c r="P948" s="13">
        <f t="shared" si="175"/>
        <v>0</v>
      </c>
      <c r="Q948">
        <f t="shared" si="176"/>
        <v>0</v>
      </c>
      <c r="R948">
        <f t="shared" si="177"/>
        <v>0</v>
      </c>
      <c r="S948">
        <f t="shared" si="178"/>
        <v>0.5</v>
      </c>
    </row>
    <row r="949" spans="2:19" x14ac:dyDescent="0.2">
      <c r="B949" s="15" t="s">
        <v>86</v>
      </c>
      <c r="C949" s="15" t="s">
        <v>84</v>
      </c>
      <c r="D949" s="15" t="s">
        <v>105</v>
      </c>
      <c r="E949" s="16">
        <v>0.28541666666666665</v>
      </c>
      <c r="F949" s="3">
        <v>0.69236111111111109</v>
      </c>
      <c r="G949" s="12">
        <f t="shared" si="179"/>
        <v>2.5694444444444464E-2</v>
      </c>
      <c r="H949" s="13">
        <f t="shared" si="169"/>
        <v>37</v>
      </c>
      <c r="I949" s="13" t="str">
        <f t="shared" si="171"/>
        <v>DIURNO</v>
      </c>
      <c r="J949" s="12" t="str">
        <f t="shared" si="170"/>
        <v/>
      </c>
      <c r="L949" s="13" t="str">
        <f t="shared" si="168"/>
        <v/>
      </c>
      <c r="M949" s="13">
        <f t="shared" si="172"/>
        <v>0.5</v>
      </c>
      <c r="N949" s="28">
        <f t="shared" si="173"/>
        <v>0</v>
      </c>
      <c r="O949" s="13">
        <f t="shared" si="174"/>
        <v>0</v>
      </c>
      <c r="P949" s="13">
        <f t="shared" si="175"/>
        <v>0</v>
      </c>
      <c r="Q949">
        <f t="shared" si="176"/>
        <v>0</v>
      </c>
      <c r="R949">
        <f t="shared" si="177"/>
        <v>0</v>
      </c>
      <c r="S949">
        <f t="shared" si="178"/>
        <v>0.5</v>
      </c>
    </row>
    <row r="950" spans="2:19" x14ac:dyDescent="0.2">
      <c r="B950" s="15" t="s">
        <v>86</v>
      </c>
      <c r="C950" s="15" t="s">
        <v>84</v>
      </c>
      <c r="D950" s="15" t="s">
        <v>106</v>
      </c>
      <c r="E950" s="16">
        <v>0.28263888888888888</v>
      </c>
      <c r="F950" s="3">
        <v>0.83888888888888891</v>
      </c>
      <c r="G950" s="12">
        <f t="shared" si="179"/>
        <v>0.17222222222222228</v>
      </c>
      <c r="H950" s="13">
        <f t="shared" si="169"/>
        <v>8</v>
      </c>
      <c r="I950" s="13" t="str">
        <f t="shared" si="171"/>
        <v>DIURNO</v>
      </c>
      <c r="J950" s="12" t="str">
        <f t="shared" si="170"/>
        <v/>
      </c>
      <c r="L950" s="13" t="str">
        <f t="shared" si="168"/>
        <v/>
      </c>
      <c r="M950" s="13">
        <f t="shared" si="172"/>
        <v>0.25</v>
      </c>
      <c r="N950" s="28">
        <f t="shared" si="173"/>
        <v>0</v>
      </c>
      <c r="O950" s="13">
        <f t="shared" si="174"/>
        <v>0</v>
      </c>
      <c r="P950" s="13">
        <f t="shared" si="175"/>
        <v>4</v>
      </c>
      <c r="Q950">
        <f t="shared" si="176"/>
        <v>0</v>
      </c>
      <c r="R950">
        <f t="shared" si="177"/>
        <v>4</v>
      </c>
      <c r="S950">
        <f t="shared" si="178"/>
        <v>0.25</v>
      </c>
    </row>
    <row r="951" spans="2:19" x14ac:dyDescent="0.2">
      <c r="B951" s="15" t="s">
        <v>86</v>
      </c>
      <c r="C951" s="15" t="s">
        <v>84</v>
      </c>
      <c r="D951" s="15" t="s">
        <v>107</v>
      </c>
      <c r="E951" s="16">
        <v>0.75624999999999998</v>
      </c>
      <c r="G951" s="12">
        <f t="shared" si="179"/>
        <v>0</v>
      </c>
      <c r="H951" s="13">
        <f t="shared" si="169"/>
        <v>0</v>
      </c>
      <c r="I951" s="13" t="str">
        <f t="shared" si="171"/>
        <v>DIURNO</v>
      </c>
      <c r="J951" s="12" t="str">
        <f t="shared" si="170"/>
        <v>SI</v>
      </c>
      <c r="L951" s="13" t="str">
        <f t="shared" si="168"/>
        <v>5,5</v>
      </c>
      <c r="M951" s="13">
        <f t="shared" si="172"/>
        <v>0</v>
      </c>
      <c r="N951" s="28">
        <f t="shared" si="173"/>
        <v>0</v>
      </c>
      <c r="O951" s="13">
        <f t="shared" si="174"/>
        <v>0</v>
      </c>
      <c r="P951" s="13">
        <f t="shared" si="175"/>
        <v>0</v>
      </c>
      <c r="Q951">
        <f t="shared" si="176"/>
        <v>0</v>
      </c>
      <c r="R951">
        <f t="shared" si="177"/>
        <v>0</v>
      </c>
      <c r="S951">
        <f t="shared" si="178"/>
        <v>0</v>
      </c>
    </row>
    <row r="952" spans="2:19" x14ac:dyDescent="0.2">
      <c r="B952" s="15" t="s">
        <v>86</v>
      </c>
      <c r="C952" s="15" t="s">
        <v>84</v>
      </c>
      <c r="D952" s="15" t="s">
        <v>113</v>
      </c>
      <c r="E952" s="16">
        <v>0.27708333333333335</v>
      </c>
      <c r="F952" s="3">
        <v>0.67152777777777783</v>
      </c>
      <c r="G952" s="12">
        <f t="shared" si="179"/>
        <v>4.8611111111112049E-3</v>
      </c>
      <c r="H952" s="13">
        <f t="shared" si="169"/>
        <v>7</v>
      </c>
      <c r="I952" s="13" t="str">
        <f t="shared" si="171"/>
        <v>DIURNO</v>
      </c>
      <c r="J952" s="12" t="str">
        <f t="shared" si="170"/>
        <v/>
      </c>
      <c r="L952" s="13" t="str">
        <f t="shared" si="168"/>
        <v/>
      </c>
      <c r="M952" s="13">
        <f t="shared" si="172"/>
        <v>0.25</v>
      </c>
      <c r="N952" s="28">
        <f t="shared" si="173"/>
        <v>0</v>
      </c>
      <c r="O952" s="13">
        <f t="shared" si="174"/>
        <v>0</v>
      </c>
      <c r="P952" s="13">
        <f t="shared" si="175"/>
        <v>0</v>
      </c>
      <c r="Q952">
        <f t="shared" si="176"/>
        <v>0</v>
      </c>
      <c r="R952">
        <f t="shared" si="177"/>
        <v>0</v>
      </c>
      <c r="S952">
        <f t="shared" si="178"/>
        <v>0.25</v>
      </c>
    </row>
    <row r="953" spans="2:19" x14ac:dyDescent="0.2">
      <c r="B953" s="15" t="s">
        <v>86</v>
      </c>
      <c r="C953" s="15" t="s">
        <v>84</v>
      </c>
      <c r="D953" s="15" t="s">
        <v>108</v>
      </c>
      <c r="E953" s="16">
        <v>0.28194444444444444</v>
      </c>
      <c r="F953" s="3">
        <v>0.67986111111111114</v>
      </c>
      <c r="G953" s="12">
        <f t="shared" si="179"/>
        <v>1.3194444444444509E-2</v>
      </c>
      <c r="H953" s="13">
        <f t="shared" si="169"/>
        <v>19</v>
      </c>
      <c r="I953" s="13" t="str">
        <f t="shared" si="171"/>
        <v>DIURNO</v>
      </c>
      <c r="J953" s="12" t="str">
        <f t="shared" si="170"/>
        <v/>
      </c>
      <c r="L953" s="13" t="str">
        <f t="shared" si="168"/>
        <v/>
      </c>
      <c r="M953" s="13">
        <f t="shared" si="172"/>
        <v>0.25</v>
      </c>
      <c r="N953" s="28">
        <f t="shared" si="173"/>
        <v>0</v>
      </c>
      <c r="O953" s="13">
        <f t="shared" si="174"/>
        <v>0</v>
      </c>
      <c r="P953" s="13">
        <f t="shared" si="175"/>
        <v>0</v>
      </c>
      <c r="Q953">
        <f t="shared" si="176"/>
        <v>0</v>
      </c>
      <c r="R953">
        <f t="shared" si="177"/>
        <v>0</v>
      </c>
      <c r="S953">
        <f t="shared" si="178"/>
        <v>0.25</v>
      </c>
    </row>
    <row r="954" spans="2:19" x14ac:dyDescent="0.2">
      <c r="B954" s="15" t="s">
        <v>86</v>
      </c>
      <c r="C954" s="15" t="s">
        <v>84</v>
      </c>
      <c r="D954" s="15" t="s">
        <v>114</v>
      </c>
      <c r="E954" s="16">
        <v>0.3840277777777778</v>
      </c>
      <c r="F954" s="3">
        <v>0.75347222222222221</v>
      </c>
      <c r="G954" s="12">
        <f t="shared" si="179"/>
        <v>8.680555555555558E-2</v>
      </c>
      <c r="H954" s="13">
        <f t="shared" si="169"/>
        <v>5</v>
      </c>
      <c r="I954" s="13" t="str">
        <f t="shared" si="171"/>
        <v>DIURNO</v>
      </c>
      <c r="J954" s="12" t="str">
        <f t="shared" si="170"/>
        <v/>
      </c>
      <c r="L954" s="13" t="str">
        <f t="shared" si="168"/>
        <v/>
      </c>
      <c r="M954" s="13">
        <f t="shared" si="172"/>
        <v>0</v>
      </c>
      <c r="N954" s="28">
        <f t="shared" si="173"/>
        <v>0</v>
      </c>
      <c r="O954" s="13">
        <f t="shared" si="174"/>
        <v>0</v>
      </c>
      <c r="P954" s="13">
        <f t="shared" si="175"/>
        <v>2</v>
      </c>
      <c r="Q954">
        <f t="shared" si="176"/>
        <v>0</v>
      </c>
      <c r="R954">
        <f t="shared" si="177"/>
        <v>2</v>
      </c>
      <c r="S954">
        <f t="shared" si="178"/>
        <v>0</v>
      </c>
    </row>
    <row r="955" spans="2:19" x14ac:dyDescent="0.2">
      <c r="B955" s="15" t="s">
        <v>86</v>
      </c>
      <c r="C955" s="15" t="s">
        <v>84</v>
      </c>
      <c r="D955" s="15" t="s">
        <v>109</v>
      </c>
      <c r="E955" s="16">
        <v>0.28750000000000003</v>
      </c>
      <c r="F955" s="3">
        <v>0.6777777777777777</v>
      </c>
      <c r="G955" s="12">
        <f t="shared" si="179"/>
        <v>1.1111111111111072E-2</v>
      </c>
      <c r="H955" s="13">
        <f t="shared" si="169"/>
        <v>16</v>
      </c>
      <c r="I955" s="13" t="str">
        <f t="shared" si="171"/>
        <v>DIURNO</v>
      </c>
      <c r="J955" s="12" t="str">
        <f t="shared" si="170"/>
        <v/>
      </c>
      <c r="L955" s="13" t="str">
        <f t="shared" si="168"/>
        <v/>
      </c>
      <c r="M955" s="13">
        <f t="shared" si="172"/>
        <v>0.25</v>
      </c>
      <c r="N955" s="28">
        <f t="shared" si="173"/>
        <v>0</v>
      </c>
      <c r="O955" s="13">
        <f t="shared" si="174"/>
        <v>0</v>
      </c>
      <c r="P955" s="13">
        <f t="shared" si="175"/>
        <v>0</v>
      </c>
      <c r="Q955">
        <f t="shared" si="176"/>
        <v>0</v>
      </c>
      <c r="R955">
        <f t="shared" si="177"/>
        <v>0</v>
      </c>
      <c r="S955">
        <f t="shared" si="178"/>
        <v>0.25</v>
      </c>
    </row>
    <row r="956" spans="2:19" x14ac:dyDescent="0.2">
      <c r="B956" s="15" t="s">
        <v>86</v>
      </c>
      <c r="C956" s="15" t="s">
        <v>84</v>
      </c>
      <c r="D956" s="15" t="s">
        <v>110</v>
      </c>
      <c r="E956" s="16">
        <v>0.28333333333333333</v>
      </c>
      <c r="F956" s="3">
        <v>0.72916666666666663</v>
      </c>
      <c r="G956" s="12">
        <f t="shared" si="179"/>
        <v>6.25E-2</v>
      </c>
      <c r="H956" s="13">
        <f t="shared" si="169"/>
        <v>30</v>
      </c>
      <c r="I956" s="13" t="str">
        <f t="shared" si="171"/>
        <v>DIURNO</v>
      </c>
      <c r="J956" s="12" t="str">
        <f t="shared" si="170"/>
        <v/>
      </c>
      <c r="L956" s="13" t="str">
        <f t="shared" si="168"/>
        <v/>
      </c>
      <c r="M956" s="13">
        <f t="shared" si="172"/>
        <v>0.5</v>
      </c>
      <c r="N956" s="28">
        <f t="shared" si="173"/>
        <v>0</v>
      </c>
      <c r="O956" s="13">
        <f t="shared" si="174"/>
        <v>0</v>
      </c>
      <c r="P956" s="13">
        <f t="shared" si="175"/>
        <v>1</v>
      </c>
      <c r="Q956">
        <f t="shared" si="176"/>
        <v>0</v>
      </c>
      <c r="R956">
        <f t="shared" si="177"/>
        <v>1</v>
      </c>
      <c r="S956">
        <f t="shared" si="178"/>
        <v>0.5</v>
      </c>
    </row>
    <row r="957" spans="2:19" x14ac:dyDescent="0.2">
      <c r="B957" s="15" t="s">
        <v>86</v>
      </c>
      <c r="C957" s="15" t="s">
        <v>84</v>
      </c>
      <c r="D957" s="15" t="s">
        <v>111</v>
      </c>
      <c r="E957" s="16">
        <v>0.28472222222222221</v>
      </c>
      <c r="F957" s="3">
        <v>0.68333333333333324</v>
      </c>
      <c r="G957" s="12">
        <f t="shared" si="179"/>
        <v>1.6666666666666607E-2</v>
      </c>
      <c r="H957" s="13">
        <f t="shared" si="169"/>
        <v>24</v>
      </c>
      <c r="I957" s="13" t="str">
        <f t="shared" si="171"/>
        <v>DIURNO</v>
      </c>
      <c r="J957" s="12" t="str">
        <f t="shared" si="170"/>
        <v/>
      </c>
      <c r="L957" s="13" t="str">
        <f t="shared" si="168"/>
        <v/>
      </c>
      <c r="M957" s="13">
        <f t="shared" si="172"/>
        <v>0.5</v>
      </c>
      <c r="N957" s="28">
        <f t="shared" si="173"/>
        <v>0</v>
      </c>
      <c r="O957" s="13">
        <f t="shared" si="174"/>
        <v>0</v>
      </c>
      <c r="P957" s="13">
        <f t="shared" si="175"/>
        <v>0</v>
      </c>
      <c r="Q957">
        <f t="shared" si="176"/>
        <v>0</v>
      </c>
      <c r="R957">
        <f t="shared" si="177"/>
        <v>0</v>
      </c>
      <c r="S957">
        <f t="shared" si="178"/>
        <v>0.5</v>
      </c>
    </row>
    <row r="958" spans="2:19" x14ac:dyDescent="0.2">
      <c r="B958" s="15" t="s">
        <v>86</v>
      </c>
      <c r="C958" s="15" t="s">
        <v>84</v>
      </c>
      <c r="D958" s="15" t="s">
        <v>112</v>
      </c>
      <c r="E958" s="16">
        <v>0.67986111111111114</v>
      </c>
      <c r="G958" s="12">
        <f t="shared" si="179"/>
        <v>0</v>
      </c>
      <c r="H958" s="13">
        <f t="shared" si="169"/>
        <v>0</v>
      </c>
      <c r="I958" s="13" t="str">
        <f t="shared" si="171"/>
        <v>DIURNO</v>
      </c>
      <c r="J958" s="12" t="str">
        <f t="shared" si="170"/>
        <v>SI</v>
      </c>
      <c r="L958" s="13" t="str">
        <f t="shared" si="168"/>
        <v>5,5</v>
      </c>
      <c r="M958" s="13">
        <f t="shared" si="172"/>
        <v>0</v>
      </c>
      <c r="N958" s="28">
        <f t="shared" si="173"/>
        <v>0</v>
      </c>
      <c r="O958" s="13">
        <f t="shared" si="174"/>
        <v>0</v>
      </c>
      <c r="P958" s="13">
        <f t="shared" si="175"/>
        <v>0</v>
      </c>
      <c r="Q958">
        <f t="shared" si="176"/>
        <v>0</v>
      </c>
      <c r="R958">
        <f t="shared" si="177"/>
        <v>0</v>
      </c>
      <c r="S958">
        <f t="shared" si="178"/>
        <v>0</v>
      </c>
    </row>
    <row r="959" spans="2:19" x14ac:dyDescent="0.2">
      <c r="B959" s="15" t="s">
        <v>87</v>
      </c>
      <c r="C959" s="15" t="s">
        <v>84</v>
      </c>
      <c r="D959" s="15" t="s">
        <v>102</v>
      </c>
      <c r="E959" s="16">
        <v>0.24722222222222223</v>
      </c>
      <c r="F959" s="3">
        <v>0.66666666666666663</v>
      </c>
      <c r="G959" s="12">
        <f t="shared" si="179"/>
        <v>0</v>
      </c>
      <c r="H959" s="13">
        <f t="shared" si="169"/>
        <v>0</v>
      </c>
      <c r="I959" s="13" t="str">
        <f t="shared" si="171"/>
        <v>DIURNO</v>
      </c>
      <c r="J959" s="12" t="str">
        <f t="shared" si="170"/>
        <v/>
      </c>
      <c r="L959" s="13" t="str">
        <f t="shared" si="168"/>
        <v/>
      </c>
      <c r="M959" s="13">
        <f t="shared" si="172"/>
        <v>0</v>
      </c>
      <c r="N959" s="28">
        <f t="shared" si="173"/>
        <v>0</v>
      </c>
      <c r="O959" s="13">
        <f t="shared" si="174"/>
        <v>0</v>
      </c>
      <c r="P959" s="13">
        <f t="shared" si="175"/>
        <v>0</v>
      </c>
      <c r="Q959">
        <f t="shared" si="176"/>
        <v>0</v>
      </c>
      <c r="R959">
        <f t="shared" si="177"/>
        <v>0</v>
      </c>
      <c r="S959">
        <f t="shared" si="178"/>
        <v>0</v>
      </c>
    </row>
    <row r="960" spans="2:19" x14ac:dyDescent="0.2">
      <c r="B960" s="15" t="s">
        <v>87</v>
      </c>
      <c r="C960" s="15" t="s">
        <v>84</v>
      </c>
      <c r="D960" s="15" t="s">
        <v>103</v>
      </c>
      <c r="E960" s="16">
        <v>0.25555555555555559</v>
      </c>
      <c r="F960" s="3">
        <v>0.66666666666666663</v>
      </c>
      <c r="G960" s="12">
        <f t="shared" si="179"/>
        <v>0</v>
      </c>
      <c r="H960" s="13">
        <f t="shared" si="169"/>
        <v>0</v>
      </c>
      <c r="I960" s="13" t="str">
        <f t="shared" si="171"/>
        <v>DIURNO</v>
      </c>
      <c r="J960" s="12" t="str">
        <f t="shared" si="170"/>
        <v/>
      </c>
      <c r="L960" s="13" t="str">
        <f t="shared" si="168"/>
        <v/>
      </c>
      <c r="M960" s="13">
        <f t="shared" si="172"/>
        <v>0</v>
      </c>
      <c r="N960" s="28">
        <f t="shared" si="173"/>
        <v>0</v>
      </c>
      <c r="O960" s="13">
        <f t="shared" si="174"/>
        <v>0</v>
      </c>
      <c r="P960" s="13">
        <f t="shared" si="175"/>
        <v>0</v>
      </c>
      <c r="Q960">
        <f t="shared" si="176"/>
        <v>0</v>
      </c>
      <c r="R960">
        <f t="shared" si="177"/>
        <v>0</v>
      </c>
      <c r="S960">
        <f t="shared" si="178"/>
        <v>0</v>
      </c>
    </row>
    <row r="961" spans="2:19" x14ac:dyDescent="0.2">
      <c r="B961" s="15" t="s">
        <v>87</v>
      </c>
      <c r="C961" s="15" t="s">
        <v>84</v>
      </c>
      <c r="D961" s="15" t="s">
        <v>104</v>
      </c>
      <c r="E961" s="16">
        <v>0.25625000000000003</v>
      </c>
      <c r="F961" s="3">
        <v>0.66666666666666663</v>
      </c>
      <c r="G961" s="12">
        <f t="shared" si="179"/>
        <v>0</v>
      </c>
      <c r="H961" s="13">
        <f t="shared" si="169"/>
        <v>0</v>
      </c>
      <c r="I961" s="13" t="str">
        <f t="shared" si="171"/>
        <v>DIURNO</v>
      </c>
      <c r="J961" s="12" t="str">
        <f t="shared" si="170"/>
        <v/>
      </c>
      <c r="L961" s="13" t="str">
        <f t="shared" si="168"/>
        <v/>
      </c>
      <c r="M961" s="13">
        <f t="shared" si="172"/>
        <v>0</v>
      </c>
      <c r="N961" s="28">
        <f t="shared" si="173"/>
        <v>0</v>
      </c>
      <c r="O961" s="13">
        <f t="shared" si="174"/>
        <v>0</v>
      </c>
      <c r="P961" s="13">
        <f t="shared" si="175"/>
        <v>0</v>
      </c>
      <c r="Q961">
        <f t="shared" si="176"/>
        <v>0</v>
      </c>
      <c r="R961">
        <f t="shared" si="177"/>
        <v>0</v>
      </c>
      <c r="S961">
        <f t="shared" si="178"/>
        <v>0</v>
      </c>
    </row>
    <row r="962" spans="2:19" x14ac:dyDescent="0.2">
      <c r="B962" s="15" t="s">
        <v>87</v>
      </c>
      <c r="C962" s="15" t="s">
        <v>84</v>
      </c>
      <c r="D962" s="15" t="s">
        <v>105</v>
      </c>
      <c r="E962" s="16">
        <v>0.25</v>
      </c>
      <c r="F962" s="3">
        <v>0.66736111111111107</v>
      </c>
      <c r="G962" s="12">
        <f t="shared" si="179"/>
        <v>6.9444444444444198E-4</v>
      </c>
      <c r="H962" s="13">
        <f t="shared" si="169"/>
        <v>1</v>
      </c>
      <c r="I962" s="13" t="str">
        <f t="shared" si="171"/>
        <v>DIURNO</v>
      </c>
      <c r="J962" s="12" t="str">
        <f t="shared" si="170"/>
        <v/>
      </c>
      <c r="L962" s="13" t="str">
        <f t="shared" si="168"/>
        <v/>
      </c>
      <c r="M962" s="13">
        <f t="shared" si="172"/>
        <v>0</v>
      </c>
      <c r="N962" s="28">
        <f t="shared" si="173"/>
        <v>0</v>
      </c>
      <c r="O962" s="13">
        <f t="shared" si="174"/>
        <v>0</v>
      </c>
      <c r="P962" s="13">
        <f t="shared" si="175"/>
        <v>0</v>
      </c>
      <c r="Q962">
        <f t="shared" si="176"/>
        <v>0</v>
      </c>
      <c r="R962">
        <f t="shared" si="177"/>
        <v>0</v>
      </c>
      <c r="S962">
        <f t="shared" si="178"/>
        <v>0</v>
      </c>
    </row>
    <row r="963" spans="2:19" x14ac:dyDescent="0.2">
      <c r="B963" s="15" t="s">
        <v>87</v>
      </c>
      <c r="C963" s="15" t="s">
        <v>84</v>
      </c>
      <c r="D963" s="15" t="s">
        <v>106</v>
      </c>
      <c r="E963" s="16">
        <v>0.26041666666666669</v>
      </c>
      <c r="F963" s="3">
        <v>0.66666666666666663</v>
      </c>
      <c r="G963" s="12">
        <f t="shared" si="179"/>
        <v>0</v>
      </c>
      <c r="H963" s="13">
        <f t="shared" si="169"/>
        <v>0</v>
      </c>
      <c r="I963" s="13" t="str">
        <f t="shared" si="171"/>
        <v>DIURNO</v>
      </c>
      <c r="J963" s="12" t="str">
        <f t="shared" si="170"/>
        <v/>
      </c>
      <c r="L963" s="13" t="str">
        <f t="shared" ref="L963:L1026" si="180">IF(J963="SI","5,5","")</f>
        <v/>
      </c>
      <c r="M963" s="13">
        <f t="shared" si="172"/>
        <v>0</v>
      </c>
      <c r="N963" s="28">
        <f t="shared" si="173"/>
        <v>0</v>
      </c>
      <c r="O963" s="13">
        <f t="shared" si="174"/>
        <v>0</v>
      </c>
      <c r="P963" s="13">
        <f t="shared" si="175"/>
        <v>0</v>
      </c>
      <c r="Q963">
        <f t="shared" si="176"/>
        <v>0</v>
      </c>
      <c r="R963">
        <f t="shared" si="177"/>
        <v>0</v>
      </c>
      <c r="S963">
        <f t="shared" si="178"/>
        <v>0</v>
      </c>
    </row>
    <row r="964" spans="2:19" x14ac:dyDescent="0.2">
      <c r="B964" s="15" t="s">
        <v>87</v>
      </c>
      <c r="C964" s="15" t="s">
        <v>84</v>
      </c>
      <c r="D964" s="15" t="s">
        <v>107</v>
      </c>
      <c r="E964" s="16">
        <v>0.25486111111111109</v>
      </c>
      <c r="F964" s="3">
        <v>0.66805555555555562</v>
      </c>
      <c r="G964" s="12">
        <f t="shared" si="179"/>
        <v>1.388888888888995E-3</v>
      </c>
      <c r="H964" s="13">
        <f t="shared" si="169"/>
        <v>2</v>
      </c>
      <c r="I964" s="13" t="str">
        <f t="shared" si="171"/>
        <v>DIURNO</v>
      </c>
      <c r="J964" s="12" t="str">
        <f t="shared" si="170"/>
        <v/>
      </c>
      <c r="L964" s="13" t="str">
        <f t="shared" si="180"/>
        <v/>
      </c>
      <c r="M964" s="13">
        <f t="shared" si="172"/>
        <v>0</v>
      </c>
      <c r="N964" s="28">
        <f t="shared" si="173"/>
        <v>0</v>
      </c>
      <c r="O964" s="13">
        <f t="shared" si="174"/>
        <v>0</v>
      </c>
      <c r="P964" s="13">
        <f t="shared" si="175"/>
        <v>0</v>
      </c>
      <c r="Q964">
        <f t="shared" si="176"/>
        <v>0</v>
      </c>
      <c r="R964">
        <f t="shared" si="177"/>
        <v>0</v>
      </c>
      <c r="S964">
        <f t="shared" si="178"/>
        <v>0</v>
      </c>
    </row>
    <row r="965" spans="2:19" x14ac:dyDescent="0.2">
      <c r="B965" s="15" t="s">
        <v>87</v>
      </c>
      <c r="C965" s="15" t="s">
        <v>84</v>
      </c>
      <c r="D965" s="15" t="s">
        <v>113</v>
      </c>
      <c r="E965" s="16">
        <v>0.25486111111111109</v>
      </c>
      <c r="F965" s="3">
        <v>0.66666666666666663</v>
      </c>
      <c r="G965" s="12">
        <f t="shared" si="179"/>
        <v>0</v>
      </c>
      <c r="H965" s="13">
        <f t="shared" ref="H965:H1028" si="181">MINUTE(G965)</f>
        <v>0</v>
      </c>
      <c r="I965" s="13" t="str">
        <f t="shared" si="171"/>
        <v>DIURNO</v>
      </c>
      <c r="J965" s="12" t="str">
        <f t="shared" si="170"/>
        <v/>
      </c>
      <c r="L965" s="13" t="str">
        <f t="shared" si="180"/>
        <v/>
      </c>
      <c r="M965" s="13">
        <f t="shared" si="172"/>
        <v>0</v>
      </c>
      <c r="N965" s="28">
        <f t="shared" si="173"/>
        <v>0</v>
      </c>
      <c r="O965" s="13">
        <f t="shared" si="174"/>
        <v>0</v>
      </c>
      <c r="P965" s="13">
        <f t="shared" si="175"/>
        <v>0</v>
      </c>
      <c r="Q965">
        <f t="shared" si="176"/>
        <v>0</v>
      </c>
      <c r="R965">
        <f t="shared" si="177"/>
        <v>0</v>
      </c>
      <c r="S965">
        <f t="shared" si="178"/>
        <v>0</v>
      </c>
    </row>
    <row r="966" spans="2:19" x14ac:dyDescent="0.2">
      <c r="B966" s="15" t="s">
        <v>87</v>
      </c>
      <c r="C966" s="15" t="s">
        <v>84</v>
      </c>
      <c r="D966" s="15" t="s">
        <v>108</v>
      </c>
      <c r="E966" s="16">
        <v>0.25277777777777777</v>
      </c>
      <c r="F966" s="3">
        <v>0.66666666666666663</v>
      </c>
      <c r="G966" s="12">
        <f t="shared" si="179"/>
        <v>0</v>
      </c>
      <c r="H966" s="13">
        <f t="shared" si="181"/>
        <v>0</v>
      </c>
      <c r="I966" s="13" t="str">
        <f t="shared" si="171"/>
        <v>DIURNO</v>
      </c>
      <c r="J966" s="12" t="str">
        <f t="shared" ref="J966:J1029" si="182">IF(E966&gt;=$G$3,"SI","")</f>
        <v/>
      </c>
      <c r="L966" s="13" t="str">
        <f t="shared" si="180"/>
        <v/>
      </c>
      <c r="M966" s="13">
        <f t="shared" si="172"/>
        <v>0</v>
      </c>
      <c r="N966" s="28">
        <f t="shared" si="173"/>
        <v>0</v>
      </c>
      <c r="O966" s="13">
        <f t="shared" si="174"/>
        <v>0</v>
      </c>
      <c r="P966" s="13">
        <f t="shared" si="175"/>
        <v>0</v>
      </c>
      <c r="Q966">
        <f t="shared" si="176"/>
        <v>0</v>
      </c>
      <c r="R966">
        <f t="shared" si="177"/>
        <v>0</v>
      </c>
      <c r="S966">
        <f t="shared" si="178"/>
        <v>0</v>
      </c>
    </row>
    <row r="967" spans="2:19" x14ac:dyDescent="0.2">
      <c r="B967" s="15" t="s">
        <v>87</v>
      </c>
      <c r="C967" s="15" t="s">
        <v>84</v>
      </c>
      <c r="D967" s="15" t="s">
        <v>109</v>
      </c>
      <c r="E967" s="16">
        <v>0.25486111111111109</v>
      </c>
      <c r="F967" s="3">
        <v>0.66666666666666663</v>
      </c>
      <c r="G967" s="12">
        <f t="shared" si="179"/>
        <v>0</v>
      </c>
      <c r="H967" s="13">
        <f t="shared" si="181"/>
        <v>0</v>
      </c>
      <c r="I967" s="13" t="str">
        <f t="shared" ref="I967:I1030" si="183">IF(F967&lt;$I$3,"DIURNO",IF(F967&gt;$I$3,"EXTRANOC",""))</f>
        <v>DIURNO</v>
      </c>
      <c r="J967" s="12" t="str">
        <f t="shared" si="182"/>
        <v/>
      </c>
      <c r="L967" s="13" t="str">
        <f t="shared" si="180"/>
        <v/>
      </c>
      <c r="M967" s="13">
        <f t="shared" ref="M967:M1030" si="184">IF(H967&lt;=5,0,IF(H967&lt;=20,0.25,IF(H967&lt;=40,0.5,IF(H967&lt;=55,0.75,1))))</f>
        <v>0</v>
      </c>
      <c r="N967" s="28">
        <f t="shared" ref="N967:N1030" si="185">IF(F967&gt;$I$3,F967-$I$3,0)</f>
        <v>0</v>
      </c>
      <c r="O967" s="13">
        <f t="shared" ref="O967:O1030" si="186">MINUTE(N967)</f>
        <v>0</v>
      </c>
      <c r="P967" s="13">
        <f t="shared" ref="P967:P1030" si="187">HOUR(G967)</f>
        <v>0</v>
      </c>
      <c r="Q967">
        <f t="shared" ref="Q967:Q1030" si="188">HOUR(N967)</f>
        <v>0</v>
      </c>
      <c r="R967">
        <f t="shared" ref="R967:R1030" si="189">P967-Q967</f>
        <v>0</v>
      </c>
      <c r="S967">
        <f t="shared" ref="S967:S1030" si="190">M967</f>
        <v>0</v>
      </c>
    </row>
    <row r="968" spans="2:19" x14ac:dyDescent="0.2">
      <c r="B968" s="15" t="s">
        <v>87</v>
      </c>
      <c r="C968" s="15" t="s">
        <v>84</v>
      </c>
      <c r="D968" s="15" t="s">
        <v>110</v>
      </c>
      <c r="E968" s="16">
        <v>0.25694444444444448</v>
      </c>
      <c r="F968" s="3">
        <v>0.66666666666666663</v>
      </c>
      <c r="G968" s="12">
        <f t="shared" si="179"/>
        <v>0</v>
      </c>
      <c r="H968" s="13">
        <f t="shared" si="181"/>
        <v>0</v>
      </c>
      <c r="I968" s="13" t="str">
        <f t="shared" si="183"/>
        <v>DIURNO</v>
      </c>
      <c r="J968" s="12" t="str">
        <f t="shared" si="182"/>
        <v/>
      </c>
      <c r="L968" s="13" t="str">
        <f t="shared" si="180"/>
        <v/>
      </c>
      <c r="M968" s="13">
        <f t="shared" si="184"/>
        <v>0</v>
      </c>
      <c r="N968" s="28">
        <f t="shared" si="185"/>
        <v>0</v>
      </c>
      <c r="O968" s="13">
        <f t="shared" si="186"/>
        <v>0</v>
      </c>
      <c r="P968" s="13">
        <f t="shared" si="187"/>
        <v>0</v>
      </c>
      <c r="Q968">
        <f t="shared" si="188"/>
        <v>0</v>
      </c>
      <c r="R968">
        <f t="shared" si="189"/>
        <v>0</v>
      </c>
      <c r="S968">
        <f t="shared" si="190"/>
        <v>0</v>
      </c>
    </row>
    <row r="969" spans="2:19" x14ac:dyDescent="0.2">
      <c r="B969" s="15" t="s">
        <v>87</v>
      </c>
      <c r="C969" s="15" t="s">
        <v>84</v>
      </c>
      <c r="D969" s="15" t="s">
        <v>111</v>
      </c>
      <c r="E969" s="16">
        <v>0.25138888888888888</v>
      </c>
      <c r="F969" s="3">
        <v>0.66875000000000007</v>
      </c>
      <c r="G969" s="12">
        <f t="shared" ref="G969:G1032" si="191">IF(F969&gt;$G$3,F969-$G$3,)</f>
        <v>2.083333333333437E-3</v>
      </c>
      <c r="H969" s="13">
        <f t="shared" si="181"/>
        <v>3</v>
      </c>
      <c r="I969" s="13" t="str">
        <f t="shared" si="183"/>
        <v>DIURNO</v>
      </c>
      <c r="J969" s="12" t="str">
        <f t="shared" si="182"/>
        <v/>
      </c>
      <c r="L969" s="13" t="str">
        <f t="shared" si="180"/>
        <v/>
      </c>
      <c r="M969" s="13">
        <f t="shared" si="184"/>
        <v>0</v>
      </c>
      <c r="N969" s="28">
        <f t="shared" si="185"/>
        <v>0</v>
      </c>
      <c r="O969" s="13">
        <f t="shared" si="186"/>
        <v>0</v>
      </c>
      <c r="P969" s="13">
        <f t="shared" si="187"/>
        <v>0</v>
      </c>
      <c r="Q969">
        <f t="shared" si="188"/>
        <v>0</v>
      </c>
      <c r="R969">
        <f t="shared" si="189"/>
        <v>0</v>
      </c>
      <c r="S969">
        <f t="shared" si="190"/>
        <v>0</v>
      </c>
    </row>
    <row r="970" spans="2:19" x14ac:dyDescent="0.2">
      <c r="B970" s="15" t="s">
        <v>87</v>
      </c>
      <c r="C970" s="15" t="s">
        <v>84</v>
      </c>
      <c r="D970" s="15" t="s">
        <v>112</v>
      </c>
      <c r="E970" s="16">
        <v>0.25486111111111109</v>
      </c>
      <c r="F970" s="3">
        <v>0.6791666666666667</v>
      </c>
      <c r="G970" s="12">
        <f t="shared" si="191"/>
        <v>1.2500000000000067E-2</v>
      </c>
      <c r="H970" s="13">
        <f t="shared" si="181"/>
        <v>18</v>
      </c>
      <c r="I970" s="13" t="str">
        <f t="shared" si="183"/>
        <v>DIURNO</v>
      </c>
      <c r="J970" s="12" t="str">
        <f t="shared" si="182"/>
        <v/>
      </c>
      <c r="L970" s="13" t="str">
        <f t="shared" si="180"/>
        <v/>
      </c>
      <c r="M970" s="13">
        <f t="shared" si="184"/>
        <v>0.25</v>
      </c>
      <c r="N970" s="28">
        <f t="shared" si="185"/>
        <v>0</v>
      </c>
      <c r="O970" s="13">
        <f t="shared" si="186"/>
        <v>0</v>
      </c>
      <c r="P970" s="13">
        <f t="shared" si="187"/>
        <v>0</v>
      </c>
      <c r="Q970">
        <f t="shared" si="188"/>
        <v>0</v>
      </c>
      <c r="R970">
        <f t="shared" si="189"/>
        <v>0</v>
      </c>
      <c r="S970">
        <f t="shared" si="190"/>
        <v>0.25</v>
      </c>
    </row>
    <row r="971" spans="2:19" x14ac:dyDescent="0.2">
      <c r="B971" s="15" t="s">
        <v>88</v>
      </c>
      <c r="C971" s="15" t="s">
        <v>84</v>
      </c>
      <c r="D971" s="15" t="s">
        <v>102</v>
      </c>
      <c r="E971" s="16">
        <v>0.2673611111111111</v>
      </c>
      <c r="F971" s="3">
        <v>0.66666666666666663</v>
      </c>
      <c r="G971" s="12">
        <f t="shared" si="191"/>
        <v>0</v>
      </c>
      <c r="H971" s="13">
        <f t="shared" si="181"/>
        <v>0</v>
      </c>
      <c r="I971" s="13" t="str">
        <f t="shared" si="183"/>
        <v>DIURNO</v>
      </c>
      <c r="J971" s="12" t="str">
        <f t="shared" si="182"/>
        <v/>
      </c>
      <c r="L971" s="13" t="str">
        <f t="shared" si="180"/>
        <v/>
      </c>
      <c r="M971" s="13">
        <f t="shared" si="184"/>
        <v>0</v>
      </c>
      <c r="N971" s="28">
        <f t="shared" si="185"/>
        <v>0</v>
      </c>
      <c r="O971" s="13">
        <f t="shared" si="186"/>
        <v>0</v>
      </c>
      <c r="P971" s="13">
        <f t="shared" si="187"/>
        <v>0</v>
      </c>
      <c r="Q971">
        <f t="shared" si="188"/>
        <v>0</v>
      </c>
      <c r="R971">
        <f t="shared" si="189"/>
        <v>0</v>
      </c>
      <c r="S971">
        <f t="shared" si="190"/>
        <v>0</v>
      </c>
    </row>
    <row r="972" spans="2:19" x14ac:dyDescent="0.2">
      <c r="B972" s="15" t="s">
        <v>88</v>
      </c>
      <c r="C972" s="15" t="s">
        <v>84</v>
      </c>
      <c r="D972" s="15" t="s">
        <v>103</v>
      </c>
      <c r="E972" s="16">
        <v>0.26874999999999999</v>
      </c>
      <c r="F972" s="3">
        <v>0.66597222222222219</v>
      </c>
      <c r="G972" s="12">
        <f t="shared" si="191"/>
        <v>0</v>
      </c>
      <c r="H972" s="13">
        <f t="shared" si="181"/>
        <v>0</v>
      </c>
      <c r="I972" s="13" t="str">
        <f t="shared" si="183"/>
        <v>DIURNO</v>
      </c>
      <c r="J972" s="12" t="str">
        <f t="shared" si="182"/>
        <v/>
      </c>
      <c r="L972" s="13" t="str">
        <f t="shared" si="180"/>
        <v/>
      </c>
      <c r="M972" s="13">
        <f t="shared" si="184"/>
        <v>0</v>
      </c>
      <c r="N972" s="28">
        <f t="shared" si="185"/>
        <v>0</v>
      </c>
      <c r="O972" s="13">
        <f t="shared" si="186"/>
        <v>0</v>
      </c>
      <c r="P972" s="13">
        <f t="shared" si="187"/>
        <v>0</v>
      </c>
      <c r="Q972">
        <f t="shared" si="188"/>
        <v>0</v>
      </c>
      <c r="R972">
        <f t="shared" si="189"/>
        <v>0</v>
      </c>
      <c r="S972">
        <f t="shared" si="190"/>
        <v>0</v>
      </c>
    </row>
    <row r="973" spans="2:19" x14ac:dyDescent="0.2">
      <c r="B973" s="15" t="s">
        <v>88</v>
      </c>
      <c r="C973" s="15" t="s">
        <v>84</v>
      </c>
      <c r="D973" s="15" t="s">
        <v>104</v>
      </c>
      <c r="E973" s="16">
        <v>0.26874999999999999</v>
      </c>
      <c r="F973" s="3">
        <v>0.66666666666666663</v>
      </c>
      <c r="G973" s="12">
        <f t="shared" si="191"/>
        <v>0</v>
      </c>
      <c r="H973" s="13">
        <f t="shared" si="181"/>
        <v>0</v>
      </c>
      <c r="I973" s="13" t="str">
        <f t="shared" si="183"/>
        <v>DIURNO</v>
      </c>
      <c r="J973" s="12" t="str">
        <f t="shared" si="182"/>
        <v/>
      </c>
      <c r="L973" s="13" t="str">
        <f t="shared" si="180"/>
        <v/>
      </c>
      <c r="M973" s="13">
        <f t="shared" si="184"/>
        <v>0</v>
      </c>
      <c r="N973" s="28">
        <f t="shared" si="185"/>
        <v>0</v>
      </c>
      <c r="O973" s="13">
        <f t="shared" si="186"/>
        <v>0</v>
      </c>
      <c r="P973" s="13">
        <f t="shared" si="187"/>
        <v>0</v>
      </c>
      <c r="Q973">
        <f t="shared" si="188"/>
        <v>0</v>
      </c>
      <c r="R973">
        <f t="shared" si="189"/>
        <v>0</v>
      </c>
      <c r="S973">
        <f t="shared" si="190"/>
        <v>0</v>
      </c>
    </row>
    <row r="974" spans="2:19" x14ac:dyDescent="0.2">
      <c r="B974" s="15" t="s">
        <v>88</v>
      </c>
      <c r="C974" s="15" t="s">
        <v>84</v>
      </c>
      <c r="D974" s="15" t="s">
        <v>105</v>
      </c>
      <c r="E974" s="16">
        <v>0.27013888888888887</v>
      </c>
      <c r="F974" s="3">
        <v>0.66736111111111107</v>
      </c>
      <c r="G974" s="12">
        <f t="shared" si="191"/>
        <v>6.9444444444444198E-4</v>
      </c>
      <c r="H974" s="13">
        <f t="shared" si="181"/>
        <v>1</v>
      </c>
      <c r="I974" s="13" t="str">
        <f t="shared" si="183"/>
        <v>DIURNO</v>
      </c>
      <c r="J974" s="12" t="str">
        <f t="shared" si="182"/>
        <v/>
      </c>
      <c r="L974" s="13" t="str">
        <f t="shared" si="180"/>
        <v/>
      </c>
      <c r="M974" s="13">
        <f t="shared" si="184"/>
        <v>0</v>
      </c>
      <c r="N974" s="28">
        <f t="shared" si="185"/>
        <v>0</v>
      </c>
      <c r="O974" s="13">
        <f t="shared" si="186"/>
        <v>0</v>
      </c>
      <c r="P974" s="13">
        <f t="shared" si="187"/>
        <v>0</v>
      </c>
      <c r="Q974">
        <f t="shared" si="188"/>
        <v>0</v>
      </c>
      <c r="R974">
        <f t="shared" si="189"/>
        <v>0</v>
      </c>
      <c r="S974">
        <f t="shared" si="190"/>
        <v>0</v>
      </c>
    </row>
    <row r="975" spans="2:19" x14ac:dyDescent="0.2">
      <c r="B975" s="15" t="s">
        <v>88</v>
      </c>
      <c r="C975" s="15" t="s">
        <v>84</v>
      </c>
      <c r="D975" s="15" t="s">
        <v>106</v>
      </c>
      <c r="E975" s="16">
        <v>0.27083333333333331</v>
      </c>
      <c r="F975" s="3">
        <v>0.66666666666666663</v>
      </c>
      <c r="G975" s="12">
        <f t="shared" si="191"/>
        <v>0</v>
      </c>
      <c r="H975" s="13">
        <f t="shared" si="181"/>
        <v>0</v>
      </c>
      <c r="I975" s="13" t="str">
        <f t="shared" si="183"/>
        <v>DIURNO</v>
      </c>
      <c r="J975" s="12" t="str">
        <f t="shared" si="182"/>
        <v/>
      </c>
      <c r="L975" s="13" t="str">
        <f t="shared" si="180"/>
        <v/>
      </c>
      <c r="M975" s="13">
        <f t="shared" si="184"/>
        <v>0</v>
      </c>
      <c r="N975" s="28">
        <f t="shared" si="185"/>
        <v>0</v>
      </c>
      <c r="O975" s="13">
        <f t="shared" si="186"/>
        <v>0</v>
      </c>
      <c r="P975" s="13">
        <f t="shared" si="187"/>
        <v>0</v>
      </c>
      <c r="Q975">
        <f t="shared" si="188"/>
        <v>0</v>
      </c>
      <c r="R975">
        <f t="shared" si="189"/>
        <v>0</v>
      </c>
      <c r="S975">
        <f t="shared" si="190"/>
        <v>0</v>
      </c>
    </row>
    <row r="976" spans="2:19" x14ac:dyDescent="0.2">
      <c r="B976" s="15" t="s">
        <v>88</v>
      </c>
      <c r="C976" s="15" t="s">
        <v>84</v>
      </c>
      <c r="D976" s="15" t="s">
        <v>107</v>
      </c>
      <c r="E976" s="16">
        <v>0.26527777777777778</v>
      </c>
      <c r="F976" s="3">
        <v>0.66666666666666663</v>
      </c>
      <c r="G976" s="12">
        <f t="shared" si="191"/>
        <v>0</v>
      </c>
      <c r="H976" s="13">
        <f t="shared" si="181"/>
        <v>0</v>
      </c>
      <c r="I976" s="13" t="str">
        <f t="shared" si="183"/>
        <v>DIURNO</v>
      </c>
      <c r="J976" s="12" t="str">
        <f t="shared" si="182"/>
        <v/>
      </c>
      <c r="L976" s="13" t="str">
        <f t="shared" si="180"/>
        <v/>
      </c>
      <c r="M976" s="13">
        <f t="shared" si="184"/>
        <v>0</v>
      </c>
      <c r="N976" s="28">
        <f t="shared" si="185"/>
        <v>0</v>
      </c>
      <c r="O976" s="13">
        <f t="shared" si="186"/>
        <v>0</v>
      </c>
      <c r="P976" s="13">
        <f t="shared" si="187"/>
        <v>0</v>
      </c>
      <c r="Q976">
        <f t="shared" si="188"/>
        <v>0</v>
      </c>
      <c r="R976">
        <f t="shared" si="189"/>
        <v>0</v>
      </c>
      <c r="S976">
        <f t="shared" si="190"/>
        <v>0</v>
      </c>
    </row>
    <row r="977" spans="2:19" x14ac:dyDescent="0.2">
      <c r="B977" s="15" t="s">
        <v>88</v>
      </c>
      <c r="C977" s="15" t="s">
        <v>84</v>
      </c>
      <c r="D977" s="15" t="s">
        <v>113</v>
      </c>
      <c r="E977" s="16">
        <v>0.2673611111111111</v>
      </c>
      <c r="F977" s="3">
        <v>0.66666666666666663</v>
      </c>
      <c r="G977" s="12">
        <f t="shared" si="191"/>
        <v>0</v>
      </c>
      <c r="H977" s="13">
        <f t="shared" si="181"/>
        <v>0</v>
      </c>
      <c r="I977" s="13" t="str">
        <f t="shared" si="183"/>
        <v>DIURNO</v>
      </c>
      <c r="J977" s="12" t="str">
        <f t="shared" si="182"/>
        <v/>
      </c>
      <c r="L977" s="13" t="str">
        <f t="shared" si="180"/>
        <v/>
      </c>
      <c r="M977" s="13">
        <f t="shared" si="184"/>
        <v>0</v>
      </c>
      <c r="N977" s="28">
        <f t="shared" si="185"/>
        <v>0</v>
      </c>
      <c r="O977" s="13">
        <f t="shared" si="186"/>
        <v>0</v>
      </c>
      <c r="P977" s="13">
        <f t="shared" si="187"/>
        <v>0</v>
      </c>
      <c r="Q977">
        <f t="shared" si="188"/>
        <v>0</v>
      </c>
      <c r="R977">
        <f t="shared" si="189"/>
        <v>0</v>
      </c>
      <c r="S977">
        <f t="shared" si="190"/>
        <v>0</v>
      </c>
    </row>
    <row r="978" spans="2:19" x14ac:dyDescent="0.2">
      <c r="B978" s="15" t="s">
        <v>88</v>
      </c>
      <c r="C978" s="15" t="s">
        <v>84</v>
      </c>
      <c r="D978" s="15" t="s">
        <v>108</v>
      </c>
      <c r="E978" s="16">
        <v>0.26805555555555555</v>
      </c>
      <c r="F978" s="3">
        <v>0.66666666666666663</v>
      </c>
      <c r="G978" s="12">
        <f t="shared" si="191"/>
        <v>0</v>
      </c>
      <c r="H978" s="13">
        <f t="shared" si="181"/>
        <v>0</v>
      </c>
      <c r="I978" s="13" t="str">
        <f t="shared" si="183"/>
        <v>DIURNO</v>
      </c>
      <c r="J978" s="12" t="str">
        <f t="shared" si="182"/>
        <v/>
      </c>
      <c r="L978" s="13" t="str">
        <f t="shared" si="180"/>
        <v/>
      </c>
      <c r="M978" s="13">
        <f t="shared" si="184"/>
        <v>0</v>
      </c>
      <c r="N978" s="28">
        <f t="shared" si="185"/>
        <v>0</v>
      </c>
      <c r="O978" s="13">
        <f t="shared" si="186"/>
        <v>0</v>
      </c>
      <c r="P978" s="13">
        <f t="shared" si="187"/>
        <v>0</v>
      </c>
      <c r="Q978">
        <f t="shared" si="188"/>
        <v>0</v>
      </c>
      <c r="R978">
        <f t="shared" si="189"/>
        <v>0</v>
      </c>
      <c r="S978">
        <f t="shared" si="190"/>
        <v>0</v>
      </c>
    </row>
    <row r="979" spans="2:19" x14ac:dyDescent="0.2">
      <c r="B979" s="15" t="s">
        <v>88</v>
      </c>
      <c r="C979" s="15" t="s">
        <v>84</v>
      </c>
      <c r="D979" s="15" t="s">
        <v>109</v>
      </c>
      <c r="E979" s="16">
        <v>0.26874999999999999</v>
      </c>
      <c r="F979" s="3">
        <v>0.66666666666666663</v>
      </c>
      <c r="G979" s="12">
        <f t="shared" si="191"/>
        <v>0</v>
      </c>
      <c r="H979" s="13">
        <f t="shared" si="181"/>
        <v>0</v>
      </c>
      <c r="I979" s="13" t="str">
        <f t="shared" si="183"/>
        <v>DIURNO</v>
      </c>
      <c r="J979" s="12" t="str">
        <f t="shared" si="182"/>
        <v/>
      </c>
      <c r="L979" s="13" t="str">
        <f t="shared" si="180"/>
        <v/>
      </c>
      <c r="M979" s="13">
        <f t="shared" si="184"/>
        <v>0</v>
      </c>
      <c r="N979" s="28">
        <f t="shared" si="185"/>
        <v>0</v>
      </c>
      <c r="O979" s="13">
        <f t="shared" si="186"/>
        <v>0</v>
      </c>
      <c r="P979" s="13">
        <f t="shared" si="187"/>
        <v>0</v>
      </c>
      <c r="Q979">
        <f t="shared" si="188"/>
        <v>0</v>
      </c>
      <c r="R979">
        <f t="shared" si="189"/>
        <v>0</v>
      </c>
      <c r="S979">
        <f t="shared" si="190"/>
        <v>0</v>
      </c>
    </row>
    <row r="980" spans="2:19" x14ac:dyDescent="0.2">
      <c r="B980" s="15" t="s">
        <v>88</v>
      </c>
      <c r="C980" s="15" t="s">
        <v>84</v>
      </c>
      <c r="D980" s="15" t="s">
        <v>110</v>
      </c>
      <c r="E980" s="16">
        <v>0.26874999999999999</v>
      </c>
      <c r="F980" s="3">
        <v>0.66666666666666663</v>
      </c>
      <c r="G980" s="12">
        <f t="shared" si="191"/>
        <v>0</v>
      </c>
      <c r="H980" s="13">
        <f t="shared" si="181"/>
        <v>0</v>
      </c>
      <c r="I980" s="13" t="str">
        <f t="shared" si="183"/>
        <v>DIURNO</v>
      </c>
      <c r="J980" s="12" t="str">
        <f t="shared" si="182"/>
        <v/>
      </c>
      <c r="L980" s="13" t="str">
        <f t="shared" si="180"/>
        <v/>
      </c>
      <c r="M980" s="13">
        <f t="shared" si="184"/>
        <v>0</v>
      </c>
      <c r="N980" s="28">
        <f t="shared" si="185"/>
        <v>0</v>
      </c>
      <c r="O980" s="13">
        <f t="shared" si="186"/>
        <v>0</v>
      </c>
      <c r="P980" s="13">
        <f t="shared" si="187"/>
        <v>0</v>
      </c>
      <c r="Q980">
        <f t="shared" si="188"/>
        <v>0</v>
      </c>
      <c r="R980">
        <f t="shared" si="189"/>
        <v>0</v>
      </c>
      <c r="S980">
        <f t="shared" si="190"/>
        <v>0</v>
      </c>
    </row>
    <row r="981" spans="2:19" x14ac:dyDescent="0.2">
      <c r="B981" s="15" t="s">
        <v>88</v>
      </c>
      <c r="C981" s="15" t="s">
        <v>84</v>
      </c>
      <c r="D981" s="15" t="s">
        <v>111</v>
      </c>
      <c r="E981" s="16">
        <v>0.26874999999999999</v>
      </c>
      <c r="F981" s="3">
        <v>0.6694444444444444</v>
      </c>
      <c r="G981" s="12">
        <f t="shared" si="191"/>
        <v>2.7777777777777679E-3</v>
      </c>
      <c r="H981" s="13">
        <f t="shared" si="181"/>
        <v>4</v>
      </c>
      <c r="I981" s="13" t="str">
        <f t="shared" si="183"/>
        <v>DIURNO</v>
      </c>
      <c r="J981" s="12" t="str">
        <f t="shared" si="182"/>
        <v/>
      </c>
      <c r="L981" s="13" t="str">
        <f t="shared" si="180"/>
        <v/>
      </c>
      <c r="M981" s="13">
        <f t="shared" si="184"/>
        <v>0</v>
      </c>
      <c r="N981" s="28">
        <f t="shared" si="185"/>
        <v>0</v>
      </c>
      <c r="O981" s="13">
        <f t="shared" si="186"/>
        <v>0</v>
      </c>
      <c r="P981" s="13">
        <f t="shared" si="187"/>
        <v>0</v>
      </c>
      <c r="Q981">
        <f t="shared" si="188"/>
        <v>0</v>
      </c>
      <c r="R981">
        <f t="shared" si="189"/>
        <v>0</v>
      </c>
      <c r="S981">
        <f t="shared" si="190"/>
        <v>0</v>
      </c>
    </row>
    <row r="982" spans="2:19" x14ac:dyDescent="0.2">
      <c r="B982" s="15" t="s">
        <v>88</v>
      </c>
      <c r="C982" s="15" t="s">
        <v>84</v>
      </c>
      <c r="D982" s="15" t="s">
        <v>112</v>
      </c>
      <c r="E982" s="16">
        <v>0.26944444444444443</v>
      </c>
      <c r="F982" s="3">
        <v>0.67986111111111114</v>
      </c>
      <c r="G982" s="12">
        <f t="shared" si="191"/>
        <v>1.3194444444444509E-2</v>
      </c>
      <c r="H982" s="13">
        <f t="shared" si="181"/>
        <v>19</v>
      </c>
      <c r="I982" s="13" t="str">
        <f t="shared" si="183"/>
        <v>DIURNO</v>
      </c>
      <c r="J982" s="12" t="str">
        <f t="shared" si="182"/>
        <v/>
      </c>
      <c r="L982" s="13" t="str">
        <f t="shared" si="180"/>
        <v/>
      </c>
      <c r="M982" s="13">
        <f t="shared" si="184"/>
        <v>0.25</v>
      </c>
      <c r="N982" s="28">
        <f t="shared" si="185"/>
        <v>0</v>
      </c>
      <c r="O982" s="13">
        <f t="shared" si="186"/>
        <v>0</v>
      </c>
      <c r="P982" s="13">
        <f t="shared" si="187"/>
        <v>0</v>
      </c>
      <c r="Q982">
        <f t="shared" si="188"/>
        <v>0</v>
      </c>
      <c r="R982">
        <f t="shared" si="189"/>
        <v>0</v>
      </c>
      <c r="S982">
        <f t="shared" si="190"/>
        <v>0.25</v>
      </c>
    </row>
    <row r="983" spans="2:19" x14ac:dyDescent="0.2">
      <c r="B983" s="15" t="s">
        <v>89</v>
      </c>
      <c r="C983" s="15" t="s">
        <v>84</v>
      </c>
      <c r="D983" s="15" t="s">
        <v>103</v>
      </c>
      <c r="E983" s="16">
        <v>0.28611111111111115</v>
      </c>
      <c r="F983" s="3">
        <v>0.67152777777777783</v>
      </c>
      <c r="G983" s="12">
        <f t="shared" si="191"/>
        <v>4.8611111111112049E-3</v>
      </c>
      <c r="H983" s="13">
        <f t="shared" si="181"/>
        <v>7</v>
      </c>
      <c r="I983" s="13" t="str">
        <f t="shared" si="183"/>
        <v>DIURNO</v>
      </c>
      <c r="J983" s="12" t="str">
        <f t="shared" si="182"/>
        <v/>
      </c>
      <c r="L983" s="13" t="str">
        <f t="shared" si="180"/>
        <v/>
      </c>
      <c r="M983" s="13">
        <f t="shared" si="184"/>
        <v>0.25</v>
      </c>
      <c r="N983" s="28">
        <f t="shared" si="185"/>
        <v>0</v>
      </c>
      <c r="O983" s="13">
        <f t="shared" si="186"/>
        <v>0</v>
      </c>
      <c r="P983" s="13">
        <f t="shared" si="187"/>
        <v>0</v>
      </c>
      <c r="Q983">
        <f t="shared" si="188"/>
        <v>0</v>
      </c>
      <c r="R983">
        <f t="shared" si="189"/>
        <v>0</v>
      </c>
      <c r="S983">
        <f t="shared" si="190"/>
        <v>0.25</v>
      </c>
    </row>
    <row r="984" spans="2:19" x14ac:dyDescent="0.2">
      <c r="B984" s="15" t="s">
        <v>89</v>
      </c>
      <c r="C984" s="15" t="s">
        <v>84</v>
      </c>
      <c r="D984" s="15" t="s">
        <v>117</v>
      </c>
      <c r="E984" s="16">
        <v>0.35069444444444442</v>
      </c>
      <c r="F984" s="3">
        <v>0.50763888888888886</v>
      </c>
      <c r="G984" s="12">
        <f t="shared" si="191"/>
        <v>0</v>
      </c>
      <c r="H984" s="13">
        <f t="shared" si="181"/>
        <v>0</v>
      </c>
      <c r="I984" s="13" t="str">
        <f t="shared" si="183"/>
        <v>DIURNO</v>
      </c>
      <c r="J984" s="12" t="str">
        <f t="shared" si="182"/>
        <v/>
      </c>
      <c r="L984" s="13" t="str">
        <f t="shared" si="180"/>
        <v/>
      </c>
      <c r="M984" s="13">
        <f t="shared" si="184"/>
        <v>0</v>
      </c>
      <c r="N984" s="28">
        <f t="shared" si="185"/>
        <v>0</v>
      </c>
      <c r="O984" s="13">
        <f t="shared" si="186"/>
        <v>0</v>
      </c>
      <c r="P984" s="13">
        <f t="shared" si="187"/>
        <v>0</v>
      </c>
      <c r="Q984">
        <f t="shared" si="188"/>
        <v>0</v>
      </c>
      <c r="R984">
        <f t="shared" si="189"/>
        <v>0</v>
      </c>
      <c r="S984">
        <f t="shared" si="190"/>
        <v>0</v>
      </c>
    </row>
    <row r="985" spans="2:19" x14ac:dyDescent="0.2">
      <c r="B985" s="15" t="s">
        <v>89</v>
      </c>
      <c r="C985" s="15" t="s">
        <v>84</v>
      </c>
      <c r="D985" s="15" t="s">
        <v>104</v>
      </c>
      <c r="E985" s="16">
        <v>0.28333333333333333</v>
      </c>
      <c r="F985" s="3">
        <v>0.68055555555555547</v>
      </c>
      <c r="G985" s="12">
        <f t="shared" si="191"/>
        <v>1.388888888888884E-2</v>
      </c>
      <c r="H985" s="13">
        <f t="shared" si="181"/>
        <v>20</v>
      </c>
      <c r="I985" s="13" t="str">
        <f t="shared" si="183"/>
        <v>DIURNO</v>
      </c>
      <c r="J985" s="12" t="str">
        <f t="shared" si="182"/>
        <v/>
      </c>
      <c r="L985" s="13" t="str">
        <f t="shared" si="180"/>
        <v/>
      </c>
      <c r="M985" s="13">
        <f t="shared" si="184"/>
        <v>0.25</v>
      </c>
      <c r="N985" s="28">
        <f t="shared" si="185"/>
        <v>0</v>
      </c>
      <c r="O985" s="13">
        <f t="shared" si="186"/>
        <v>0</v>
      </c>
      <c r="P985" s="13">
        <f t="shared" si="187"/>
        <v>0</v>
      </c>
      <c r="Q985">
        <f t="shared" si="188"/>
        <v>0</v>
      </c>
      <c r="R985">
        <f t="shared" si="189"/>
        <v>0</v>
      </c>
      <c r="S985">
        <f t="shared" si="190"/>
        <v>0.25</v>
      </c>
    </row>
    <row r="986" spans="2:19" x14ac:dyDescent="0.2">
      <c r="B986" s="15" t="s">
        <v>89</v>
      </c>
      <c r="C986" s="15" t="s">
        <v>84</v>
      </c>
      <c r="D986" s="15" t="s">
        <v>106</v>
      </c>
      <c r="E986" s="16">
        <v>0.28611111111111115</v>
      </c>
      <c r="F986" s="3">
        <v>0.83888888888888891</v>
      </c>
      <c r="G986" s="12">
        <f t="shared" si="191"/>
        <v>0.17222222222222228</v>
      </c>
      <c r="H986" s="13">
        <f t="shared" si="181"/>
        <v>8</v>
      </c>
      <c r="I986" s="13" t="str">
        <f t="shared" si="183"/>
        <v>DIURNO</v>
      </c>
      <c r="J986" s="12" t="str">
        <f t="shared" si="182"/>
        <v/>
      </c>
      <c r="L986" s="13" t="str">
        <f t="shared" si="180"/>
        <v/>
      </c>
      <c r="M986" s="13">
        <f t="shared" si="184"/>
        <v>0.25</v>
      </c>
      <c r="N986" s="28">
        <f t="shared" si="185"/>
        <v>0</v>
      </c>
      <c r="O986" s="13">
        <f t="shared" si="186"/>
        <v>0</v>
      </c>
      <c r="P986" s="13">
        <f t="shared" si="187"/>
        <v>4</v>
      </c>
      <c r="Q986">
        <f t="shared" si="188"/>
        <v>0</v>
      </c>
      <c r="R986">
        <f t="shared" si="189"/>
        <v>4</v>
      </c>
      <c r="S986">
        <f t="shared" si="190"/>
        <v>0.25</v>
      </c>
    </row>
    <row r="987" spans="2:19" x14ac:dyDescent="0.2">
      <c r="B987" s="15" t="s">
        <v>89</v>
      </c>
      <c r="C987" s="15" t="s">
        <v>84</v>
      </c>
      <c r="D987" s="15" t="s">
        <v>113</v>
      </c>
      <c r="E987" s="16">
        <v>0.67152777777777783</v>
      </c>
      <c r="G987" s="12">
        <f t="shared" si="191"/>
        <v>0</v>
      </c>
      <c r="H987" s="13">
        <f t="shared" si="181"/>
        <v>0</v>
      </c>
      <c r="I987" s="13" t="str">
        <f t="shared" si="183"/>
        <v>DIURNO</v>
      </c>
      <c r="J987" s="12" t="str">
        <f t="shared" si="182"/>
        <v>SI</v>
      </c>
      <c r="L987" s="13" t="str">
        <f t="shared" si="180"/>
        <v>5,5</v>
      </c>
      <c r="M987" s="13">
        <f t="shared" si="184"/>
        <v>0</v>
      </c>
      <c r="N987" s="28">
        <f t="shared" si="185"/>
        <v>0</v>
      </c>
      <c r="O987" s="13">
        <f t="shared" si="186"/>
        <v>0</v>
      </c>
      <c r="P987" s="13">
        <f t="shared" si="187"/>
        <v>0</v>
      </c>
      <c r="Q987">
        <f t="shared" si="188"/>
        <v>0</v>
      </c>
      <c r="R987">
        <f t="shared" si="189"/>
        <v>0</v>
      </c>
      <c r="S987">
        <f t="shared" si="190"/>
        <v>0</v>
      </c>
    </row>
    <row r="988" spans="2:19" x14ac:dyDescent="0.2">
      <c r="B988" s="15" t="s">
        <v>89</v>
      </c>
      <c r="C988" s="15" t="s">
        <v>84</v>
      </c>
      <c r="D988" s="15" t="s">
        <v>114</v>
      </c>
      <c r="E988" s="16">
        <v>0.34722222222222227</v>
      </c>
      <c r="F988" s="3">
        <v>0.75347222222222221</v>
      </c>
      <c r="G988" s="12">
        <f t="shared" si="191"/>
        <v>8.680555555555558E-2</v>
      </c>
      <c r="H988" s="13">
        <f t="shared" si="181"/>
        <v>5</v>
      </c>
      <c r="I988" s="13" t="str">
        <f t="shared" si="183"/>
        <v>DIURNO</v>
      </c>
      <c r="J988" s="12" t="str">
        <f t="shared" si="182"/>
        <v/>
      </c>
      <c r="L988" s="13" t="str">
        <f t="shared" si="180"/>
        <v/>
      </c>
      <c r="M988" s="13">
        <f t="shared" si="184"/>
        <v>0</v>
      </c>
      <c r="N988" s="28">
        <f t="shared" si="185"/>
        <v>0</v>
      </c>
      <c r="O988" s="13">
        <f t="shared" si="186"/>
        <v>0</v>
      </c>
      <c r="P988" s="13">
        <f t="shared" si="187"/>
        <v>2</v>
      </c>
      <c r="Q988">
        <f t="shared" si="188"/>
        <v>0</v>
      </c>
      <c r="R988">
        <f t="shared" si="189"/>
        <v>2</v>
      </c>
      <c r="S988">
        <f t="shared" si="190"/>
        <v>0</v>
      </c>
    </row>
    <row r="989" spans="2:19" x14ac:dyDescent="0.2">
      <c r="B989" s="15" t="s">
        <v>89</v>
      </c>
      <c r="C989" s="15" t="s">
        <v>84</v>
      </c>
      <c r="D989" s="15" t="s">
        <v>109</v>
      </c>
      <c r="E989" s="16">
        <v>0.28472222222222221</v>
      </c>
      <c r="F989" s="3">
        <v>0.67222222222222217</v>
      </c>
      <c r="G989" s="12">
        <f t="shared" si="191"/>
        <v>5.5555555555555358E-3</v>
      </c>
      <c r="H989" s="13">
        <f t="shared" si="181"/>
        <v>8</v>
      </c>
      <c r="I989" s="13" t="str">
        <f t="shared" si="183"/>
        <v>DIURNO</v>
      </c>
      <c r="J989" s="12" t="str">
        <f t="shared" si="182"/>
        <v/>
      </c>
      <c r="L989" s="13" t="str">
        <f t="shared" si="180"/>
        <v/>
      </c>
      <c r="M989" s="13">
        <f t="shared" si="184"/>
        <v>0.25</v>
      </c>
      <c r="N989" s="28">
        <f t="shared" si="185"/>
        <v>0</v>
      </c>
      <c r="O989" s="13">
        <f t="shared" si="186"/>
        <v>0</v>
      </c>
      <c r="P989" s="13">
        <f t="shared" si="187"/>
        <v>0</v>
      </c>
      <c r="Q989">
        <f t="shared" si="188"/>
        <v>0</v>
      </c>
      <c r="R989">
        <f t="shared" si="189"/>
        <v>0</v>
      </c>
      <c r="S989">
        <f t="shared" si="190"/>
        <v>0.25</v>
      </c>
    </row>
    <row r="990" spans="2:19" x14ac:dyDescent="0.2">
      <c r="B990" s="15" t="s">
        <v>89</v>
      </c>
      <c r="C990" s="15" t="s">
        <v>84</v>
      </c>
      <c r="D990" s="15" t="s">
        <v>110</v>
      </c>
      <c r="E990" s="16">
        <v>0.27361111111111108</v>
      </c>
      <c r="F990" s="3">
        <v>0.7909722222222223</v>
      </c>
      <c r="G990" s="12">
        <f t="shared" si="191"/>
        <v>0.12430555555555567</v>
      </c>
      <c r="H990" s="13">
        <f t="shared" si="181"/>
        <v>59</v>
      </c>
      <c r="I990" s="13" t="str">
        <f t="shared" si="183"/>
        <v>DIURNO</v>
      </c>
      <c r="J990" s="12" t="str">
        <f t="shared" si="182"/>
        <v/>
      </c>
      <c r="L990" s="13" t="str">
        <f t="shared" si="180"/>
        <v/>
      </c>
      <c r="M990" s="13">
        <f t="shared" si="184"/>
        <v>1</v>
      </c>
      <c r="N990" s="28">
        <f t="shared" si="185"/>
        <v>0</v>
      </c>
      <c r="O990" s="13">
        <f t="shared" si="186"/>
        <v>0</v>
      </c>
      <c r="P990" s="13">
        <f t="shared" si="187"/>
        <v>2</v>
      </c>
      <c r="Q990">
        <f t="shared" si="188"/>
        <v>0</v>
      </c>
      <c r="R990">
        <f t="shared" si="189"/>
        <v>2</v>
      </c>
      <c r="S990">
        <f t="shared" si="190"/>
        <v>1</v>
      </c>
    </row>
    <row r="991" spans="2:19" x14ac:dyDescent="0.2">
      <c r="B991" s="15" t="s">
        <v>89</v>
      </c>
      <c r="C991" s="15" t="s">
        <v>84</v>
      </c>
      <c r="D991" s="15" t="s">
        <v>111</v>
      </c>
      <c r="E991" s="16">
        <v>0.80208333333333337</v>
      </c>
      <c r="G991" s="12">
        <f t="shared" si="191"/>
        <v>0</v>
      </c>
      <c r="H991" s="13">
        <f t="shared" si="181"/>
        <v>0</v>
      </c>
      <c r="I991" s="13" t="str">
        <f t="shared" si="183"/>
        <v>DIURNO</v>
      </c>
      <c r="J991" s="12" t="str">
        <f t="shared" si="182"/>
        <v>SI</v>
      </c>
      <c r="L991" s="13" t="str">
        <f t="shared" si="180"/>
        <v>5,5</v>
      </c>
      <c r="M991" s="13">
        <f t="shared" si="184"/>
        <v>0</v>
      </c>
      <c r="N991" s="28">
        <f t="shared" si="185"/>
        <v>0</v>
      </c>
      <c r="O991" s="13">
        <f t="shared" si="186"/>
        <v>0</v>
      </c>
      <c r="P991" s="13">
        <f t="shared" si="187"/>
        <v>0</v>
      </c>
      <c r="Q991">
        <f t="shared" si="188"/>
        <v>0</v>
      </c>
      <c r="R991">
        <f t="shared" si="189"/>
        <v>0</v>
      </c>
      <c r="S991">
        <f t="shared" si="190"/>
        <v>0</v>
      </c>
    </row>
    <row r="992" spans="2:19" x14ac:dyDescent="0.2">
      <c r="B992" s="15" t="s">
        <v>89</v>
      </c>
      <c r="C992" s="15" t="s">
        <v>84</v>
      </c>
      <c r="D992" s="15" t="s">
        <v>112</v>
      </c>
      <c r="E992" s="16">
        <v>0.58333333333333337</v>
      </c>
      <c r="G992" s="12">
        <f t="shared" si="191"/>
        <v>0</v>
      </c>
      <c r="H992" s="13">
        <f t="shared" si="181"/>
        <v>0</v>
      </c>
      <c r="I992" s="13" t="str">
        <f t="shared" si="183"/>
        <v>DIURNO</v>
      </c>
      <c r="J992" s="12" t="str">
        <f t="shared" si="182"/>
        <v/>
      </c>
      <c r="L992" s="13" t="str">
        <f t="shared" si="180"/>
        <v/>
      </c>
      <c r="M992" s="13">
        <f t="shared" si="184"/>
        <v>0</v>
      </c>
      <c r="N992" s="28">
        <f t="shared" si="185"/>
        <v>0</v>
      </c>
      <c r="O992" s="13">
        <f t="shared" si="186"/>
        <v>0</v>
      </c>
      <c r="P992" s="13">
        <f t="shared" si="187"/>
        <v>0</v>
      </c>
      <c r="Q992">
        <f t="shared" si="188"/>
        <v>0</v>
      </c>
      <c r="R992">
        <f t="shared" si="189"/>
        <v>0</v>
      </c>
      <c r="S992">
        <f t="shared" si="190"/>
        <v>0</v>
      </c>
    </row>
    <row r="993" spans="2:19" x14ac:dyDescent="0.2">
      <c r="B993" s="15" t="s">
        <v>90</v>
      </c>
      <c r="C993" s="15" t="s">
        <v>84</v>
      </c>
      <c r="D993" s="15" t="s">
        <v>102</v>
      </c>
      <c r="E993" s="16">
        <v>0.55555555555555558</v>
      </c>
      <c r="F993" s="3">
        <v>0.78819444444444453</v>
      </c>
      <c r="G993" s="12">
        <f t="shared" si="191"/>
        <v>0.1215277777777779</v>
      </c>
      <c r="H993" s="13">
        <f t="shared" si="181"/>
        <v>55</v>
      </c>
      <c r="I993" s="13" t="str">
        <f t="shared" si="183"/>
        <v>DIURNO</v>
      </c>
      <c r="J993" s="12" t="str">
        <f t="shared" si="182"/>
        <v/>
      </c>
      <c r="L993" s="13" t="str">
        <f t="shared" si="180"/>
        <v/>
      </c>
      <c r="M993" s="13">
        <f t="shared" si="184"/>
        <v>0.75</v>
      </c>
      <c r="N993" s="28">
        <f t="shared" si="185"/>
        <v>0</v>
      </c>
      <c r="O993" s="13">
        <f t="shared" si="186"/>
        <v>0</v>
      </c>
      <c r="P993" s="13">
        <f t="shared" si="187"/>
        <v>2</v>
      </c>
      <c r="Q993">
        <f t="shared" si="188"/>
        <v>0</v>
      </c>
      <c r="R993">
        <f t="shared" si="189"/>
        <v>2</v>
      </c>
      <c r="S993">
        <f t="shared" si="190"/>
        <v>0.75</v>
      </c>
    </row>
    <row r="994" spans="2:19" x14ac:dyDescent="0.2">
      <c r="B994" s="15" t="s">
        <v>90</v>
      </c>
      <c r="C994" s="15" t="s">
        <v>84</v>
      </c>
      <c r="D994" s="15" t="s">
        <v>103</v>
      </c>
      <c r="E994" s="16">
        <v>0.26527777777777778</v>
      </c>
      <c r="F994" s="3">
        <v>0.67222222222222217</v>
      </c>
      <c r="G994" s="12">
        <f t="shared" si="191"/>
        <v>5.5555555555555358E-3</v>
      </c>
      <c r="H994" s="13">
        <f t="shared" si="181"/>
        <v>8</v>
      </c>
      <c r="I994" s="13" t="str">
        <f t="shared" si="183"/>
        <v>DIURNO</v>
      </c>
      <c r="J994" s="12" t="str">
        <f t="shared" si="182"/>
        <v/>
      </c>
      <c r="L994" s="13" t="str">
        <f t="shared" si="180"/>
        <v/>
      </c>
      <c r="M994" s="13">
        <f t="shared" si="184"/>
        <v>0.25</v>
      </c>
      <c r="N994" s="28">
        <f t="shared" si="185"/>
        <v>0</v>
      </c>
      <c r="O994" s="13">
        <f t="shared" si="186"/>
        <v>0</v>
      </c>
      <c r="P994" s="13">
        <f t="shared" si="187"/>
        <v>0</v>
      </c>
      <c r="Q994">
        <f t="shared" si="188"/>
        <v>0</v>
      </c>
      <c r="R994">
        <f t="shared" si="189"/>
        <v>0</v>
      </c>
      <c r="S994">
        <f t="shared" si="190"/>
        <v>0.25</v>
      </c>
    </row>
    <row r="995" spans="2:19" x14ac:dyDescent="0.2">
      <c r="B995" s="15" t="s">
        <v>90</v>
      </c>
      <c r="C995" s="15" t="s">
        <v>84</v>
      </c>
      <c r="D995" s="15" t="s">
        <v>104</v>
      </c>
      <c r="E995" s="16">
        <v>0.27013888888888887</v>
      </c>
      <c r="F995" s="3">
        <v>0.67152777777777783</v>
      </c>
      <c r="G995" s="12">
        <f t="shared" si="191"/>
        <v>4.8611111111112049E-3</v>
      </c>
      <c r="H995" s="13">
        <f t="shared" si="181"/>
        <v>7</v>
      </c>
      <c r="I995" s="13" t="str">
        <f t="shared" si="183"/>
        <v>DIURNO</v>
      </c>
      <c r="J995" s="12" t="str">
        <f t="shared" si="182"/>
        <v/>
      </c>
      <c r="L995" s="13" t="str">
        <f t="shared" si="180"/>
        <v/>
      </c>
      <c r="M995" s="13">
        <f t="shared" si="184"/>
        <v>0.25</v>
      </c>
      <c r="N995" s="28">
        <f t="shared" si="185"/>
        <v>0</v>
      </c>
      <c r="O995" s="13">
        <f t="shared" si="186"/>
        <v>0</v>
      </c>
      <c r="P995" s="13">
        <f t="shared" si="187"/>
        <v>0</v>
      </c>
      <c r="Q995">
        <f t="shared" si="188"/>
        <v>0</v>
      </c>
      <c r="R995">
        <f t="shared" si="189"/>
        <v>0</v>
      </c>
      <c r="S995">
        <f t="shared" si="190"/>
        <v>0.25</v>
      </c>
    </row>
    <row r="996" spans="2:19" x14ac:dyDescent="0.2">
      <c r="B996" s="15" t="s">
        <v>90</v>
      </c>
      <c r="C996" s="15" t="s">
        <v>84</v>
      </c>
      <c r="D996" s="15" t="s">
        <v>105</v>
      </c>
      <c r="E996" s="16">
        <v>0.26805555555555555</v>
      </c>
      <c r="F996" s="3">
        <v>0.67361111111111116</v>
      </c>
      <c r="G996" s="12">
        <f t="shared" si="191"/>
        <v>6.9444444444445308E-3</v>
      </c>
      <c r="H996" s="13">
        <f t="shared" si="181"/>
        <v>10</v>
      </c>
      <c r="I996" s="13" t="str">
        <f t="shared" si="183"/>
        <v>DIURNO</v>
      </c>
      <c r="J996" s="12" t="str">
        <f t="shared" si="182"/>
        <v/>
      </c>
      <c r="L996" s="13" t="str">
        <f t="shared" si="180"/>
        <v/>
      </c>
      <c r="M996" s="13">
        <f t="shared" si="184"/>
        <v>0.25</v>
      </c>
      <c r="N996" s="28">
        <f t="shared" si="185"/>
        <v>0</v>
      </c>
      <c r="O996" s="13">
        <f t="shared" si="186"/>
        <v>0</v>
      </c>
      <c r="P996" s="13">
        <f t="shared" si="187"/>
        <v>0</v>
      </c>
      <c r="Q996">
        <f t="shared" si="188"/>
        <v>0</v>
      </c>
      <c r="R996">
        <f t="shared" si="189"/>
        <v>0</v>
      </c>
      <c r="S996">
        <f t="shared" si="190"/>
        <v>0.25</v>
      </c>
    </row>
    <row r="997" spans="2:19" x14ac:dyDescent="0.2">
      <c r="B997" s="15" t="s">
        <v>90</v>
      </c>
      <c r="C997" s="15" t="s">
        <v>84</v>
      </c>
      <c r="D997" s="15" t="s">
        <v>106</v>
      </c>
      <c r="E997" s="16">
        <v>0.27430555555555552</v>
      </c>
      <c r="F997" s="3">
        <v>0.6694444444444444</v>
      </c>
      <c r="G997" s="12">
        <f t="shared" si="191"/>
        <v>2.7777777777777679E-3</v>
      </c>
      <c r="H997" s="13">
        <f t="shared" si="181"/>
        <v>4</v>
      </c>
      <c r="I997" s="13" t="str">
        <f t="shared" si="183"/>
        <v>DIURNO</v>
      </c>
      <c r="J997" s="12" t="str">
        <f t="shared" si="182"/>
        <v/>
      </c>
      <c r="L997" s="13" t="str">
        <f t="shared" si="180"/>
        <v/>
      </c>
      <c r="M997" s="13">
        <f t="shared" si="184"/>
        <v>0</v>
      </c>
      <c r="N997" s="28">
        <f t="shared" si="185"/>
        <v>0</v>
      </c>
      <c r="O997" s="13">
        <f t="shared" si="186"/>
        <v>0</v>
      </c>
      <c r="P997" s="13">
        <f t="shared" si="187"/>
        <v>0</v>
      </c>
      <c r="Q997">
        <f t="shared" si="188"/>
        <v>0</v>
      </c>
      <c r="R997">
        <f t="shared" si="189"/>
        <v>0</v>
      </c>
      <c r="S997">
        <f t="shared" si="190"/>
        <v>0</v>
      </c>
    </row>
    <row r="998" spans="2:19" x14ac:dyDescent="0.2">
      <c r="B998" s="15" t="s">
        <v>90</v>
      </c>
      <c r="C998" s="15" t="s">
        <v>84</v>
      </c>
      <c r="D998" s="15" t="s">
        <v>107</v>
      </c>
      <c r="E998" s="16">
        <v>0.26111111111111113</v>
      </c>
      <c r="F998" s="3">
        <v>0.67291666666666661</v>
      </c>
      <c r="G998" s="12">
        <f t="shared" si="191"/>
        <v>6.2499999999999778E-3</v>
      </c>
      <c r="H998" s="13">
        <f t="shared" si="181"/>
        <v>9</v>
      </c>
      <c r="I998" s="13" t="str">
        <f t="shared" si="183"/>
        <v>DIURNO</v>
      </c>
      <c r="J998" s="12" t="str">
        <f t="shared" si="182"/>
        <v/>
      </c>
      <c r="L998" s="13" t="str">
        <f t="shared" si="180"/>
        <v/>
      </c>
      <c r="M998" s="13">
        <f t="shared" si="184"/>
        <v>0.25</v>
      </c>
      <c r="N998" s="28">
        <f t="shared" si="185"/>
        <v>0</v>
      </c>
      <c r="O998" s="13">
        <f t="shared" si="186"/>
        <v>0</v>
      </c>
      <c r="P998" s="13">
        <f t="shared" si="187"/>
        <v>0</v>
      </c>
      <c r="Q998">
        <f t="shared" si="188"/>
        <v>0</v>
      </c>
      <c r="R998">
        <f t="shared" si="189"/>
        <v>0</v>
      </c>
      <c r="S998">
        <f t="shared" si="190"/>
        <v>0.25</v>
      </c>
    </row>
    <row r="999" spans="2:19" x14ac:dyDescent="0.2">
      <c r="B999" s="15" t="s">
        <v>90</v>
      </c>
      <c r="C999" s="15" t="s">
        <v>84</v>
      </c>
      <c r="D999" s="15" t="s">
        <v>113</v>
      </c>
      <c r="E999" s="16">
        <v>0.26874999999999999</v>
      </c>
      <c r="F999" s="3">
        <v>0.6743055555555556</v>
      </c>
      <c r="G999" s="12">
        <f t="shared" si="191"/>
        <v>7.6388888888889728E-3</v>
      </c>
      <c r="H999" s="13">
        <f t="shared" si="181"/>
        <v>11</v>
      </c>
      <c r="I999" s="13" t="str">
        <f t="shared" si="183"/>
        <v>DIURNO</v>
      </c>
      <c r="J999" s="12" t="str">
        <f t="shared" si="182"/>
        <v/>
      </c>
      <c r="L999" s="13" t="str">
        <f t="shared" si="180"/>
        <v/>
      </c>
      <c r="M999" s="13">
        <f t="shared" si="184"/>
        <v>0.25</v>
      </c>
      <c r="N999" s="28">
        <f t="shared" si="185"/>
        <v>0</v>
      </c>
      <c r="O999" s="13">
        <f t="shared" si="186"/>
        <v>0</v>
      </c>
      <c r="P999" s="13">
        <f t="shared" si="187"/>
        <v>0</v>
      </c>
      <c r="Q999">
        <f t="shared" si="188"/>
        <v>0</v>
      </c>
      <c r="R999">
        <f t="shared" si="189"/>
        <v>0</v>
      </c>
      <c r="S999">
        <f t="shared" si="190"/>
        <v>0.25</v>
      </c>
    </row>
    <row r="1000" spans="2:19" x14ac:dyDescent="0.2">
      <c r="B1000" s="15" t="s">
        <v>90</v>
      </c>
      <c r="C1000" s="15" t="s">
        <v>84</v>
      </c>
      <c r="D1000" s="15" t="s">
        <v>108</v>
      </c>
      <c r="E1000" s="16">
        <v>0.2638888888888889</v>
      </c>
      <c r="F1000" s="3">
        <v>0.67222222222222217</v>
      </c>
      <c r="G1000" s="12">
        <f t="shared" si="191"/>
        <v>5.5555555555555358E-3</v>
      </c>
      <c r="H1000" s="13">
        <f t="shared" si="181"/>
        <v>8</v>
      </c>
      <c r="I1000" s="13" t="str">
        <f t="shared" si="183"/>
        <v>DIURNO</v>
      </c>
      <c r="J1000" s="12" t="str">
        <f t="shared" si="182"/>
        <v/>
      </c>
      <c r="L1000" s="13" t="str">
        <f t="shared" si="180"/>
        <v/>
      </c>
      <c r="M1000" s="13">
        <f t="shared" si="184"/>
        <v>0.25</v>
      </c>
      <c r="N1000" s="28">
        <f t="shared" si="185"/>
        <v>0</v>
      </c>
      <c r="O1000" s="13">
        <f t="shared" si="186"/>
        <v>0</v>
      </c>
      <c r="P1000" s="13">
        <f t="shared" si="187"/>
        <v>0</v>
      </c>
      <c r="Q1000">
        <f t="shared" si="188"/>
        <v>0</v>
      </c>
      <c r="R1000">
        <f t="shared" si="189"/>
        <v>0</v>
      </c>
      <c r="S1000">
        <f t="shared" si="190"/>
        <v>0.25</v>
      </c>
    </row>
    <row r="1001" spans="2:19" x14ac:dyDescent="0.2">
      <c r="B1001" s="15" t="s">
        <v>90</v>
      </c>
      <c r="C1001" s="15" t="s">
        <v>84</v>
      </c>
      <c r="D1001" s="15" t="s">
        <v>109</v>
      </c>
      <c r="E1001" s="16">
        <v>0.44861111111111113</v>
      </c>
      <c r="F1001" s="3">
        <v>0.67152777777777783</v>
      </c>
      <c r="G1001" s="12">
        <f t="shared" si="191"/>
        <v>4.8611111111112049E-3</v>
      </c>
      <c r="H1001" s="13">
        <f t="shared" si="181"/>
        <v>7</v>
      </c>
      <c r="I1001" s="13" t="str">
        <f t="shared" si="183"/>
        <v>DIURNO</v>
      </c>
      <c r="J1001" s="12" t="str">
        <f t="shared" si="182"/>
        <v/>
      </c>
      <c r="L1001" s="13" t="str">
        <f t="shared" si="180"/>
        <v/>
      </c>
      <c r="M1001" s="13">
        <f t="shared" si="184"/>
        <v>0.25</v>
      </c>
      <c r="N1001" s="28">
        <f t="shared" si="185"/>
        <v>0</v>
      </c>
      <c r="O1001" s="13">
        <f t="shared" si="186"/>
        <v>0</v>
      </c>
      <c r="P1001" s="13">
        <f t="shared" si="187"/>
        <v>0</v>
      </c>
      <c r="Q1001">
        <f t="shared" si="188"/>
        <v>0</v>
      </c>
      <c r="R1001">
        <f t="shared" si="189"/>
        <v>0</v>
      </c>
      <c r="S1001">
        <f t="shared" si="190"/>
        <v>0.25</v>
      </c>
    </row>
    <row r="1002" spans="2:19" x14ac:dyDescent="0.2">
      <c r="B1002" s="15" t="s">
        <v>90</v>
      </c>
      <c r="C1002" s="15" t="s">
        <v>84</v>
      </c>
      <c r="D1002" s="15" t="s">
        <v>110</v>
      </c>
      <c r="E1002" s="16">
        <v>0.2673611111111111</v>
      </c>
      <c r="F1002" s="3">
        <v>0.67222222222222217</v>
      </c>
      <c r="G1002" s="12">
        <f t="shared" si="191"/>
        <v>5.5555555555555358E-3</v>
      </c>
      <c r="H1002" s="13">
        <f t="shared" si="181"/>
        <v>8</v>
      </c>
      <c r="I1002" s="13" t="str">
        <f t="shared" si="183"/>
        <v>DIURNO</v>
      </c>
      <c r="J1002" s="12" t="str">
        <f t="shared" si="182"/>
        <v/>
      </c>
      <c r="L1002" s="13" t="str">
        <f t="shared" si="180"/>
        <v/>
      </c>
      <c r="M1002" s="13">
        <f t="shared" si="184"/>
        <v>0.25</v>
      </c>
      <c r="N1002" s="28">
        <f t="shared" si="185"/>
        <v>0</v>
      </c>
      <c r="O1002" s="13">
        <f t="shared" si="186"/>
        <v>0</v>
      </c>
      <c r="P1002" s="13">
        <f t="shared" si="187"/>
        <v>0</v>
      </c>
      <c r="Q1002">
        <f t="shared" si="188"/>
        <v>0</v>
      </c>
      <c r="R1002">
        <f t="shared" si="189"/>
        <v>0</v>
      </c>
      <c r="S1002">
        <f t="shared" si="190"/>
        <v>0.25</v>
      </c>
    </row>
    <row r="1003" spans="2:19" x14ac:dyDescent="0.2">
      <c r="B1003" s="15" t="s">
        <v>90</v>
      </c>
      <c r="C1003" s="15" t="s">
        <v>84</v>
      </c>
      <c r="D1003" s="15" t="s">
        <v>111</v>
      </c>
      <c r="E1003" s="16">
        <v>0.26597222222222222</v>
      </c>
      <c r="F1003" s="3">
        <v>0.67083333333333339</v>
      </c>
      <c r="G1003" s="12">
        <f t="shared" si="191"/>
        <v>4.1666666666667629E-3</v>
      </c>
      <c r="H1003" s="13">
        <f t="shared" si="181"/>
        <v>6</v>
      </c>
      <c r="I1003" s="13" t="str">
        <f t="shared" si="183"/>
        <v>DIURNO</v>
      </c>
      <c r="J1003" s="12" t="str">
        <f t="shared" si="182"/>
        <v/>
      </c>
      <c r="L1003" s="13" t="str">
        <f t="shared" si="180"/>
        <v/>
      </c>
      <c r="M1003" s="13">
        <f t="shared" si="184"/>
        <v>0.25</v>
      </c>
      <c r="N1003" s="28">
        <f t="shared" si="185"/>
        <v>0</v>
      </c>
      <c r="O1003" s="13">
        <f t="shared" si="186"/>
        <v>0</v>
      </c>
      <c r="P1003" s="13">
        <f t="shared" si="187"/>
        <v>0</v>
      </c>
      <c r="Q1003">
        <f t="shared" si="188"/>
        <v>0</v>
      </c>
      <c r="R1003">
        <f t="shared" si="189"/>
        <v>0</v>
      </c>
      <c r="S1003">
        <f t="shared" si="190"/>
        <v>0.25</v>
      </c>
    </row>
    <row r="1004" spans="2:19" x14ac:dyDescent="0.2">
      <c r="B1004" s="15" t="s">
        <v>90</v>
      </c>
      <c r="C1004" s="15" t="s">
        <v>84</v>
      </c>
      <c r="D1004" s="15" t="s">
        <v>112</v>
      </c>
      <c r="E1004" s="16">
        <v>0.28194444444444444</v>
      </c>
      <c r="F1004" s="3">
        <v>0.67291666666666661</v>
      </c>
      <c r="G1004" s="12">
        <f t="shared" si="191"/>
        <v>6.2499999999999778E-3</v>
      </c>
      <c r="H1004" s="13">
        <f t="shared" si="181"/>
        <v>9</v>
      </c>
      <c r="I1004" s="13" t="str">
        <f t="shared" si="183"/>
        <v>DIURNO</v>
      </c>
      <c r="J1004" s="12" t="str">
        <f t="shared" si="182"/>
        <v/>
      </c>
      <c r="L1004" s="13" t="str">
        <f t="shared" si="180"/>
        <v/>
      </c>
      <c r="M1004" s="13">
        <f t="shared" si="184"/>
        <v>0.25</v>
      </c>
      <c r="N1004" s="28">
        <f t="shared" si="185"/>
        <v>0</v>
      </c>
      <c r="O1004" s="13">
        <f t="shared" si="186"/>
        <v>0</v>
      </c>
      <c r="P1004" s="13">
        <f t="shared" si="187"/>
        <v>0</v>
      </c>
      <c r="Q1004">
        <f t="shared" si="188"/>
        <v>0</v>
      </c>
      <c r="R1004">
        <f t="shared" si="189"/>
        <v>0</v>
      </c>
      <c r="S1004">
        <f t="shared" si="190"/>
        <v>0.25</v>
      </c>
    </row>
    <row r="1005" spans="2:19" x14ac:dyDescent="0.2">
      <c r="B1005" s="15" t="s">
        <v>91</v>
      </c>
      <c r="C1005" s="15" t="s">
        <v>92</v>
      </c>
      <c r="D1005" s="15" t="s">
        <v>102</v>
      </c>
      <c r="E1005" s="16">
        <v>0.26597222222222222</v>
      </c>
      <c r="F1005" s="3">
        <v>0.67361111111111116</v>
      </c>
      <c r="G1005" s="12">
        <f t="shared" si="191"/>
        <v>6.9444444444445308E-3</v>
      </c>
      <c r="H1005" s="13">
        <f t="shared" si="181"/>
        <v>10</v>
      </c>
      <c r="I1005" s="13" t="str">
        <f t="shared" si="183"/>
        <v>DIURNO</v>
      </c>
      <c r="J1005" s="12" t="str">
        <f t="shared" si="182"/>
        <v/>
      </c>
      <c r="L1005" s="13" t="str">
        <f t="shared" si="180"/>
        <v/>
      </c>
      <c r="M1005" s="13">
        <f t="shared" si="184"/>
        <v>0.25</v>
      </c>
      <c r="N1005" s="28">
        <f t="shared" si="185"/>
        <v>0</v>
      </c>
      <c r="O1005" s="13">
        <f t="shared" si="186"/>
        <v>0</v>
      </c>
      <c r="P1005" s="13">
        <f t="shared" si="187"/>
        <v>0</v>
      </c>
      <c r="Q1005">
        <f t="shared" si="188"/>
        <v>0</v>
      </c>
      <c r="R1005">
        <f t="shared" si="189"/>
        <v>0</v>
      </c>
      <c r="S1005">
        <f t="shared" si="190"/>
        <v>0.25</v>
      </c>
    </row>
    <row r="1006" spans="2:19" x14ac:dyDescent="0.2">
      <c r="B1006" s="15" t="s">
        <v>91</v>
      </c>
      <c r="C1006" s="15" t="s">
        <v>92</v>
      </c>
      <c r="D1006" s="15" t="s">
        <v>103</v>
      </c>
      <c r="E1006" s="16">
        <v>0.2673611111111111</v>
      </c>
      <c r="F1006" s="3">
        <v>0.67083333333333339</v>
      </c>
      <c r="G1006" s="12">
        <f t="shared" si="191"/>
        <v>4.1666666666667629E-3</v>
      </c>
      <c r="H1006" s="13">
        <f t="shared" si="181"/>
        <v>6</v>
      </c>
      <c r="I1006" s="13" t="str">
        <f t="shared" si="183"/>
        <v>DIURNO</v>
      </c>
      <c r="J1006" s="12" t="str">
        <f t="shared" si="182"/>
        <v/>
      </c>
      <c r="L1006" s="13" t="str">
        <f t="shared" si="180"/>
        <v/>
      </c>
      <c r="M1006" s="13">
        <f t="shared" si="184"/>
        <v>0.25</v>
      </c>
      <c r="N1006" s="28">
        <f t="shared" si="185"/>
        <v>0</v>
      </c>
      <c r="O1006" s="13">
        <f t="shared" si="186"/>
        <v>0</v>
      </c>
      <c r="P1006" s="13">
        <f t="shared" si="187"/>
        <v>0</v>
      </c>
      <c r="Q1006">
        <f t="shared" si="188"/>
        <v>0</v>
      </c>
      <c r="R1006">
        <f t="shared" si="189"/>
        <v>0</v>
      </c>
      <c r="S1006">
        <f t="shared" si="190"/>
        <v>0.25</v>
      </c>
    </row>
    <row r="1007" spans="2:19" x14ac:dyDescent="0.2">
      <c r="B1007" s="15" t="s">
        <v>91</v>
      </c>
      <c r="C1007" s="15" t="s">
        <v>92</v>
      </c>
      <c r="D1007" s="15" t="s">
        <v>104</v>
      </c>
      <c r="E1007" s="16">
        <v>0.27291666666666664</v>
      </c>
      <c r="F1007" s="3">
        <v>0.67291666666666661</v>
      </c>
      <c r="G1007" s="12">
        <f t="shared" si="191"/>
        <v>6.2499999999999778E-3</v>
      </c>
      <c r="H1007" s="13">
        <f t="shared" si="181"/>
        <v>9</v>
      </c>
      <c r="I1007" s="13" t="str">
        <f t="shared" si="183"/>
        <v>DIURNO</v>
      </c>
      <c r="J1007" s="12" t="str">
        <f t="shared" si="182"/>
        <v/>
      </c>
      <c r="L1007" s="13" t="str">
        <f t="shared" si="180"/>
        <v/>
      </c>
      <c r="M1007" s="13">
        <f t="shared" si="184"/>
        <v>0.25</v>
      </c>
      <c r="N1007" s="28">
        <f t="shared" si="185"/>
        <v>0</v>
      </c>
      <c r="O1007" s="13">
        <f t="shared" si="186"/>
        <v>0</v>
      </c>
      <c r="P1007" s="13">
        <f t="shared" si="187"/>
        <v>0</v>
      </c>
      <c r="Q1007">
        <f t="shared" si="188"/>
        <v>0</v>
      </c>
      <c r="R1007">
        <f t="shared" si="189"/>
        <v>0</v>
      </c>
      <c r="S1007">
        <f t="shared" si="190"/>
        <v>0.25</v>
      </c>
    </row>
    <row r="1008" spans="2:19" x14ac:dyDescent="0.2">
      <c r="B1008" s="15" t="s">
        <v>91</v>
      </c>
      <c r="C1008" s="15" t="s">
        <v>92</v>
      </c>
      <c r="D1008" s="15" t="s">
        <v>105</v>
      </c>
      <c r="E1008" s="16">
        <v>0.27083333333333331</v>
      </c>
      <c r="F1008" s="3">
        <v>0.6694444444444444</v>
      </c>
      <c r="G1008" s="12">
        <f t="shared" si="191"/>
        <v>2.7777777777777679E-3</v>
      </c>
      <c r="H1008" s="13">
        <f t="shared" si="181"/>
        <v>4</v>
      </c>
      <c r="I1008" s="13" t="str">
        <f t="shared" si="183"/>
        <v>DIURNO</v>
      </c>
      <c r="J1008" s="12" t="str">
        <f t="shared" si="182"/>
        <v/>
      </c>
      <c r="L1008" s="13" t="str">
        <f t="shared" si="180"/>
        <v/>
      </c>
      <c r="M1008" s="13">
        <f t="shared" si="184"/>
        <v>0</v>
      </c>
      <c r="N1008" s="28">
        <f t="shared" si="185"/>
        <v>0</v>
      </c>
      <c r="O1008" s="13">
        <f t="shared" si="186"/>
        <v>0</v>
      </c>
      <c r="P1008" s="13">
        <f t="shared" si="187"/>
        <v>0</v>
      </c>
      <c r="Q1008">
        <f t="shared" si="188"/>
        <v>0</v>
      </c>
      <c r="R1008">
        <f t="shared" si="189"/>
        <v>0</v>
      </c>
      <c r="S1008">
        <f t="shared" si="190"/>
        <v>0</v>
      </c>
    </row>
    <row r="1009" spans="2:19" x14ac:dyDescent="0.2">
      <c r="B1009" s="15" t="s">
        <v>91</v>
      </c>
      <c r="C1009" s="15" t="s">
        <v>92</v>
      </c>
      <c r="D1009" s="15" t="s">
        <v>106</v>
      </c>
      <c r="E1009" s="16">
        <v>0.27708333333333335</v>
      </c>
      <c r="F1009" s="3">
        <v>0.67291666666666661</v>
      </c>
      <c r="G1009" s="12">
        <f t="shared" si="191"/>
        <v>6.2499999999999778E-3</v>
      </c>
      <c r="H1009" s="13">
        <f t="shared" si="181"/>
        <v>9</v>
      </c>
      <c r="I1009" s="13" t="str">
        <f t="shared" si="183"/>
        <v>DIURNO</v>
      </c>
      <c r="J1009" s="12" t="str">
        <f t="shared" si="182"/>
        <v/>
      </c>
      <c r="L1009" s="13" t="str">
        <f t="shared" si="180"/>
        <v/>
      </c>
      <c r="M1009" s="13">
        <f t="shared" si="184"/>
        <v>0.25</v>
      </c>
      <c r="N1009" s="28">
        <f t="shared" si="185"/>
        <v>0</v>
      </c>
      <c r="O1009" s="13">
        <f t="shared" si="186"/>
        <v>0</v>
      </c>
      <c r="P1009" s="13">
        <f t="shared" si="187"/>
        <v>0</v>
      </c>
      <c r="Q1009">
        <f t="shared" si="188"/>
        <v>0</v>
      </c>
      <c r="R1009">
        <f t="shared" si="189"/>
        <v>0</v>
      </c>
      <c r="S1009">
        <f t="shared" si="190"/>
        <v>0.25</v>
      </c>
    </row>
    <row r="1010" spans="2:19" x14ac:dyDescent="0.2">
      <c r="B1010" s="15" t="s">
        <v>91</v>
      </c>
      <c r="C1010" s="15" t="s">
        <v>92</v>
      </c>
      <c r="D1010" s="15" t="s">
        <v>107</v>
      </c>
      <c r="E1010" s="16">
        <v>0.2638888888888889</v>
      </c>
      <c r="F1010" s="3">
        <v>0.67013888888888884</v>
      </c>
      <c r="G1010" s="12">
        <f t="shared" si="191"/>
        <v>3.4722222222222099E-3</v>
      </c>
      <c r="H1010" s="13">
        <f t="shared" si="181"/>
        <v>5</v>
      </c>
      <c r="I1010" s="13" t="str">
        <f t="shared" si="183"/>
        <v>DIURNO</v>
      </c>
      <c r="J1010" s="12" t="str">
        <f t="shared" si="182"/>
        <v/>
      </c>
      <c r="L1010" s="13" t="str">
        <f t="shared" si="180"/>
        <v/>
      </c>
      <c r="M1010" s="13">
        <f t="shared" si="184"/>
        <v>0</v>
      </c>
      <c r="N1010" s="28">
        <f t="shared" si="185"/>
        <v>0</v>
      </c>
      <c r="O1010" s="13">
        <f t="shared" si="186"/>
        <v>0</v>
      </c>
      <c r="P1010" s="13">
        <f t="shared" si="187"/>
        <v>0</v>
      </c>
      <c r="Q1010">
        <f t="shared" si="188"/>
        <v>0</v>
      </c>
      <c r="R1010">
        <f t="shared" si="189"/>
        <v>0</v>
      </c>
      <c r="S1010">
        <f t="shared" si="190"/>
        <v>0</v>
      </c>
    </row>
    <row r="1011" spans="2:19" x14ac:dyDescent="0.2">
      <c r="B1011" s="15" t="s">
        <v>91</v>
      </c>
      <c r="C1011" s="15" t="s">
        <v>92</v>
      </c>
      <c r="D1011" s="15" t="s">
        <v>113</v>
      </c>
      <c r="E1011" s="16">
        <v>0.27083333333333331</v>
      </c>
      <c r="F1011" s="3">
        <v>0.67013888888888884</v>
      </c>
      <c r="G1011" s="12">
        <f t="shared" si="191"/>
        <v>3.4722222222222099E-3</v>
      </c>
      <c r="H1011" s="13">
        <f t="shared" si="181"/>
        <v>5</v>
      </c>
      <c r="I1011" s="13" t="str">
        <f t="shared" si="183"/>
        <v>DIURNO</v>
      </c>
      <c r="J1011" s="12" t="str">
        <f t="shared" si="182"/>
        <v/>
      </c>
      <c r="L1011" s="13" t="str">
        <f t="shared" si="180"/>
        <v/>
      </c>
      <c r="M1011" s="13">
        <f t="shared" si="184"/>
        <v>0</v>
      </c>
      <c r="N1011" s="28">
        <f t="shared" si="185"/>
        <v>0</v>
      </c>
      <c r="O1011" s="13">
        <f t="shared" si="186"/>
        <v>0</v>
      </c>
      <c r="P1011" s="13">
        <f t="shared" si="187"/>
        <v>0</v>
      </c>
      <c r="Q1011">
        <f t="shared" si="188"/>
        <v>0</v>
      </c>
      <c r="R1011">
        <f t="shared" si="189"/>
        <v>0</v>
      </c>
      <c r="S1011">
        <f t="shared" si="190"/>
        <v>0</v>
      </c>
    </row>
    <row r="1012" spans="2:19" x14ac:dyDescent="0.2">
      <c r="B1012" s="15" t="s">
        <v>91</v>
      </c>
      <c r="C1012" s="15" t="s">
        <v>92</v>
      </c>
      <c r="D1012" s="15" t="s">
        <v>108</v>
      </c>
      <c r="E1012" s="16">
        <v>0.26458333333333334</v>
      </c>
      <c r="G1012" s="12">
        <f t="shared" si="191"/>
        <v>0</v>
      </c>
      <c r="H1012" s="13">
        <f t="shared" si="181"/>
        <v>0</v>
      </c>
      <c r="I1012" s="13" t="str">
        <f t="shared" si="183"/>
        <v>DIURNO</v>
      </c>
      <c r="J1012" s="12" t="str">
        <f t="shared" si="182"/>
        <v/>
      </c>
      <c r="L1012" s="13" t="str">
        <f t="shared" si="180"/>
        <v/>
      </c>
      <c r="M1012" s="13">
        <f t="shared" si="184"/>
        <v>0</v>
      </c>
      <c r="N1012" s="28">
        <f t="shared" si="185"/>
        <v>0</v>
      </c>
      <c r="O1012" s="13">
        <f t="shared" si="186"/>
        <v>0</v>
      </c>
      <c r="P1012" s="13">
        <f t="shared" si="187"/>
        <v>0</v>
      </c>
      <c r="Q1012">
        <f t="shared" si="188"/>
        <v>0</v>
      </c>
      <c r="R1012">
        <f t="shared" si="189"/>
        <v>0</v>
      </c>
      <c r="S1012">
        <f t="shared" si="190"/>
        <v>0</v>
      </c>
    </row>
    <row r="1013" spans="2:19" x14ac:dyDescent="0.2">
      <c r="B1013" s="15" t="s">
        <v>91</v>
      </c>
      <c r="C1013" s="15" t="s">
        <v>92</v>
      </c>
      <c r="D1013" s="15" t="s">
        <v>114</v>
      </c>
      <c r="E1013" s="16">
        <v>0.3298611111111111</v>
      </c>
      <c r="F1013" s="3">
        <v>0.50416666666666665</v>
      </c>
      <c r="G1013" s="12">
        <f t="shared" si="191"/>
        <v>0</v>
      </c>
      <c r="H1013" s="13">
        <f t="shared" si="181"/>
        <v>0</v>
      </c>
      <c r="I1013" s="13" t="str">
        <f t="shared" si="183"/>
        <v>DIURNO</v>
      </c>
      <c r="J1013" s="12" t="str">
        <f t="shared" si="182"/>
        <v/>
      </c>
      <c r="L1013" s="13" t="str">
        <f t="shared" si="180"/>
        <v/>
      </c>
      <c r="M1013" s="13">
        <f t="shared" si="184"/>
        <v>0</v>
      </c>
      <c r="N1013" s="28">
        <f t="shared" si="185"/>
        <v>0</v>
      </c>
      <c r="O1013" s="13">
        <f t="shared" si="186"/>
        <v>0</v>
      </c>
      <c r="P1013" s="13">
        <f t="shared" si="187"/>
        <v>0</v>
      </c>
      <c r="Q1013">
        <f t="shared" si="188"/>
        <v>0</v>
      </c>
      <c r="R1013">
        <f t="shared" si="189"/>
        <v>0</v>
      </c>
      <c r="S1013">
        <f t="shared" si="190"/>
        <v>0</v>
      </c>
    </row>
    <row r="1014" spans="2:19" x14ac:dyDescent="0.2">
      <c r="B1014" s="15" t="s">
        <v>91</v>
      </c>
      <c r="C1014" s="15" t="s">
        <v>92</v>
      </c>
      <c r="D1014" s="15" t="s">
        <v>109</v>
      </c>
      <c r="E1014" s="16">
        <v>0.26874999999999999</v>
      </c>
      <c r="F1014" s="3">
        <v>0.67013888888888884</v>
      </c>
      <c r="G1014" s="12">
        <f t="shared" si="191"/>
        <v>3.4722222222222099E-3</v>
      </c>
      <c r="H1014" s="13">
        <f t="shared" si="181"/>
        <v>5</v>
      </c>
      <c r="I1014" s="13" t="str">
        <f t="shared" si="183"/>
        <v>DIURNO</v>
      </c>
      <c r="J1014" s="12" t="str">
        <f t="shared" si="182"/>
        <v/>
      </c>
      <c r="L1014" s="13" t="str">
        <f t="shared" si="180"/>
        <v/>
      </c>
      <c r="M1014" s="13">
        <f t="shared" si="184"/>
        <v>0</v>
      </c>
      <c r="N1014" s="28">
        <f t="shared" si="185"/>
        <v>0</v>
      </c>
      <c r="O1014" s="13">
        <f t="shared" si="186"/>
        <v>0</v>
      </c>
      <c r="P1014" s="13">
        <f t="shared" si="187"/>
        <v>0</v>
      </c>
      <c r="Q1014">
        <f t="shared" si="188"/>
        <v>0</v>
      </c>
      <c r="R1014">
        <f t="shared" si="189"/>
        <v>0</v>
      </c>
      <c r="S1014">
        <f t="shared" si="190"/>
        <v>0</v>
      </c>
    </row>
    <row r="1015" spans="2:19" x14ac:dyDescent="0.2">
      <c r="B1015" s="15" t="s">
        <v>91</v>
      </c>
      <c r="C1015" s="15" t="s">
        <v>92</v>
      </c>
      <c r="D1015" s="15" t="s">
        <v>110</v>
      </c>
      <c r="E1015" s="16">
        <v>0.26805555555555555</v>
      </c>
      <c r="F1015" s="3">
        <v>0.67083333333333339</v>
      </c>
      <c r="G1015" s="12">
        <f t="shared" si="191"/>
        <v>4.1666666666667629E-3</v>
      </c>
      <c r="H1015" s="13">
        <f t="shared" si="181"/>
        <v>6</v>
      </c>
      <c r="I1015" s="13" t="str">
        <f t="shared" si="183"/>
        <v>DIURNO</v>
      </c>
      <c r="J1015" s="12" t="str">
        <f t="shared" si="182"/>
        <v/>
      </c>
      <c r="L1015" s="13" t="str">
        <f t="shared" si="180"/>
        <v/>
      </c>
      <c r="M1015" s="13">
        <f t="shared" si="184"/>
        <v>0.25</v>
      </c>
      <c r="N1015" s="28">
        <f t="shared" si="185"/>
        <v>0</v>
      </c>
      <c r="O1015" s="13">
        <f t="shared" si="186"/>
        <v>0</v>
      </c>
      <c r="P1015" s="13">
        <f t="shared" si="187"/>
        <v>0</v>
      </c>
      <c r="Q1015">
        <f t="shared" si="188"/>
        <v>0</v>
      </c>
      <c r="R1015">
        <f t="shared" si="189"/>
        <v>0</v>
      </c>
      <c r="S1015">
        <f t="shared" si="190"/>
        <v>0.25</v>
      </c>
    </row>
    <row r="1016" spans="2:19" x14ac:dyDescent="0.2">
      <c r="B1016" s="15" t="s">
        <v>91</v>
      </c>
      <c r="C1016" s="15" t="s">
        <v>92</v>
      </c>
      <c r="D1016" s="15" t="s">
        <v>111</v>
      </c>
      <c r="E1016" s="16">
        <v>0.26666666666666666</v>
      </c>
      <c r="F1016" s="3">
        <v>0.67152777777777783</v>
      </c>
      <c r="G1016" s="12">
        <f t="shared" si="191"/>
        <v>4.8611111111112049E-3</v>
      </c>
      <c r="H1016" s="13">
        <f t="shared" si="181"/>
        <v>7</v>
      </c>
      <c r="I1016" s="13" t="str">
        <f t="shared" si="183"/>
        <v>DIURNO</v>
      </c>
      <c r="J1016" s="12" t="str">
        <f t="shared" si="182"/>
        <v/>
      </c>
      <c r="L1016" s="13" t="str">
        <f t="shared" si="180"/>
        <v/>
      </c>
      <c r="M1016" s="13">
        <f t="shared" si="184"/>
        <v>0.25</v>
      </c>
      <c r="N1016" s="28">
        <f t="shared" si="185"/>
        <v>0</v>
      </c>
      <c r="O1016" s="13">
        <f t="shared" si="186"/>
        <v>0</v>
      </c>
      <c r="P1016" s="13">
        <f t="shared" si="187"/>
        <v>0</v>
      </c>
      <c r="Q1016">
        <f t="shared" si="188"/>
        <v>0</v>
      </c>
      <c r="R1016">
        <f t="shared" si="189"/>
        <v>0</v>
      </c>
      <c r="S1016">
        <f t="shared" si="190"/>
        <v>0.25</v>
      </c>
    </row>
    <row r="1017" spans="2:19" x14ac:dyDescent="0.2">
      <c r="B1017" s="15" t="s">
        <v>91</v>
      </c>
      <c r="C1017" s="15" t="s">
        <v>92</v>
      </c>
      <c r="D1017" s="15" t="s">
        <v>112</v>
      </c>
      <c r="E1017" s="16">
        <v>0.28472222222222221</v>
      </c>
      <c r="F1017" s="3">
        <v>0.58680555555555558</v>
      </c>
      <c r="G1017" s="12">
        <f t="shared" si="191"/>
        <v>0</v>
      </c>
      <c r="H1017" s="13">
        <f t="shared" si="181"/>
        <v>0</v>
      </c>
      <c r="I1017" s="13" t="str">
        <f t="shared" si="183"/>
        <v>DIURNO</v>
      </c>
      <c r="J1017" s="12" t="str">
        <f t="shared" si="182"/>
        <v/>
      </c>
      <c r="L1017" s="13" t="str">
        <f t="shared" si="180"/>
        <v/>
      </c>
      <c r="M1017" s="13">
        <f t="shared" si="184"/>
        <v>0</v>
      </c>
      <c r="N1017" s="28">
        <f t="shared" si="185"/>
        <v>0</v>
      </c>
      <c r="O1017" s="13">
        <f t="shared" si="186"/>
        <v>0</v>
      </c>
      <c r="P1017" s="13">
        <f t="shared" si="187"/>
        <v>0</v>
      </c>
      <c r="Q1017">
        <f t="shared" si="188"/>
        <v>0</v>
      </c>
      <c r="R1017">
        <f t="shared" si="189"/>
        <v>0</v>
      </c>
      <c r="S1017">
        <f t="shared" si="190"/>
        <v>0</v>
      </c>
    </row>
    <row r="1018" spans="2:19" x14ac:dyDescent="0.2">
      <c r="B1018" s="15" t="s">
        <v>93</v>
      </c>
      <c r="C1018" s="15" t="s">
        <v>92</v>
      </c>
      <c r="D1018" s="15" t="s">
        <v>102</v>
      </c>
      <c r="E1018" s="16">
        <v>0.26597222222222222</v>
      </c>
      <c r="F1018" s="3">
        <v>0.67361111111111116</v>
      </c>
      <c r="G1018" s="12">
        <f t="shared" si="191"/>
        <v>6.9444444444445308E-3</v>
      </c>
      <c r="H1018" s="13">
        <f t="shared" si="181"/>
        <v>10</v>
      </c>
      <c r="I1018" s="13" t="str">
        <f t="shared" si="183"/>
        <v>DIURNO</v>
      </c>
      <c r="J1018" s="12" t="str">
        <f t="shared" si="182"/>
        <v/>
      </c>
      <c r="L1018" s="13" t="str">
        <f t="shared" si="180"/>
        <v/>
      </c>
      <c r="M1018" s="13">
        <f t="shared" si="184"/>
        <v>0.25</v>
      </c>
      <c r="N1018" s="28">
        <f t="shared" si="185"/>
        <v>0</v>
      </c>
      <c r="O1018" s="13">
        <f t="shared" si="186"/>
        <v>0</v>
      </c>
      <c r="P1018" s="13">
        <f t="shared" si="187"/>
        <v>0</v>
      </c>
      <c r="Q1018">
        <f t="shared" si="188"/>
        <v>0</v>
      </c>
      <c r="R1018">
        <f t="shared" si="189"/>
        <v>0</v>
      </c>
      <c r="S1018">
        <f t="shared" si="190"/>
        <v>0.25</v>
      </c>
    </row>
    <row r="1019" spans="2:19" x14ac:dyDescent="0.2">
      <c r="B1019" s="15" t="s">
        <v>93</v>
      </c>
      <c r="C1019" s="15" t="s">
        <v>92</v>
      </c>
      <c r="D1019" s="15" t="s">
        <v>103</v>
      </c>
      <c r="E1019" s="16">
        <v>0.26944444444444443</v>
      </c>
      <c r="F1019" s="3">
        <v>0.67152777777777783</v>
      </c>
      <c r="G1019" s="12">
        <f t="shared" si="191"/>
        <v>4.8611111111112049E-3</v>
      </c>
      <c r="H1019" s="13">
        <f t="shared" si="181"/>
        <v>7</v>
      </c>
      <c r="I1019" s="13" t="str">
        <f t="shared" si="183"/>
        <v>DIURNO</v>
      </c>
      <c r="J1019" s="12" t="str">
        <f t="shared" si="182"/>
        <v/>
      </c>
      <c r="L1019" s="13" t="str">
        <f t="shared" si="180"/>
        <v/>
      </c>
      <c r="M1019" s="13">
        <f t="shared" si="184"/>
        <v>0.25</v>
      </c>
      <c r="N1019" s="28">
        <f t="shared" si="185"/>
        <v>0</v>
      </c>
      <c r="O1019" s="13">
        <f t="shared" si="186"/>
        <v>0</v>
      </c>
      <c r="P1019" s="13">
        <f t="shared" si="187"/>
        <v>0</v>
      </c>
      <c r="Q1019">
        <f t="shared" si="188"/>
        <v>0</v>
      </c>
      <c r="R1019">
        <f t="shared" si="189"/>
        <v>0</v>
      </c>
      <c r="S1019">
        <f t="shared" si="190"/>
        <v>0.25</v>
      </c>
    </row>
    <row r="1020" spans="2:19" x14ac:dyDescent="0.2">
      <c r="B1020" s="15" t="s">
        <v>93</v>
      </c>
      <c r="C1020" s="15" t="s">
        <v>92</v>
      </c>
      <c r="D1020" s="15" t="s">
        <v>104</v>
      </c>
      <c r="E1020" s="16">
        <v>0.27361111111111108</v>
      </c>
      <c r="F1020" s="3">
        <v>0.67291666666666661</v>
      </c>
      <c r="G1020" s="12">
        <f t="shared" si="191"/>
        <v>6.2499999999999778E-3</v>
      </c>
      <c r="H1020" s="13">
        <f t="shared" si="181"/>
        <v>9</v>
      </c>
      <c r="I1020" s="13" t="str">
        <f t="shared" si="183"/>
        <v>DIURNO</v>
      </c>
      <c r="J1020" s="12" t="str">
        <f t="shared" si="182"/>
        <v/>
      </c>
      <c r="L1020" s="13" t="str">
        <f t="shared" si="180"/>
        <v/>
      </c>
      <c r="M1020" s="13">
        <f t="shared" si="184"/>
        <v>0.25</v>
      </c>
      <c r="N1020" s="28">
        <f t="shared" si="185"/>
        <v>0</v>
      </c>
      <c r="O1020" s="13">
        <f t="shared" si="186"/>
        <v>0</v>
      </c>
      <c r="P1020" s="13">
        <f t="shared" si="187"/>
        <v>0</v>
      </c>
      <c r="Q1020">
        <f t="shared" si="188"/>
        <v>0</v>
      </c>
      <c r="R1020">
        <f t="shared" si="189"/>
        <v>0</v>
      </c>
      <c r="S1020">
        <f t="shared" si="190"/>
        <v>0.25</v>
      </c>
    </row>
    <row r="1021" spans="2:19" x14ac:dyDescent="0.2">
      <c r="B1021" s="15" t="s">
        <v>93</v>
      </c>
      <c r="C1021" s="15" t="s">
        <v>92</v>
      </c>
      <c r="D1021" s="15" t="s">
        <v>105</v>
      </c>
      <c r="E1021" s="16">
        <v>0.27083333333333331</v>
      </c>
      <c r="F1021" s="3">
        <v>0.6694444444444444</v>
      </c>
      <c r="G1021" s="12">
        <f t="shared" si="191"/>
        <v>2.7777777777777679E-3</v>
      </c>
      <c r="H1021" s="13">
        <f t="shared" si="181"/>
        <v>4</v>
      </c>
      <c r="I1021" s="13" t="str">
        <f t="shared" si="183"/>
        <v>DIURNO</v>
      </c>
      <c r="J1021" s="12" t="str">
        <f t="shared" si="182"/>
        <v/>
      </c>
      <c r="L1021" s="13" t="str">
        <f t="shared" si="180"/>
        <v/>
      </c>
      <c r="M1021" s="13">
        <f t="shared" si="184"/>
        <v>0</v>
      </c>
      <c r="N1021" s="28">
        <f t="shared" si="185"/>
        <v>0</v>
      </c>
      <c r="O1021" s="13">
        <f t="shared" si="186"/>
        <v>0</v>
      </c>
      <c r="P1021" s="13">
        <f t="shared" si="187"/>
        <v>0</v>
      </c>
      <c r="Q1021">
        <f t="shared" si="188"/>
        <v>0</v>
      </c>
      <c r="R1021">
        <f t="shared" si="189"/>
        <v>0</v>
      </c>
      <c r="S1021">
        <f t="shared" si="190"/>
        <v>0</v>
      </c>
    </row>
    <row r="1022" spans="2:19" x14ac:dyDescent="0.2">
      <c r="B1022" s="15" t="s">
        <v>93</v>
      </c>
      <c r="C1022" s="15" t="s">
        <v>92</v>
      </c>
      <c r="D1022" s="15" t="s">
        <v>106</v>
      </c>
      <c r="E1022" s="16">
        <v>0.27708333333333335</v>
      </c>
      <c r="F1022" s="3">
        <v>0.67083333333333339</v>
      </c>
      <c r="G1022" s="12">
        <f t="shared" si="191"/>
        <v>4.1666666666667629E-3</v>
      </c>
      <c r="H1022" s="13">
        <f t="shared" si="181"/>
        <v>6</v>
      </c>
      <c r="I1022" s="13" t="str">
        <f t="shared" si="183"/>
        <v>DIURNO</v>
      </c>
      <c r="J1022" s="12" t="str">
        <f t="shared" si="182"/>
        <v/>
      </c>
      <c r="L1022" s="13" t="str">
        <f t="shared" si="180"/>
        <v/>
      </c>
      <c r="M1022" s="13">
        <f t="shared" si="184"/>
        <v>0.25</v>
      </c>
      <c r="N1022" s="28">
        <f t="shared" si="185"/>
        <v>0</v>
      </c>
      <c r="O1022" s="13">
        <f t="shared" si="186"/>
        <v>0</v>
      </c>
      <c r="P1022" s="13">
        <f t="shared" si="187"/>
        <v>0</v>
      </c>
      <c r="Q1022">
        <f t="shared" si="188"/>
        <v>0</v>
      </c>
      <c r="R1022">
        <f t="shared" si="189"/>
        <v>0</v>
      </c>
      <c r="S1022">
        <f t="shared" si="190"/>
        <v>0.25</v>
      </c>
    </row>
    <row r="1023" spans="2:19" x14ac:dyDescent="0.2">
      <c r="B1023" s="15" t="s">
        <v>93</v>
      </c>
      <c r="C1023" s="15" t="s">
        <v>92</v>
      </c>
      <c r="D1023" s="15" t="s">
        <v>107</v>
      </c>
      <c r="E1023" s="16">
        <v>0.2638888888888889</v>
      </c>
      <c r="F1023" s="3">
        <v>0.67013888888888884</v>
      </c>
      <c r="G1023" s="12">
        <f t="shared" si="191"/>
        <v>3.4722222222222099E-3</v>
      </c>
      <c r="H1023" s="13">
        <f t="shared" si="181"/>
        <v>5</v>
      </c>
      <c r="I1023" s="13" t="str">
        <f t="shared" si="183"/>
        <v>DIURNO</v>
      </c>
      <c r="J1023" s="12" t="str">
        <f t="shared" si="182"/>
        <v/>
      </c>
      <c r="L1023" s="13" t="str">
        <f t="shared" si="180"/>
        <v/>
      </c>
      <c r="M1023" s="13">
        <f t="shared" si="184"/>
        <v>0</v>
      </c>
      <c r="N1023" s="28">
        <f t="shared" si="185"/>
        <v>0</v>
      </c>
      <c r="O1023" s="13">
        <f t="shared" si="186"/>
        <v>0</v>
      </c>
      <c r="P1023" s="13">
        <f t="shared" si="187"/>
        <v>0</v>
      </c>
      <c r="Q1023">
        <f t="shared" si="188"/>
        <v>0</v>
      </c>
      <c r="R1023">
        <f t="shared" si="189"/>
        <v>0</v>
      </c>
      <c r="S1023">
        <f t="shared" si="190"/>
        <v>0</v>
      </c>
    </row>
    <row r="1024" spans="2:19" x14ac:dyDescent="0.2">
      <c r="B1024" s="15" t="s">
        <v>93</v>
      </c>
      <c r="C1024" s="15" t="s">
        <v>92</v>
      </c>
      <c r="D1024" s="15" t="s">
        <v>113</v>
      </c>
      <c r="E1024" s="16">
        <v>0.27013888888888887</v>
      </c>
      <c r="G1024" s="12">
        <f t="shared" si="191"/>
        <v>0</v>
      </c>
      <c r="H1024" s="13">
        <f t="shared" si="181"/>
        <v>0</v>
      </c>
      <c r="I1024" s="13" t="str">
        <f t="shared" si="183"/>
        <v>DIURNO</v>
      </c>
      <c r="J1024" s="12" t="str">
        <f t="shared" si="182"/>
        <v/>
      </c>
      <c r="L1024" s="13" t="str">
        <f t="shared" si="180"/>
        <v/>
      </c>
      <c r="M1024" s="13">
        <f t="shared" si="184"/>
        <v>0</v>
      </c>
      <c r="N1024" s="28">
        <f t="shared" si="185"/>
        <v>0</v>
      </c>
      <c r="O1024" s="13">
        <f t="shared" si="186"/>
        <v>0</v>
      </c>
      <c r="P1024" s="13">
        <f t="shared" si="187"/>
        <v>0</v>
      </c>
      <c r="Q1024">
        <f t="shared" si="188"/>
        <v>0</v>
      </c>
      <c r="R1024">
        <f t="shared" si="189"/>
        <v>0</v>
      </c>
      <c r="S1024">
        <f t="shared" si="190"/>
        <v>0</v>
      </c>
    </row>
    <row r="1025" spans="2:19" x14ac:dyDescent="0.2">
      <c r="B1025" s="15" t="s">
        <v>93</v>
      </c>
      <c r="C1025" s="15" t="s">
        <v>92</v>
      </c>
      <c r="D1025" s="15" t="s">
        <v>108</v>
      </c>
      <c r="E1025" s="16">
        <v>0.26458333333333334</v>
      </c>
      <c r="F1025" s="3">
        <v>0.6694444444444444</v>
      </c>
      <c r="G1025" s="12">
        <f t="shared" si="191"/>
        <v>2.7777777777777679E-3</v>
      </c>
      <c r="H1025" s="13">
        <f t="shared" si="181"/>
        <v>4</v>
      </c>
      <c r="I1025" s="13" t="str">
        <f t="shared" si="183"/>
        <v>DIURNO</v>
      </c>
      <c r="J1025" s="12" t="str">
        <f t="shared" si="182"/>
        <v/>
      </c>
      <c r="L1025" s="13" t="str">
        <f t="shared" si="180"/>
        <v/>
      </c>
      <c r="M1025" s="13">
        <f t="shared" si="184"/>
        <v>0</v>
      </c>
      <c r="N1025" s="28">
        <f t="shared" si="185"/>
        <v>0</v>
      </c>
      <c r="O1025" s="13">
        <f t="shared" si="186"/>
        <v>0</v>
      </c>
      <c r="P1025" s="13">
        <f t="shared" si="187"/>
        <v>0</v>
      </c>
      <c r="Q1025">
        <f t="shared" si="188"/>
        <v>0</v>
      </c>
      <c r="R1025">
        <f t="shared" si="189"/>
        <v>0</v>
      </c>
      <c r="S1025">
        <f t="shared" si="190"/>
        <v>0</v>
      </c>
    </row>
    <row r="1026" spans="2:19" x14ac:dyDescent="0.2">
      <c r="B1026" s="15" t="s">
        <v>93</v>
      </c>
      <c r="C1026" s="15" t="s">
        <v>92</v>
      </c>
      <c r="D1026" s="15" t="s">
        <v>109</v>
      </c>
      <c r="E1026" s="16">
        <v>0.26874999999999999</v>
      </c>
      <c r="F1026" s="3">
        <v>0.67013888888888884</v>
      </c>
      <c r="G1026" s="12">
        <f t="shared" si="191"/>
        <v>3.4722222222222099E-3</v>
      </c>
      <c r="H1026" s="13">
        <f t="shared" si="181"/>
        <v>5</v>
      </c>
      <c r="I1026" s="13" t="str">
        <f t="shared" si="183"/>
        <v>DIURNO</v>
      </c>
      <c r="J1026" s="12" t="str">
        <f t="shared" si="182"/>
        <v/>
      </c>
      <c r="L1026" s="13" t="str">
        <f t="shared" si="180"/>
        <v/>
      </c>
      <c r="M1026" s="13">
        <f t="shared" si="184"/>
        <v>0</v>
      </c>
      <c r="N1026" s="28">
        <f t="shared" si="185"/>
        <v>0</v>
      </c>
      <c r="O1026" s="13">
        <f t="shared" si="186"/>
        <v>0</v>
      </c>
      <c r="P1026" s="13">
        <f t="shared" si="187"/>
        <v>0</v>
      </c>
      <c r="Q1026">
        <f t="shared" si="188"/>
        <v>0</v>
      </c>
      <c r="R1026">
        <f t="shared" si="189"/>
        <v>0</v>
      </c>
      <c r="S1026">
        <f t="shared" si="190"/>
        <v>0</v>
      </c>
    </row>
    <row r="1027" spans="2:19" x14ac:dyDescent="0.2">
      <c r="B1027" s="15" t="s">
        <v>93</v>
      </c>
      <c r="C1027" s="15" t="s">
        <v>92</v>
      </c>
      <c r="D1027" s="15" t="s">
        <v>110</v>
      </c>
      <c r="E1027" s="16">
        <v>0.26805555555555555</v>
      </c>
      <c r="F1027" s="3">
        <v>0.67083333333333339</v>
      </c>
      <c r="G1027" s="12">
        <f t="shared" si="191"/>
        <v>4.1666666666667629E-3</v>
      </c>
      <c r="H1027" s="13">
        <f t="shared" si="181"/>
        <v>6</v>
      </c>
      <c r="I1027" s="13" t="str">
        <f t="shared" si="183"/>
        <v>DIURNO</v>
      </c>
      <c r="J1027" s="12" t="str">
        <f t="shared" si="182"/>
        <v/>
      </c>
      <c r="L1027" s="13" t="str">
        <f t="shared" ref="L1027:L1053" si="192">IF(J1027="SI","5,5","")</f>
        <v/>
      </c>
      <c r="M1027" s="13">
        <f t="shared" si="184"/>
        <v>0.25</v>
      </c>
      <c r="N1027" s="28">
        <f t="shared" si="185"/>
        <v>0</v>
      </c>
      <c r="O1027" s="13">
        <f t="shared" si="186"/>
        <v>0</v>
      </c>
      <c r="P1027" s="13">
        <f t="shared" si="187"/>
        <v>0</v>
      </c>
      <c r="Q1027">
        <f t="shared" si="188"/>
        <v>0</v>
      </c>
      <c r="R1027">
        <f t="shared" si="189"/>
        <v>0</v>
      </c>
      <c r="S1027">
        <f t="shared" si="190"/>
        <v>0.25</v>
      </c>
    </row>
    <row r="1028" spans="2:19" x14ac:dyDescent="0.2">
      <c r="B1028" s="15" t="s">
        <v>93</v>
      </c>
      <c r="C1028" s="15" t="s">
        <v>92</v>
      </c>
      <c r="D1028" s="15" t="s">
        <v>111</v>
      </c>
      <c r="E1028" s="16">
        <v>0.26666666666666666</v>
      </c>
      <c r="F1028" s="3">
        <v>0.67222222222222217</v>
      </c>
      <c r="G1028" s="12">
        <f t="shared" si="191"/>
        <v>5.5555555555555358E-3</v>
      </c>
      <c r="H1028" s="13">
        <f t="shared" si="181"/>
        <v>8</v>
      </c>
      <c r="I1028" s="13" t="str">
        <f t="shared" si="183"/>
        <v>DIURNO</v>
      </c>
      <c r="J1028" s="12" t="str">
        <f t="shared" si="182"/>
        <v/>
      </c>
      <c r="L1028" s="13" t="str">
        <f t="shared" si="192"/>
        <v/>
      </c>
      <c r="M1028" s="13">
        <f t="shared" si="184"/>
        <v>0.25</v>
      </c>
      <c r="N1028" s="28">
        <f t="shared" si="185"/>
        <v>0</v>
      </c>
      <c r="O1028" s="13">
        <f t="shared" si="186"/>
        <v>0</v>
      </c>
      <c r="P1028" s="13">
        <f t="shared" si="187"/>
        <v>0</v>
      </c>
      <c r="Q1028">
        <f t="shared" si="188"/>
        <v>0</v>
      </c>
      <c r="R1028">
        <f t="shared" si="189"/>
        <v>0</v>
      </c>
      <c r="S1028">
        <f t="shared" si="190"/>
        <v>0.25</v>
      </c>
    </row>
    <row r="1029" spans="2:19" x14ac:dyDescent="0.2">
      <c r="B1029" s="15" t="s">
        <v>93</v>
      </c>
      <c r="C1029" s="15" t="s">
        <v>92</v>
      </c>
      <c r="D1029" s="15" t="s">
        <v>112</v>
      </c>
      <c r="E1029" s="16">
        <v>0.28472222222222221</v>
      </c>
      <c r="F1029" s="3">
        <v>0.6743055555555556</v>
      </c>
      <c r="G1029" s="12">
        <f t="shared" si="191"/>
        <v>7.6388888888889728E-3</v>
      </c>
      <c r="H1029" s="13">
        <f t="shared" ref="H1029:H1051" si="193">MINUTE(G1029)</f>
        <v>11</v>
      </c>
      <c r="I1029" s="13" t="str">
        <f t="shared" si="183"/>
        <v>DIURNO</v>
      </c>
      <c r="J1029" s="12" t="str">
        <f t="shared" si="182"/>
        <v/>
      </c>
      <c r="L1029" s="13" t="str">
        <f t="shared" si="192"/>
        <v/>
      </c>
      <c r="M1029" s="13">
        <f t="shared" si="184"/>
        <v>0.25</v>
      </c>
      <c r="N1029" s="28">
        <f t="shared" si="185"/>
        <v>0</v>
      </c>
      <c r="O1029" s="13">
        <f t="shared" si="186"/>
        <v>0</v>
      </c>
      <c r="P1029" s="13">
        <f t="shared" si="187"/>
        <v>0</v>
      </c>
      <c r="Q1029">
        <f t="shared" si="188"/>
        <v>0</v>
      </c>
      <c r="R1029">
        <f t="shared" si="189"/>
        <v>0</v>
      </c>
      <c r="S1029">
        <f t="shared" si="190"/>
        <v>0.25</v>
      </c>
    </row>
    <row r="1030" spans="2:19" x14ac:dyDescent="0.2">
      <c r="B1030" s="15" t="s">
        <v>94</v>
      </c>
      <c r="C1030" s="15" t="s">
        <v>92</v>
      </c>
      <c r="D1030" s="15" t="s">
        <v>102</v>
      </c>
      <c r="E1030" s="16">
        <v>0.67361111111111116</v>
      </c>
      <c r="G1030" s="12">
        <f t="shared" si="191"/>
        <v>0</v>
      </c>
      <c r="H1030" s="13">
        <f t="shared" si="193"/>
        <v>0</v>
      </c>
      <c r="I1030" s="13" t="str">
        <f t="shared" si="183"/>
        <v>DIURNO</v>
      </c>
      <c r="J1030" s="12" t="str">
        <f t="shared" ref="J1030:J1053" si="194">IF(E1030&gt;=$G$3,"SI","")</f>
        <v>SI</v>
      </c>
      <c r="L1030" s="13" t="str">
        <f t="shared" si="192"/>
        <v>5,5</v>
      </c>
      <c r="M1030" s="13">
        <f t="shared" si="184"/>
        <v>0</v>
      </c>
      <c r="N1030" s="28">
        <f t="shared" si="185"/>
        <v>0</v>
      </c>
      <c r="O1030" s="13">
        <f t="shared" si="186"/>
        <v>0</v>
      </c>
      <c r="P1030" s="13">
        <f t="shared" si="187"/>
        <v>0</v>
      </c>
      <c r="Q1030">
        <f t="shared" si="188"/>
        <v>0</v>
      </c>
      <c r="R1030">
        <f t="shared" si="189"/>
        <v>0</v>
      </c>
      <c r="S1030">
        <f t="shared" si="190"/>
        <v>0</v>
      </c>
    </row>
    <row r="1031" spans="2:19" x14ac:dyDescent="0.2">
      <c r="B1031" s="15" t="s">
        <v>94</v>
      </c>
      <c r="C1031" s="15" t="s">
        <v>92</v>
      </c>
      <c r="D1031" s="15" t="s">
        <v>103</v>
      </c>
      <c r="E1031" s="16">
        <v>0.28402777777777777</v>
      </c>
      <c r="F1031" s="3">
        <v>0.67083333333333339</v>
      </c>
      <c r="G1031" s="12">
        <f t="shared" si="191"/>
        <v>4.1666666666667629E-3</v>
      </c>
      <c r="H1031" s="13">
        <f t="shared" si="193"/>
        <v>6</v>
      </c>
      <c r="I1031" s="13" t="str">
        <f t="shared" ref="I1031:I1053" si="195">IF(F1031&lt;$I$3,"DIURNO",IF(F1031&gt;$I$3,"EXTRANOC",""))</f>
        <v>DIURNO</v>
      </c>
      <c r="J1031" s="12" t="str">
        <f t="shared" si="194"/>
        <v/>
      </c>
      <c r="L1031" s="13" t="str">
        <f t="shared" si="192"/>
        <v/>
      </c>
      <c r="M1031" s="13">
        <f t="shared" ref="M1031:M1051" si="196">IF(H1031&lt;=5,0,IF(H1031&lt;=20,0.25,IF(H1031&lt;=40,0.5,IF(H1031&lt;=55,0.75,1))))</f>
        <v>0.25</v>
      </c>
      <c r="N1031" s="28">
        <f t="shared" ref="N1031:N1051" si="197">IF(F1031&gt;$I$3,F1031-$I$3,0)</f>
        <v>0</v>
      </c>
      <c r="O1031" s="13">
        <f t="shared" ref="O1031:O1051" si="198">MINUTE(N1031)</f>
        <v>0</v>
      </c>
      <c r="P1031" s="13">
        <f t="shared" ref="P1031:P1051" si="199">HOUR(G1031)</f>
        <v>0</v>
      </c>
      <c r="Q1031">
        <f t="shared" ref="Q1031:Q1051" si="200">HOUR(N1031)</f>
        <v>0</v>
      </c>
      <c r="R1031">
        <f t="shared" ref="R1031:R1051" si="201">P1031-Q1031</f>
        <v>0</v>
      </c>
      <c r="S1031">
        <f t="shared" ref="S1031:S1053" si="202">M1031</f>
        <v>0.25</v>
      </c>
    </row>
    <row r="1032" spans="2:19" x14ac:dyDescent="0.2">
      <c r="B1032" s="15" t="s">
        <v>94</v>
      </c>
      <c r="C1032" s="15" t="s">
        <v>92</v>
      </c>
      <c r="D1032" s="15" t="s">
        <v>104</v>
      </c>
      <c r="E1032" s="16">
        <v>0.67291666666666661</v>
      </c>
      <c r="G1032" s="12">
        <f t="shared" si="191"/>
        <v>0</v>
      </c>
      <c r="H1032" s="13">
        <f t="shared" si="193"/>
        <v>0</v>
      </c>
      <c r="I1032" s="13" t="str">
        <f t="shared" si="195"/>
        <v>DIURNO</v>
      </c>
      <c r="J1032" s="12" t="str">
        <f t="shared" si="194"/>
        <v>SI</v>
      </c>
      <c r="L1032" s="13" t="str">
        <f t="shared" si="192"/>
        <v>5,5</v>
      </c>
      <c r="M1032" s="13">
        <f t="shared" si="196"/>
        <v>0</v>
      </c>
      <c r="N1032" s="28">
        <f t="shared" si="197"/>
        <v>0</v>
      </c>
      <c r="O1032" s="13">
        <f t="shared" si="198"/>
        <v>0</v>
      </c>
      <c r="P1032" s="13">
        <f t="shared" si="199"/>
        <v>0</v>
      </c>
      <c r="Q1032">
        <f t="shared" si="200"/>
        <v>0</v>
      </c>
      <c r="R1032">
        <f t="shared" si="201"/>
        <v>0</v>
      </c>
      <c r="S1032">
        <f t="shared" si="202"/>
        <v>0</v>
      </c>
    </row>
    <row r="1033" spans="2:19" x14ac:dyDescent="0.2">
      <c r="B1033" s="15" t="s">
        <v>94</v>
      </c>
      <c r="C1033" s="15" t="s">
        <v>92</v>
      </c>
      <c r="D1033" s="15" t="s">
        <v>105</v>
      </c>
      <c r="E1033" s="16">
        <v>0.26805555555555555</v>
      </c>
      <c r="G1033" s="12">
        <f t="shared" ref="G1033:G1053" si="203">IF(F1033&gt;$G$3,F1033-$G$3,)</f>
        <v>0</v>
      </c>
      <c r="H1033" s="13">
        <f t="shared" si="193"/>
        <v>0</v>
      </c>
      <c r="I1033" s="13" t="str">
        <f t="shared" si="195"/>
        <v>DIURNO</v>
      </c>
      <c r="J1033" s="12" t="str">
        <f t="shared" si="194"/>
        <v/>
      </c>
      <c r="L1033" s="13" t="str">
        <f t="shared" si="192"/>
        <v/>
      </c>
      <c r="M1033" s="13">
        <f t="shared" si="196"/>
        <v>0</v>
      </c>
      <c r="N1033" s="28">
        <f t="shared" si="197"/>
        <v>0</v>
      </c>
      <c r="O1033" s="13">
        <f t="shared" si="198"/>
        <v>0</v>
      </c>
      <c r="P1033" s="13">
        <f t="shared" si="199"/>
        <v>0</v>
      </c>
      <c r="Q1033">
        <f t="shared" si="200"/>
        <v>0</v>
      </c>
      <c r="R1033">
        <f t="shared" si="201"/>
        <v>0</v>
      </c>
      <c r="S1033">
        <f t="shared" si="202"/>
        <v>0</v>
      </c>
    </row>
    <row r="1034" spans="2:19" x14ac:dyDescent="0.2">
      <c r="B1034" s="15" t="s">
        <v>94</v>
      </c>
      <c r="C1034" s="15" t="s">
        <v>92</v>
      </c>
      <c r="D1034" s="15" t="s">
        <v>106</v>
      </c>
      <c r="E1034" s="16">
        <v>0.27430555555555552</v>
      </c>
      <c r="F1034" s="3">
        <v>0.67083333333333339</v>
      </c>
      <c r="G1034" s="12">
        <f t="shared" si="203"/>
        <v>4.1666666666667629E-3</v>
      </c>
      <c r="H1034" s="13">
        <f t="shared" si="193"/>
        <v>6</v>
      </c>
      <c r="I1034" s="13" t="str">
        <f t="shared" si="195"/>
        <v>DIURNO</v>
      </c>
      <c r="J1034" s="12" t="str">
        <f t="shared" si="194"/>
        <v/>
      </c>
      <c r="L1034" s="13" t="str">
        <f t="shared" si="192"/>
        <v/>
      </c>
      <c r="M1034" s="13">
        <f t="shared" si="196"/>
        <v>0.25</v>
      </c>
      <c r="N1034" s="28">
        <f t="shared" si="197"/>
        <v>0</v>
      </c>
      <c r="O1034" s="13">
        <f t="shared" si="198"/>
        <v>0</v>
      </c>
      <c r="P1034" s="13">
        <f t="shared" si="199"/>
        <v>0</v>
      </c>
      <c r="Q1034">
        <f t="shared" si="200"/>
        <v>0</v>
      </c>
      <c r="R1034">
        <f t="shared" si="201"/>
        <v>0</v>
      </c>
      <c r="S1034">
        <f t="shared" si="202"/>
        <v>0.25</v>
      </c>
    </row>
    <row r="1035" spans="2:19" x14ac:dyDescent="0.2">
      <c r="B1035" s="15" t="s">
        <v>94</v>
      </c>
      <c r="C1035" s="15" t="s">
        <v>92</v>
      </c>
      <c r="D1035" s="15" t="s">
        <v>107</v>
      </c>
      <c r="E1035" s="16">
        <v>0.26180555555555557</v>
      </c>
      <c r="F1035" s="3">
        <v>0.67013888888888884</v>
      </c>
      <c r="G1035" s="12">
        <f t="shared" si="203"/>
        <v>3.4722222222222099E-3</v>
      </c>
      <c r="H1035" s="13">
        <f t="shared" si="193"/>
        <v>5</v>
      </c>
      <c r="I1035" s="13" t="str">
        <f t="shared" si="195"/>
        <v>DIURNO</v>
      </c>
      <c r="J1035" s="12" t="str">
        <f t="shared" si="194"/>
        <v/>
      </c>
      <c r="L1035" s="13" t="str">
        <f t="shared" si="192"/>
        <v/>
      </c>
      <c r="M1035" s="13">
        <f t="shared" si="196"/>
        <v>0</v>
      </c>
      <c r="N1035" s="28">
        <f t="shared" si="197"/>
        <v>0</v>
      </c>
      <c r="O1035" s="13">
        <f t="shared" si="198"/>
        <v>0</v>
      </c>
      <c r="P1035" s="13">
        <f t="shared" si="199"/>
        <v>0</v>
      </c>
      <c r="Q1035">
        <f t="shared" si="200"/>
        <v>0</v>
      </c>
      <c r="R1035">
        <f t="shared" si="201"/>
        <v>0</v>
      </c>
      <c r="S1035">
        <f t="shared" si="202"/>
        <v>0</v>
      </c>
    </row>
    <row r="1036" spans="2:19" x14ac:dyDescent="0.2">
      <c r="B1036" s="15" t="s">
        <v>94</v>
      </c>
      <c r="C1036" s="15" t="s">
        <v>92</v>
      </c>
      <c r="D1036" s="15" t="s">
        <v>113</v>
      </c>
      <c r="E1036" s="16">
        <v>0.26874999999999999</v>
      </c>
      <c r="F1036" s="3">
        <v>0.67291666666666661</v>
      </c>
      <c r="G1036" s="12">
        <f t="shared" si="203"/>
        <v>6.2499999999999778E-3</v>
      </c>
      <c r="H1036" s="13">
        <f t="shared" si="193"/>
        <v>9</v>
      </c>
      <c r="I1036" s="13" t="str">
        <f t="shared" si="195"/>
        <v>DIURNO</v>
      </c>
      <c r="J1036" s="12" t="str">
        <f t="shared" si="194"/>
        <v/>
      </c>
      <c r="L1036" s="13" t="str">
        <f t="shared" si="192"/>
        <v/>
      </c>
      <c r="M1036" s="13">
        <f t="shared" si="196"/>
        <v>0.25</v>
      </c>
      <c r="N1036" s="28">
        <f t="shared" si="197"/>
        <v>0</v>
      </c>
      <c r="O1036" s="13">
        <f t="shared" si="198"/>
        <v>0</v>
      </c>
      <c r="P1036" s="13">
        <f t="shared" si="199"/>
        <v>0</v>
      </c>
      <c r="Q1036">
        <f t="shared" si="200"/>
        <v>0</v>
      </c>
      <c r="R1036">
        <f t="shared" si="201"/>
        <v>0</v>
      </c>
      <c r="S1036">
        <f t="shared" si="202"/>
        <v>0.25</v>
      </c>
    </row>
    <row r="1037" spans="2:19" x14ac:dyDescent="0.2">
      <c r="B1037" s="15" t="s">
        <v>94</v>
      </c>
      <c r="C1037" s="15" t="s">
        <v>92</v>
      </c>
      <c r="D1037" s="15" t="s">
        <v>108</v>
      </c>
      <c r="E1037" s="16">
        <v>0.52500000000000002</v>
      </c>
      <c r="G1037" s="12">
        <f t="shared" si="203"/>
        <v>0</v>
      </c>
      <c r="H1037" s="13">
        <f t="shared" si="193"/>
        <v>0</v>
      </c>
      <c r="I1037" s="13" t="str">
        <f t="shared" si="195"/>
        <v>DIURNO</v>
      </c>
      <c r="J1037" s="12" t="str">
        <f t="shared" si="194"/>
        <v/>
      </c>
      <c r="L1037" s="13" t="str">
        <f t="shared" si="192"/>
        <v/>
      </c>
      <c r="M1037" s="13">
        <f t="shared" si="196"/>
        <v>0</v>
      </c>
      <c r="N1037" s="28">
        <f t="shared" si="197"/>
        <v>0</v>
      </c>
      <c r="O1037" s="13">
        <f t="shared" si="198"/>
        <v>0</v>
      </c>
      <c r="P1037" s="13">
        <f t="shared" si="199"/>
        <v>0</v>
      </c>
      <c r="Q1037">
        <f t="shared" si="200"/>
        <v>0</v>
      </c>
      <c r="R1037">
        <f t="shared" si="201"/>
        <v>0</v>
      </c>
      <c r="S1037">
        <f t="shared" si="202"/>
        <v>0</v>
      </c>
    </row>
    <row r="1038" spans="2:19" x14ac:dyDescent="0.2">
      <c r="B1038" s="15" t="s">
        <v>94</v>
      </c>
      <c r="C1038" s="15" t="s">
        <v>92</v>
      </c>
      <c r="D1038" s="15" t="s">
        <v>110</v>
      </c>
      <c r="E1038" s="16">
        <v>0.2673611111111111</v>
      </c>
      <c r="F1038" s="3">
        <v>0.67083333333333339</v>
      </c>
      <c r="G1038" s="12">
        <f t="shared" si="203"/>
        <v>4.1666666666667629E-3</v>
      </c>
      <c r="H1038" s="13">
        <f t="shared" si="193"/>
        <v>6</v>
      </c>
      <c r="I1038" s="13" t="str">
        <f t="shared" si="195"/>
        <v>DIURNO</v>
      </c>
      <c r="J1038" s="12" t="str">
        <f t="shared" si="194"/>
        <v/>
      </c>
      <c r="L1038" s="13" t="str">
        <f t="shared" si="192"/>
        <v/>
      </c>
      <c r="M1038" s="13">
        <f t="shared" si="196"/>
        <v>0.25</v>
      </c>
      <c r="N1038" s="28">
        <f t="shared" si="197"/>
        <v>0</v>
      </c>
      <c r="O1038" s="13">
        <f t="shared" si="198"/>
        <v>0</v>
      </c>
      <c r="P1038" s="13">
        <f t="shared" si="199"/>
        <v>0</v>
      </c>
      <c r="Q1038">
        <f t="shared" si="200"/>
        <v>0</v>
      </c>
      <c r="R1038">
        <f t="shared" si="201"/>
        <v>0</v>
      </c>
      <c r="S1038">
        <f t="shared" si="202"/>
        <v>0.25</v>
      </c>
    </row>
    <row r="1039" spans="2:19" x14ac:dyDescent="0.2">
      <c r="B1039" s="15" t="s">
        <v>94</v>
      </c>
      <c r="C1039" s="15" t="s">
        <v>92</v>
      </c>
      <c r="D1039" s="15" t="s">
        <v>111</v>
      </c>
      <c r="E1039" s="16">
        <v>0.26666666666666666</v>
      </c>
      <c r="F1039" s="3">
        <v>0.67222222222222217</v>
      </c>
      <c r="G1039" s="12">
        <f t="shared" si="203"/>
        <v>5.5555555555555358E-3</v>
      </c>
      <c r="H1039" s="13">
        <f t="shared" si="193"/>
        <v>8</v>
      </c>
      <c r="I1039" s="13" t="str">
        <f t="shared" si="195"/>
        <v>DIURNO</v>
      </c>
      <c r="J1039" s="12" t="str">
        <f t="shared" si="194"/>
        <v/>
      </c>
      <c r="L1039" s="13" t="str">
        <f t="shared" si="192"/>
        <v/>
      </c>
      <c r="M1039" s="13">
        <f t="shared" si="196"/>
        <v>0.25</v>
      </c>
      <c r="N1039" s="28">
        <f t="shared" si="197"/>
        <v>0</v>
      </c>
      <c r="O1039" s="13">
        <f t="shared" si="198"/>
        <v>0</v>
      </c>
      <c r="P1039" s="13">
        <f t="shared" si="199"/>
        <v>0</v>
      </c>
      <c r="Q1039">
        <f t="shared" si="200"/>
        <v>0</v>
      </c>
      <c r="R1039">
        <f t="shared" si="201"/>
        <v>0</v>
      </c>
      <c r="S1039">
        <f t="shared" si="202"/>
        <v>0.25</v>
      </c>
    </row>
    <row r="1040" spans="2:19" x14ac:dyDescent="0.2">
      <c r="B1040" s="15" t="s">
        <v>94</v>
      </c>
      <c r="C1040" s="15" t="s">
        <v>92</v>
      </c>
      <c r="D1040" s="15" t="s">
        <v>112</v>
      </c>
      <c r="E1040" s="16">
        <v>0.28263888888888888</v>
      </c>
      <c r="F1040" s="3">
        <v>0.6743055555555556</v>
      </c>
      <c r="G1040" s="12">
        <f t="shared" si="203"/>
        <v>7.6388888888889728E-3</v>
      </c>
      <c r="H1040" s="13">
        <f t="shared" si="193"/>
        <v>11</v>
      </c>
      <c r="I1040" s="13" t="str">
        <f t="shared" si="195"/>
        <v>DIURNO</v>
      </c>
      <c r="J1040" s="12" t="str">
        <f t="shared" si="194"/>
        <v/>
      </c>
      <c r="L1040" s="13" t="str">
        <f t="shared" si="192"/>
        <v/>
      </c>
      <c r="M1040" s="13">
        <f t="shared" si="196"/>
        <v>0.25</v>
      </c>
      <c r="N1040" s="28">
        <f t="shared" si="197"/>
        <v>0</v>
      </c>
      <c r="O1040" s="13">
        <f t="shared" si="198"/>
        <v>0</v>
      </c>
      <c r="P1040" s="13">
        <f t="shared" si="199"/>
        <v>0</v>
      </c>
      <c r="Q1040">
        <f t="shared" si="200"/>
        <v>0</v>
      </c>
      <c r="R1040">
        <f t="shared" si="201"/>
        <v>0</v>
      </c>
      <c r="S1040">
        <f t="shared" si="202"/>
        <v>0.25</v>
      </c>
    </row>
    <row r="1041" spans="2:19" x14ac:dyDescent="0.2">
      <c r="B1041" s="15" t="s">
        <v>95</v>
      </c>
      <c r="C1041" s="15" t="s">
        <v>92</v>
      </c>
      <c r="D1041" s="15" t="s">
        <v>103</v>
      </c>
      <c r="E1041" s="16">
        <v>0.2673611111111111</v>
      </c>
      <c r="F1041" s="3">
        <v>0.67152777777777783</v>
      </c>
      <c r="G1041" s="12">
        <f t="shared" si="203"/>
        <v>4.8611111111112049E-3</v>
      </c>
      <c r="H1041" s="13">
        <f t="shared" si="193"/>
        <v>7</v>
      </c>
      <c r="I1041" s="13" t="str">
        <f t="shared" si="195"/>
        <v>DIURNO</v>
      </c>
      <c r="J1041" s="12" t="str">
        <f t="shared" si="194"/>
        <v/>
      </c>
      <c r="L1041" s="13" t="str">
        <f t="shared" si="192"/>
        <v/>
      </c>
      <c r="M1041" s="13">
        <f t="shared" si="196"/>
        <v>0.25</v>
      </c>
      <c r="N1041" s="28">
        <f t="shared" si="197"/>
        <v>0</v>
      </c>
      <c r="O1041" s="13">
        <f t="shared" si="198"/>
        <v>0</v>
      </c>
      <c r="P1041" s="13">
        <f t="shared" si="199"/>
        <v>0</v>
      </c>
      <c r="Q1041">
        <f t="shared" si="200"/>
        <v>0</v>
      </c>
      <c r="R1041">
        <f t="shared" si="201"/>
        <v>0</v>
      </c>
      <c r="S1041">
        <f t="shared" si="202"/>
        <v>0.25</v>
      </c>
    </row>
    <row r="1042" spans="2:19" x14ac:dyDescent="0.2">
      <c r="B1042" s="15" t="s">
        <v>95</v>
      </c>
      <c r="C1042" s="15" t="s">
        <v>92</v>
      </c>
      <c r="D1042" s="15" t="s">
        <v>104</v>
      </c>
      <c r="E1042" s="16">
        <v>0.27291666666666664</v>
      </c>
      <c r="F1042" s="3">
        <v>0.57916666666666672</v>
      </c>
      <c r="G1042" s="12">
        <f t="shared" si="203"/>
        <v>0</v>
      </c>
      <c r="H1042" s="13">
        <f t="shared" si="193"/>
        <v>0</v>
      </c>
      <c r="I1042" s="13" t="str">
        <f t="shared" si="195"/>
        <v>DIURNO</v>
      </c>
      <c r="J1042" s="12" t="str">
        <f t="shared" si="194"/>
        <v/>
      </c>
      <c r="L1042" s="13" t="str">
        <f t="shared" si="192"/>
        <v/>
      </c>
      <c r="M1042" s="13">
        <f t="shared" si="196"/>
        <v>0</v>
      </c>
      <c r="N1042" s="28">
        <f t="shared" si="197"/>
        <v>0</v>
      </c>
      <c r="O1042" s="13">
        <f t="shared" si="198"/>
        <v>0</v>
      </c>
      <c r="P1042" s="13">
        <f t="shared" si="199"/>
        <v>0</v>
      </c>
      <c r="Q1042">
        <f t="shared" si="200"/>
        <v>0</v>
      </c>
      <c r="R1042">
        <f t="shared" si="201"/>
        <v>0</v>
      </c>
      <c r="S1042">
        <f t="shared" si="202"/>
        <v>0</v>
      </c>
    </row>
    <row r="1043" spans="2:19" x14ac:dyDescent="0.2">
      <c r="B1043" s="15" t="s">
        <v>95</v>
      </c>
      <c r="C1043" s="15" t="s">
        <v>92</v>
      </c>
      <c r="D1043" s="15" t="s">
        <v>105</v>
      </c>
      <c r="E1043" s="16">
        <v>0.27083333333333331</v>
      </c>
      <c r="F1043" s="3">
        <v>0.6694444444444444</v>
      </c>
      <c r="G1043" s="12">
        <f t="shared" si="203"/>
        <v>2.7777777777777679E-3</v>
      </c>
      <c r="H1043" s="13">
        <f t="shared" si="193"/>
        <v>4</v>
      </c>
      <c r="I1043" s="13" t="str">
        <f t="shared" si="195"/>
        <v>DIURNO</v>
      </c>
      <c r="J1043" s="12" t="str">
        <f t="shared" si="194"/>
        <v/>
      </c>
      <c r="L1043" s="13" t="str">
        <f t="shared" si="192"/>
        <v/>
      </c>
      <c r="M1043" s="13">
        <f t="shared" si="196"/>
        <v>0</v>
      </c>
      <c r="N1043" s="28">
        <f t="shared" si="197"/>
        <v>0</v>
      </c>
      <c r="O1043" s="13">
        <f t="shared" si="198"/>
        <v>0</v>
      </c>
      <c r="P1043" s="13">
        <f t="shared" si="199"/>
        <v>0</v>
      </c>
      <c r="Q1043">
        <f t="shared" si="200"/>
        <v>0</v>
      </c>
      <c r="R1043">
        <f t="shared" si="201"/>
        <v>0</v>
      </c>
      <c r="S1043">
        <f t="shared" si="202"/>
        <v>0</v>
      </c>
    </row>
    <row r="1044" spans="2:19" x14ac:dyDescent="0.2">
      <c r="B1044" s="15" t="s">
        <v>95</v>
      </c>
      <c r="C1044" s="15" t="s">
        <v>92</v>
      </c>
      <c r="D1044" s="15" t="s">
        <v>106</v>
      </c>
      <c r="E1044" s="16">
        <v>0.27708333333333335</v>
      </c>
      <c r="F1044" s="3">
        <v>0.67152777777777783</v>
      </c>
      <c r="G1044" s="12">
        <f t="shared" si="203"/>
        <v>4.8611111111112049E-3</v>
      </c>
      <c r="H1044" s="13">
        <f t="shared" si="193"/>
        <v>7</v>
      </c>
      <c r="I1044" s="13" t="str">
        <f t="shared" si="195"/>
        <v>DIURNO</v>
      </c>
      <c r="J1044" s="12" t="str">
        <f t="shared" si="194"/>
        <v/>
      </c>
      <c r="L1044" s="13" t="str">
        <f t="shared" si="192"/>
        <v/>
      </c>
      <c r="M1044" s="13">
        <f t="shared" si="196"/>
        <v>0.25</v>
      </c>
      <c r="N1044" s="28">
        <f t="shared" si="197"/>
        <v>0</v>
      </c>
      <c r="O1044" s="13">
        <f t="shared" si="198"/>
        <v>0</v>
      </c>
      <c r="P1044" s="13">
        <f t="shared" si="199"/>
        <v>0</v>
      </c>
      <c r="Q1044">
        <f t="shared" si="200"/>
        <v>0</v>
      </c>
      <c r="R1044">
        <f t="shared" si="201"/>
        <v>0</v>
      </c>
      <c r="S1044">
        <f t="shared" si="202"/>
        <v>0.25</v>
      </c>
    </row>
    <row r="1045" spans="2:19" x14ac:dyDescent="0.2">
      <c r="B1045" s="15" t="s">
        <v>95</v>
      </c>
      <c r="C1045" s="15" t="s">
        <v>92</v>
      </c>
      <c r="D1045" s="15" t="s">
        <v>107</v>
      </c>
      <c r="E1045" s="16">
        <v>0.2638888888888889</v>
      </c>
      <c r="F1045" s="3">
        <v>0.67013888888888884</v>
      </c>
      <c r="G1045" s="12">
        <f t="shared" si="203"/>
        <v>3.4722222222222099E-3</v>
      </c>
      <c r="H1045" s="13">
        <f t="shared" si="193"/>
        <v>5</v>
      </c>
      <c r="I1045" s="13" t="str">
        <f t="shared" si="195"/>
        <v>DIURNO</v>
      </c>
      <c r="J1045" s="12" t="str">
        <f t="shared" si="194"/>
        <v/>
      </c>
      <c r="L1045" s="13" t="str">
        <f t="shared" si="192"/>
        <v/>
      </c>
      <c r="M1045" s="13">
        <f t="shared" si="196"/>
        <v>0</v>
      </c>
      <c r="N1045" s="28">
        <f t="shared" si="197"/>
        <v>0</v>
      </c>
      <c r="O1045" s="13">
        <f t="shared" si="198"/>
        <v>0</v>
      </c>
      <c r="P1045" s="13">
        <f t="shared" si="199"/>
        <v>0</v>
      </c>
      <c r="Q1045">
        <f t="shared" si="200"/>
        <v>0</v>
      </c>
      <c r="R1045">
        <f t="shared" si="201"/>
        <v>0</v>
      </c>
      <c r="S1045">
        <f t="shared" si="202"/>
        <v>0</v>
      </c>
    </row>
    <row r="1046" spans="2:19" x14ac:dyDescent="0.2">
      <c r="B1046" s="15" t="s">
        <v>95</v>
      </c>
      <c r="C1046" s="15" t="s">
        <v>92</v>
      </c>
      <c r="D1046" s="15" t="s">
        <v>113</v>
      </c>
      <c r="E1046" s="16">
        <v>0.27013888888888887</v>
      </c>
      <c r="F1046" s="3">
        <v>0.67013888888888884</v>
      </c>
      <c r="G1046" s="12">
        <f t="shared" si="203"/>
        <v>3.4722222222222099E-3</v>
      </c>
      <c r="H1046" s="13">
        <f t="shared" si="193"/>
        <v>5</v>
      </c>
      <c r="I1046" s="13" t="str">
        <f t="shared" si="195"/>
        <v>DIURNO</v>
      </c>
      <c r="J1046" s="12" t="str">
        <f t="shared" si="194"/>
        <v/>
      </c>
      <c r="L1046" s="13" t="str">
        <f t="shared" si="192"/>
        <v/>
      </c>
      <c r="M1046" s="13">
        <f t="shared" si="196"/>
        <v>0</v>
      </c>
      <c r="N1046" s="28">
        <f t="shared" si="197"/>
        <v>0</v>
      </c>
      <c r="O1046" s="13">
        <f t="shared" si="198"/>
        <v>0</v>
      </c>
      <c r="P1046" s="13">
        <f t="shared" si="199"/>
        <v>0</v>
      </c>
      <c r="Q1046">
        <f t="shared" si="200"/>
        <v>0</v>
      </c>
      <c r="R1046">
        <f t="shared" si="201"/>
        <v>0</v>
      </c>
      <c r="S1046">
        <f t="shared" si="202"/>
        <v>0</v>
      </c>
    </row>
    <row r="1047" spans="2:19" x14ac:dyDescent="0.2">
      <c r="B1047" s="15" t="s">
        <v>95</v>
      </c>
      <c r="C1047" s="15" t="s">
        <v>92</v>
      </c>
      <c r="D1047" s="15" t="s">
        <v>108</v>
      </c>
      <c r="E1047" s="16">
        <v>0.4826388888888889</v>
      </c>
      <c r="F1047" s="3">
        <v>0.6694444444444444</v>
      </c>
      <c r="G1047" s="12">
        <f t="shared" si="203"/>
        <v>2.7777777777777679E-3</v>
      </c>
      <c r="H1047" s="13">
        <f t="shared" si="193"/>
        <v>4</v>
      </c>
      <c r="I1047" s="13" t="str">
        <f t="shared" si="195"/>
        <v>DIURNO</v>
      </c>
      <c r="J1047" s="12" t="str">
        <f t="shared" si="194"/>
        <v/>
      </c>
      <c r="L1047" s="13" t="str">
        <f t="shared" si="192"/>
        <v/>
      </c>
      <c r="M1047" s="13">
        <f t="shared" si="196"/>
        <v>0</v>
      </c>
      <c r="N1047" s="28">
        <f t="shared" si="197"/>
        <v>0</v>
      </c>
      <c r="O1047" s="13">
        <f t="shared" si="198"/>
        <v>0</v>
      </c>
      <c r="P1047" s="13">
        <f t="shared" si="199"/>
        <v>0</v>
      </c>
      <c r="Q1047">
        <f t="shared" si="200"/>
        <v>0</v>
      </c>
      <c r="R1047">
        <f t="shared" si="201"/>
        <v>0</v>
      </c>
      <c r="S1047">
        <f t="shared" si="202"/>
        <v>0</v>
      </c>
    </row>
    <row r="1048" spans="2:19" x14ac:dyDescent="0.2">
      <c r="B1048" s="15" t="s">
        <v>95</v>
      </c>
      <c r="C1048" s="15" t="s">
        <v>92</v>
      </c>
      <c r="D1048" s="15" t="s">
        <v>109</v>
      </c>
      <c r="E1048" s="16">
        <v>0.26874999999999999</v>
      </c>
      <c r="F1048" s="3">
        <v>0.67013888888888884</v>
      </c>
      <c r="G1048" s="12">
        <f t="shared" si="203"/>
        <v>3.4722222222222099E-3</v>
      </c>
      <c r="H1048" s="13">
        <f t="shared" si="193"/>
        <v>5</v>
      </c>
      <c r="I1048" s="13" t="str">
        <f t="shared" si="195"/>
        <v>DIURNO</v>
      </c>
      <c r="J1048" s="12" t="str">
        <f t="shared" si="194"/>
        <v/>
      </c>
      <c r="L1048" s="13" t="str">
        <f t="shared" si="192"/>
        <v/>
      </c>
      <c r="M1048" s="13">
        <f t="shared" si="196"/>
        <v>0</v>
      </c>
      <c r="N1048" s="28">
        <f t="shared" si="197"/>
        <v>0</v>
      </c>
      <c r="O1048" s="13">
        <f t="shared" si="198"/>
        <v>0</v>
      </c>
      <c r="P1048" s="13">
        <f t="shared" si="199"/>
        <v>0</v>
      </c>
      <c r="Q1048">
        <f t="shared" si="200"/>
        <v>0</v>
      </c>
      <c r="R1048">
        <f t="shared" si="201"/>
        <v>0</v>
      </c>
      <c r="S1048">
        <f t="shared" si="202"/>
        <v>0</v>
      </c>
    </row>
    <row r="1049" spans="2:19" x14ac:dyDescent="0.2">
      <c r="B1049" s="15" t="s">
        <v>95</v>
      </c>
      <c r="C1049" s="15" t="s">
        <v>92</v>
      </c>
      <c r="D1049" s="15" t="s">
        <v>110</v>
      </c>
      <c r="E1049" s="16">
        <v>0.26805555555555555</v>
      </c>
      <c r="F1049" s="3">
        <v>0.67083333333333339</v>
      </c>
      <c r="G1049" s="12">
        <f t="shared" si="203"/>
        <v>4.1666666666667629E-3</v>
      </c>
      <c r="H1049" s="13">
        <f t="shared" si="193"/>
        <v>6</v>
      </c>
      <c r="I1049" s="13" t="str">
        <f t="shared" si="195"/>
        <v>DIURNO</v>
      </c>
      <c r="J1049" s="12" t="str">
        <f t="shared" si="194"/>
        <v/>
      </c>
      <c r="L1049" s="13" t="str">
        <f t="shared" si="192"/>
        <v/>
      </c>
      <c r="M1049" s="13">
        <f t="shared" si="196"/>
        <v>0.25</v>
      </c>
      <c r="N1049" s="28">
        <f t="shared" si="197"/>
        <v>0</v>
      </c>
      <c r="O1049" s="13">
        <f t="shared" si="198"/>
        <v>0</v>
      </c>
      <c r="P1049" s="13">
        <f t="shared" si="199"/>
        <v>0</v>
      </c>
      <c r="Q1049">
        <f t="shared" si="200"/>
        <v>0</v>
      </c>
      <c r="R1049">
        <f t="shared" si="201"/>
        <v>0</v>
      </c>
      <c r="S1049">
        <f t="shared" si="202"/>
        <v>0.25</v>
      </c>
    </row>
    <row r="1050" spans="2:19" x14ac:dyDescent="0.2">
      <c r="B1050" s="15" t="s">
        <v>95</v>
      </c>
      <c r="C1050" s="15" t="s">
        <v>92</v>
      </c>
      <c r="D1050" s="15" t="s">
        <v>111</v>
      </c>
      <c r="E1050" s="16">
        <v>0.26666666666666666</v>
      </c>
      <c r="F1050" s="3">
        <v>0.67152777777777783</v>
      </c>
      <c r="G1050" s="12">
        <f t="shared" si="203"/>
        <v>4.8611111111112049E-3</v>
      </c>
      <c r="H1050" s="13">
        <f t="shared" si="193"/>
        <v>7</v>
      </c>
      <c r="I1050" s="13" t="str">
        <f t="shared" si="195"/>
        <v>DIURNO</v>
      </c>
      <c r="J1050" s="12" t="str">
        <f t="shared" si="194"/>
        <v/>
      </c>
      <c r="L1050" s="13" t="str">
        <f t="shared" si="192"/>
        <v/>
      </c>
      <c r="M1050" s="13">
        <f t="shared" si="196"/>
        <v>0.25</v>
      </c>
      <c r="N1050" s="28">
        <f t="shared" si="197"/>
        <v>0</v>
      </c>
      <c r="O1050" s="13">
        <f t="shared" si="198"/>
        <v>0</v>
      </c>
      <c r="P1050" s="13">
        <f t="shared" si="199"/>
        <v>0</v>
      </c>
      <c r="Q1050">
        <f t="shared" si="200"/>
        <v>0</v>
      </c>
      <c r="R1050">
        <f t="shared" si="201"/>
        <v>0</v>
      </c>
      <c r="S1050">
        <f t="shared" si="202"/>
        <v>0.25</v>
      </c>
    </row>
    <row r="1051" spans="2:19" x14ac:dyDescent="0.2">
      <c r="B1051" s="15" t="s">
        <v>95</v>
      </c>
      <c r="C1051" s="15" t="s">
        <v>92</v>
      </c>
      <c r="D1051" s="15" t="s">
        <v>112</v>
      </c>
      <c r="E1051" s="16">
        <v>0.28472222222222221</v>
      </c>
      <c r="F1051" s="3">
        <v>0.51111111111111118</v>
      </c>
      <c r="G1051" s="12">
        <f t="shared" si="203"/>
        <v>0</v>
      </c>
      <c r="H1051" s="13">
        <f t="shared" si="193"/>
        <v>0</v>
      </c>
      <c r="I1051" s="13" t="str">
        <f t="shared" si="195"/>
        <v>DIURNO</v>
      </c>
      <c r="J1051" s="12" t="str">
        <f t="shared" si="194"/>
        <v/>
      </c>
      <c r="L1051" s="13" t="str">
        <f t="shared" si="192"/>
        <v/>
      </c>
      <c r="M1051" s="13">
        <f t="shared" si="196"/>
        <v>0</v>
      </c>
      <c r="N1051" s="28">
        <f t="shared" si="197"/>
        <v>0</v>
      </c>
      <c r="O1051" s="13">
        <f t="shared" si="198"/>
        <v>0</v>
      </c>
      <c r="P1051" s="13">
        <f t="shared" si="199"/>
        <v>0</v>
      </c>
      <c r="Q1051">
        <f t="shared" si="200"/>
        <v>0</v>
      </c>
      <c r="R1051">
        <f t="shared" si="201"/>
        <v>0</v>
      </c>
      <c r="S1051">
        <f t="shared" si="202"/>
        <v>0</v>
      </c>
    </row>
    <row r="1052" spans="2:19" x14ac:dyDescent="0.2">
      <c r="B1052" s="1"/>
      <c r="C1052" s="1"/>
      <c r="D1052" s="1"/>
      <c r="E1052" s="2"/>
      <c r="F1052" s="3"/>
      <c r="G1052" s="12">
        <f t="shared" si="203"/>
        <v>0</v>
      </c>
      <c r="I1052" s="13" t="str">
        <f t="shared" si="195"/>
        <v>DIURNO</v>
      </c>
      <c r="J1052" s="12" t="str">
        <f t="shared" si="194"/>
        <v/>
      </c>
      <c r="L1052" s="13" t="str">
        <f t="shared" si="192"/>
        <v/>
      </c>
      <c r="N1052">
        <f t="shared" ref="N1052:N1053" si="204">IF(F1052&gt;I170,F1052-22,0)</f>
        <v>0</v>
      </c>
      <c r="S1052">
        <f t="shared" si="202"/>
        <v>0</v>
      </c>
    </row>
    <row r="1053" spans="2:19" x14ac:dyDescent="0.2">
      <c r="B1053" s="1"/>
      <c r="C1053" s="1"/>
      <c r="D1053" s="1"/>
      <c r="E1053" s="2"/>
      <c r="F1053" s="3"/>
      <c r="G1053" s="12">
        <f t="shared" si="203"/>
        <v>0</v>
      </c>
      <c r="I1053" s="13" t="str">
        <f t="shared" si="195"/>
        <v>DIURNO</v>
      </c>
      <c r="J1053" s="12" t="str">
        <f t="shared" si="194"/>
        <v/>
      </c>
      <c r="L1053" s="13" t="str">
        <f t="shared" si="192"/>
        <v/>
      </c>
      <c r="N1053">
        <f t="shared" si="204"/>
        <v>0</v>
      </c>
      <c r="S1053">
        <f t="shared" si="202"/>
        <v>0</v>
      </c>
    </row>
  </sheetData>
  <autoFilter ref="B4:L1053" xr:uid="{00000000-0009-0000-0000-000000000000}"/>
  <conditionalFormatting sqref="G1:H1 G5:H65536">
    <cfRule type="cellIs" dxfId="3" priority="8" stopIfTrue="1" operator="greaterThan">
      <formula>0</formula>
    </cfRule>
  </conditionalFormatting>
  <conditionalFormatting sqref="O6:P1051">
    <cfRule type="cellIs" dxfId="2" priority="1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55"/>
  <sheetViews>
    <sheetView workbookViewId="0"/>
  </sheetViews>
  <sheetFormatPr baseColWidth="10" defaultRowHeight="12.75" x14ac:dyDescent="0.2"/>
  <cols>
    <col min="1" max="1" width="55.140625" customWidth="1"/>
    <col min="2" max="3" width="24.140625" style="20" customWidth="1"/>
    <col min="4" max="4" width="17.140625" customWidth="1"/>
    <col min="5" max="5" width="25.85546875" bestFit="1" customWidth="1"/>
    <col min="6" max="6" width="27.7109375" bestFit="1" customWidth="1"/>
    <col min="7" max="7" width="21.85546875" customWidth="1"/>
  </cols>
  <sheetData>
    <row r="2" spans="1:6" x14ac:dyDescent="0.2">
      <c r="A2" s="97" t="s">
        <v>261</v>
      </c>
      <c r="B2" s="97"/>
      <c r="C2" s="97"/>
      <c r="D2" s="97"/>
      <c r="E2" s="97"/>
      <c r="F2" s="97"/>
    </row>
    <row r="4" spans="1:6" x14ac:dyDescent="0.2">
      <c r="A4" s="1" t="s">
        <v>253</v>
      </c>
      <c r="B4" s="26" t="s">
        <v>139</v>
      </c>
      <c r="C4" s="26" t="s">
        <v>140</v>
      </c>
    </row>
    <row r="5" spans="1:6" ht="14.25" x14ac:dyDescent="0.2">
      <c r="A5" s="92" t="s">
        <v>256</v>
      </c>
      <c r="B5" s="80">
        <v>0.27083333333333331</v>
      </c>
      <c r="C5" s="80">
        <v>0.65625</v>
      </c>
    </row>
    <row r="6" spans="1:6" ht="14.25" x14ac:dyDescent="0.2">
      <c r="A6" s="83" t="s">
        <v>254</v>
      </c>
      <c r="B6" s="80">
        <v>0.27083333333333331</v>
      </c>
      <c r="C6" s="80">
        <v>0.53125</v>
      </c>
    </row>
    <row r="8" spans="1:6" x14ac:dyDescent="0.2">
      <c r="A8" s="98" t="s">
        <v>279</v>
      </c>
      <c r="B8" s="98"/>
      <c r="C8" s="98"/>
      <c r="D8" s="98"/>
      <c r="E8" s="98"/>
      <c r="F8" s="98"/>
    </row>
    <row r="9" spans="1:6" s="82" customFormat="1" x14ac:dyDescent="0.2">
      <c r="A9" s="81"/>
      <c r="B9" s="81"/>
      <c r="C9" s="81"/>
      <c r="D9" s="81"/>
      <c r="E9" s="81"/>
      <c r="F9" s="81"/>
    </row>
    <row r="10" spans="1:6" s="86" customFormat="1" ht="38.25" x14ac:dyDescent="0.2">
      <c r="A10" s="85" t="s">
        <v>253</v>
      </c>
      <c r="B10" s="85" t="s">
        <v>139</v>
      </c>
      <c r="C10" s="85" t="s">
        <v>140</v>
      </c>
      <c r="D10" s="85" t="s">
        <v>258</v>
      </c>
      <c r="E10" s="85" t="s">
        <v>259</v>
      </c>
      <c r="F10" s="85" t="s">
        <v>266</v>
      </c>
    </row>
    <row r="11" spans="1:6" s="82" customFormat="1" ht="14.25" x14ac:dyDescent="0.2">
      <c r="A11" s="84" t="s">
        <v>256</v>
      </c>
      <c r="B11" s="91"/>
      <c r="C11" s="91"/>
      <c r="D11" s="81"/>
      <c r="E11" s="81"/>
      <c r="F11" s="81"/>
    </row>
    <row r="12" spans="1:6" s="82" customFormat="1" ht="14.25" x14ac:dyDescent="0.2">
      <c r="A12" s="82" t="s">
        <v>255</v>
      </c>
      <c r="B12" s="91">
        <v>0.65625</v>
      </c>
      <c r="C12" s="91">
        <v>0.77083333333333337</v>
      </c>
      <c r="D12" s="87" t="s">
        <v>280</v>
      </c>
      <c r="E12" s="81"/>
      <c r="F12" s="81"/>
    </row>
    <row r="13" spans="1:6" s="82" customFormat="1" x14ac:dyDescent="0.2">
      <c r="A13" s="81"/>
      <c r="B13" s="81"/>
      <c r="C13" s="81"/>
      <c r="D13" s="81"/>
      <c r="E13" s="81"/>
      <c r="F13" s="81"/>
    </row>
    <row r="14" spans="1:6" s="82" customFormat="1" ht="14.25" x14ac:dyDescent="0.2">
      <c r="A14" s="84" t="s">
        <v>254</v>
      </c>
      <c r="B14" s="91"/>
      <c r="C14" s="91"/>
      <c r="D14" s="81"/>
      <c r="E14" s="81"/>
      <c r="F14" s="81"/>
    </row>
    <row r="15" spans="1:6" s="82" customFormat="1" ht="14.25" x14ac:dyDescent="0.2">
      <c r="A15" s="82" t="s">
        <v>255</v>
      </c>
      <c r="B15" s="91">
        <v>0.53125</v>
      </c>
      <c r="C15" s="91">
        <v>0.65625</v>
      </c>
      <c r="D15" s="87">
        <v>3</v>
      </c>
      <c r="E15" s="81"/>
      <c r="F15" s="81"/>
    </row>
    <row r="16" spans="1:6" s="82" customFormat="1" x14ac:dyDescent="0.2">
      <c r="A16" s="81"/>
      <c r="B16" s="81"/>
      <c r="C16" s="81"/>
      <c r="D16" s="81"/>
      <c r="E16" s="81"/>
      <c r="F16" s="81"/>
    </row>
    <row r="17" spans="1:7" s="82" customFormat="1" x14ac:dyDescent="0.2">
      <c r="A17" s="84" t="s">
        <v>257</v>
      </c>
      <c r="B17" s="81"/>
      <c r="C17" s="81"/>
      <c r="D17" s="81"/>
      <c r="E17" s="81"/>
      <c r="F17" s="81"/>
    </row>
    <row r="18" spans="1:7" s="82" customFormat="1" ht="14.25" x14ac:dyDescent="0.2">
      <c r="A18" s="82" t="s">
        <v>255</v>
      </c>
      <c r="B18" s="91">
        <v>0.27083333333333331</v>
      </c>
      <c r="C18" s="91">
        <v>0.65625</v>
      </c>
      <c r="D18" s="81"/>
      <c r="E18" s="87">
        <v>8</v>
      </c>
      <c r="F18" s="87" t="s">
        <v>281</v>
      </c>
    </row>
    <row r="19" spans="1:7" s="82" customFormat="1" x14ac:dyDescent="0.2">
      <c r="A19" s="81"/>
      <c r="B19" s="81"/>
      <c r="C19" s="81"/>
      <c r="D19" s="81"/>
      <c r="E19" s="81"/>
      <c r="F19" s="81"/>
    </row>
    <row r="20" spans="1:7" s="82" customFormat="1" x14ac:dyDescent="0.2">
      <c r="A20" s="81"/>
      <c r="B20" s="81"/>
      <c r="C20" s="81"/>
      <c r="D20" s="81"/>
      <c r="E20" s="81"/>
      <c r="F20" s="81"/>
    </row>
    <row r="21" spans="1:7" x14ac:dyDescent="0.2">
      <c r="A21" s="98" t="s">
        <v>260</v>
      </c>
      <c r="B21" s="98"/>
      <c r="C21" s="98"/>
      <c r="D21" s="98"/>
      <c r="E21" s="98"/>
      <c r="F21" s="98"/>
    </row>
    <row r="23" spans="1:7" ht="63.75" x14ac:dyDescent="0.2">
      <c r="A23" s="85" t="s">
        <v>253</v>
      </c>
      <c r="B23" s="85" t="s">
        <v>139</v>
      </c>
      <c r="C23" s="85" t="s">
        <v>140</v>
      </c>
      <c r="D23" s="85" t="s">
        <v>268</v>
      </c>
      <c r="E23" s="85" t="s">
        <v>270</v>
      </c>
      <c r="F23" s="85"/>
    </row>
    <row r="24" spans="1:7" ht="25.5" x14ac:dyDescent="0.2">
      <c r="A24" s="90" t="s">
        <v>269</v>
      </c>
      <c r="B24" s="80"/>
      <c r="C24" s="80"/>
      <c r="D24" s="81"/>
      <c r="E24" s="81"/>
      <c r="F24" s="81"/>
    </row>
    <row r="25" spans="1:7" ht="14.25" x14ac:dyDescent="0.2">
      <c r="A25" s="82" t="s">
        <v>255</v>
      </c>
      <c r="B25" s="91">
        <v>8.3333333333333329E-2</v>
      </c>
      <c r="C25" s="91">
        <v>0.25</v>
      </c>
      <c r="D25" s="87">
        <v>9</v>
      </c>
      <c r="E25" s="87">
        <v>4</v>
      </c>
      <c r="F25" s="87"/>
    </row>
    <row r="26" spans="1:7" x14ac:dyDescent="0.2">
      <c r="A26" s="81"/>
      <c r="B26" s="81"/>
      <c r="C26" s="81"/>
      <c r="D26" s="81"/>
      <c r="E26" s="81"/>
      <c r="F26" s="81"/>
    </row>
    <row r="27" spans="1:7" x14ac:dyDescent="0.2">
      <c r="A27" s="81"/>
      <c r="B27" s="81"/>
      <c r="C27" s="81"/>
      <c r="D27" s="81"/>
      <c r="E27" s="81"/>
      <c r="F27" s="81"/>
    </row>
    <row r="28" spans="1:7" x14ac:dyDescent="0.2">
      <c r="A28" s="81"/>
      <c r="B28" s="81"/>
      <c r="C28" s="81"/>
      <c r="D28" s="81"/>
      <c r="E28" s="81"/>
      <c r="F28" s="81"/>
    </row>
    <row r="29" spans="1:7" x14ac:dyDescent="0.2">
      <c r="A29" s="98" t="s">
        <v>271</v>
      </c>
      <c r="B29" s="98"/>
      <c r="C29" s="98"/>
      <c r="D29" s="98"/>
      <c r="E29" s="98"/>
      <c r="F29" s="98"/>
    </row>
    <row r="31" spans="1:7" ht="63.75" x14ac:dyDescent="0.2">
      <c r="A31" s="85" t="s">
        <v>267</v>
      </c>
      <c r="B31" s="85" t="s">
        <v>139</v>
      </c>
      <c r="C31" s="85" t="s">
        <v>140</v>
      </c>
      <c r="D31" s="85" t="s">
        <v>277</v>
      </c>
      <c r="E31" s="85" t="s">
        <v>273</v>
      </c>
      <c r="F31" s="85" t="s">
        <v>272</v>
      </c>
      <c r="G31" s="85" t="s">
        <v>270</v>
      </c>
    </row>
    <row r="32" spans="1:7" ht="14.25" x14ac:dyDescent="0.2">
      <c r="A32" s="90" t="s">
        <v>274</v>
      </c>
      <c r="B32" s="80"/>
      <c r="C32" s="80"/>
      <c r="D32" s="81"/>
      <c r="E32" s="81"/>
      <c r="F32" s="81"/>
    </row>
    <row r="33" spans="1:7" ht="14.25" x14ac:dyDescent="0.2">
      <c r="A33" s="82" t="s">
        <v>255</v>
      </c>
      <c r="B33" s="91">
        <v>8.3333333333333329E-2</v>
      </c>
      <c r="C33" s="91">
        <v>0.25</v>
      </c>
      <c r="D33" s="87">
        <v>3</v>
      </c>
      <c r="E33" s="87">
        <v>6</v>
      </c>
      <c r="F33" s="87">
        <v>4</v>
      </c>
    </row>
    <row r="34" spans="1:7" x14ac:dyDescent="0.2">
      <c r="A34" s="81"/>
      <c r="B34" s="81"/>
      <c r="C34" s="81"/>
      <c r="D34" s="81"/>
      <c r="E34" s="87"/>
      <c r="F34" s="81"/>
    </row>
    <row r="35" spans="1:7" x14ac:dyDescent="0.2">
      <c r="A35" s="81"/>
      <c r="B35" s="81"/>
      <c r="C35" s="81"/>
      <c r="D35" s="81"/>
      <c r="E35" s="81"/>
      <c r="F35" s="81"/>
    </row>
    <row r="36" spans="1:7" ht="25.5" x14ac:dyDescent="0.2">
      <c r="A36" s="90" t="s">
        <v>275</v>
      </c>
      <c r="B36" s="80"/>
      <c r="C36" s="80"/>
      <c r="D36" s="81"/>
      <c r="E36" s="81"/>
      <c r="F36" s="81"/>
    </row>
    <row r="37" spans="1:7" ht="14.25" x14ac:dyDescent="0.2">
      <c r="A37" s="82" t="s">
        <v>255</v>
      </c>
      <c r="B37" s="91">
        <v>8.3333333333333329E-2</v>
      </c>
      <c r="C37" s="91">
        <v>0.25</v>
      </c>
      <c r="D37" s="87">
        <v>6</v>
      </c>
      <c r="E37" s="87">
        <v>3</v>
      </c>
      <c r="G37" s="87">
        <v>4</v>
      </c>
    </row>
    <row r="38" spans="1:7" x14ac:dyDescent="0.2">
      <c r="A38" s="81"/>
      <c r="B38" s="81"/>
      <c r="C38" s="81"/>
      <c r="D38" s="81"/>
      <c r="E38" s="81"/>
      <c r="F38" s="81"/>
    </row>
    <row r="39" spans="1:7" ht="25.5" x14ac:dyDescent="0.2">
      <c r="A39" s="90" t="s">
        <v>276</v>
      </c>
      <c r="B39" s="91"/>
      <c r="C39" s="91"/>
      <c r="D39" s="81"/>
      <c r="E39" s="81"/>
      <c r="F39" s="81"/>
    </row>
    <row r="40" spans="1:7" ht="14.25" x14ac:dyDescent="0.2">
      <c r="A40" s="82" t="s">
        <v>255</v>
      </c>
      <c r="B40" s="91">
        <v>8.3333333333333329E-2</v>
      </c>
      <c r="C40" s="91">
        <v>0.25</v>
      </c>
      <c r="D40" s="87"/>
      <c r="E40" s="87">
        <v>9</v>
      </c>
      <c r="F40" s="87">
        <v>4</v>
      </c>
    </row>
    <row r="41" spans="1:7" x14ac:dyDescent="0.2">
      <c r="B41" s="79"/>
      <c r="C41" s="79"/>
    </row>
    <row r="42" spans="1:7" x14ac:dyDescent="0.2">
      <c r="B42" s="79"/>
      <c r="C42" s="79"/>
    </row>
    <row r="43" spans="1:7" x14ac:dyDescent="0.2">
      <c r="B43" s="79"/>
      <c r="C43" s="79"/>
    </row>
    <row r="44" spans="1:7" s="82" customFormat="1" x14ac:dyDescent="0.2">
      <c r="A44" s="89" t="s">
        <v>265</v>
      </c>
      <c r="B44" s="81"/>
      <c r="C44" s="81"/>
      <c r="D44" s="81"/>
      <c r="E44" s="81"/>
      <c r="F44" s="81"/>
    </row>
    <row r="45" spans="1:7" s="82" customFormat="1" x14ac:dyDescent="0.2">
      <c r="A45" s="88" t="s">
        <v>264</v>
      </c>
      <c r="B45" s="81"/>
      <c r="C45" s="81"/>
      <c r="D45" s="81"/>
      <c r="E45" s="81"/>
      <c r="F45" s="81"/>
    </row>
    <row r="46" spans="1:7" s="82" customFormat="1" x14ac:dyDescent="0.2">
      <c r="A46" s="88" t="s">
        <v>262</v>
      </c>
      <c r="B46" s="81"/>
      <c r="C46" s="81"/>
      <c r="D46" s="81"/>
      <c r="E46" s="81"/>
      <c r="F46" s="81"/>
    </row>
    <row r="47" spans="1:7" s="82" customFormat="1" x14ac:dyDescent="0.2">
      <c r="A47" s="88" t="s">
        <v>263</v>
      </c>
      <c r="B47" s="81"/>
      <c r="C47" s="81"/>
      <c r="D47" s="81"/>
      <c r="E47" s="81"/>
      <c r="F47" s="81"/>
    </row>
    <row r="48" spans="1:7" x14ac:dyDescent="0.2">
      <c r="A48" s="88" t="s">
        <v>278</v>
      </c>
      <c r="B48" s="79"/>
      <c r="C48" s="79"/>
    </row>
    <row r="49" spans="1:3" x14ac:dyDescent="0.2">
      <c r="B49" s="79"/>
      <c r="C49" s="79"/>
    </row>
    <row r="50" spans="1:3" x14ac:dyDescent="0.2">
      <c r="B50" s="79"/>
      <c r="C50" s="79"/>
    </row>
    <row r="51" spans="1:3" x14ac:dyDescent="0.2">
      <c r="B51" s="79"/>
      <c r="C51" s="79"/>
    </row>
    <row r="52" spans="1:3" x14ac:dyDescent="0.2">
      <c r="B52" s="79"/>
      <c r="C52" s="79"/>
    </row>
    <row r="53" spans="1:3" x14ac:dyDescent="0.2">
      <c r="B53" s="79"/>
      <c r="C53" s="79"/>
    </row>
    <row r="54" spans="1:3" x14ac:dyDescent="0.2">
      <c r="A54" s="1" t="s">
        <v>282</v>
      </c>
      <c r="B54" s="79"/>
      <c r="C54" s="79"/>
    </row>
    <row r="55" spans="1:3" x14ac:dyDescent="0.2">
      <c r="B55" s="79"/>
      <c r="C55" s="79"/>
    </row>
    <row r="56" spans="1:3" x14ac:dyDescent="0.2">
      <c r="B56" s="79"/>
      <c r="C56" s="79"/>
    </row>
    <row r="57" spans="1:3" x14ac:dyDescent="0.2">
      <c r="B57" s="79"/>
      <c r="C57" s="79"/>
    </row>
    <row r="58" spans="1:3" x14ac:dyDescent="0.2">
      <c r="B58" s="79"/>
      <c r="C58" s="79"/>
    </row>
    <row r="59" spans="1:3" x14ac:dyDescent="0.2">
      <c r="B59" s="79"/>
      <c r="C59" s="79"/>
    </row>
    <row r="60" spans="1:3" x14ac:dyDescent="0.2">
      <c r="B60" s="79"/>
      <c r="C60" s="79"/>
    </row>
    <row r="61" spans="1:3" x14ac:dyDescent="0.2">
      <c r="B61" s="79"/>
      <c r="C61" s="79"/>
    </row>
    <row r="62" spans="1:3" x14ac:dyDescent="0.2">
      <c r="B62" s="79"/>
      <c r="C62" s="79"/>
    </row>
    <row r="63" spans="1:3" x14ac:dyDescent="0.2">
      <c r="B63" s="79"/>
      <c r="C63" s="79"/>
    </row>
    <row r="64" spans="1:3" x14ac:dyDescent="0.2">
      <c r="B64" s="79"/>
      <c r="C64" s="79"/>
    </row>
    <row r="65" spans="2:3" x14ac:dyDescent="0.2">
      <c r="B65" s="79"/>
      <c r="C65" s="79"/>
    </row>
    <row r="66" spans="2:3" x14ac:dyDescent="0.2">
      <c r="B66" s="79"/>
      <c r="C66" s="79"/>
    </row>
    <row r="67" spans="2:3" x14ac:dyDescent="0.2">
      <c r="B67" s="79"/>
      <c r="C67" s="79"/>
    </row>
    <row r="68" spans="2:3" x14ac:dyDescent="0.2">
      <c r="B68" s="79"/>
      <c r="C68" s="79"/>
    </row>
    <row r="69" spans="2:3" x14ac:dyDescent="0.2">
      <c r="B69" s="79"/>
      <c r="C69" s="79"/>
    </row>
    <row r="70" spans="2:3" x14ac:dyDescent="0.2">
      <c r="B70" s="79"/>
      <c r="C70" s="79"/>
    </row>
    <row r="71" spans="2:3" x14ac:dyDescent="0.2">
      <c r="B71" s="79"/>
      <c r="C71" s="79"/>
    </row>
    <row r="72" spans="2:3" x14ac:dyDescent="0.2">
      <c r="B72" s="79"/>
      <c r="C72" s="79"/>
    </row>
    <row r="73" spans="2:3" x14ac:dyDescent="0.2">
      <c r="B73" s="79"/>
      <c r="C73" s="79"/>
    </row>
    <row r="74" spans="2:3" x14ac:dyDescent="0.2">
      <c r="B74" s="79"/>
      <c r="C74" s="79"/>
    </row>
    <row r="75" spans="2:3" x14ac:dyDescent="0.2">
      <c r="B75" s="79"/>
      <c r="C75" s="79"/>
    </row>
    <row r="95" spans="1:9" x14ac:dyDescent="0.2">
      <c r="B95" s="26" t="s">
        <v>139</v>
      </c>
      <c r="C95" s="26" t="s">
        <v>140</v>
      </c>
    </row>
    <row r="96" spans="1:9" ht="14.25" x14ac:dyDescent="0.2">
      <c r="A96" s="33" t="s">
        <v>121</v>
      </c>
      <c r="B96" s="30">
        <v>0.65625</v>
      </c>
      <c r="C96" s="30">
        <v>0.875</v>
      </c>
      <c r="G96">
        <v>8</v>
      </c>
      <c r="H96">
        <v>12</v>
      </c>
      <c r="I96" s="29" t="s">
        <v>155</v>
      </c>
    </row>
    <row r="97" spans="1:11" ht="14.25" x14ac:dyDescent="0.2">
      <c r="A97" s="33" t="s">
        <v>122</v>
      </c>
      <c r="B97" s="30">
        <v>0.875</v>
      </c>
      <c r="C97" s="30">
        <v>0.25</v>
      </c>
      <c r="G97">
        <v>8</v>
      </c>
      <c r="H97">
        <v>5</v>
      </c>
      <c r="I97" s="29" t="s">
        <v>155</v>
      </c>
      <c r="J97" s="29" t="s">
        <v>154</v>
      </c>
    </row>
    <row r="98" spans="1:11" ht="28.5" x14ac:dyDescent="0.2">
      <c r="A98" s="33" t="s">
        <v>123</v>
      </c>
      <c r="B98" s="22" t="s">
        <v>124</v>
      </c>
      <c r="C98" s="21">
        <v>0.875</v>
      </c>
      <c r="G98">
        <v>8</v>
      </c>
      <c r="H98">
        <v>11</v>
      </c>
      <c r="I98" s="29" t="s">
        <v>155</v>
      </c>
      <c r="J98" s="29" t="s">
        <v>154</v>
      </c>
      <c r="K98" s="29" t="s">
        <v>156</v>
      </c>
    </row>
    <row r="99" spans="1:11" ht="14.25" x14ac:dyDescent="0.2">
      <c r="A99" s="33" t="s">
        <v>125</v>
      </c>
      <c r="B99" s="22" t="s">
        <v>126</v>
      </c>
      <c r="C99" s="22" t="s">
        <v>127</v>
      </c>
      <c r="E99" s="29" t="s">
        <v>153</v>
      </c>
      <c r="F99">
        <v>8</v>
      </c>
      <c r="G99">
        <v>12</v>
      </c>
      <c r="H99">
        <v>18</v>
      </c>
      <c r="I99" s="29"/>
      <c r="J99" s="29"/>
    </row>
    <row r="100" spans="1:11" ht="14.25" x14ac:dyDescent="0.2">
      <c r="A100" s="33" t="s">
        <v>128</v>
      </c>
      <c r="B100" s="21">
        <v>0.875</v>
      </c>
      <c r="C100" s="21">
        <v>0</v>
      </c>
      <c r="F100">
        <v>8</v>
      </c>
    </row>
    <row r="101" spans="1:11" ht="14.25" x14ac:dyDescent="0.2">
      <c r="A101" s="17" t="s">
        <v>129</v>
      </c>
      <c r="B101" s="95" t="s">
        <v>212</v>
      </c>
      <c r="C101" s="96"/>
      <c r="G101">
        <v>16</v>
      </c>
      <c r="H101">
        <v>23</v>
      </c>
    </row>
    <row r="102" spans="1:11" ht="14.25" x14ac:dyDescent="0.2">
      <c r="A102" s="17" t="s">
        <v>130</v>
      </c>
      <c r="B102" s="23">
        <v>0.875</v>
      </c>
      <c r="C102" s="23">
        <v>0.5</v>
      </c>
    </row>
    <row r="103" spans="1:11" ht="14.25" x14ac:dyDescent="0.2">
      <c r="A103" s="25" t="s">
        <v>135</v>
      </c>
      <c r="B103" s="30">
        <v>0.75</v>
      </c>
      <c r="C103" s="30">
        <v>0.25</v>
      </c>
    </row>
    <row r="104" spans="1:11" ht="14.25" x14ac:dyDescent="0.2">
      <c r="A104" s="25" t="s">
        <v>201</v>
      </c>
      <c r="B104" s="36">
        <v>0.875</v>
      </c>
      <c r="C104" s="37">
        <v>0.14583333333333334</v>
      </c>
      <c r="D104" s="50">
        <v>24</v>
      </c>
    </row>
    <row r="105" spans="1:11" ht="14.25" x14ac:dyDescent="0.2">
      <c r="A105" s="25" t="s">
        <v>202</v>
      </c>
      <c r="B105" s="48">
        <v>0.14583333333333334</v>
      </c>
      <c r="C105" s="30">
        <v>0.25</v>
      </c>
      <c r="D105" s="29" t="s">
        <v>203</v>
      </c>
    </row>
    <row r="106" spans="1:11" ht="14.25" x14ac:dyDescent="0.2">
      <c r="A106" s="25"/>
      <c r="B106" s="48"/>
      <c r="C106" s="48"/>
    </row>
    <row r="107" spans="1:11" ht="14.25" x14ac:dyDescent="0.2">
      <c r="A107" s="25"/>
      <c r="B107" s="48"/>
      <c r="C107" s="48"/>
    </row>
    <row r="108" spans="1:11" ht="14.25" x14ac:dyDescent="0.2">
      <c r="A108" s="25"/>
      <c r="B108" s="48"/>
      <c r="C108" s="48"/>
    </row>
    <row r="109" spans="1:11" ht="14.25" x14ac:dyDescent="0.2">
      <c r="B109" s="25" t="s">
        <v>132</v>
      </c>
      <c r="C109" s="25" t="s">
        <v>133</v>
      </c>
    </row>
    <row r="110" spans="1:11" ht="14.25" x14ac:dyDescent="0.2">
      <c r="B110" s="25" t="s">
        <v>135</v>
      </c>
      <c r="C110" s="25" t="s">
        <v>136</v>
      </c>
    </row>
    <row r="111" spans="1:11" ht="14.25" x14ac:dyDescent="0.2">
      <c r="B111" s="24"/>
      <c r="C111" s="24"/>
    </row>
    <row r="113" spans="1:8" x14ac:dyDescent="0.2">
      <c r="A113" t="s">
        <v>141</v>
      </c>
      <c r="E113" s="29" t="s">
        <v>167</v>
      </c>
    </row>
    <row r="114" spans="1:8" ht="14.25" x14ac:dyDescent="0.2">
      <c r="A114" s="18" t="s">
        <v>131</v>
      </c>
      <c r="B114" s="20">
        <v>55</v>
      </c>
    </row>
    <row r="115" spans="1:8" ht="14.25" x14ac:dyDescent="0.2">
      <c r="A115" s="19" t="s">
        <v>134</v>
      </c>
      <c r="B115" s="20">
        <v>10</v>
      </c>
      <c r="E115" s="34">
        <v>0.75</v>
      </c>
      <c r="F115" s="34">
        <v>0.25</v>
      </c>
    </row>
    <row r="116" spans="1:8" ht="14.25" x14ac:dyDescent="0.2">
      <c r="A116" s="19" t="s">
        <v>137</v>
      </c>
      <c r="B116" s="20">
        <v>20</v>
      </c>
    </row>
    <row r="117" spans="1:8" ht="14.25" x14ac:dyDescent="0.2">
      <c r="A117" s="19" t="s">
        <v>138</v>
      </c>
      <c r="B117" s="20">
        <v>40</v>
      </c>
      <c r="E117" s="1" t="s">
        <v>215</v>
      </c>
      <c r="F117" s="29" t="s">
        <v>168</v>
      </c>
    </row>
    <row r="118" spans="1:8" x14ac:dyDescent="0.2">
      <c r="E118" s="29" t="s">
        <v>169</v>
      </c>
      <c r="F118" s="29" t="s">
        <v>170</v>
      </c>
    </row>
    <row r="119" spans="1:8" ht="15" x14ac:dyDescent="0.25">
      <c r="A119" s="65" t="s">
        <v>214</v>
      </c>
    </row>
    <row r="120" spans="1:8" x14ac:dyDescent="0.2">
      <c r="A120" s="31">
        <v>44927</v>
      </c>
    </row>
    <row r="121" spans="1:8" x14ac:dyDescent="0.2">
      <c r="A121" s="31">
        <v>44935</v>
      </c>
      <c r="E121" s="29" t="s">
        <v>171</v>
      </c>
      <c r="F121" s="29" t="s">
        <v>172</v>
      </c>
    </row>
    <row r="122" spans="1:8" x14ac:dyDescent="0.2">
      <c r="A122" s="31">
        <v>45005</v>
      </c>
    </row>
    <row r="123" spans="1:8" x14ac:dyDescent="0.2">
      <c r="A123" s="31">
        <v>45022</v>
      </c>
      <c r="E123" s="34">
        <v>0.27083333333333331</v>
      </c>
      <c r="F123" s="34">
        <v>0.66666666666666663</v>
      </c>
    </row>
    <row r="124" spans="1:8" x14ac:dyDescent="0.2">
      <c r="A124" s="31">
        <v>45023</v>
      </c>
    </row>
    <row r="125" spans="1:8" x14ac:dyDescent="0.2">
      <c r="A125" s="31">
        <v>45047</v>
      </c>
      <c r="H125" s="29" t="s">
        <v>173</v>
      </c>
    </row>
    <row r="126" spans="1:8" x14ac:dyDescent="0.2">
      <c r="A126" s="31">
        <v>45068</v>
      </c>
      <c r="E126" s="34">
        <v>0.75</v>
      </c>
      <c r="F126" s="34">
        <v>0.875</v>
      </c>
      <c r="G126" s="34">
        <v>0.125</v>
      </c>
      <c r="H126" s="29" t="s">
        <v>174</v>
      </c>
    </row>
    <row r="127" spans="1:8" x14ac:dyDescent="0.2">
      <c r="A127" s="31">
        <v>45089</v>
      </c>
      <c r="E127" s="34">
        <v>0.875</v>
      </c>
      <c r="F127" s="34">
        <v>0.5</v>
      </c>
      <c r="G127" s="34">
        <v>0.25</v>
      </c>
      <c r="H127" s="29" t="s">
        <v>175</v>
      </c>
    </row>
    <row r="128" spans="1:8" x14ac:dyDescent="0.2">
      <c r="A128" s="57">
        <v>45096</v>
      </c>
      <c r="E128" s="34">
        <v>0.5</v>
      </c>
      <c r="F128" s="34">
        <v>0.125</v>
      </c>
      <c r="G128" s="34">
        <v>0.25</v>
      </c>
      <c r="H128" s="29" t="s">
        <v>176</v>
      </c>
    </row>
    <row r="129" spans="1:6" x14ac:dyDescent="0.2">
      <c r="A129" s="74">
        <v>45110</v>
      </c>
      <c r="B129" s="31"/>
      <c r="D129" s="20"/>
      <c r="F129" s="34">
        <v>0.125</v>
      </c>
    </row>
    <row r="130" spans="1:6" x14ac:dyDescent="0.2">
      <c r="A130" s="74">
        <v>45127</v>
      </c>
      <c r="B130" s="31"/>
      <c r="D130" s="20"/>
    </row>
    <row r="131" spans="1:6" x14ac:dyDescent="0.2">
      <c r="A131" s="31">
        <v>45145</v>
      </c>
    </row>
    <row r="132" spans="1:6" x14ac:dyDescent="0.2">
      <c r="A132" s="31">
        <v>45159</v>
      </c>
    </row>
    <row r="133" spans="1:6" x14ac:dyDescent="0.2">
      <c r="A133" s="31">
        <v>45215</v>
      </c>
    </row>
    <row r="134" spans="1:6" x14ac:dyDescent="0.2">
      <c r="A134" s="31">
        <v>45236</v>
      </c>
    </row>
    <row r="135" spans="1:6" x14ac:dyDescent="0.2">
      <c r="A135" s="31">
        <v>45243</v>
      </c>
    </row>
    <row r="136" spans="1:6" x14ac:dyDescent="0.2">
      <c r="A136" s="31">
        <v>45268</v>
      </c>
    </row>
    <row r="137" spans="1:6" x14ac:dyDescent="0.2">
      <c r="A137" s="31">
        <v>45285</v>
      </c>
    </row>
    <row r="140" spans="1:6" x14ac:dyDescent="0.2">
      <c r="A140" t="s">
        <v>181</v>
      </c>
      <c r="B140" s="41">
        <v>0.875</v>
      </c>
    </row>
    <row r="142" spans="1:6" x14ac:dyDescent="0.2">
      <c r="A142" t="s">
        <v>182</v>
      </c>
    </row>
    <row r="143" spans="1:6" x14ac:dyDescent="0.2">
      <c r="A143" s="34">
        <v>0.75</v>
      </c>
      <c r="B143" s="41">
        <v>0.25</v>
      </c>
      <c r="C143" s="20">
        <v>12</v>
      </c>
    </row>
    <row r="144" spans="1:6" x14ac:dyDescent="0.2">
      <c r="A144" s="34">
        <v>0.75</v>
      </c>
      <c r="B144" s="41">
        <v>0.875</v>
      </c>
      <c r="C144" s="20">
        <v>3</v>
      </c>
    </row>
    <row r="145" spans="1:4" x14ac:dyDescent="0.2">
      <c r="A145" s="34">
        <v>0.875</v>
      </c>
      <c r="B145" s="41">
        <v>0.14583333333333334</v>
      </c>
      <c r="C145" s="20">
        <v>6.5</v>
      </c>
      <c r="D145" t="s">
        <v>181</v>
      </c>
    </row>
    <row r="147" spans="1:4" x14ac:dyDescent="0.2">
      <c r="A147" s="34">
        <v>0.75</v>
      </c>
      <c r="B147" s="41">
        <v>0.14583333333333334</v>
      </c>
      <c r="C147" s="20" t="s">
        <v>183</v>
      </c>
    </row>
    <row r="148" spans="1:4" x14ac:dyDescent="0.2">
      <c r="A148" s="34">
        <v>0.875</v>
      </c>
      <c r="B148" s="41">
        <v>0.25</v>
      </c>
    </row>
    <row r="149" spans="1:4" x14ac:dyDescent="0.2">
      <c r="A149" s="34">
        <v>0.14583333333333334</v>
      </c>
      <c r="B149" s="41">
        <v>0.25</v>
      </c>
      <c r="C149" s="20">
        <v>2.5</v>
      </c>
      <c r="D149" t="s">
        <v>184</v>
      </c>
    </row>
    <row r="151" spans="1:4" x14ac:dyDescent="0.2">
      <c r="A151" s="34">
        <v>0.75</v>
      </c>
      <c r="B151" s="20" t="s">
        <v>185</v>
      </c>
      <c r="C151" s="20" t="s">
        <v>186</v>
      </c>
    </row>
    <row r="152" spans="1:4" x14ac:dyDescent="0.2">
      <c r="A152" s="34">
        <v>0.75</v>
      </c>
      <c r="B152" s="41">
        <v>0.875</v>
      </c>
      <c r="C152" s="20">
        <v>3</v>
      </c>
    </row>
    <row r="153" spans="1:4" x14ac:dyDescent="0.2">
      <c r="A153" s="34">
        <v>0.875</v>
      </c>
      <c r="B153" s="20" t="s">
        <v>187</v>
      </c>
      <c r="C153" s="20">
        <v>6.5</v>
      </c>
      <c r="D153" t="s">
        <v>188</v>
      </c>
    </row>
    <row r="154" spans="1:4" x14ac:dyDescent="0.2">
      <c r="A154" s="34">
        <v>0.14583333333333334</v>
      </c>
      <c r="B154" s="41">
        <v>0.25</v>
      </c>
      <c r="C154" s="20">
        <v>2.5</v>
      </c>
    </row>
    <row r="155" spans="1:4" x14ac:dyDescent="0.2">
      <c r="C155" s="20">
        <f>+C154+C153+C152</f>
        <v>12</v>
      </c>
    </row>
  </sheetData>
  <mergeCells count="5">
    <mergeCell ref="B101:C101"/>
    <mergeCell ref="A2:F2"/>
    <mergeCell ref="A8:F8"/>
    <mergeCell ref="A21:F21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614"/>
  <sheetViews>
    <sheetView workbookViewId="0">
      <pane ySplit="1" topLeftCell="A189" activePane="bottomLeft" state="frozen"/>
      <selection pane="bottomLeft" activeCell="E211" sqref="E211"/>
    </sheetView>
  </sheetViews>
  <sheetFormatPr baseColWidth="10" defaultRowHeight="12.75" x14ac:dyDescent="0.2"/>
  <cols>
    <col min="1" max="1" width="27.5703125" bestFit="1" customWidth="1"/>
    <col min="2" max="2" width="21.5703125" bestFit="1" customWidth="1"/>
    <col min="3" max="3" width="11.42578125" style="31"/>
    <col min="5" max="5" width="14.28515625" customWidth="1"/>
    <col min="6" max="6" width="13.85546875" style="13" hidden="1" customWidth="1"/>
    <col min="7" max="8" width="13.85546875" hidden="1" customWidth="1"/>
    <col min="9" max="9" width="13.85546875" style="13" hidden="1" customWidth="1"/>
    <col min="10" max="17" width="13.85546875" hidden="1" customWidth="1"/>
    <col min="18" max="19" width="13.85546875" customWidth="1"/>
    <col min="20" max="23" width="13.85546875" hidden="1" customWidth="1"/>
    <col min="24" max="24" width="39" hidden="1" customWidth="1"/>
    <col min="25" max="25" width="13.85546875" style="32" hidden="1" customWidth="1"/>
    <col min="26" max="35" width="13.85546875" hidden="1" customWidth="1"/>
    <col min="36" max="37" width="13.85546875" customWidth="1"/>
    <col min="38" max="46" width="13.85546875" hidden="1" customWidth="1"/>
    <col min="47" max="47" width="13.85546875" customWidth="1"/>
    <col min="48" max="51" width="13.85546875" hidden="1" customWidth="1"/>
    <col min="52" max="52" width="13.85546875" customWidth="1"/>
  </cols>
  <sheetData>
    <row r="1" spans="1:53" ht="72" x14ac:dyDescent="0.2">
      <c r="A1" s="38" t="s">
        <v>0</v>
      </c>
      <c r="B1" s="38" t="s">
        <v>1</v>
      </c>
      <c r="C1" s="55" t="s">
        <v>2</v>
      </c>
      <c r="D1" s="39" t="s">
        <v>96</v>
      </c>
      <c r="E1" s="40" t="s">
        <v>97</v>
      </c>
      <c r="F1" s="52" t="s">
        <v>208</v>
      </c>
      <c r="G1" s="35" t="s">
        <v>189</v>
      </c>
      <c r="H1" s="35" t="s">
        <v>191</v>
      </c>
      <c r="I1" s="45" t="s">
        <v>142</v>
      </c>
      <c r="J1" s="45" t="s">
        <v>149</v>
      </c>
      <c r="K1" s="46" t="s">
        <v>143</v>
      </c>
      <c r="L1" s="46" t="s">
        <v>144</v>
      </c>
      <c r="M1" s="46" t="s">
        <v>150</v>
      </c>
      <c r="N1" s="46" t="s">
        <v>147</v>
      </c>
      <c r="O1" s="46" t="s">
        <v>151</v>
      </c>
      <c r="P1" s="46" t="s">
        <v>146</v>
      </c>
      <c r="Q1" s="46" t="s">
        <v>152</v>
      </c>
      <c r="R1" s="53" t="s">
        <v>180</v>
      </c>
      <c r="S1" s="53" t="s">
        <v>213</v>
      </c>
      <c r="T1" s="47" t="s">
        <v>197</v>
      </c>
      <c r="U1" s="42" t="s">
        <v>158</v>
      </c>
      <c r="V1" s="42" t="s">
        <v>157</v>
      </c>
      <c r="W1" s="42" t="s">
        <v>190</v>
      </c>
      <c r="X1" s="42" t="s">
        <v>192</v>
      </c>
      <c r="Y1" s="43" t="s">
        <v>160</v>
      </c>
      <c r="Z1" s="42" t="s">
        <v>161</v>
      </c>
      <c r="AA1" s="42" t="s">
        <v>162</v>
      </c>
      <c r="AB1" s="42" t="s">
        <v>163</v>
      </c>
      <c r="AC1" s="42" t="s">
        <v>195</v>
      </c>
      <c r="AD1" s="42" t="s">
        <v>194</v>
      </c>
      <c r="AE1" s="44" t="s">
        <v>196</v>
      </c>
      <c r="AF1" s="42" t="s">
        <v>193</v>
      </c>
      <c r="AG1" s="42" t="s">
        <v>164</v>
      </c>
      <c r="AH1" s="42" t="s">
        <v>165</v>
      </c>
      <c r="AI1" s="42" t="s">
        <v>166</v>
      </c>
      <c r="AJ1" s="53" t="s">
        <v>179</v>
      </c>
      <c r="AK1" s="53" t="s">
        <v>178</v>
      </c>
      <c r="AL1" s="42" t="s">
        <v>177</v>
      </c>
      <c r="AM1" s="44" t="s">
        <v>198</v>
      </c>
      <c r="AN1" s="49" t="s">
        <v>199</v>
      </c>
      <c r="AO1" s="51" t="s">
        <v>204</v>
      </c>
      <c r="AP1" s="51" t="s">
        <v>205</v>
      </c>
      <c r="AQ1" s="51" t="s">
        <v>206</v>
      </c>
      <c r="AR1" s="49" t="s">
        <v>159</v>
      </c>
      <c r="AS1" s="49" t="s">
        <v>200</v>
      </c>
      <c r="AT1" s="49" t="s">
        <v>149</v>
      </c>
      <c r="AU1" s="60" t="s">
        <v>209</v>
      </c>
      <c r="AV1" s="54" t="s">
        <v>101</v>
      </c>
      <c r="AW1" s="54" t="s">
        <v>207</v>
      </c>
      <c r="AX1" s="54" t="s">
        <v>200</v>
      </c>
      <c r="AY1" s="54" t="s">
        <v>149</v>
      </c>
      <c r="AZ1" s="60" t="s">
        <v>210</v>
      </c>
      <c r="BA1" s="56" t="s">
        <v>211</v>
      </c>
    </row>
    <row r="2" spans="1:53" s="72" customFormat="1" x14ac:dyDescent="0.2">
      <c r="A2" s="64" t="s">
        <v>245</v>
      </c>
      <c r="B2" s="64" t="s">
        <v>251</v>
      </c>
      <c r="C2" s="61"/>
      <c r="D2" s="62"/>
      <c r="E2" s="59"/>
      <c r="F2" s="66">
        <f>IF(G2=1,0,IF(E2&gt;HORAS!$B$96,E2-HORAS!$B$96,))</f>
        <v>0</v>
      </c>
      <c r="G2" s="67">
        <f t="shared" ref="G2:G27" si="0">IF(U2=7,1,IF(W2=FALSE,1,0))</f>
        <v>0</v>
      </c>
      <c r="H2" s="67">
        <f>IF(D2&gt;=HORAS!$B$103,1,0)</f>
        <v>0</v>
      </c>
      <c r="I2" s="68">
        <f t="shared" ref="I2:I27" si="1">MINUTE(F2)</f>
        <v>0</v>
      </c>
      <c r="J2" s="68">
        <f>IF(I2&lt;=HORAS!$B$115,0,IF(I2&lt;=HORAS!$B$116,0.25,IF(I2&lt;=HORAS!$B$117,0.5,IF(I2&lt;=HORAS!$B$114,0.75,1))))</f>
        <v>0</v>
      </c>
      <c r="K2" s="69">
        <f>IF(G2=1,0,IF(E2&gt;HORAS!$B$97,E2-HORAS!$B$97,0))</f>
        <v>0</v>
      </c>
      <c r="L2" s="68">
        <f t="shared" ref="L2:L27" si="2">MINUTE(K2)</f>
        <v>0</v>
      </c>
      <c r="M2" s="68">
        <f t="shared" ref="M2:M27" si="3">HOUR(F2)</f>
        <v>0</v>
      </c>
      <c r="N2" s="67">
        <f t="shared" ref="N2:N27" si="4">M2-P2</f>
        <v>0</v>
      </c>
      <c r="O2" s="67">
        <f>IF(E2&lt;HORAS!$B$97,J2,0)</f>
        <v>0</v>
      </c>
      <c r="P2" s="67">
        <f t="shared" ref="P2:P27" si="5">HOUR(K2)</f>
        <v>0</v>
      </c>
      <c r="Q2" s="67">
        <f>IF(E2&gt;HORAS!$B$97,J2,0)</f>
        <v>0</v>
      </c>
      <c r="R2" s="67">
        <f t="shared" ref="R2:R27" si="6">N2+O2</f>
        <v>0</v>
      </c>
      <c r="S2" s="67">
        <f t="shared" ref="S2:S27" si="7">P2+Q2</f>
        <v>0</v>
      </c>
      <c r="T2" s="67"/>
      <c r="U2" s="67">
        <f t="shared" ref="U2:U17" si="8">WEEKDAY(C2,2)</f>
        <v>6</v>
      </c>
      <c r="V2" s="70" t="e">
        <f>VLOOKUP(C2,HORAS!$A$120:$A$137,1,FALSE)</f>
        <v>#N/A</v>
      </c>
      <c r="W2" s="67" t="b">
        <f t="shared" ref="W2:W27" si="9">ISERROR(V2)</f>
        <v>1</v>
      </c>
      <c r="X2" s="59">
        <f t="shared" ref="X2:X17" si="10">IF(U2=7,E2-D2,IF(W2=FALSE,E2-D2,0))</f>
        <v>0</v>
      </c>
      <c r="Y2" s="71">
        <f t="shared" ref="Y2:Y27" si="11">HOUR(X2)</f>
        <v>0</v>
      </c>
      <c r="Z2" s="71">
        <f t="shared" ref="Z2:Z17" si="12">MINUTE(X2)</f>
        <v>0</v>
      </c>
      <c r="AA2" s="67">
        <f t="shared" ref="AA2:AA17" si="13">IF(Y2&lt;8,Y2,8)</f>
        <v>0</v>
      </c>
      <c r="AB2" s="67">
        <f t="shared" ref="AB2:AB17" si="14">IF(Y2&gt;=8,Y2-AA2,0)</f>
        <v>0</v>
      </c>
      <c r="AC2" s="69">
        <f>IF(U2=7,IF(E2&gt;HORAS!$B$97,E2-HORAS!$B$97,0),IF(W2=FALSE,IF(E2&gt;HORAS!$B$97,E2-HORAS!$B$97,0),0))</f>
        <v>0</v>
      </c>
      <c r="AD2" s="71">
        <f t="shared" ref="AD2:AD27" si="15">HOUR(AC2)</f>
        <v>0</v>
      </c>
      <c r="AE2" s="71">
        <f t="shared" ref="AE2:AE17" si="16">MINUTE(AC2)</f>
        <v>0</v>
      </c>
      <c r="AF2" s="68">
        <f>IF(AE2&lt;=HORAS!$B$115,0,IF(AE2&lt;=HORAS!$B$116,0.25,IF(AE2&lt;=HORAS!$B$117,0.5,IF(AE2&lt;=HORAS!$B$114,0.75,1))))</f>
        <v>0</v>
      </c>
      <c r="AG2" s="67">
        <f t="shared" ref="AG2:AG17" si="17">IF(AA2&lt;8,AF2,0)</f>
        <v>0</v>
      </c>
      <c r="AH2" s="67">
        <f>IF(AA2&gt;=8,IF(E2&lt;HORAS!$B$97,AF2,0),0)</f>
        <v>0</v>
      </c>
      <c r="AI2" s="67">
        <f>IF(E2&gt;=HORAS!$B$97,AF2,0)</f>
        <v>0</v>
      </c>
      <c r="AJ2" s="67">
        <f t="shared" ref="AJ2:AJ27" si="18">AA2+AG2</f>
        <v>0</v>
      </c>
      <c r="AK2" s="67">
        <f t="shared" ref="AK2:AK27" si="19">AB2+AH2</f>
        <v>0</v>
      </c>
      <c r="AL2" s="71">
        <f t="shared" ref="AL2:AL17" si="20">AD2+AI2</f>
        <v>0</v>
      </c>
      <c r="AN2" s="59">
        <f t="shared" ref="AN2:AN17" si="21">IF(H2=1,E2-(D2-12),0)</f>
        <v>0</v>
      </c>
      <c r="AO2" s="58">
        <f>IF(H2=1,IF(D2&lt;HORAS!$B$104,HORAS!$D$104-HORAS!$B$104,HORAS!$D$104-D2),0)</f>
        <v>0</v>
      </c>
      <c r="AP2" s="58">
        <f>IF(H2=1,IF(E2&gt;HORAS!$C$104,HORAS!$C$104,E2),0)</f>
        <v>0</v>
      </c>
      <c r="AQ2" s="58">
        <f t="shared" ref="AQ2:AQ17" si="22">AO2+AP2</f>
        <v>0</v>
      </c>
      <c r="AR2" s="72">
        <f t="shared" ref="AR2:AR27" si="23">HOUR(AQ2)</f>
        <v>0</v>
      </c>
      <c r="AS2" s="72">
        <f t="shared" ref="AS2:AS17" si="24">MINUTE(AQ2)</f>
        <v>0</v>
      </c>
      <c r="AT2" s="68">
        <f>IF(AS2&lt;=HORAS!$B$115,0,IF(AS2&lt;=HORAS!$B$116,0.25,IF(AS2&lt;=HORAS!$B$117,0.5,IF(AS2&lt;=HORAS!$B$114,0.75,1))))</f>
        <v>0</v>
      </c>
      <c r="AU2" s="67">
        <f t="shared" ref="AU2:AU27" si="25">AR2+AT2</f>
        <v>0</v>
      </c>
      <c r="AV2" s="59">
        <f>IF(H2=1,IF(E2&gt;HORAS!$C$104,E2-HORAS!$C$104),0)</f>
        <v>0</v>
      </c>
      <c r="AW2" s="67">
        <f t="shared" ref="AW2:AW27" si="26">HOUR(AV2)</f>
        <v>0</v>
      </c>
      <c r="AX2" s="67">
        <f t="shared" ref="AX2:AX17" si="27">MINUTE(AV2)</f>
        <v>0</v>
      </c>
      <c r="AY2" s="68">
        <f>IF(AX2&lt;=HORAS!$B$115,0,IF(AX2&lt;=HORAS!$B$116,0.25,IF(AX2&lt;=HORAS!$B$117,0.5,IF(AX2&lt;=HORAS!$B$114,0.75,1))))</f>
        <v>0</v>
      </c>
      <c r="AZ2" s="67">
        <f t="shared" ref="AZ2:AZ27" si="28">AW2+AY2</f>
        <v>0</v>
      </c>
      <c r="BA2" s="67"/>
    </row>
    <row r="3" spans="1:53" s="72" customFormat="1" x14ac:dyDescent="0.2">
      <c r="A3" s="64" t="s">
        <v>245</v>
      </c>
      <c r="B3" s="64" t="s">
        <v>251</v>
      </c>
      <c r="C3" s="61"/>
      <c r="D3" s="62"/>
      <c r="E3" s="59"/>
      <c r="F3" s="66">
        <f>IF(G3=1,0,IF(E3&gt;HORAS!$B$96,E3-HORAS!$B$96,))</f>
        <v>0</v>
      </c>
      <c r="G3" s="67">
        <f t="shared" si="0"/>
        <v>0</v>
      </c>
      <c r="H3" s="67">
        <f>IF(D3&gt;=HORAS!$B$103,1,0)</f>
        <v>0</v>
      </c>
      <c r="I3" s="68">
        <f t="shared" si="1"/>
        <v>0</v>
      </c>
      <c r="J3" s="68">
        <f>IF(I3&lt;=HORAS!$B$115,0,IF(I3&lt;=HORAS!$B$116,0.25,IF(I3&lt;=HORAS!$B$117,0.5,IF(I3&lt;=HORAS!$B$114,0.75,1))))</f>
        <v>0</v>
      </c>
      <c r="K3" s="69">
        <f>IF(G3=1,0,IF(E3&gt;HORAS!$B$97,E3-HORAS!$B$97,0))</f>
        <v>0</v>
      </c>
      <c r="L3" s="68">
        <f t="shared" si="2"/>
        <v>0</v>
      </c>
      <c r="M3" s="68">
        <f t="shared" si="3"/>
        <v>0</v>
      </c>
      <c r="N3" s="67">
        <f t="shared" si="4"/>
        <v>0</v>
      </c>
      <c r="O3" s="67">
        <f>IF(E3&lt;HORAS!$B$97,J3,0)</f>
        <v>0</v>
      </c>
      <c r="P3" s="67">
        <f t="shared" si="5"/>
        <v>0</v>
      </c>
      <c r="Q3" s="67">
        <f>IF(E3&gt;HORAS!$B$97,J3,0)</f>
        <v>0</v>
      </c>
      <c r="R3" s="67">
        <f t="shared" si="6"/>
        <v>0</v>
      </c>
      <c r="S3" s="67">
        <f t="shared" si="7"/>
        <v>0</v>
      </c>
      <c r="T3" s="67"/>
      <c r="U3" s="67">
        <f t="shared" si="8"/>
        <v>6</v>
      </c>
      <c r="V3" s="70" t="e">
        <f>VLOOKUP(C3,HORAS!$A$120:$A$137,1,FALSE)</f>
        <v>#N/A</v>
      </c>
      <c r="W3" s="67" t="b">
        <f t="shared" si="9"/>
        <v>1</v>
      </c>
      <c r="X3" s="59">
        <f t="shared" si="10"/>
        <v>0</v>
      </c>
      <c r="Y3" s="71">
        <f t="shared" si="11"/>
        <v>0</v>
      </c>
      <c r="Z3" s="71">
        <f t="shared" si="12"/>
        <v>0</v>
      </c>
      <c r="AA3" s="67">
        <f t="shared" si="13"/>
        <v>0</v>
      </c>
      <c r="AB3" s="67">
        <f t="shared" si="14"/>
        <v>0</v>
      </c>
      <c r="AC3" s="69">
        <f>IF(U3=7,IF(E3&gt;HORAS!$B$97,E3-HORAS!$B$97,0),IF(W3=FALSE,IF(E3&gt;HORAS!$B$97,E3-HORAS!$B$97,0),0))</f>
        <v>0</v>
      </c>
      <c r="AD3" s="71">
        <f t="shared" si="15"/>
        <v>0</v>
      </c>
      <c r="AE3" s="71">
        <f t="shared" si="16"/>
        <v>0</v>
      </c>
      <c r="AF3" s="68">
        <f>IF(AE3&lt;=HORAS!$B$115,0,IF(AE3&lt;=HORAS!$B$116,0.25,IF(AE3&lt;=HORAS!$B$117,0.5,IF(AE3&lt;=HORAS!$B$114,0.75,1))))</f>
        <v>0</v>
      </c>
      <c r="AG3" s="67">
        <f t="shared" si="17"/>
        <v>0</v>
      </c>
      <c r="AH3" s="67">
        <f>IF(AA3&gt;=8,IF(E3&lt;HORAS!$B$97,AF3,0),0)</f>
        <v>0</v>
      </c>
      <c r="AI3" s="67">
        <f>IF(E3&gt;=HORAS!$B$97,AF3,0)</f>
        <v>0</v>
      </c>
      <c r="AJ3" s="67">
        <f t="shared" si="18"/>
        <v>0</v>
      </c>
      <c r="AK3" s="67">
        <f t="shared" si="19"/>
        <v>0</v>
      </c>
      <c r="AL3" s="71">
        <f t="shared" si="20"/>
        <v>0</v>
      </c>
      <c r="AN3" s="59">
        <f t="shared" si="21"/>
        <v>0</v>
      </c>
      <c r="AO3" s="58">
        <f>IF(H3=1,IF(D3&lt;HORAS!$B$104,HORAS!$D$104-HORAS!$B$104,HORAS!$D$104-D3),0)</f>
        <v>0</v>
      </c>
      <c r="AP3" s="58">
        <f>IF(H3=1,IF(E3&gt;HORAS!$C$104,HORAS!$C$104,E3),0)</f>
        <v>0</v>
      </c>
      <c r="AQ3" s="58">
        <f t="shared" si="22"/>
        <v>0</v>
      </c>
      <c r="AR3" s="72">
        <f t="shared" si="23"/>
        <v>0</v>
      </c>
      <c r="AS3" s="72">
        <f t="shared" si="24"/>
        <v>0</v>
      </c>
      <c r="AT3" s="68">
        <f>IF(AS3&lt;=HORAS!$B$115,0,IF(AS3&lt;=HORAS!$B$116,0.25,IF(AS3&lt;=HORAS!$B$117,0.5,IF(AS3&lt;=HORAS!$B$114,0.75,1))))</f>
        <v>0</v>
      </c>
      <c r="AU3" s="67">
        <f t="shared" si="25"/>
        <v>0</v>
      </c>
      <c r="AV3" s="59">
        <f>IF(H3=1,IF(E3&gt;HORAS!$C$104,E3-HORAS!$C$104),0)</f>
        <v>0</v>
      </c>
      <c r="AW3" s="67">
        <f t="shared" si="26"/>
        <v>0</v>
      </c>
      <c r="AX3" s="67">
        <f t="shared" si="27"/>
        <v>0</v>
      </c>
      <c r="AY3" s="68">
        <f>IF(AX3&lt;=HORAS!$B$115,0,IF(AX3&lt;=HORAS!$B$116,0.25,IF(AX3&lt;=HORAS!$B$117,0.5,IF(AX3&lt;=HORAS!$B$114,0.75,1))))</f>
        <v>0</v>
      </c>
      <c r="AZ3" s="67">
        <f t="shared" si="28"/>
        <v>0</v>
      </c>
      <c r="BA3" s="67"/>
    </row>
    <row r="4" spans="1:53" s="72" customFormat="1" x14ac:dyDescent="0.2">
      <c r="A4" s="64" t="s">
        <v>245</v>
      </c>
      <c r="B4" s="64" t="s">
        <v>251</v>
      </c>
      <c r="C4" s="61"/>
      <c r="D4" s="62"/>
      <c r="E4" s="59"/>
      <c r="F4" s="66">
        <f>IF(G4=1,0,IF(E4&gt;HORAS!$B$96,E4-HORAS!$B$96,))</f>
        <v>0</v>
      </c>
      <c r="G4" s="67">
        <f t="shared" si="0"/>
        <v>0</v>
      </c>
      <c r="H4" s="67">
        <f>IF(D4&gt;=HORAS!$B$103,1,0)</f>
        <v>0</v>
      </c>
      <c r="I4" s="68">
        <f t="shared" si="1"/>
        <v>0</v>
      </c>
      <c r="J4" s="68">
        <f>IF(I4&lt;=HORAS!$B$115,0,IF(I4&lt;=HORAS!$B$116,0.25,IF(I4&lt;=HORAS!$B$117,0.5,IF(I4&lt;=HORAS!$B$114,0.75,1))))</f>
        <v>0</v>
      </c>
      <c r="K4" s="69">
        <f>IF(G4=1,0,IF(E4&gt;HORAS!$B$97,E4-HORAS!$B$97,0))</f>
        <v>0</v>
      </c>
      <c r="L4" s="68">
        <f t="shared" si="2"/>
        <v>0</v>
      </c>
      <c r="M4" s="68">
        <f t="shared" si="3"/>
        <v>0</v>
      </c>
      <c r="N4" s="67">
        <f t="shared" si="4"/>
        <v>0</v>
      </c>
      <c r="O4" s="67">
        <f>IF(E4&lt;HORAS!$B$97,J4,0)</f>
        <v>0</v>
      </c>
      <c r="P4" s="67">
        <f t="shared" si="5"/>
        <v>0</v>
      </c>
      <c r="Q4" s="67">
        <f>IF(E4&gt;HORAS!$B$97,J4,0)</f>
        <v>0</v>
      </c>
      <c r="R4" s="67">
        <f t="shared" si="6"/>
        <v>0</v>
      </c>
      <c r="S4" s="67">
        <f t="shared" si="7"/>
        <v>0</v>
      </c>
      <c r="T4" s="67"/>
      <c r="U4" s="67">
        <f t="shared" si="8"/>
        <v>6</v>
      </c>
      <c r="V4" s="70" t="e">
        <f>VLOOKUP(C4,HORAS!$A$120:$A$137,1,FALSE)</f>
        <v>#N/A</v>
      </c>
      <c r="W4" s="67" t="b">
        <f t="shared" si="9"/>
        <v>1</v>
      </c>
      <c r="X4" s="59">
        <f t="shared" si="10"/>
        <v>0</v>
      </c>
      <c r="Y4" s="71">
        <f t="shared" si="11"/>
        <v>0</v>
      </c>
      <c r="Z4" s="71">
        <f t="shared" si="12"/>
        <v>0</v>
      </c>
      <c r="AA4" s="67">
        <f t="shared" si="13"/>
        <v>0</v>
      </c>
      <c r="AB4" s="67">
        <f t="shared" si="14"/>
        <v>0</v>
      </c>
      <c r="AC4" s="69">
        <f>IF(U4=7,IF(E4&gt;HORAS!$B$97,E4-HORAS!$B$97,0),IF(W4=FALSE,IF(E4&gt;HORAS!$B$97,E4-HORAS!$B$97,0),0))</f>
        <v>0</v>
      </c>
      <c r="AD4" s="71">
        <f t="shared" si="15"/>
        <v>0</v>
      </c>
      <c r="AE4" s="71">
        <f t="shared" si="16"/>
        <v>0</v>
      </c>
      <c r="AF4" s="68">
        <f>IF(AE4&lt;=HORAS!$B$115,0,IF(AE4&lt;=HORAS!$B$116,0.25,IF(AE4&lt;=HORAS!$B$117,0.5,IF(AE4&lt;=HORAS!$B$114,0.75,1))))</f>
        <v>0</v>
      </c>
      <c r="AG4" s="67">
        <f t="shared" si="17"/>
        <v>0</v>
      </c>
      <c r="AH4" s="67">
        <f>IF(AA4&gt;=8,IF(E4&lt;HORAS!$B$97,AF4,0),0)</f>
        <v>0</v>
      </c>
      <c r="AI4" s="67">
        <f>IF(E4&gt;=HORAS!$B$97,AF4,0)</f>
        <v>0</v>
      </c>
      <c r="AJ4" s="67">
        <f t="shared" si="18"/>
        <v>0</v>
      </c>
      <c r="AK4" s="67">
        <f t="shared" si="19"/>
        <v>0</v>
      </c>
      <c r="AL4" s="71">
        <f t="shared" si="20"/>
        <v>0</v>
      </c>
      <c r="AN4" s="59">
        <f t="shared" si="21"/>
        <v>0</v>
      </c>
      <c r="AO4" s="58">
        <f>IF(H4=1,IF(D4&lt;HORAS!$B$104,HORAS!$D$104-HORAS!$B$104,HORAS!$D$104-D4),0)</f>
        <v>0</v>
      </c>
      <c r="AP4" s="58">
        <f>IF(H4=1,IF(E4&gt;HORAS!$C$104,HORAS!$C$104,E4),0)</f>
        <v>0</v>
      </c>
      <c r="AQ4" s="58">
        <f t="shared" si="22"/>
        <v>0</v>
      </c>
      <c r="AR4" s="72">
        <f t="shared" si="23"/>
        <v>0</v>
      </c>
      <c r="AS4" s="72">
        <f t="shared" si="24"/>
        <v>0</v>
      </c>
      <c r="AT4" s="68">
        <f>IF(AS4&lt;=HORAS!$B$115,0,IF(AS4&lt;=HORAS!$B$116,0.25,IF(AS4&lt;=HORAS!$B$117,0.5,IF(AS4&lt;=HORAS!$B$114,0.75,1))))</f>
        <v>0</v>
      </c>
      <c r="AU4" s="67">
        <f t="shared" si="25"/>
        <v>0</v>
      </c>
      <c r="AV4" s="59">
        <f>IF(H4=1,IF(E4&gt;HORAS!$C$104,E4-HORAS!$C$104),0)</f>
        <v>0</v>
      </c>
      <c r="AW4" s="67">
        <f t="shared" si="26"/>
        <v>0</v>
      </c>
      <c r="AX4" s="67">
        <f t="shared" si="27"/>
        <v>0</v>
      </c>
      <c r="AY4" s="68">
        <f>IF(AX4&lt;=HORAS!$B$115,0,IF(AX4&lt;=HORAS!$B$116,0.25,IF(AX4&lt;=HORAS!$B$117,0.5,IF(AX4&lt;=HORAS!$B$114,0.75,1))))</f>
        <v>0</v>
      </c>
      <c r="AZ4" s="67">
        <f t="shared" si="28"/>
        <v>0</v>
      </c>
      <c r="BA4" s="67"/>
    </row>
    <row r="5" spans="1:53" s="72" customFormat="1" x14ac:dyDescent="0.2">
      <c r="A5" s="64" t="s">
        <v>245</v>
      </c>
      <c r="B5" s="64" t="s">
        <v>251</v>
      </c>
      <c r="C5" s="61"/>
      <c r="D5" s="62"/>
      <c r="E5" s="63"/>
      <c r="F5" s="66">
        <f>IF(G5=1,0,IF(E5&gt;HORAS!$B$96,E5-HORAS!$B$96,))</f>
        <v>0</v>
      </c>
      <c r="G5" s="67">
        <f t="shared" si="0"/>
        <v>0</v>
      </c>
      <c r="H5" s="67">
        <f>IF(D5&gt;=HORAS!$B$103,1,0)</f>
        <v>0</v>
      </c>
      <c r="I5" s="68">
        <f t="shared" si="1"/>
        <v>0</v>
      </c>
      <c r="J5" s="68">
        <f>IF(I5&lt;=HORAS!$B$115,0,IF(I5&lt;=HORAS!$B$116,0.25,IF(I5&lt;=HORAS!$B$117,0.5,IF(I5&lt;=HORAS!$B$114,0.75,1))))</f>
        <v>0</v>
      </c>
      <c r="K5" s="69">
        <f>IF(G5=1,0,IF(E5&gt;HORAS!$B$97,E5-HORAS!$B$97,0))</f>
        <v>0</v>
      </c>
      <c r="L5" s="68">
        <f t="shared" si="2"/>
        <v>0</v>
      </c>
      <c r="M5" s="68">
        <f t="shared" si="3"/>
        <v>0</v>
      </c>
      <c r="N5" s="67">
        <f t="shared" si="4"/>
        <v>0</v>
      </c>
      <c r="O5" s="67">
        <f>IF(E5&lt;HORAS!$B$97,J5,0)</f>
        <v>0</v>
      </c>
      <c r="P5" s="67">
        <f t="shared" si="5"/>
        <v>0</v>
      </c>
      <c r="Q5" s="67">
        <f>IF(E5&gt;HORAS!$B$97,J5,0)</f>
        <v>0</v>
      </c>
      <c r="R5" s="67">
        <f t="shared" si="6"/>
        <v>0</v>
      </c>
      <c r="S5" s="67">
        <f t="shared" si="7"/>
        <v>0</v>
      </c>
      <c r="T5" s="67"/>
      <c r="U5" s="67">
        <f t="shared" si="8"/>
        <v>6</v>
      </c>
      <c r="V5" s="70" t="e">
        <f>VLOOKUP(C5,HORAS!$A$120:$A$137,1,FALSE)</f>
        <v>#N/A</v>
      </c>
      <c r="W5" s="67" t="b">
        <f t="shared" si="9"/>
        <v>1</v>
      </c>
      <c r="X5" s="59">
        <f t="shared" si="10"/>
        <v>0</v>
      </c>
      <c r="Y5" s="71">
        <f t="shared" si="11"/>
        <v>0</v>
      </c>
      <c r="Z5" s="71">
        <f t="shared" si="12"/>
        <v>0</v>
      </c>
      <c r="AA5" s="67">
        <f t="shared" si="13"/>
        <v>0</v>
      </c>
      <c r="AB5" s="67">
        <f t="shared" si="14"/>
        <v>0</v>
      </c>
      <c r="AC5" s="69">
        <f>IF(U5=7,IF(E5&gt;HORAS!$B$97,E5-HORAS!$B$97,0),IF(W5=FALSE,IF(E5&gt;HORAS!$B$97,E5-HORAS!$B$97,0),0))</f>
        <v>0</v>
      </c>
      <c r="AD5" s="71">
        <f t="shared" si="15"/>
        <v>0</v>
      </c>
      <c r="AE5" s="71">
        <f t="shared" si="16"/>
        <v>0</v>
      </c>
      <c r="AF5" s="68">
        <f>IF(AE5&lt;=HORAS!$B$115,0,IF(AE5&lt;=HORAS!$B$116,0.25,IF(AE5&lt;=HORAS!$B$117,0.5,IF(AE5&lt;=HORAS!$B$114,0.75,1))))</f>
        <v>0</v>
      </c>
      <c r="AG5" s="67">
        <f t="shared" si="17"/>
        <v>0</v>
      </c>
      <c r="AH5" s="67">
        <f>IF(AA5&gt;=8,IF(E5&lt;HORAS!$B$97,AF5,0),0)</f>
        <v>0</v>
      </c>
      <c r="AI5" s="67">
        <f>IF(E5&gt;=HORAS!$B$97,AF5,0)</f>
        <v>0</v>
      </c>
      <c r="AJ5" s="67">
        <f t="shared" si="18"/>
        <v>0</v>
      </c>
      <c r="AK5" s="67">
        <f t="shared" si="19"/>
        <v>0</v>
      </c>
      <c r="AL5" s="71">
        <f t="shared" si="20"/>
        <v>0</v>
      </c>
      <c r="AN5" s="59">
        <f t="shared" si="21"/>
        <v>0</v>
      </c>
      <c r="AO5" s="58">
        <f>IF(H5=1,IF(D5&lt;HORAS!$B$104,HORAS!$D$104-HORAS!$B$104,HORAS!$D$104-D5),0)</f>
        <v>0</v>
      </c>
      <c r="AP5" s="58">
        <f>IF(H5=1,IF(E5&gt;HORAS!$C$104,HORAS!$C$104,E5),0)</f>
        <v>0</v>
      </c>
      <c r="AQ5" s="58">
        <f t="shared" si="22"/>
        <v>0</v>
      </c>
      <c r="AR5" s="72">
        <f t="shared" si="23"/>
        <v>0</v>
      </c>
      <c r="AS5" s="72">
        <f t="shared" si="24"/>
        <v>0</v>
      </c>
      <c r="AT5" s="68">
        <f>IF(AS5&lt;=HORAS!$B$115,0,IF(AS5&lt;=HORAS!$B$116,0.25,IF(AS5&lt;=HORAS!$B$117,0.5,IF(AS5&lt;=HORAS!$B$114,0.75,1))))</f>
        <v>0</v>
      </c>
      <c r="AU5" s="67">
        <f t="shared" si="25"/>
        <v>0</v>
      </c>
      <c r="AV5" s="59">
        <f>IF(H5=1,IF(E5&gt;HORAS!$C$104,E5-HORAS!$C$104),0)</f>
        <v>0</v>
      </c>
      <c r="AW5" s="67">
        <f t="shared" si="26"/>
        <v>0</v>
      </c>
      <c r="AX5" s="67">
        <f t="shared" si="27"/>
        <v>0</v>
      </c>
      <c r="AY5" s="68">
        <f>IF(AX5&lt;=HORAS!$B$115,0,IF(AX5&lt;=HORAS!$B$116,0.25,IF(AX5&lt;=HORAS!$B$117,0.5,IF(AX5&lt;=HORAS!$B$114,0.75,1))))</f>
        <v>0</v>
      </c>
      <c r="AZ5" s="67">
        <f t="shared" si="28"/>
        <v>0</v>
      </c>
      <c r="BA5" s="67"/>
    </row>
    <row r="6" spans="1:53" s="72" customFormat="1" x14ac:dyDescent="0.2">
      <c r="A6" s="64" t="s">
        <v>245</v>
      </c>
      <c r="B6" s="64" t="s">
        <v>251</v>
      </c>
      <c r="C6" s="61"/>
      <c r="D6" s="62"/>
      <c r="E6" s="64"/>
      <c r="F6" s="66">
        <f>IF(G6=1,0,IF(E6&gt;HORAS!$B$96,E6-HORAS!$B$96,))</f>
        <v>0</v>
      </c>
      <c r="G6" s="67">
        <f t="shared" si="0"/>
        <v>0</v>
      </c>
      <c r="H6" s="67">
        <f>IF(D6&gt;=HORAS!$B$103,1,0)</f>
        <v>0</v>
      </c>
      <c r="I6" s="68">
        <f t="shared" si="1"/>
        <v>0</v>
      </c>
      <c r="J6" s="68">
        <f>IF(I6&lt;=HORAS!$B$115,0,IF(I6&lt;=HORAS!$B$116,0.25,IF(I6&lt;=HORAS!$B$117,0.5,IF(I6&lt;=HORAS!$B$114,0.75,1))))</f>
        <v>0</v>
      </c>
      <c r="K6" s="69">
        <f>IF(G6=1,0,IF(E6&gt;HORAS!$B$97,E6-HORAS!$B$97,0))</f>
        <v>0</v>
      </c>
      <c r="L6" s="68">
        <f t="shared" si="2"/>
        <v>0</v>
      </c>
      <c r="M6" s="68">
        <f t="shared" si="3"/>
        <v>0</v>
      </c>
      <c r="N6" s="67">
        <f t="shared" si="4"/>
        <v>0</v>
      </c>
      <c r="O6" s="67">
        <f>IF(E6&lt;HORAS!$B$97,J6,0)</f>
        <v>0</v>
      </c>
      <c r="P6" s="67">
        <f t="shared" si="5"/>
        <v>0</v>
      </c>
      <c r="Q6" s="67">
        <f>IF(E6&gt;HORAS!$B$97,J6,0)</f>
        <v>0</v>
      </c>
      <c r="R6" s="67">
        <f t="shared" si="6"/>
        <v>0</v>
      </c>
      <c r="S6" s="67">
        <f t="shared" si="7"/>
        <v>0</v>
      </c>
      <c r="T6" s="67"/>
      <c r="U6" s="67">
        <f t="shared" si="8"/>
        <v>6</v>
      </c>
      <c r="V6" s="70" t="e">
        <f>VLOOKUP(C6,HORAS!$A$120:$A$137,1,FALSE)</f>
        <v>#N/A</v>
      </c>
      <c r="W6" s="67" t="b">
        <f t="shared" si="9"/>
        <v>1</v>
      </c>
      <c r="X6" s="59">
        <f t="shared" si="10"/>
        <v>0</v>
      </c>
      <c r="Y6" s="71">
        <f t="shared" si="11"/>
        <v>0</v>
      </c>
      <c r="Z6" s="71">
        <f t="shared" si="12"/>
        <v>0</v>
      </c>
      <c r="AA6" s="67">
        <f t="shared" si="13"/>
        <v>0</v>
      </c>
      <c r="AB6" s="67">
        <f t="shared" si="14"/>
        <v>0</v>
      </c>
      <c r="AC6" s="69">
        <f>IF(U6=7,IF(E6&gt;HORAS!$B$97,E6-HORAS!$B$97,0),IF(W6=FALSE,IF(E6&gt;HORAS!$B$97,E6-HORAS!$B$97,0),0))</f>
        <v>0</v>
      </c>
      <c r="AD6" s="71">
        <f t="shared" si="15"/>
        <v>0</v>
      </c>
      <c r="AE6" s="71">
        <f t="shared" si="16"/>
        <v>0</v>
      </c>
      <c r="AF6" s="68">
        <f>IF(AE6&lt;=HORAS!$B$115,0,IF(AE6&lt;=HORAS!$B$116,0.25,IF(AE6&lt;=HORAS!$B$117,0.5,IF(AE6&lt;=HORAS!$B$114,0.75,1))))</f>
        <v>0</v>
      </c>
      <c r="AG6" s="67">
        <f t="shared" si="17"/>
        <v>0</v>
      </c>
      <c r="AH6" s="67">
        <f>IF(AA6&gt;=8,IF(E6&lt;HORAS!$B$97,AF6,0),0)</f>
        <v>0</v>
      </c>
      <c r="AI6" s="67">
        <f>IF(E6&gt;=HORAS!$B$97,AF6,0)</f>
        <v>0</v>
      </c>
      <c r="AJ6" s="67">
        <f t="shared" si="18"/>
        <v>0</v>
      </c>
      <c r="AK6" s="67">
        <f t="shared" si="19"/>
        <v>0</v>
      </c>
      <c r="AL6" s="71">
        <f t="shared" si="20"/>
        <v>0</v>
      </c>
      <c r="AN6" s="59">
        <f t="shared" si="21"/>
        <v>0</v>
      </c>
      <c r="AO6" s="58">
        <f>IF(H6=1,IF(D6&lt;HORAS!$B$104,HORAS!$D$104-HORAS!$B$104,HORAS!$D$104-D6),0)</f>
        <v>0</v>
      </c>
      <c r="AP6" s="58">
        <f>IF(H6=1,IF(E6&gt;HORAS!$C$104,HORAS!$C$104,E6),0)</f>
        <v>0</v>
      </c>
      <c r="AQ6" s="58">
        <f t="shared" si="22"/>
        <v>0</v>
      </c>
      <c r="AR6" s="72">
        <f t="shared" si="23"/>
        <v>0</v>
      </c>
      <c r="AS6" s="72">
        <f t="shared" si="24"/>
        <v>0</v>
      </c>
      <c r="AT6" s="68">
        <f>IF(AS6&lt;=HORAS!$B$115,0,IF(AS6&lt;=HORAS!$B$116,0.25,IF(AS6&lt;=HORAS!$B$117,0.5,IF(AS6&lt;=HORAS!$B$114,0.75,1))))</f>
        <v>0</v>
      </c>
      <c r="AU6" s="67">
        <f t="shared" si="25"/>
        <v>0</v>
      </c>
      <c r="AV6" s="59">
        <f>IF(H6=1,IF(E6&gt;HORAS!$C$104,E6-HORAS!$C$104),0)</f>
        <v>0</v>
      </c>
      <c r="AW6" s="67">
        <f t="shared" si="26"/>
        <v>0</v>
      </c>
      <c r="AX6" s="67">
        <f t="shared" si="27"/>
        <v>0</v>
      </c>
      <c r="AY6" s="68">
        <f>IF(AX6&lt;=HORAS!$B$115,0,IF(AX6&lt;=HORAS!$B$116,0.25,IF(AX6&lt;=HORAS!$B$117,0.5,IF(AX6&lt;=HORAS!$B$114,0.75,1))))</f>
        <v>0</v>
      </c>
      <c r="AZ6" s="67">
        <f t="shared" si="28"/>
        <v>0</v>
      </c>
      <c r="BA6" s="67"/>
    </row>
    <row r="7" spans="1:53" s="72" customFormat="1" x14ac:dyDescent="0.2">
      <c r="A7" s="64" t="s">
        <v>245</v>
      </c>
      <c r="B7" s="64" t="s">
        <v>251</v>
      </c>
      <c r="C7" s="61"/>
      <c r="D7" s="62"/>
      <c r="E7" s="59"/>
      <c r="F7" s="66">
        <f>IF(G7=1,0,IF(E7&gt;HORAS!$B$96,E7-HORAS!$B$96,))</f>
        <v>0</v>
      </c>
      <c r="G7" s="67">
        <f t="shared" si="0"/>
        <v>0</v>
      </c>
      <c r="H7" s="67">
        <f>IF(D7&gt;=HORAS!$B$103,1,0)</f>
        <v>0</v>
      </c>
      <c r="I7" s="68">
        <f t="shared" si="1"/>
        <v>0</v>
      </c>
      <c r="J7" s="68">
        <f>IF(I7&lt;=HORAS!$B$115,0,IF(I7&lt;=HORAS!$B$116,0.25,IF(I7&lt;=HORAS!$B$117,0.5,IF(I7&lt;=HORAS!$B$114,0.75,1))))</f>
        <v>0</v>
      </c>
      <c r="K7" s="69">
        <f>IF(G7=1,0,IF(E7&gt;HORAS!$B$97,E7-HORAS!$B$97,0))</f>
        <v>0</v>
      </c>
      <c r="L7" s="68">
        <f t="shared" si="2"/>
        <v>0</v>
      </c>
      <c r="M7" s="68">
        <f t="shared" si="3"/>
        <v>0</v>
      </c>
      <c r="N7" s="67">
        <f t="shared" si="4"/>
        <v>0</v>
      </c>
      <c r="O7" s="67">
        <f>IF(E7&lt;HORAS!$B$97,J7,0)</f>
        <v>0</v>
      </c>
      <c r="P7" s="67">
        <f t="shared" si="5"/>
        <v>0</v>
      </c>
      <c r="Q7" s="67">
        <f>IF(E7&gt;HORAS!$B$97,J7,0)</f>
        <v>0</v>
      </c>
      <c r="R7" s="67">
        <f t="shared" si="6"/>
        <v>0</v>
      </c>
      <c r="S7" s="67">
        <f t="shared" si="7"/>
        <v>0</v>
      </c>
      <c r="T7" s="67"/>
      <c r="U7" s="67">
        <f t="shared" si="8"/>
        <v>6</v>
      </c>
      <c r="V7" s="70" t="e">
        <f>VLOOKUP(C7,HORAS!$A$120:$A$137,1,FALSE)</f>
        <v>#N/A</v>
      </c>
      <c r="W7" s="67" t="b">
        <f t="shared" si="9"/>
        <v>1</v>
      </c>
      <c r="X7" s="59">
        <f t="shared" si="10"/>
        <v>0</v>
      </c>
      <c r="Y7" s="71">
        <f t="shared" si="11"/>
        <v>0</v>
      </c>
      <c r="Z7" s="71">
        <f t="shared" si="12"/>
        <v>0</v>
      </c>
      <c r="AA7" s="67">
        <f t="shared" si="13"/>
        <v>0</v>
      </c>
      <c r="AB7" s="67">
        <f t="shared" si="14"/>
        <v>0</v>
      </c>
      <c r="AC7" s="69">
        <f>IF(U7=7,IF(E7&gt;HORAS!$B$97,E7-HORAS!$B$97,0),IF(W7=FALSE,IF(E7&gt;HORAS!$B$97,E7-HORAS!$B$97,0),0))</f>
        <v>0</v>
      </c>
      <c r="AD7" s="71">
        <f t="shared" si="15"/>
        <v>0</v>
      </c>
      <c r="AE7" s="71">
        <f t="shared" si="16"/>
        <v>0</v>
      </c>
      <c r="AF7" s="68">
        <f>IF(AE7&lt;=HORAS!$B$115,0,IF(AE7&lt;=HORAS!$B$116,0.25,IF(AE7&lt;=HORAS!$B$117,0.5,IF(AE7&lt;=HORAS!$B$114,0.75,1))))</f>
        <v>0</v>
      </c>
      <c r="AG7" s="67">
        <f t="shared" si="17"/>
        <v>0</v>
      </c>
      <c r="AH7" s="67">
        <f>IF(AA7&gt;=8,IF(E7&lt;HORAS!$B$97,AF7,0),0)</f>
        <v>0</v>
      </c>
      <c r="AI7" s="67">
        <f>IF(E7&gt;=HORAS!$B$97,AF7,0)</f>
        <v>0</v>
      </c>
      <c r="AJ7" s="67">
        <f t="shared" si="18"/>
        <v>0</v>
      </c>
      <c r="AK7" s="67">
        <f t="shared" si="19"/>
        <v>0</v>
      </c>
      <c r="AL7" s="71">
        <f t="shared" si="20"/>
        <v>0</v>
      </c>
      <c r="AN7" s="59">
        <f t="shared" si="21"/>
        <v>0</v>
      </c>
      <c r="AO7" s="58">
        <f>IF(H7=1,IF(D7&lt;HORAS!$B$104,HORAS!$D$104-HORAS!$B$104,HORAS!$D$104-D7),0)</f>
        <v>0</v>
      </c>
      <c r="AP7" s="58">
        <f>IF(H7=1,IF(E7&gt;HORAS!$C$104,HORAS!$C$104,E7),0)</f>
        <v>0</v>
      </c>
      <c r="AQ7" s="58">
        <f t="shared" si="22"/>
        <v>0</v>
      </c>
      <c r="AR7" s="72">
        <f t="shared" si="23"/>
        <v>0</v>
      </c>
      <c r="AS7" s="72">
        <f t="shared" si="24"/>
        <v>0</v>
      </c>
      <c r="AT7" s="68">
        <f>IF(AS7&lt;=HORAS!$B$115,0,IF(AS7&lt;=HORAS!$B$116,0.25,IF(AS7&lt;=HORAS!$B$117,0.5,IF(AS7&lt;=HORAS!$B$114,0.75,1))))</f>
        <v>0</v>
      </c>
      <c r="AU7" s="67">
        <f t="shared" si="25"/>
        <v>0</v>
      </c>
      <c r="AV7" s="59">
        <f>IF(H7=1,IF(E7&gt;HORAS!$C$104,E7-HORAS!$C$104),0)</f>
        <v>0</v>
      </c>
      <c r="AW7" s="67">
        <f t="shared" si="26"/>
        <v>0</v>
      </c>
      <c r="AX7" s="67">
        <f t="shared" si="27"/>
        <v>0</v>
      </c>
      <c r="AY7" s="68">
        <f>IF(AX7&lt;=HORAS!$B$115,0,IF(AX7&lt;=HORAS!$B$116,0.25,IF(AX7&lt;=HORAS!$B$117,0.5,IF(AX7&lt;=HORAS!$B$114,0.75,1))))</f>
        <v>0</v>
      </c>
      <c r="AZ7" s="67">
        <f t="shared" si="28"/>
        <v>0</v>
      </c>
      <c r="BA7" s="67"/>
    </row>
    <row r="8" spans="1:53" s="72" customFormat="1" x14ac:dyDescent="0.2">
      <c r="A8" s="64" t="s">
        <v>245</v>
      </c>
      <c r="B8" s="64" t="s">
        <v>251</v>
      </c>
      <c r="C8" s="61"/>
      <c r="D8" s="62"/>
      <c r="E8" s="59"/>
      <c r="F8" s="66">
        <f>IF(G8=1,0,IF(E8&gt;HORAS!$B$96,E8-HORAS!$B$96,))</f>
        <v>0</v>
      </c>
      <c r="G8" s="67">
        <f t="shared" si="0"/>
        <v>0</v>
      </c>
      <c r="H8" s="67">
        <f>IF(D8&gt;=HORAS!$B$103,1,0)</f>
        <v>0</v>
      </c>
      <c r="I8" s="68">
        <f t="shared" si="1"/>
        <v>0</v>
      </c>
      <c r="J8" s="68">
        <f>IF(I8&lt;=HORAS!$B$115,0,IF(I8&lt;=HORAS!$B$116,0.25,IF(I8&lt;=HORAS!$B$117,0.5,IF(I8&lt;=HORAS!$B$114,0.75,1))))</f>
        <v>0</v>
      </c>
      <c r="K8" s="69">
        <f>IF(G8=1,0,IF(E8&gt;HORAS!$B$97,E8-HORAS!$B$97,0))</f>
        <v>0</v>
      </c>
      <c r="L8" s="68">
        <f t="shared" si="2"/>
        <v>0</v>
      </c>
      <c r="M8" s="68">
        <f t="shared" si="3"/>
        <v>0</v>
      </c>
      <c r="N8" s="67">
        <f t="shared" si="4"/>
        <v>0</v>
      </c>
      <c r="O8" s="67">
        <f>IF(E8&lt;HORAS!$B$97,J8,0)</f>
        <v>0</v>
      </c>
      <c r="P8" s="67">
        <f t="shared" si="5"/>
        <v>0</v>
      </c>
      <c r="Q8" s="67">
        <f>IF(E8&gt;HORAS!$B$97,J8,0)</f>
        <v>0</v>
      </c>
      <c r="R8" s="67">
        <f t="shared" si="6"/>
        <v>0</v>
      </c>
      <c r="S8" s="67">
        <f t="shared" si="7"/>
        <v>0</v>
      </c>
      <c r="T8" s="67"/>
      <c r="U8" s="67">
        <f t="shared" si="8"/>
        <v>6</v>
      </c>
      <c r="V8" s="70" t="e">
        <f>VLOOKUP(C8,HORAS!$A$120:$A$137,1,FALSE)</f>
        <v>#N/A</v>
      </c>
      <c r="W8" s="67" t="b">
        <f t="shared" si="9"/>
        <v>1</v>
      </c>
      <c r="X8" s="59">
        <f t="shared" si="10"/>
        <v>0</v>
      </c>
      <c r="Y8" s="71">
        <f t="shared" si="11"/>
        <v>0</v>
      </c>
      <c r="Z8" s="71">
        <f t="shared" si="12"/>
        <v>0</v>
      </c>
      <c r="AA8" s="67">
        <f t="shared" si="13"/>
        <v>0</v>
      </c>
      <c r="AB8" s="67">
        <f t="shared" si="14"/>
        <v>0</v>
      </c>
      <c r="AC8" s="69">
        <f>IF(U8=7,IF(E8&gt;HORAS!$B$97,E8-HORAS!$B$97,0),IF(W8=FALSE,IF(E8&gt;HORAS!$B$97,E8-HORAS!$B$97,0),0))</f>
        <v>0</v>
      </c>
      <c r="AD8" s="71">
        <f t="shared" si="15"/>
        <v>0</v>
      </c>
      <c r="AE8" s="71">
        <f t="shared" si="16"/>
        <v>0</v>
      </c>
      <c r="AF8" s="68">
        <f>IF(AE8&lt;=HORAS!$B$115,0,IF(AE8&lt;=HORAS!$B$116,0.25,IF(AE8&lt;=HORAS!$B$117,0.5,IF(AE8&lt;=HORAS!$B$114,0.75,1))))</f>
        <v>0</v>
      </c>
      <c r="AG8" s="67">
        <f t="shared" si="17"/>
        <v>0</v>
      </c>
      <c r="AH8" s="67">
        <f>IF(AA8&gt;=8,IF(E8&lt;HORAS!$B$97,AF8,0),0)</f>
        <v>0</v>
      </c>
      <c r="AI8" s="67">
        <f>IF(E8&gt;=HORAS!$B$97,AF8,0)</f>
        <v>0</v>
      </c>
      <c r="AJ8" s="67">
        <f t="shared" si="18"/>
        <v>0</v>
      </c>
      <c r="AK8" s="67">
        <f t="shared" si="19"/>
        <v>0</v>
      </c>
      <c r="AL8" s="71">
        <f t="shared" si="20"/>
        <v>0</v>
      </c>
      <c r="AN8" s="59">
        <f t="shared" si="21"/>
        <v>0</v>
      </c>
      <c r="AO8" s="58">
        <f>IF(H8=1,IF(D8&lt;HORAS!$B$104,HORAS!$D$104-HORAS!$B$104,HORAS!$D$104-D8),0)</f>
        <v>0</v>
      </c>
      <c r="AP8" s="58">
        <f>IF(H8=1,IF(E8&gt;HORAS!$C$104,HORAS!$C$104,E8),0)</f>
        <v>0</v>
      </c>
      <c r="AQ8" s="58">
        <f t="shared" si="22"/>
        <v>0</v>
      </c>
      <c r="AR8" s="72">
        <f t="shared" si="23"/>
        <v>0</v>
      </c>
      <c r="AS8" s="72">
        <f t="shared" si="24"/>
        <v>0</v>
      </c>
      <c r="AT8" s="68">
        <f>IF(AS8&lt;=HORAS!$B$115,0,IF(AS8&lt;=HORAS!$B$116,0.25,IF(AS8&lt;=HORAS!$B$117,0.5,IF(AS8&lt;=HORAS!$B$114,0.75,1))))</f>
        <v>0</v>
      </c>
      <c r="AU8" s="67">
        <f t="shared" si="25"/>
        <v>0</v>
      </c>
      <c r="AV8" s="59">
        <f>IF(H8=1,IF(E8&gt;HORAS!$C$104,E8-HORAS!$C$104),0)</f>
        <v>0</v>
      </c>
      <c r="AW8" s="67">
        <f t="shared" si="26"/>
        <v>0</v>
      </c>
      <c r="AX8" s="67">
        <f t="shared" si="27"/>
        <v>0</v>
      </c>
      <c r="AY8" s="68">
        <f>IF(AX8&lt;=HORAS!$B$115,0,IF(AX8&lt;=HORAS!$B$116,0.25,IF(AX8&lt;=HORAS!$B$117,0.5,IF(AX8&lt;=HORAS!$B$114,0.75,1))))</f>
        <v>0</v>
      </c>
      <c r="AZ8" s="67">
        <f t="shared" si="28"/>
        <v>0</v>
      </c>
      <c r="BA8" s="67"/>
    </row>
    <row r="9" spans="1:53" s="72" customFormat="1" x14ac:dyDescent="0.2">
      <c r="A9" s="64" t="s">
        <v>245</v>
      </c>
      <c r="B9" s="64" t="s">
        <v>251</v>
      </c>
      <c r="C9" s="61"/>
      <c r="D9" s="62"/>
      <c r="E9" s="59"/>
      <c r="F9" s="66">
        <f>IF(G9=1,0,IF(E9&gt;HORAS!$B$96,E9-HORAS!$B$96,))</f>
        <v>0</v>
      </c>
      <c r="G9" s="67">
        <f t="shared" si="0"/>
        <v>0</v>
      </c>
      <c r="H9" s="67">
        <f>IF(D9&gt;=HORAS!$B$103,1,0)</f>
        <v>0</v>
      </c>
      <c r="I9" s="68">
        <f t="shared" si="1"/>
        <v>0</v>
      </c>
      <c r="J9" s="68">
        <f>IF(I9&lt;=HORAS!$B$115,0,IF(I9&lt;=HORAS!$B$116,0.25,IF(I9&lt;=HORAS!$B$117,0.5,IF(I9&lt;=HORAS!$B$114,0.75,1))))</f>
        <v>0</v>
      </c>
      <c r="K9" s="69">
        <f>IF(G9=1,0,IF(E9&gt;HORAS!$B$97,E9-HORAS!$B$97,0))</f>
        <v>0</v>
      </c>
      <c r="L9" s="68">
        <f t="shared" si="2"/>
        <v>0</v>
      </c>
      <c r="M9" s="68">
        <f t="shared" si="3"/>
        <v>0</v>
      </c>
      <c r="N9" s="67">
        <f t="shared" si="4"/>
        <v>0</v>
      </c>
      <c r="O9" s="67">
        <f>IF(E9&lt;HORAS!$B$97,J9,0)</f>
        <v>0</v>
      </c>
      <c r="P9" s="67">
        <f t="shared" si="5"/>
        <v>0</v>
      </c>
      <c r="Q9" s="67">
        <f>IF(E9&gt;HORAS!$B$97,J9,0)</f>
        <v>0</v>
      </c>
      <c r="R9" s="67">
        <f t="shared" si="6"/>
        <v>0</v>
      </c>
      <c r="S9" s="67">
        <f t="shared" si="7"/>
        <v>0</v>
      </c>
      <c r="T9" s="67"/>
      <c r="U9" s="67">
        <f t="shared" si="8"/>
        <v>6</v>
      </c>
      <c r="V9" s="70" t="e">
        <f>VLOOKUP(C9,HORAS!$A$120:$A$137,1,FALSE)</f>
        <v>#N/A</v>
      </c>
      <c r="W9" s="67" t="b">
        <f t="shared" si="9"/>
        <v>1</v>
      </c>
      <c r="X9" s="59">
        <f t="shared" si="10"/>
        <v>0</v>
      </c>
      <c r="Y9" s="71">
        <f t="shared" si="11"/>
        <v>0</v>
      </c>
      <c r="Z9" s="71">
        <f t="shared" si="12"/>
        <v>0</v>
      </c>
      <c r="AA9" s="67">
        <f t="shared" si="13"/>
        <v>0</v>
      </c>
      <c r="AB9" s="67">
        <f t="shared" si="14"/>
        <v>0</v>
      </c>
      <c r="AC9" s="69">
        <f>IF(U9=7,IF(E9&gt;HORAS!$B$97,E9-HORAS!$B$97,0),IF(W9=FALSE,IF(E9&gt;HORAS!$B$97,E9-HORAS!$B$97,0),0))</f>
        <v>0</v>
      </c>
      <c r="AD9" s="71">
        <f t="shared" si="15"/>
        <v>0</v>
      </c>
      <c r="AE9" s="71">
        <f t="shared" si="16"/>
        <v>0</v>
      </c>
      <c r="AF9" s="68">
        <f>IF(AE9&lt;=HORAS!$B$115,0,IF(AE9&lt;=HORAS!$B$116,0.25,IF(AE9&lt;=HORAS!$B$117,0.5,IF(AE9&lt;=HORAS!$B$114,0.75,1))))</f>
        <v>0</v>
      </c>
      <c r="AG9" s="67">
        <f t="shared" si="17"/>
        <v>0</v>
      </c>
      <c r="AH9" s="67">
        <f>IF(AA9&gt;=8,IF(E9&lt;HORAS!$B$97,AF9,0),0)</f>
        <v>0</v>
      </c>
      <c r="AI9" s="67">
        <f>IF(E9&gt;=HORAS!$B$97,AF9,0)</f>
        <v>0</v>
      </c>
      <c r="AJ9" s="67">
        <f t="shared" si="18"/>
        <v>0</v>
      </c>
      <c r="AK9" s="67">
        <f t="shared" si="19"/>
        <v>0</v>
      </c>
      <c r="AL9" s="71">
        <f t="shared" si="20"/>
        <v>0</v>
      </c>
      <c r="AN9" s="59">
        <f t="shared" si="21"/>
        <v>0</v>
      </c>
      <c r="AO9" s="58">
        <f>IF(H9=1,IF(D9&lt;HORAS!$B$104,HORAS!$D$104-HORAS!$B$104,HORAS!$D$104-D9),0)</f>
        <v>0</v>
      </c>
      <c r="AP9" s="58">
        <f>IF(H9=1,IF(E9&gt;HORAS!$C$104,HORAS!$C$104,E9),0)</f>
        <v>0</v>
      </c>
      <c r="AQ9" s="58">
        <f t="shared" si="22"/>
        <v>0</v>
      </c>
      <c r="AR9" s="72">
        <f t="shared" si="23"/>
        <v>0</v>
      </c>
      <c r="AS9" s="72">
        <f t="shared" si="24"/>
        <v>0</v>
      </c>
      <c r="AT9" s="68">
        <f>IF(AS9&lt;=HORAS!$B$115,0,IF(AS9&lt;=HORAS!$B$116,0.25,IF(AS9&lt;=HORAS!$B$117,0.5,IF(AS9&lt;=HORAS!$B$114,0.75,1))))</f>
        <v>0</v>
      </c>
      <c r="AU9" s="67">
        <f t="shared" si="25"/>
        <v>0</v>
      </c>
      <c r="AV9" s="59">
        <f>IF(H9=1,IF(E9&gt;HORAS!$C$104,E9-HORAS!$C$104),0)</f>
        <v>0</v>
      </c>
      <c r="AW9" s="67">
        <f t="shared" si="26"/>
        <v>0</v>
      </c>
      <c r="AX9" s="67">
        <f t="shared" si="27"/>
        <v>0</v>
      </c>
      <c r="AY9" s="68">
        <f>IF(AX9&lt;=HORAS!$B$115,0,IF(AX9&lt;=HORAS!$B$116,0.25,IF(AX9&lt;=HORAS!$B$117,0.5,IF(AX9&lt;=HORAS!$B$114,0.75,1))))</f>
        <v>0</v>
      </c>
      <c r="AZ9" s="67">
        <f t="shared" si="28"/>
        <v>0</v>
      </c>
      <c r="BA9" s="67"/>
    </row>
    <row r="10" spans="1:53" s="72" customFormat="1" x14ac:dyDescent="0.2">
      <c r="A10" s="64" t="s">
        <v>245</v>
      </c>
      <c r="B10" s="64" t="s">
        <v>251</v>
      </c>
      <c r="C10" s="61"/>
      <c r="D10" s="62"/>
      <c r="E10" s="59"/>
      <c r="F10" s="66">
        <f>IF(G10=1,0,IF(E10&gt;HORAS!$B$96,E10-HORAS!$B$96,))</f>
        <v>0</v>
      </c>
      <c r="G10" s="67">
        <f t="shared" si="0"/>
        <v>0</v>
      </c>
      <c r="H10" s="67">
        <f>IF(D10&gt;=HORAS!$B$103,1,0)</f>
        <v>0</v>
      </c>
      <c r="I10" s="68">
        <f t="shared" si="1"/>
        <v>0</v>
      </c>
      <c r="J10" s="68">
        <f>IF(I10&lt;=HORAS!$B$115,0,IF(I10&lt;=HORAS!$B$116,0.25,IF(I10&lt;=HORAS!$B$117,0.5,IF(I10&lt;=HORAS!$B$114,0.75,1))))</f>
        <v>0</v>
      </c>
      <c r="K10" s="69">
        <f>IF(G10=1,0,IF(E10&gt;HORAS!$B$97,E10-HORAS!$B$97,0))</f>
        <v>0</v>
      </c>
      <c r="L10" s="68">
        <f t="shared" si="2"/>
        <v>0</v>
      </c>
      <c r="M10" s="68">
        <f t="shared" si="3"/>
        <v>0</v>
      </c>
      <c r="N10" s="67">
        <f t="shared" si="4"/>
        <v>0</v>
      </c>
      <c r="O10" s="67">
        <f>IF(E10&lt;HORAS!$B$97,J10,0)</f>
        <v>0</v>
      </c>
      <c r="P10" s="67">
        <f t="shared" si="5"/>
        <v>0</v>
      </c>
      <c r="Q10" s="67">
        <f>IF(E10&gt;HORAS!$B$97,J10,0)</f>
        <v>0</v>
      </c>
      <c r="R10" s="67">
        <f t="shared" si="6"/>
        <v>0</v>
      </c>
      <c r="S10" s="67">
        <f t="shared" si="7"/>
        <v>0</v>
      </c>
      <c r="T10" s="67"/>
      <c r="U10" s="67">
        <f t="shared" si="8"/>
        <v>6</v>
      </c>
      <c r="V10" s="70" t="e">
        <f>VLOOKUP(C10,HORAS!$A$120:$A$137,1,FALSE)</f>
        <v>#N/A</v>
      </c>
      <c r="W10" s="67" t="b">
        <f t="shared" si="9"/>
        <v>1</v>
      </c>
      <c r="X10" s="59">
        <f t="shared" si="10"/>
        <v>0</v>
      </c>
      <c r="Y10" s="71">
        <f t="shared" si="11"/>
        <v>0</v>
      </c>
      <c r="Z10" s="71">
        <f t="shared" si="12"/>
        <v>0</v>
      </c>
      <c r="AA10" s="67">
        <f t="shared" si="13"/>
        <v>0</v>
      </c>
      <c r="AB10" s="67">
        <f t="shared" si="14"/>
        <v>0</v>
      </c>
      <c r="AC10" s="69">
        <f>IF(U10=7,IF(E10&gt;HORAS!$B$97,E10-HORAS!$B$97,0),IF(W10=FALSE,IF(E10&gt;HORAS!$B$97,E10-HORAS!$B$97,0),0))</f>
        <v>0</v>
      </c>
      <c r="AD10" s="71">
        <f t="shared" si="15"/>
        <v>0</v>
      </c>
      <c r="AE10" s="71">
        <f t="shared" si="16"/>
        <v>0</v>
      </c>
      <c r="AF10" s="68">
        <f>IF(AE10&lt;=HORAS!$B$115,0,IF(AE10&lt;=HORAS!$B$116,0.25,IF(AE10&lt;=HORAS!$B$117,0.5,IF(AE10&lt;=HORAS!$B$114,0.75,1))))</f>
        <v>0</v>
      </c>
      <c r="AG10" s="67">
        <f t="shared" si="17"/>
        <v>0</v>
      </c>
      <c r="AH10" s="67">
        <f>IF(AA10&gt;=8,IF(E10&lt;HORAS!$B$97,AF10,0),0)</f>
        <v>0</v>
      </c>
      <c r="AI10" s="67">
        <f>IF(E10&gt;=HORAS!$B$97,AF10,0)</f>
        <v>0</v>
      </c>
      <c r="AJ10" s="67">
        <f t="shared" si="18"/>
        <v>0</v>
      </c>
      <c r="AK10" s="67">
        <f t="shared" si="19"/>
        <v>0</v>
      </c>
      <c r="AL10" s="71">
        <f t="shared" si="20"/>
        <v>0</v>
      </c>
      <c r="AN10" s="59">
        <f t="shared" si="21"/>
        <v>0</v>
      </c>
      <c r="AO10" s="58">
        <f>IF(H10=1,IF(D10&lt;HORAS!$B$104,HORAS!$D$104-HORAS!$B$104,HORAS!$D$104-D10),0)</f>
        <v>0</v>
      </c>
      <c r="AP10" s="58">
        <f>IF(H10=1,IF(E10&gt;HORAS!$C$104,HORAS!$C$104,E10),0)</f>
        <v>0</v>
      </c>
      <c r="AQ10" s="58">
        <f t="shared" si="22"/>
        <v>0</v>
      </c>
      <c r="AR10" s="72">
        <f t="shared" si="23"/>
        <v>0</v>
      </c>
      <c r="AS10" s="72">
        <f t="shared" si="24"/>
        <v>0</v>
      </c>
      <c r="AT10" s="68">
        <f>IF(AS10&lt;=HORAS!$B$115,0,IF(AS10&lt;=HORAS!$B$116,0.25,IF(AS10&lt;=HORAS!$B$117,0.5,IF(AS10&lt;=HORAS!$B$114,0.75,1))))</f>
        <v>0</v>
      </c>
      <c r="AU10" s="67">
        <f t="shared" si="25"/>
        <v>0</v>
      </c>
      <c r="AV10" s="59">
        <f>IF(H10=1,IF(E10&gt;HORAS!$C$104,E10-HORAS!$C$104),0)</f>
        <v>0</v>
      </c>
      <c r="AW10" s="67">
        <f t="shared" si="26"/>
        <v>0</v>
      </c>
      <c r="AX10" s="67">
        <f t="shared" si="27"/>
        <v>0</v>
      </c>
      <c r="AY10" s="68">
        <f>IF(AX10&lt;=HORAS!$B$115,0,IF(AX10&lt;=HORAS!$B$116,0.25,IF(AX10&lt;=HORAS!$B$117,0.5,IF(AX10&lt;=HORAS!$B$114,0.75,1))))</f>
        <v>0</v>
      </c>
      <c r="AZ10" s="67">
        <f t="shared" si="28"/>
        <v>0</v>
      </c>
      <c r="BA10" s="67"/>
    </row>
    <row r="11" spans="1:53" s="72" customFormat="1" x14ac:dyDescent="0.2">
      <c r="A11" s="64" t="s">
        <v>245</v>
      </c>
      <c r="B11" s="64" t="s">
        <v>251</v>
      </c>
      <c r="C11" s="61"/>
      <c r="D11" s="62"/>
      <c r="E11" s="59"/>
      <c r="F11" s="66">
        <f>IF(G11=1,0,IF(E11&gt;HORAS!$B$96,E11-HORAS!$B$96,))</f>
        <v>0</v>
      </c>
      <c r="G11" s="67">
        <f t="shared" si="0"/>
        <v>0</v>
      </c>
      <c r="H11" s="67">
        <f>IF(D11&gt;=HORAS!$B$103,1,0)</f>
        <v>0</v>
      </c>
      <c r="I11" s="68">
        <f t="shared" si="1"/>
        <v>0</v>
      </c>
      <c r="J11" s="68">
        <f>IF(I11&lt;=HORAS!$B$115,0,IF(I11&lt;=HORAS!$B$116,0.25,IF(I11&lt;=HORAS!$B$117,0.5,IF(I11&lt;=HORAS!$B$114,0.75,1))))</f>
        <v>0</v>
      </c>
      <c r="K11" s="69">
        <f>IF(G11=1,0,IF(E11&gt;HORAS!$B$97,E11-HORAS!$B$97,0))</f>
        <v>0</v>
      </c>
      <c r="L11" s="68">
        <f t="shared" si="2"/>
        <v>0</v>
      </c>
      <c r="M11" s="68">
        <f t="shared" si="3"/>
        <v>0</v>
      </c>
      <c r="N11" s="67">
        <f t="shared" si="4"/>
        <v>0</v>
      </c>
      <c r="O11" s="67">
        <f>IF(E11&lt;HORAS!$B$97,J11,0)</f>
        <v>0</v>
      </c>
      <c r="P11" s="67">
        <f t="shared" si="5"/>
        <v>0</v>
      </c>
      <c r="Q11" s="67">
        <f>IF(E11&gt;HORAS!$B$97,J11,0)</f>
        <v>0</v>
      </c>
      <c r="R11" s="67">
        <f t="shared" si="6"/>
        <v>0</v>
      </c>
      <c r="S11" s="67">
        <f t="shared" si="7"/>
        <v>0</v>
      </c>
      <c r="T11" s="67"/>
      <c r="U11" s="67">
        <f t="shared" si="8"/>
        <v>6</v>
      </c>
      <c r="V11" s="70" t="e">
        <f>VLOOKUP(C11,HORAS!$A$120:$A$137,1,FALSE)</f>
        <v>#N/A</v>
      </c>
      <c r="W11" s="67" t="b">
        <f t="shared" si="9"/>
        <v>1</v>
      </c>
      <c r="X11" s="59">
        <f t="shared" si="10"/>
        <v>0</v>
      </c>
      <c r="Y11" s="71">
        <f t="shared" si="11"/>
        <v>0</v>
      </c>
      <c r="Z11" s="71">
        <f t="shared" si="12"/>
        <v>0</v>
      </c>
      <c r="AA11" s="67">
        <f t="shared" si="13"/>
        <v>0</v>
      </c>
      <c r="AB11" s="67">
        <f t="shared" si="14"/>
        <v>0</v>
      </c>
      <c r="AC11" s="69">
        <f>IF(U11=7,IF(E11&gt;HORAS!$B$97,E11-HORAS!$B$97,0),IF(W11=FALSE,IF(E11&gt;HORAS!$B$97,E11-HORAS!$B$97,0),0))</f>
        <v>0</v>
      </c>
      <c r="AD11" s="71">
        <f t="shared" si="15"/>
        <v>0</v>
      </c>
      <c r="AE11" s="71">
        <f t="shared" si="16"/>
        <v>0</v>
      </c>
      <c r="AF11" s="68">
        <f>IF(AE11&lt;=HORAS!$B$115,0,IF(AE11&lt;=HORAS!$B$116,0.25,IF(AE11&lt;=HORAS!$B$117,0.5,IF(AE11&lt;=HORAS!$B$114,0.75,1))))</f>
        <v>0</v>
      </c>
      <c r="AG11" s="67">
        <f t="shared" si="17"/>
        <v>0</v>
      </c>
      <c r="AH11" s="67">
        <f>IF(AA11&gt;=8,IF(E11&lt;HORAS!$B$97,AF11,0),0)</f>
        <v>0</v>
      </c>
      <c r="AI11" s="67">
        <f>IF(E11&gt;=HORAS!$B$97,AF11,0)</f>
        <v>0</v>
      </c>
      <c r="AJ11" s="67">
        <f t="shared" si="18"/>
        <v>0</v>
      </c>
      <c r="AK11" s="67">
        <f t="shared" si="19"/>
        <v>0</v>
      </c>
      <c r="AL11" s="71">
        <f t="shared" si="20"/>
        <v>0</v>
      </c>
      <c r="AN11" s="59">
        <f t="shared" si="21"/>
        <v>0</v>
      </c>
      <c r="AO11" s="58">
        <f>IF(H11=1,IF(D11&lt;HORAS!$B$104,HORAS!$D$104-HORAS!$B$104,HORAS!$D$104-D11),0)</f>
        <v>0</v>
      </c>
      <c r="AP11" s="58">
        <f>IF(H11=1,IF(E11&gt;HORAS!$C$104,HORAS!$C$104,E11),0)</f>
        <v>0</v>
      </c>
      <c r="AQ11" s="58">
        <f t="shared" si="22"/>
        <v>0</v>
      </c>
      <c r="AR11" s="72">
        <f t="shared" si="23"/>
        <v>0</v>
      </c>
      <c r="AS11" s="72">
        <f t="shared" si="24"/>
        <v>0</v>
      </c>
      <c r="AT11" s="68">
        <f>IF(AS11&lt;=HORAS!$B$115,0,IF(AS11&lt;=HORAS!$B$116,0.25,IF(AS11&lt;=HORAS!$B$117,0.5,IF(AS11&lt;=HORAS!$B$114,0.75,1))))</f>
        <v>0</v>
      </c>
      <c r="AU11" s="67">
        <f t="shared" si="25"/>
        <v>0</v>
      </c>
      <c r="AV11" s="59">
        <f>IF(H11=1,IF(E11&gt;HORAS!$C$104,E11-HORAS!$C$104),0)</f>
        <v>0</v>
      </c>
      <c r="AW11" s="67">
        <f t="shared" si="26"/>
        <v>0</v>
      </c>
      <c r="AX11" s="67">
        <f t="shared" si="27"/>
        <v>0</v>
      </c>
      <c r="AY11" s="68">
        <f>IF(AX11&lt;=HORAS!$B$115,0,IF(AX11&lt;=HORAS!$B$116,0.25,IF(AX11&lt;=HORAS!$B$117,0.5,IF(AX11&lt;=HORAS!$B$114,0.75,1))))</f>
        <v>0</v>
      </c>
      <c r="AZ11" s="67">
        <f t="shared" si="28"/>
        <v>0</v>
      </c>
      <c r="BA11" s="67"/>
    </row>
    <row r="12" spans="1:53" s="72" customFormat="1" x14ac:dyDescent="0.2">
      <c r="A12" s="64" t="s">
        <v>245</v>
      </c>
      <c r="B12" s="64" t="s">
        <v>251</v>
      </c>
      <c r="C12" s="61"/>
      <c r="D12" s="62"/>
      <c r="E12" s="59"/>
      <c r="F12" s="66">
        <f>IF(G12=1,0,IF(E12&gt;HORAS!$B$96,E12-HORAS!$B$96,))</f>
        <v>0</v>
      </c>
      <c r="G12" s="67">
        <f t="shared" si="0"/>
        <v>0</v>
      </c>
      <c r="H12" s="67">
        <f>IF(D12&gt;=HORAS!$B$103,1,0)</f>
        <v>0</v>
      </c>
      <c r="I12" s="68">
        <f t="shared" si="1"/>
        <v>0</v>
      </c>
      <c r="J12" s="68">
        <f>IF(I12&lt;=HORAS!$B$115,0,IF(I12&lt;=HORAS!$B$116,0.25,IF(I12&lt;=HORAS!$B$117,0.5,IF(I12&lt;=HORAS!$B$114,0.75,1))))</f>
        <v>0</v>
      </c>
      <c r="K12" s="69">
        <f>IF(G12=1,0,IF(E12&gt;HORAS!$B$97,E12-HORAS!$B$97,0))</f>
        <v>0</v>
      </c>
      <c r="L12" s="68">
        <f t="shared" si="2"/>
        <v>0</v>
      </c>
      <c r="M12" s="68">
        <f t="shared" si="3"/>
        <v>0</v>
      </c>
      <c r="N12" s="67">
        <f t="shared" si="4"/>
        <v>0</v>
      </c>
      <c r="O12" s="67">
        <f>IF(E12&lt;HORAS!$B$97,J12,0)</f>
        <v>0</v>
      </c>
      <c r="P12" s="67">
        <f t="shared" si="5"/>
        <v>0</v>
      </c>
      <c r="Q12" s="67">
        <f>IF(E12&gt;HORAS!$B$97,J12,0)</f>
        <v>0</v>
      </c>
      <c r="R12" s="67">
        <f t="shared" si="6"/>
        <v>0</v>
      </c>
      <c r="S12" s="67">
        <f t="shared" si="7"/>
        <v>0</v>
      </c>
      <c r="T12" s="67"/>
      <c r="U12" s="67">
        <f t="shared" si="8"/>
        <v>6</v>
      </c>
      <c r="V12" s="70" t="e">
        <f>VLOOKUP(C12,HORAS!$A$120:$A$137,1,FALSE)</f>
        <v>#N/A</v>
      </c>
      <c r="W12" s="67" t="b">
        <f t="shared" si="9"/>
        <v>1</v>
      </c>
      <c r="X12" s="59">
        <f t="shared" si="10"/>
        <v>0</v>
      </c>
      <c r="Y12" s="71">
        <f t="shared" si="11"/>
        <v>0</v>
      </c>
      <c r="Z12" s="71">
        <f t="shared" si="12"/>
        <v>0</v>
      </c>
      <c r="AA12" s="67">
        <f t="shared" si="13"/>
        <v>0</v>
      </c>
      <c r="AB12" s="67">
        <f t="shared" si="14"/>
        <v>0</v>
      </c>
      <c r="AC12" s="69">
        <f>IF(U12=7,IF(E12&gt;HORAS!$B$97,E12-HORAS!$B$97,0),IF(W12=FALSE,IF(E12&gt;HORAS!$B$97,E12-HORAS!$B$97,0),0))</f>
        <v>0</v>
      </c>
      <c r="AD12" s="71">
        <f t="shared" si="15"/>
        <v>0</v>
      </c>
      <c r="AE12" s="71">
        <f t="shared" si="16"/>
        <v>0</v>
      </c>
      <c r="AF12" s="68">
        <f>IF(AE12&lt;=HORAS!$B$115,0,IF(AE12&lt;=HORAS!$B$116,0.25,IF(AE12&lt;=HORAS!$B$117,0.5,IF(AE12&lt;=HORAS!$B$114,0.75,1))))</f>
        <v>0</v>
      </c>
      <c r="AG12" s="67">
        <f t="shared" si="17"/>
        <v>0</v>
      </c>
      <c r="AH12" s="67">
        <f>IF(AA12&gt;=8,IF(E12&lt;HORAS!$B$97,AF12,0),0)</f>
        <v>0</v>
      </c>
      <c r="AI12" s="67">
        <f>IF(E12&gt;=HORAS!$B$97,AF12,0)</f>
        <v>0</v>
      </c>
      <c r="AJ12" s="67">
        <f t="shared" si="18"/>
        <v>0</v>
      </c>
      <c r="AK12" s="67">
        <f t="shared" si="19"/>
        <v>0</v>
      </c>
      <c r="AL12" s="71">
        <f t="shared" si="20"/>
        <v>0</v>
      </c>
      <c r="AN12" s="59">
        <f t="shared" si="21"/>
        <v>0</v>
      </c>
      <c r="AO12" s="58">
        <f>IF(H12=1,IF(D12&lt;HORAS!$B$104,HORAS!$D$104-HORAS!$B$104,HORAS!$D$104-D12),0)</f>
        <v>0</v>
      </c>
      <c r="AP12" s="58">
        <f>IF(H12=1,IF(E12&gt;HORAS!$C$104,HORAS!$C$104,E12),0)</f>
        <v>0</v>
      </c>
      <c r="AQ12" s="58">
        <f t="shared" si="22"/>
        <v>0</v>
      </c>
      <c r="AR12" s="72">
        <f t="shared" si="23"/>
        <v>0</v>
      </c>
      <c r="AS12" s="72">
        <f t="shared" si="24"/>
        <v>0</v>
      </c>
      <c r="AT12" s="68">
        <f>IF(AS12&lt;=HORAS!$B$115,0,IF(AS12&lt;=HORAS!$B$116,0.25,IF(AS12&lt;=HORAS!$B$117,0.5,IF(AS12&lt;=HORAS!$B$114,0.75,1))))</f>
        <v>0</v>
      </c>
      <c r="AU12" s="67">
        <f t="shared" si="25"/>
        <v>0</v>
      </c>
      <c r="AV12" s="59">
        <f>IF(H12=1,IF(E12&gt;HORAS!$C$104,E12-HORAS!$C$104),0)</f>
        <v>0</v>
      </c>
      <c r="AW12" s="67">
        <f t="shared" si="26"/>
        <v>0</v>
      </c>
      <c r="AX12" s="67">
        <f t="shared" si="27"/>
        <v>0</v>
      </c>
      <c r="AY12" s="68">
        <f>IF(AX12&lt;=HORAS!$B$115,0,IF(AX12&lt;=HORAS!$B$116,0.25,IF(AX12&lt;=HORAS!$B$117,0.5,IF(AX12&lt;=HORAS!$B$114,0.75,1))))</f>
        <v>0</v>
      </c>
      <c r="AZ12" s="67">
        <f t="shared" si="28"/>
        <v>0</v>
      </c>
      <c r="BA12" s="67"/>
    </row>
    <row r="13" spans="1:53" s="72" customFormat="1" x14ac:dyDescent="0.2">
      <c r="A13" s="64" t="s">
        <v>245</v>
      </c>
      <c r="B13" s="64" t="s">
        <v>251</v>
      </c>
      <c r="C13" s="61"/>
      <c r="D13" s="62"/>
      <c r="E13" s="59"/>
      <c r="F13" s="66">
        <f>IF(G13=1,0,IF(E13&gt;HORAS!$B$96,E13-HORAS!$B$96,))</f>
        <v>0</v>
      </c>
      <c r="G13" s="67">
        <f t="shared" si="0"/>
        <v>0</v>
      </c>
      <c r="H13" s="67">
        <f>IF(D13&gt;=HORAS!$B$103,1,0)</f>
        <v>0</v>
      </c>
      <c r="I13" s="68">
        <f t="shared" si="1"/>
        <v>0</v>
      </c>
      <c r="J13" s="68">
        <f>IF(I13&lt;=HORAS!$B$115,0,IF(I13&lt;=HORAS!$B$116,0.25,IF(I13&lt;=HORAS!$B$117,0.5,IF(I13&lt;=HORAS!$B$114,0.75,1))))</f>
        <v>0</v>
      </c>
      <c r="K13" s="69">
        <f>IF(G13=1,0,IF(E13&gt;HORAS!$B$97,E13-HORAS!$B$97,0))</f>
        <v>0</v>
      </c>
      <c r="L13" s="68">
        <f t="shared" si="2"/>
        <v>0</v>
      </c>
      <c r="M13" s="68">
        <f t="shared" si="3"/>
        <v>0</v>
      </c>
      <c r="N13" s="67">
        <f t="shared" si="4"/>
        <v>0</v>
      </c>
      <c r="O13" s="67">
        <f>IF(E13&lt;HORAS!$B$97,J13,0)</f>
        <v>0</v>
      </c>
      <c r="P13" s="67">
        <f t="shared" si="5"/>
        <v>0</v>
      </c>
      <c r="Q13" s="67">
        <f>IF(E13&gt;HORAS!$B$97,J13,0)</f>
        <v>0</v>
      </c>
      <c r="R13" s="67">
        <f t="shared" si="6"/>
        <v>0</v>
      </c>
      <c r="S13" s="67">
        <f t="shared" si="7"/>
        <v>0</v>
      </c>
      <c r="T13" s="67"/>
      <c r="U13" s="67">
        <f t="shared" si="8"/>
        <v>6</v>
      </c>
      <c r="V13" s="70" t="e">
        <f>VLOOKUP(C13,HORAS!$A$120:$A$137,1,FALSE)</f>
        <v>#N/A</v>
      </c>
      <c r="W13" s="67" t="b">
        <f t="shared" si="9"/>
        <v>1</v>
      </c>
      <c r="X13" s="59">
        <f t="shared" si="10"/>
        <v>0</v>
      </c>
      <c r="Y13" s="71">
        <f t="shared" si="11"/>
        <v>0</v>
      </c>
      <c r="Z13" s="71">
        <f t="shared" si="12"/>
        <v>0</v>
      </c>
      <c r="AA13" s="67">
        <f t="shared" si="13"/>
        <v>0</v>
      </c>
      <c r="AB13" s="67">
        <f t="shared" si="14"/>
        <v>0</v>
      </c>
      <c r="AC13" s="69">
        <f>IF(U13=7,IF(E13&gt;HORAS!$B$97,E13-HORAS!$B$97,0),IF(W13=FALSE,IF(E13&gt;HORAS!$B$97,E13-HORAS!$B$97,0),0))</f>
        <v>0</v>
      </c>
      <c r="AD13" s="71">
        <f t="shared" si="15"/>
        <v>0</v>
      </c>
      <c r="AE13" s="71">
        <f t="shared" si="16"/>
        <v>0</v>
      </c>
      <c r="AF13" s="68">
        <f>IF(AE13&lt;=HORAS!$B$115,0,IF(AE13&lt;=HORAS!$B$116,0.25,IF(AE13&lt;=HORAS!$B$117,0.5,IF(AE13&lt;=HORAS!$B$114,0.75,1))))</f>
        <v>0</v>
      </c>
      <c r="AG13" s="67">
        <f t="shared" si="17"/>
        <v>0</v>
      </c>
      <c r="AH13" s="67">
        <f>IF(AA13&gt;=8,IF(E13&lt;HORAS!$B$97,AF13,0),0)</f>
        <v>0</v>
      </c>
      <c r="AI13" s="67">
        <f>IF(E13&gt;=HORAS!$B$97,AF13,0)</f>
        <v>0</v>
      </c>
      <c r="AJ13" s="67">
        <f t="shared" si="18"/>
        <v>0</v>
      </c>
      <c r="AK13" s="67">
        <f t="shared" si="19"/>
        <v>0</v>
      </c>
      <c r="AL13" s="71">
        <f t="shared" si="20"/>
        <v>0</v>
      </c>
      <c r="AN13" s="59">
        <f t="shared" si="21"/>
        <v>0</v>
      </c>
      <c r="AO13" s="58">
        <f>IF(H13=1,IF(D13&lt;HORAS!$B$104,HORAS!$D$104-HORAS!$B$104,HORAS!$D$104-D13),0)</f>
        <v>0</v>
      </c>
      <c r="AP13" s="58">
        <f>IF(H13=1,IF(E13&gt;HORAS!$C$104,HORAS!$C$104,E13),0)</f>
        <v>0</v>
      </c>
      <c r="AQ13" s="58">
        <f t="shared" si="22"/>
        <v>0</v>
      </c>
      <c r="AR13" s="72">
        <f t="shared" si="23"/>
        <v>0</v>
      </c>
      <c r="AS13" s="72">
        <f t="shared" si="24"/>
        <v>0</v>
      </c>
      <c r="AT13" s="68">
        <f>IF(AS13&lt;=HORAS!$B$115,0,IF(AS13&lt;=HORAS!$B$116,0.25,IF(AS13&lt;=HORAS!$B$117,0.5,IF(AS13&lt;=HORAS!$B$114,0.75,1))))</f>
        <v>0</v>
      </c>
      <c r="AU13" s="67">
        <f t="shared" si="25"/>
        <v>0</v>
      </c>
      <c r="AV13" s="59">
        <f>IF(H13=1,IF(E13&gt;HORAS!$C$104,E13-HORAS!$C$104),0)</f>
        <v>0</v>
      </c>
      <c r="AW13" s="67">
        <f t="shared" si="26"/>
        <v>0</v>
      </c>
      <c r="AX13" s="67">
        <f t="shared" si="27"/>
        <v>0</v>
      </c>
      <c r="AY13" s="68">
        <f>IF(AX13&lt;=HORAS!$B$115,0,IF(AX13&lt;=HORAS!$B$116,0.25,IF(AX13&lt;=HORAS!$B$117,0.5,IF(AX13&lt;=HORAS!$B$114,0.75,1))))</f>
        <v>0</v>
      </c>
      <c r="AZ13" s="67">
        <f t="shared" si="28"/>
        <v>0</v>
      </c>
      <c r="BA13" s="67"/>
    </row>
    <row r="14" spans="1:53" s="72" customFormat="1" x14ac:dyDescent="0.2">
      <c r="A14" s="64" t="s">
        <v>245</v>
      </c>
      <c r="B14" s="64" t="s">
        <v>251</v>
      </c>
      <c r="C14" s="61"/>
      <c r="D14" s="62"/>
      <c r="E14" s="59"/>
      <c r="F14" s="66">
        <f>IF(G14=1,0,IF(E14&gt;HORAS!$B$96,E14-HORAS!$B$96,))</f>
        <v>0</v>
      </c>
      <c r="G14" s="67">
        <f t="shared" si="0"/>
        <v>0</v>
      </c>
      <c r="H14" s="67">
        <f>IF(D14&gt;=HORAS!$B$103,1,0)</f>
        <v>0</v>
      </c>
      <c r="I14" s="68">
        <f t="shared" si="1"/>
        <v>0</v>
      </c>
      <c r="J14" s="68">
        <f>IF(I14&lt;=HORAS!$B$115,0,IF(I14&lt;=HORAS!$B$116,0.25,IF(I14&lt;=HORAS!$B$117,0.5,IF(I14&lt;=HORAS!$B$114,0.75,1))))</f>
        <v>0</v>
      </c>
      <c r="K14" s="69">
        <f>IF(G14=1,0,IF(E14&gt;HORAS!$B$97,E14-HORAS!$B$97,0))</f>
        <v>0</v>
      </c>
      <c r="L14" s="68">
        <f t="shared" si="2"/>
        <v>0</v>
      </c>
      <c r="M14" s="68">
        <f t="shared" si="3"/>
        <v>0</v>
      </c>
      <c r="N14" s="67">
        <f t="shared" si="4"/>
        <v>0</v>
      </c>
      <c r="O14" s="67">
        <f>IF(E14&lt;HORAS!$B$97,J14,0)</f>
        <v>0</v>
      </c>
      <c r="P14" s="67">
        <f t="shared" si="5"/>
        <v>0</v>
      </c>
      <c r="Q14" s="67">
        <f>IF(E14&gt;HORAS!$B$97,J14,0)</f>
        <v>0</v>
      </c>
      <c r="R14" s="67">
        <f t="shared" si="6"/>
        <v>0</v>
      </c>
      <c r="S14" s="67">
        <f t="shared" si="7"/>
        <v>0</v>
      </c>
      <c r="T14" s="67"/>
      <c r="U14" s="67">
        <f t="shared" si="8"/>
        <v>6</v>
      </c>
      <c r="V14" s="70" t="e">
        <f>VLOOKUP(C14,HORAS!$A$120:$A$137,1,FALSE)</f>
        <v>#N/A</v>
      </c>
      <c r="W14" s="67" t="b">
        <f t="shared" si="9"/>
        <v>1</v>
      </c>
      <c r="X14" s="59">
        <f t="shared" si="10"/>
        <v>0</v>
      </c>
      <c r="Y14" s="71">
        <f t="shared" si="11"/>
        <v>0</v>
      </c>
      <c r="Z14" s="71">
        <f t="shared" si="12"/>
        <v>0</v>
      </c>
      <c r="AA14" s="67">
        <f t="shared" si="13"/>
        <v>0</v>
      </c>
      <c r="AB14" s="67">
        <f t="shared" si="14"/>
        <v>0</v>
      </c>
      <c r="AC14" s="69">
        <f>IF(U14=7,IF(E14&gt;HORAS!$B$97,E14-HORAS!$B$97,0),IF(W14=FALSE,IF(E14&gt;HORAS!$B$97,E14-HORAS!$B$97,0),0))</f>
        <v>0</v>
      </c>
      <c r="AD14" s="71">
        <f t="shared" si="15"/>
        <v>0</v>
      </c>
      <c r="AE14" s="71">
        <f t="shared" si="16"/>
        <v>0</v>
      </c>
      <c r="AF14" s="68">
        <f>IF(AE14&lt;=HORAS!$B$115,0,IF(AE14&lt;=HORAS!$B$116,0.25,IF(AE14&lt;=HORAS!$B$117,0.5,IF(AE14&lt;=HORAS!$B$114,0.75,1))))</f>
        <v>0</v>
      </c>
      <c r="AG14" s="67">
        <f t="shared" si="17"/>
        <v>0</v>
      </c>
      <c r="AH14" s="67">
        <f>IF(AA14&gt;=8,IF(E14&lt;HORAS!$B$97,AF14,0),0)</f>
        <v>0</v>
      </c>
      <c r="AI14" s="67">
        <f>IF(E14&gt;=HORAS!$B$97,AF14,0)</f>
        <v>0</v>
      </c>
      <c r="AJ14" s="67">
        <f t="shared" si="18"/>
        <v>0</v>
      </c>
      <c r="AK14" s="67">
        <f t="shared" si="19"/>
        <v>0</v>
      </c>
      <c r="AL14" s="71">
        <f t="shared" si="20"/>
        <v>0</v>
      </c>
      <c r="AN14" s="59">
        <f t="shared" si="21"/>
        <v>0</v>
      </c>
      <c r="AO14" s="58">
        <f>IF(H14=1,IF(D14&lt;HORAS!$B$104,HORAS!$D$104-HORAS!$B$104,HORAS!$D$104-D14),0)</f>
        <v>0</v>
      </c>
      <c r="AP14" s="58">
        <f>IF(H14=1,IF(E14&gt;HORAS!$C$104,HORAS!$C$104,E14),0)</f>
        <v>0</v>
      </c>
      <c r="AQ14" s="58">
        <f t="shared" si="22"/>
        <v>0</v>
      </c>
      <c r="AR14" s="72">
        <f t="shared" si="23"/>
        <v>0</v>
      </c>
      <c r="AS14" s="72">
        <f t="shared" si="24"/>
        <v>0</v>
      </c>
      <c r="AT14" s="68">
        <f>IF(AS14&lt;=HORAS!$B$115,0,IF(AS14&lt;=HORAS!$B$116,0.25,IF(AS14&lt;=HORAS!$B$117,0.5,IF(AS14&lt;=HORAS!$B$114,0.75,1))))</f>
        <v>0</v>
      </c>
      <c r="AU14" s="67">
        <f t="shared" si="25"/>
        <v>0</v>
      </c>
      <c r="AV14" s="59">
        <f>IF(H14=1,IF(E14&gt;HORAS!$C$104,E14-HORAS!$C$104),0)</f>
        <v>0</v>
      </c>
      <c r="AW14" s="67">
        <f t="shared" si="26"/>
        <v>0</v>
      </c>
      <c r="AX14" s="67">
        <f t="shared" si="27"/>
        <v>0</v>
      </c>
      <c r="AY14" s="68">
        <f>IF(AX14&lt;=HORAS!$B$115,0,IF(AX14&lt;=HORAS!$B$116,0.25,IF(AX14&lt;=HORAS!$B$117,0.5,IF(AX14&lt;=HORAS!$B$114,0.75,1))))</f>
        <v>0</v>
      </c>
      <c r="AZ14" s="67">
        <f t="shared" si="28"/>
        <v>0</v>
      </c>
      <c r="BA14" s="67"/>
    </row>
    <row r="15" spans="1:53" s="72" customFormat="1" x14ac:dyDescent="0.2">
      <c r="A15" s="64" t="s">
        <v>245</v>
      </c>
      <c r="B15" s="64" t="s">
        <v>251</v>
      </c>
      <c r="C15" s="61"/>
      <c r="D15" s="62"/>
      <c r="E15" s="59"/>
      <c r="F15" s="66">
        <f>IF(G15=1,0,IF(E15&gt;HORAS!$B$96,E15-HORAS!$B$96,))</f>
        <v>0</v>
      </c>
      <c r="G15" s="67">
        <f t="shared" si="0"/>
        <v>0</v>
      </c>
      <c r="H15" s="67">
        <f>IF(D15&gt;=HORAS!$B$103,1,0)</f>
        <v>0</v>
      </c>
      <c r="I15" s="68">
        <f t="shared" si="1"/>
        <v>0</v>
      </c>
      <c r="J15" s="68">
        <f>IF(I15&lt;=HORAS!$B$115,0,IF(I15&lt;=HORAS!$B$116,0.25,IF(I15&lt;=HORAS!$B$117,0.5,IF(I15&lt;=HORAS!$B$114,0.75,1))))</f>
        <v>0</v>
      </c>
      <c r="K15" s="69">
        <f>IF(G15=1,0,IF(E15&gt;HORAS!$B$97,E15-HORAS!$B$97,0))</f>
        <v>0</v>
      </c>
      <c r="L15" s="68">
        <f t="shared" si="2"/>
        <v>0</v>
      </c>
      <c r="M15" s="68">
        <f t="shared" si="3"/>
        <v>0</v>
      </c>
      <c r="N15" s="67">
        <f t="shared" si="4"/>
        <v>0</v>
      </c>
      <c r="O15" s="67">
        <f>IF(E15&lt;HORAS!$B$97,J15,0)</f>
        <v>0</v>
      </c>
      <c r="P15" s="67">
        <f t="shared" si="5"/>
        <v>0</v>
      </c>
      <c r="Q15" s="67">
        <f>IF(E15&gt;HORAS!$B$97,J15,0)</f>
        <v>0</v>
      </c>
      <c r="R15" s="67">
        <f t="shared" si="6"/>
        <v>0</v>
      </c>
      <c r="S15" s="67">
        <f t="shared" si="7"/>
        <v>0</v>
      </c>
      <c r="T15" s="67"/>
      <c r="U15" s="67">
        <f t="shared" si="8"/>
        <v>6</v>
      </c>
      <c r="V15" s="70" t="e">
        <f>VLOOKUP(C15,HORAS!$A$120:$A$137,1,FALSE)</f>
        <v>#N/A</v>
      </c>
      <c r="W15" s="67" t="b">
        <f t="shared" si="9"/>
        <v>1</v>
      </c>
      <c r="X15" s="59">
        <f t="shared" si="10"/>
        <v>0</v>
      </c>
      <c r="Y15" s="71">
        <f t="shared" si="11"/>
        <v>0</v>
      </c>
      <c r="Z15" s="71">
        <f t="shared" si="12"/>
        <v>0</v>
      </c>
      <c r="AA15" s="67">
        <f t="shared" si="13"/>
        <v>0</v>
      </c>
      <c r="AB15" s="67">
        <f t="shared" si="14"/>
        <v>0</v>
      </c>
      <c r="AC15" s="69">
        <f>IF(U15=7,IF(E15&gt;HORAS!$B$97,E15-HORAS!$B$97,0),IF(W15=FALSE,IF(E15&gt;HORAS!$B$97,E15-HORAS!$B$97,0),0))</f>
        <v>0</v>
      </c>
      <c r="AD15" s="71">
        <f t="shared" si="15"/>
        <v>0</v>
      </c>
      <c r="AE15" s="71">
        <f t="shared" si="16"/>
        <v>0</v>
      </c>
      <c r="AF15" s="68">
        <f>IF(AE15&lt;=HORAS!$B$115,0,IF(AE15&lt;=HORAS!$B$116,0.25,IF(AE15&lt;=HORAS!$B$117,0.5,IF(AE15&lt;=HORAS!$B$114,0.75,1))))</f>
        <v>0</v>
      </c>
      <c r="AG15" s="67">
        <f t="shared" si="17"/>
        <v>0</v>
      </c>
      <c r="AH15" s="67">
        <f>IF(AA15&gt;=8,IF(E15&lt;HORAS!$B$97,AF15,0),0)</f>
        <v>0</v>
      </c>
      <c r="AI15" s="67">
        <f>IF(E15&gt;=HORAS!$B$97,AF15,0)</f>
        <v>0</v>
      </c>
      <c r="AJ15" s="67">
        <f t="shared" si="18"/>
        <v>0</v>
      </c>
      <c r="AK15" s="67">
        <f t="shared" si="19"/>
        <v>0</v>
      </c>
      <c r="AL15" s="71">
        <f t="shared" si="20"/>
        <v>0</v>
      </c>
      <c r="AN15" s="59">
        <f t="shared" si="21"/>
        <v>0</v>
      </c>
      <c r="AO15" s="58">
        <f>IF(H15=1,IF(D15&lt;HORAS!$B$104,HORAS!$D$104-HORAS!$B$104,HORAS!$D$104-D15),0)</f>
        <v>0</v>
      </c>
      <c r="AP15" s="58">
        <f>IF(H15=1,IF(E15&gt;HORAS!$C$104,HORAS!$C$104,E15),0)</f>
        <v>0</v>
      </c>
      <c r="AQ15" s="58">
        <f t="shared" si="22"/>
        <v>0</v>
      </c>
      <c r="AR15" s="72">
        <f t="shared" si="23"/>
        <v>0</v>
      </c>
      <c r="AS15" s="72">
        <f t="shared" si="24"/>
        <v>0</v>
      </c>
      <c r="AT15" s="68">
        <f>IF(AS15&lt;=HORAS!$B$115,0,IF(AS15&lt;=HORAS!$B$116,0.25,IF(AS15&lt;=HORAS!$B$117,0.5,IF(AS15&lt;=HORAS!$B$114,0.75,1))))</f>
        <v>0</v>
      </c>
      <c r="AU15" s="67">
        <f t="shared" si="25"/>
        <v>0</v>
      </c>
      <c r="AV15" s="59">
        <f>IF(H15=1,IF(E15&gt;HORAS!$C$104,E15-HORAS!$C$104),0)</f>
        <v>0</v>
      </c>
      <c r="AW15" s="67">
        <f t="shared" si="26"/>
        <v>0</v>
      </c>
      <c r="AX15" s="67">
        <f t="shared" si="27"/>
        <v>0</v>
      </c>
      <c r="AY15" s="68">
        <f>IF(AX15&lt;=HORAS!$B$115,0,IF(AX15&lt;=HORAS!$B$116,0.25,IF(AX15&lt;=HORAS!$B$117,0.5,IF(AX15&lt;=HORAS!$B$114,0.75,1))))</f>
        <v>0</v>
      </c>
      <c r="AZ15" s="67">
        <f t="shared" si="28"/>
        <v>0</v>
      </c>
      <c r="BA15" s="67"/>
    </row>
    <row r="16" spans="1:53" s="72" customFormat="1" x14ac:dyDescent="0.2">
      <c r="A16" s="64" t="s">
        <v>245</v>
      </c>
      <c r="B16" s="64" t="s">
        <v>251</v>
      </c>
      <c r="C16" s="61"/>
      <c r="D16" s="62"/>
      <c r="E16" s="59"/>
      <c r="F16" s="66">
        <f>IF(G16=1,0,IF(E16&gt;HORAS!$B$96,E16-HORAS!$B$96,))</f>
        <v>0</v>
      </c>
      <c r="G16" s="67">
        <f t="shared" si="0"/>
        <v>0</v>
      </c>
      <c r="H16" s="67">
        <f>IF(D16&gt;=HORAS!$B$103,1,0)</f>
        <v>0</v>
      </c>
      <c r="I16" s="68">
        <f t="shared" si="1"/>
        <v>0</v>
      </c>
      <c r="J16" s="68">
        <f>IF(I16&lt;=HORAS!$B$115,0,IF(I16&lt;=HORAS!$B$116,0.25,IF(I16&lt;=HORAS!$B$117,0.5,IF(I16&lt;=HORAS!$B$114,0.75,1))))</f>
        <v>0</v>
      </c>
      <c r="K16" s="69">
        <f>IF(G16=1,0,IF(E16&gt;HORAS!$B$97,E16-HORAS!$B$97,0))</f>
        <v>0</v>
      </c>
      <c r="L16" s="68">
        <f t="shared" si="2"/>
        <v>0</v>
      </c>
      <c r="M16" s="68">
        <f t="shared" si="3"/>
        <v>0</v>
      </c>
      <c r="N16" s="67">
        <f t="shared" si="4"/>
        <v>0</v>
      </c>
      <c r="O16" s="67">
        <f>IF(E16&lt;HORAS!$B$97,J16,0)</f>
        <v>0</v>
      </c>
      <c r="P16" s="67">
        <f t="shared" si="5"/>
        <v>0</v>
      </c>
      <c r="Q16" s="67">
        <f>IF(E16&gt;HORAS!$B$97,J16,0)</f>
        <v>0</v>
      </c>
      <c r="R16" s="67">
        <f t="shared" si="6"/>
        <v>0</v>
      </c>
      <c r="S16" s="67">
        <f t="shared" si="7"/>
        <v>0</v>
      </c>
      <c r="T16" s="67"/>
      <c r="U16" s="67">
        <f t="shared" si="8"/>
        <v>6</v>
      </c>
      <c r="V16" s="70" t="e">
        <f>VLOOKUP(C16,HORAS!$A$120:$A$137,1,FALSE)</f>
        <v>#N/A</v>
      </c>
      <c r="W16" s="67" t="b">
        <f t="shared" si="9"/>
        <v>1</v>
      </c>
      <c r="X16" s="59">
        <f t="shared" si="10"/>
        <v>0</v>
      </c>
      <c r="Y16" s="71">
        <f t="shared" si="11"/>
        <v>0</v>
      </c>
      <c r="Z16" s="71">
        <f t="shared" si="12"/>
        <v>0</v>
      </c>
      <c r="AA16" s="67">
        <f t="shared" si="13"/>
        <v>0</v>
      </c>
      <c r="AB16" s="67">
        <f t="shared" si="14"/>
        <v>0</v>
      </c>
      <c r="AC16" s="69">
        <f>IF(U16=7,IF(E16&gt;HORAS!$B$97,E16-HORAS!$B$97,0),IF(W16=FALSE,IF(E16&gt;HORAS!$B$97,E16-HORAS!$B$97,0),0))</f>
        <v>0</v>
      </c>
      <c r="AD16" s="71">
        <f t="shared" si="15"/>
        <v>0</v>
      </c>
      <c r="AE16" s="71">
        <f t="shared" si="16"/>
        <v>0</v>
      </c>
      <c r="AF16" s="68">
        <f>IF(AE16&lt;=HORAS!$B$115,0,IF(AE16&lt;=HORAS!$B$116,0.25,IF(AE16&lt;=HORAS!$B$117,0.5,IF(AE16&lt;=HORAS!$B$114,0.75,1))))</f>
        <v>0</v>
      </c>
      <c r="AG16" s="67">
        <f t="shared" si="17"/>
        <v>0</v>
      </c>
      <c r="AH16" s="67">
        <f>IF(AA16&gt;=8,IF(E16&lt;HORAS!$B$97,AF16,0),0)</f>
        <v>0</v>
      </c>
      <c r="AI16" s="67">
        <f>IF(E16&gt;=HORAS!$B$97,AF16,0)</f>
        <v>0</v>
      </c>
      <c r="AJ16" s="67">
        <f t="shared" si="18"/>
        <v>0</v>
      </c>
      <c r="AK16" s="67">
        <f t="shared" si="19"/>
        <v>0</v>
      </c>
      <c r="AL16" s="71">
        <f t="shared" si="20"/>
        <v>0</v>
      </c>
      <c r="AN16" s="59">
        <f t="shared" si="21"/>
        <v>0</v>
      </c>
      <c r="AO16" s="58">
        <f>IF(H16=1,IF(D16&lt;HORAS!$B$104,HORAS!$D$104-HORAS!$B$104,HORAS!$D$104-D16),0)</f>
        <v>0</v>
      </c>
      <c r="AP16" s="58">
        <f>IF(H16=1,IF(E16&gt;HORAS!$C$104,HORAS!$C$104,E16),0)</f>
        <v>0</v>
      </c>
      <c r="AQ16" s="58">
        <f t="shared" si="22"/>
        <v>0</v>
      </c>
      <c r="AR16" s="72">
        <f t="shared" si="23"/>
        <v>0</v>
      </c>
      <c r="AS16" s="72">
        <f t="shared" si="24"/>
        <v>0</v>
      </c>
      <c r="AT16" s="68">
        <f>IF(AS16&lt;=HORAS!$B$115,0,IF(AS16&lt;=HORAS!$B$116,0.25,IF(AS16&lt;=HORAS!$B$117,0.5,IF(AS16&lt;=HORAS!$B$114,0.75,1))))</f>
        <v>0</v>
      </c>
      <c r="AU16" s="67">
        <f t="shared" si="25"/>
        <v>0</v>
      </c>
      <c r="AV16" s="59">
        <f>IF(H16=1,IF(E16&gt;HORAS!$C$104,E16-HORAS!$C$104),0)</f>
        <v>0</v>
      </c>
      <c r="AW16" s="67">
        <f t="shared" si="26"/>
        <v>0</v>
      </c>
      <c r="AX16" s="67">
        <f t="shared" si="27"/>
        <v>0</v>
      </c>
      <c r="AY16" s="68">
        <f>IF(AX16&lt;=HORAS!$B$115,0,IF(AX16&lt;=HORAS!$B$116,0.25,IF(AX16&lt;=HORAS!$B$117,0.5,IF(AX16&lt;=HORAS!$B$114,0.75,1))))</f>
        <v>0</v>
      </c>
      <c r="AZ16" s="67">
        <f t="shared" si="28"/>
        <v>0</v>
      </c>
      <c r="BA16" s="67"/>
    </row>
    <row r="17" spans="1:53" s="72" customFormat="1" x14ac:dyDescent="0.2">
      <c r="A17" s="64" t="s">
        <v>245</v>
      </c>
      <c r="B17" s="64" t="s">
        <v>251</v>
      </c>
      <c r="C17" s="61"/>
      <c r="D17" s="62"/>
      <c r="E17" s="59"/>
      <c r="F17" s="66">
        <f>IF(G17=1,0,IF(E17&gt;HORAS!$B$96,E17-HORAS!$B$96,))</f>
        <v>0</v>
      </c>
      <c r="G17" s="67">
        <f t="shared" si="0"/>
        <v>0</v>
      </c>
      <c r="H17" s="67">
        <f>IF(D17&gt;=HORAS!$B$103,1,0)</f>
        <v>0</v>
      </c>
      <c r="I17" s="68">
        <f t="shared" si="1"/>
        <v>0</v>
      </c>
      <c r="J17" s="68">
        <f>IF(I17&lt;=HORAS!$B$115,0,IF(I17&lt;=HORAS!$B$116,0.25,IF(I17&lt;=HORAS!$B$117,0.5,IF(I17&lt;=HORAS!$B$114,0.75,1))))</f>
        <v>0</v>
      </c>
      <c r="K17" s="69">
        <f>IF(G17=1,0,IF(E17&gt;HORAS!$B$97,E17-HORAS!$B$97,0))</f>
        <v>0</v>
      </c>
      <c r="L17" s="68">
        <f t="shared" si="2"/>
        <v>0</v>
      </c>
      <c r="M17" s="68">
        <f t="shared" si="3"/>
        <v>0</v>
      </c>
      <c r="N17" s="67">
        <f t="shared" si="4"/>
        <v>0</v>
      </c>
      <c r="O17" s="67">
        <f>IF(E17&lt;HORAS!$B$97,J17,0)</f>
        <v>0</v>
      </c>
      <c r="P17" s="67">
        <f t="shared" si="5"/>
        <v>0</v>
      </c>
      <c r="Q17" s="67">
        <f>IF(E17&gt;HORAS!$B$97,J17,0)</f>
        <v>0</v>
      </c>
      <c r="R17" s="67">
        <f t="shared" si="6"/>
        <v>0</v>
      </c>
      <c r="S17" s="67">
        <f t="shared" si="7"/>
        <v>0</v>
      </c>
      <c r="T17" s="67"/>
      <c r="U17" s="67">
        <f t="shared" si="8"/>
        <v>6</v>
      </c>
      <c r="V17" s="70" t="e">
        <f>VLOOKUP(C17,HORAS!$A$120:$A$137,1,FALSE)</f>
        <v>#N/A</v>
      </c>
      <c r="W17" s="67" t="b">
        <f t="shared" si="9"/>
        <v>1</v>
      </c>
      <c r="X17" s="59">
        <f t="shared" si="10"/>
        <v>0</v>
      </c>
      <c r="Y17" s="71">
        <f t="shared" si="11"/>
        <v>0</v>
      </c>
      <c r="Z17" s="71">
        <f t="shared" si="12"/>
        <v>0</v>
      </c>
      <c r="AA17" s="67">
        <f t="shared" si="13"/>
        <v>0</v>
      </c>
      <c r="AB17" s="67">
        <f t="shared" si="14"/>
        <v>0</v>
      </c>
      <c r="AC17" s="69">
        <f>IF(U17=7,IF(E17&gt;HORAS!$B$97,E17-HORAS!$B$97,0),IF(W17=FALSE,IF(E17&gt;HORAS!$B$97,E17-HORAS!$B$97,0),0))</f>
        <v>0</v>
      </c>
      <c r="AD17" s="71">
        <f t="shared" si="15"/>
        <v>0</v>
      </c>
      <c r="AE17" s="71">
        <f t="shared" si="16"/>
        <v>0</v>
      </c>
      <c r="AF17" s="68">
        <f>IF(AE17&lt;=HORAS!$B$115,0,IF(AE17&lt;=HORAS!$B$116,0.25,IF(AE17&lt;=HORAS!$B$117,0.5,IF(AE17&lt;=HORAS!$B$114,0.75,1))))</f>
        <v>0</v>
      </c>
      <c r="AG17" s="67">
        <f t="shared" si="17"/>
        <v>0</v>
      </c>
      <c r="AH17" s="67">
        <f>IF(AA17&gt;=8,IF(E17&lt;HORAS!$B$97,AF17,0),0)</f>
        <v>0</v>
      </c>
      <c r="AI17" s="67">
        <f>IF(E17&gt;=HORAS!$B$97,AF17,0)</f>
        <v>0</v>
      </c>
      <c r="AJ17" s="67">
        <f t="shared" si="18"/>
        <v>0</v>
      </c>
      <c r="AK17" s="67">
        <f t="shared" si="19"/>
        <v>0</v>
      </c>
      <c r="AL17" s="71">
        <f t="shared" si="20"/>
        <v>0</v>
      </c>
      <c r="AN17" s="59">
        <f t="shared" si="21"/>
        <v>0</v>
      </c>
      <c r="AO17" s="58">
        <f>IF(H17=1,IF(D17&lt;HORAS!$B$104,HORAS!$D$104-HORAS!$B$104,HORAS!$D$104-D17),0)</f>
        <v>0</v>
      </c>
      <c r="AP17" s="58">
        <f>IF(H17=1,IF(E17&gt;HORAS!$C$104,HORAS!$C$104,E17),0)</f>
        <v>0</v>
      </c>
      <c r="AQ17" s="58">
        <f t="shared" si="22"/>
        <v>0</v>
      </c>
      <c r="AR17" s="72">
        <f t="shared" si="23"/>
        <v>0</v>
      </c>
      <c r="AS17" s="72">
        <f t="shared" si="24"/>
        <v>0</v>
      </c>
      <c r="AT17" s="68">
        <f>IF(AS17&lt;=HORAS!$B$115,0,IF(AS17&lt;=HORAS!$B$116,0.25,IF(AS17&lt;=HORAS!$B$117,0.5,IF(AS17&lt;=HORAS!$B$114,0.75,1))))</f>
        <v>0</v>
      </c>
      <c r="AU17" s="67">
        <f t="shared" si="25"/>
        <v>0</v>
      </c>
      <c r="AV17" s="59">
        <f>IF(H17=1,IF(E17&gt;HORAS!$C$104,E17-HORAS!$C$104),0)</f>
        <v>0</v>
      </c>
      <c r="AW17" s="67">
        <f t="shared" si="26"/>
        <v>0</v>
      </c>
      <c r="AX17" s="67">
        <f t="shared" si="27"/>
        <v>0</v>
      </c>
      <c r="AY17" s="68">
        <f>IF(AX17&lt;=HORAS!$B$115,0,IF(AX17&lt;=HORAS!$B$116,0.25,IF(AX17&lt;=HORAS!$B$117,0.5,IF(AX17&lt;=HORAS!$B$114,0.75,1))))</f>
        <v>0</v>
      </c>
      <c r="AZ17" s="67">
        <f t="shared" si="28"/>
        <v>0</v>
      </c>
      <c r="BA17" s="67"/>
    </row>
    <row r="18" spans="1:53" s="72" customFormat="1" x14ac:dyDescent="0.2">
      <c r="A18" s="64" t="s">
        <v>216</v>
      </c>
      <c r="B18" s="64" t="s">
        <v>55</v>
      </c>
      <c r="C18" s="76"/>
      <c r="D18" s="77"/>
      <c r="E18" s="78"/>
      <c r="F18" s="66">
        <f>IF(G18=1,0,IF(E18&gt;HORAS!$B$96,E18-HORAS!$B$96,))</f>
        <v>0</v>
      </c>
      <c r="G18" s="67">
        <f t="shared" si="0"/>
        <v>0</v>
      </c>
      <c r="H18" s="67">
        <f>IF(D18&gt;=HORAS!$B$103,1,0)</f>
        <v>0</v>
      </c>
      <c r="I18" s="68">
        <f t="shared" si="1"/>
        <v>0</v>
      </c>
      <c r="J18" s="68">
        <f>IF(I18&lt;=HORAS!$B$115,0,IF(I18&lt;=HORAS!$B$116,0.25,IF(I18&lt;=HORAS!$B$117,0.5,IF(I18&lt;=HORAS!$B$114,0.75,1))))</f>
        <v>0</v>
      </c>
      <c r="K18" s="69">
        <f>IF(G18=1,0,IF(E18&gt;HORAS!$B$97,E18-HORAS!$B$97,0))</f>
        <v>0</v>
      </c>
      <c r="L18" s="68">
        <f t="shared" si="2"/>
        <v>0</v>
      </c>
      <c r="M18" s="68">
        <f t="shared" si="3"/>
        <v>0</v>
      </c>
      <c r="N18" s="67">
        <f t="shared" si="4"/>
        <v>0</v>
      </c>
      <c r="O18" s="67">
        <f>IF(E18&lt;HORAS!$B$97,J18,0)</f>
        <v>0</v>
      </c>
      <c r="P18" s="67">
        <f t="shared" si="5"/>
        <v>0</v>
      </c>
      <c r="Q18" s="67">
        <f>IF(E18&gt;HORAS!$B$97,J18,0)</f>
        <v>0</v>
      </c>
      <c r="R18" s="67">
        <f t="shared" si="6"/>
        <v>0</v>
      </c>
      <c r="S18" s="67">
        <f t="shared" si="7"/>
        <v>0</v>
      </c>
      <c r="T18" s="67"/>
      <c r="U18" s="67">
        <f t="shared" ref="U18:U27" si="29">WEEKDAY(C18,2)</f>
        <v>6</v>
      </c>
      <c r="V18" s="70" t="e">
        <f>VLOOKUP(C18,HORAS!$A$120:$A$137,1,FALSE)</f>
        <v>#N/A</v>
      </c>
      <c r="W18" s="67" t="b">
        <f t="shared" si="9"/>
        <v>1</v>
      </c>
      <c r="X18" s="59">
        <f t="shared" ref="X18:X27" si="30">IF(U18=7,E18-D18,IF(W18=FALSE,E18-D18,0))</f>
        <v>0</v>
      </c>
      <c r="Y18" s="71">
        <f t="shared" si="11"/>
        <v>0</v>
      </c>
      <c r="Z18" s="71">
        <f t="shared" ref="Z18:Z27" si="31">MINUTE(X18)</f>
        <v>0</v>
      </c>
      <c r="AA18" s="67">
        <f t="shared" ref="AA18:AA27" si="32">IF(Y18&lt;8,Y18,8)</f>
        <v>0</v>
      </c>
      <c r="AB18" s="67">
        <f t="shared" ref="AB18:AB27" si="33">IF(Y18&gt;=8,Y18-AA18,0)</f>
        <v>0</v>
      </c>
      <c r="AC18" s="69">
        <f>IF(U18=7,IF(E18&gt;HORAS!$B$97,E18-HORAS!$B$97,0),IF(W18=FALSE,IF(E18&gt;HORAS!$B$97,E18-HORAS!$B$97,0),0))</f>
        <v>0</v>
      </c>
      <c r="AD18" s="71">
        <f t="shared" si="15"/>
        <v>0</v>
      </c>
      <c r="AE18" s="71">
        <f t="shared" ref="AE18:AE27" si="34">MINUTE(AC18)</f>
        <v>0</v>
      </c>
      <c r="AF18" s="68">
        <f>IF(AE18&lt;=HORAS!$B$115,0,IF(AE18&lt;=HORAS!$B$116,0.25,IF(AE18&lt;=HORAS!$B$117,0.5,IF(AE18&lt;=HORAS!$B$114,0.75,1))))</f>
        <v>0</v>
      </c>
      <c r="AG18" s="67">
        <f t="shared" ref="AG18:AG27" si="35">IF(AA18&lt;8,AF18,0)</f>
        <v>0</v>
      </c>
      <c r="AH18" s="67">
        <f>IF(AA18&gt;=8,IF(E18&lt;HORAS!$B$97,AF18,0),0)</f>
        <v>0</v>
      </c>
      <c r="AI18" s="67">
        <f>IF(E18&gt;=HORAS!$B$97,AF18,0)</f>
        <v>0</v>
      </c>
      <c r="AJ18" s="67">
        <f t="shared" si="18"/>
        <v>0</v>
      </c>
      <c r="AK18" s="67">
        <f t="shared" si="19"/>
        <v>0</v>
      </c>
      <c r="AL18" s="71">
        <f t="shared" ref="AL18:AL27" si="36">AD18+AI18</f>
        <v>0</v>
      </c>
      <c r="AN18" s="59">
        <f t="shared" ref="AN18:AN27" si="37">IF(H18=1,E18-(D18-12),0)</f>
        <v>0</v>
      </c>
      <c r="AO18" s="58">
        <f>IF(H18=1,IF(D18&lt;HORAS!$B$104,HORAS!$D$104-HORAS!$B$104,HORAS!$D$104-D18),0)</f>
        <v>0</v>
      </c>
      <c r="AP18" s="58">
        <f>IF(H18=1,IF(E18&gt;HORAS!$C$104,HORAS!$C$104,E18),0)</f>
        <v>0</v>
      </c>
      <c r="AQ18" s="58">
        <f t="shared" ref="AQ18:AQ27" si="38">AO18+AP18</f>
        <v>0</v>
      </c>
      <c r="AR18" s="72">
        <f t="shared" si="23"/>
        <v>0</v>
      </c>
      <c r="AS18" s="72">
        <f t="shared" ref="AS18:AS27" si="39">MINUTE(AQ18)</f>
        <v>0</v>
      </c>
      <c r="AT18" s="68">
        <f>IF(AS18&lt;=HORAS!$B$115,0,IF(AS18&lt;=HORAS!$B$116,0.25,IF(AS18&lt;=HORAS!$B$117,0.5,IF(AS18&lt;=HORAS!$B$114,0.75,1))))</f>
        <v>0</v>
      </c>
      <c r="AU18" s="67">
        <f t="shared" si="25"/>
        <v>0</v>
      </c>
      <c r="AV18" s="59">
        <f>IF(H18=1,IF(E18&gt;HORAS!$C$104,E18-HORAS!$C$104),0)</f>
        <v>0</v>
      </c>
      <c r="AW18" s="67">
        <f t="shared" si="26"/>
        <v>0</v>
      </c>
      <c r="AX18" s="67">
        <f t="shared" ref="AX18:AX27" si="40">MINUTE(AV18)</f>
        <v>0</v>
      </c>
      <c r="AY18" s="68">
        <f>IF(AX18&lt;=HORAS!$B$115,0,IF(AX18&lt;=HORAS!$B$116,0.25,IF(AX18&lt;=HORAS!$B$117,0.5,IF(AX18&lt;=HORAS!$B$114,0.75,1))))</f>
        <v>0</v>
      </c>
      <c r="AZ18" s="67">
        <f t="shared" si="28"/>
        <v>0</v>
      </c>
      <c r="BA18" s="67"/>
    </row>
    <row r="19" spans="1:53" s="72" customFormat="1" x14ac:dyDescent="0.2">
      <c r="A19" s="64" t="s">
        <v>216</v>
      </c>
      <c r="B19" s="64" t="s">
        <v>55</v>
      </c>
      <c r="C19" s="76"/>
      <c r="D19" s="77"/>
      <c r="E19" s="78"/>
      <c r="F19" s="66">
        <f>IF(G19=1,0,IF(E19&gt;HORAS!$B$96,E19-HORAS!$B$96,))</f>
        <v>0</v>
      </c>
      <c r="G19" s="67">
        <f t="shared" si="0"/>
        <v>0</v>
      </c>
      <c r="H19" s="67">
        <f>IF(D19&gt;=HORAS!$B$103,1,0)</f>
        <v>0</v>
      </c>
      <c r="I19" s="68">
        <f t="shared" si="1"/>
        <v>0</v>
      </c>
      <c r="J19" s="68">
        <f>IF(I19&lt;=HORAS!$B$115,0,IF(I19&lt;=HORAS!$B$116,0.25,IF(I19&lt;=HORAS!$B$117,0.5,IF(I19&lt;=HORAS!$B$114,0.75,1))))</f>
        <v>0</v>
      </c>
      <c r="K19" s="69">
        <f>IF(G19=1,0,IF(E19&gt;HORAS!$B$97,E19-HORAS!$B$97,0))</f>
        <v>0</v>
      </c>
      <c r="L19" s="68">
        <f t="shared" si="2"/>
        <v>0</v>
      </c>
      <c r="M19" s="68">
        <f t="shared" si="3"/>
        <v>0</v>
      </c>
      <c r="N19" s="67">
        <f t="shared" si="4"/>
        <v>0</v>
      </c>
      <c r="O19" s="67">
        <f>IF(E19&lt;HORAS!$B$97,J19,0)</f>
        <v>0</v>
      </c>
      <c r="P19" s="67">
        <f t="shared" si="5"/>
        <v>0</v>
      </c>
      <c r="Q19" s="67">
        <f>IF(E19&gt;HORAS!$B$97,J19,0)</f>
        <v>0</v>
      </c>
      <c r="R19" s="67">
        <f t="shared" si="6"/>
        <v>0</v>
      </c>
      <c r="S19" s="67">
        <f t="shared" si="7"/>
        <v>0</v>
      </c>
      <c r="T19" s="67"/>
      <c r="U19" s="67">
        <f t="shared" si="29"/>
        <v>6</v>
      </c>
      <c r="V19" s="70" t="e">
        <f>VLOOKUP(C19,HORAS!$A$120:$A$137,1,FALSE)</f>
        <v>#N/A</v>
      </c>
      <c r="W19" s="67" t="b">
        <f t="shared" si="9"/>
        <v>1</v>
      </c>
      <c r="X19" s="59">
        <f t="shared" si="30"/>
        <v>0</v>
      </c>
      <c r="Y19" s="71">
        <f t="shared" si="11"/>
        <v>0</v>
      </c>
      <c r="Z19" s="71">
        <f t="shared" si="31"/>
        <v>0</v>
      </c>
      <c r="AA19" s="67">
        <f t="shared" si="32"/>
        <v>0</v>
      </c>
      <c r="AB19" s="67">
        <f t="shared" si="33"/>
        <v>0</v>
      </c>
      <c r="AC19" s="69">
        <f>IF(U19=7,IF(E19&gt;HORAS!$B$97,E19-HORAS!$B$97,0),IF(W19=FALSE,IF(E19&gt;HORAS!$B$97,E19-HORAS!$B$97,0),0))</f>
        <v>0</v>
      </c>
      <c r="AD19" s="71">
        <f t="shared" si="15"/>
        <v>0</v>
      </c>
      <c r="AE19" s="71">
        <f t="shared" si="34"/>
        <v>0</v>
      </c>
      <c r="AF19" s="68">
        <f>IF(AE19&lt;=HORAS!$B$115,0,IF(AE19&lt;=HORAS!$B$116,0.25,IF(AE19&lt;=HORAS!$B$117,0.5,IF(AE19&lt;=HORAS!$B$114,0.75,1))))</f>
        <v>0</v>
      </c>
      <c r="AG19" s="67">
        <f t="shared" si="35"/>
        <v>0</v>
      </c>
      <c r="AH19" s="67">
        <f>IF(AA19&gt;=8,IF(E19&lt;HORAS!$B$97,AF19,0),0)</f>
        <v>0</v>
      </c>
      <c r="AI19" s="67">
        <f>IF(E19&gt;=HORAS!$B$97,AF19,0)</f>
        <v>0</v>
      </c>
      <c r="AJ19" s="67">
        <f t="shared" si="18"/>
        <v>0</v>
      </c>
      <c r="AK19" s="67">
        <f t="shared" si="19"/>
        <v>0</v>
      </c>
      <c r="AL19" s="71">
        <f t="shared" si="36"/>
        <v>0</v>
      </c>
      <c r="AN19" s="59">
        <f t="shared" si="37"/>
        <v>0</v>
      </c>
      <c r="AO19" s="58">
        <f>IF(H19=1,IF(D19&lt;HORAS!$B$104,HORAS!$D$104-HORAS!$B$104,HORAS!$D$104-D19),0)</f>
        <v>0</v>
      </c>
      <c r="AP19" s="58">
        <f>IF(H19=1,IF(E19&gt;HORAS!$C$104,HORAS!$C$104,E19),0)</f>
        <v>0</v>
      </c>
      <c r="AQ19" s="58">
        <f t="shared" si="38"/>
        <v>0</v>
      </c>
      <c r="AR19" s="72">
        <f t="shared" si="23"/>
        <v>0</v>
      </c>
      <c r="AS19" s="72">
        <f t="shared" si="39"/>
        <v>0</v>
      </c>
      <c r="AT19" s="68">
        <f>IF(AS19&lt;=HORAS!$B$115,0,IF(AS19&lt;=HORAS!$B$116,0.25,IF(AS19&lt;=HORAS!$B$117,0.5,IF(AS19&lt;=HORAS!$B$114,0.75,1))))</f>
        <v>0</v>
      </c>
      <c r="AU19" s="67">
        <f t="shared" si="25"/>
        <v>0</v>
      </c>
      <c r="AV19" s="59">
        <f>IF(H19=1,IF(E19&gt;HORAS!$C$104,E19-HORAS!$C$104),0)</f>
        <v>0</v>
      </c>
      <c r="AW19" s="67">
        <f t="shared" si="26"/>
        <v>0</v>
      </c>
      <c r="AX19" s="67">
        <f t="shared" si="40"/>
        <v>0</v>
      </c>
      <c r="AY19" s="68">
        <f>IF(AX19&lt;=HORAS!$B$115,0,IF(AX19&lt;=HORAS!$B$116,0.25,IF(AX19&lt;=HORAS!$B$117,0.5,IF(AX19&lt;=HORAS!$B$114,0.75,1))))</f>
        <v>0</v>
      </c>
      <c r="AZ19" s="67">
        <f t="shared" si="28"/>
        <v>0</v>
      </c>
      <c r="BA19" s="67"/>
    </row>
    <row r="20" spans="1:53" s="72" customFormat="1" x14ac:dyDescent="0.2">
      <c r="A20" s="64" t="s">
        <v>216</v>
      </c>
      <c r="B20" s="64" t="s">
        <v>55</v>
      </c>
      <c r="C20" s="76"/>
      <c r="D20" s="77"/>
      <c r="E20" s="78"/>
      <c r="F20" s="66">
        <f>IF(G20=1,0,IF(E20&gt;HORAS!$B$96,E20-HORAS!$B$96,))</f>
        <v>0</v>
      </c>
      <c r="G20" s="67">
        <f t="shared" si="0"/>
        <v>0</v>
      </c>
      <c r="H20" s="67">
        <f>IF(D20&gt;=HORAS!$B$103,1,0)</f>
        <v>0</v>
      </c>
      <c r="I20" s="68">
        <f t="shared" si="1"/>
        <v>0</v>
      </c>
      <c r="J20" s="68">
        <f>IF(I20&lt;=HORAS!$B$115,0,IF(I20&lt;=HORAS!$B$116,0.25,IF(I20&lt;=HORAS!$B$117,0.5,IF(I20&lt;=HORAS!$B$114,0.75,1))))</f>
        <v>0</v>
      </c>
      <c r="K20" s="69">
        <f>IF(G20=1,0,IF(E20&gt;HORAS!$B$97,E20-HORAS!$B$97,0))</f>
        <v>0</v>
      </c>
      <c r="L20" s="68">
        <f t="shared" si="2"/>
        <v>0</v>
      </c>
      <c r="M20" s="68">
        <f t="shared" si="3"/>
        <v>0</v>
      </c>
      <c r="N20" s="67">
        <f t="shared" si="4"/>
        <v>0</v>
      </c>
      <c r="O20" s="67">
        <f>IF(E20&lt;HORAS!$B$97,J20,0)</f>
        <v>0</v>
      </c>
      <c r="P20" s="67">
        <f t="shared" si="5"/>
        <v>0</v>
      </c>
      <c r="Q20" s="67">
        <f>IF(E20&gt;HORAS!$B$97,J20,0)</f>
        <v>0</v>
      </c>
      <c r="R20" s="67">
        <f t="shared" si="6"/>
        <v>0</v>
      </c>
      <c r="S20" s="67">
        <f t="shared" si="7"/>
        <v>0</v>
      </c>
      <c r="T20" s="67"/>
      <c r="U20" s="67">
        <f t="shared" si="29"/>
        <v>6</v>
      </c>
      <c r="V20" s="70" t="e">
        <f>VLOOKUP(C20,HORAS!$A$120:$A$137,1,FALSE)</f>
        <v>#N/A</v>
      </c>
      <c r="W20" s="67" t="b">
        <f t="shared" si="9"/>
        <v>1</v>
      </c>
      <c r="X20" s="59">
        <f t="shared" si="30"/>
        <v>0</v>
      </c>
      <c r="Y20" s="71">
        <f t="shared" si="11"/>
        <v>0</v>
      </c>
      <c r="Z20" s="71">
        <f t="shared" si="31"/>
        <v>0</v>
      </c>
      <c r="AA20" s="67">
        <f t="shared" si="32"/>
        <v>0</v>
      </c>
      <c r="AB20" s="67">
        <f t="shared" si="33"/>
        <v>0</v>
      </c>
      <c r="AC20" s="69">
        <f>IF(U20=7,IF(E20&gt;HORAS!$B$97,E20-HORAS!$B$97,0),IF(W20=FALSE,IF(E20&gt;HORAS!$B$97,E20-HORAS!$B$97,0),0))</f>
        <v>0</v>
      </c>
      <c r="AD20" s="71">
        <f t="shared" si="15"/>
        <v>0</v>
      </c>
      <c r="AE20" s="71">
        <f t="shared" si="34"/>
        <v>0</v>
      </c>
      <c r="AF20" s="68">
        <f>IF(AE20&lt;=HORAS!$B$115,0,IF(AE20&lt;=HORAS!$B$116,0.25,IF(AE20&lt;=HORAS!$B$117,0.5,IF(AE20&lt;=HORAS!$B$114,0.75,1))))</f>
        <v>0</v>
      </c>
      <c r="AG20" s="67">
        <f t="shared" si="35"/>
        <v>0</v>
      </c>
      <c r="AH20" s="67">
        <f>IF(AA20&gt;=8,IF(E20&lt;HORAS!$B$97,AF20,0),0)</f>
        <v>0</v>
      </c>
      <c r="AI20" s="67">
        <f>IF(E20&gt;=HORAS!$B$97,AF20,0)</f>
        <v>0</v>
      </c>
      <c r="AJ20" s="67">
        <f t="shared" si="18"/>
        <v>0</v>
      </c>
      <c r="AK20" s="67">
        <f t="shared" si="19"/>
        <v>0</v>
      </c>
      <c r="AL20" s="71">
        <f t="shared" si="36"/>
        <v>0</v>
      </c>
      <c r="AN20" s="59">
        <f t="shared" si="37"/>
        <v>0</v>
      </c>
      <c r="AO20" s="58">
        <f>IF(H20=1,IF(D20&lt;HORAS!$B$104,HORAS!$D$104-HORAS!$B$104,HORAS!$D$104-D20),0)</f>
        <v>0</v>
      </c>
      <c r="AP20" s="58">
        <f>IF(H20=1,IF(E20&gt;HORAS!$C$104,HORAS!$C$104,E20),0)</f>
        <v>0</v>
      </c>
      <c r="AQ20" s="58">
        <f t="shared" si="38"/>
        <v>0</v>
      </c>
      <c r="AR20" s="72">
        <f t="shared" si="23"/>
        <v>0</v>
      </c>
      <c r="AS20" s="72">
        <f t="shared" si="39"/>
        <v>0</v>
      </c>
      <c r="AT20" s="68">
        <f>IF(AS20&lt;=HORAS!$B$115,0,IF(AS20&lt;=HORAS!$B$116,0.25,IF(AS20&lt;=HORAS!$B$117,0.5,IF(AS20&lt;=HORAS!$B$114,0.75,1))))</f>
        <v>0</v>
      </c>
      <c r="AU20" s="67">
        <f t="shared" si="25"/>
        <v>0</v>
      </c>
      <c r="AV20" s="59">
        <f>IF(H20=1,IF(E20&gt;HORAS!$C$104,E20-HORAS!$C$104),0)</f>
        <v>0</v>
      </c>
      <c r="AW20" s="67">
        <f t="shared" si="26"/>
        <v>0</v>
      </c>
      <c r="AX20" s="67">
        <f t="shared" si="40"/>
        <v>0</v>
      </c>
      <c r="AY20" s="68">
        <f>IF(AX20&lt;=HORAS!$B$115,0,IF(AX20&lt;=HORAS!$B$116,0.25,IF(AX20&lt;=HORAS!$B$117,0.5,IF(AX20&lt;=HORAS!$B$114,0.75,1))))</f>
        <v>0</v>
      </c>
      <c r="AZ20" s="67">
        <f t="shared" si="28"/>
        <v>0</v>
      </c>
      <c r="BA20" s="67"/>
    </row>
    <row r="21" spans="1:53" s="72" customFormat="1" x14ac:dyDescent="0.2">
      <c r="A21" s="64" t="s">
        <v>216</v>
      </c>
      <c r="B21" s="64" t="s">
        <v>55</v>
      </c>
      <c r="C21" s="76"/>
      <c r="D21" s="77"/>
      <c r="E21" s="78"/>
      <c r="F21" s="66">
        <f>IF(G21=1,0,IF(E21&gt;HORAS!$B$96,E21-HORAS!$B$96,))</f>
        <v>0</v>
      </c>
      <c r="G21" s="67">
        <f t="shared" si="0"/>
        <v>0</v>
      </c>
      <c r="H21" s="67">
        <f>IF(D21&gt;=HORAS!$B$103,1,0)</f>
        <v>0</v>
      </c>
      <c r="I21" s="68">
        <f t="shared" si="1"/>
        <v>0</v>
      </c>
      <c r="J21" s="68">
        <f>IF(I21&lt;=HORAS!$B$115,0,IF(I21&lt;=HORAS!$B$116,0.25,IF(I21&lt;=HORAS!$B$117,0.5,IF(I21&lt;=HORAS!$B$114,0.75,1))))</f>
        <v>0</v>
      </c>
      <c r="K21" s="69">
        <f>IF(G21=1,0,IF(E21&gt;HORAS!$B$97,E21-HORAS!$B$97,0))</f>
        <v>0</v>
      </c>
      <c r="L21" s="68">
        <f t="shared" si="2"/>
        <v>0</v>
      </c>
      <c r="M21" s="68">
        <f t="shared" si="3"/>
        <v>0</v>
      </c>
      <c r="N21" s="67">
        <f t="shared" si="4"/>
        <v>0</v>
      </c>
      <c r="O21" s="67">
        <f>IF(E21&lt;HORAS!$B$97,J21,0)</f>
        <v>0</v>
      </c>
      <c r="P21" s="67">
        <f t="shared" si="5"/>
        <v>0</v>
      </c>
      <c r="Q21" s="67">
        <f>IF(E21&gt;HORAS!$B$97,J21,0)</f>
        <v>0</v>
      </c>
      <c r="R21" s="67">
        <f t="shared" si="6"/>
        <v>0</v>
      </c>
      <c r="S21" s="67">
        <f t="shared" si="7"/>
        <v>0</v>
      </c>
      <c r="T21" s="67"/>
      <c r="U21" s="67">
        <f t="shared" si="29"/>
        <v>6</v>
      </c>
      <c r="V21" s="70" t="e">
        <f>VLOOKUP(C21,HORAS!$A$120:$A$137,1,FALSE)</f>
        <v>#N/A</v>
      </c>
      <c r="W21" s="67" t="b">
        <f t="shared" si="9"/>
        <v>1</v>
      </c>
      <c r="X21" s="59">
        <f t="shared" si="30"/>
        <v>0</v>
      </c>
      <c r="Y21" s="71">
        <f t="shared" si="11"/>
        <v>0</v>
      </c>
      <c r="Z21" s="71">
        <f t="shared" si="31"/>
        <v>0</v>
      </c>
      <c r="AA21" s="67">
        <f t="shared" si="32"/>
        <v>0</v>
      </c>
      <c r="AB21" s="67">
        <f t="shared" si="33"/>
        <v>0</v>
      </c>
      <c r="AC21" s="69">
        <f>IF(U21=7,IF(E21&gt;HORAS!$B$97,E21-HORAS!$B$97,0),IF(W21=FALSE,IF(E21&gt;HORAS!$B$97,E21-HORAS!$B$97,0),0))</f>
        <v>0</v>
      </c>
      <c r="AD21" s="71">
        <f t="shared" si="15"/>
        <v>0</v>
      </c>
      <c r="AE21" s="71">
        <f t="shared" si="34"/>
        <v>0</v>
      </c>
      <c r="AF21" s="68">
        <f>IF(AE21&lt;=HORAS!$B$115,0,IF(AE21&lt;=HORAS!$B$116,0.25,IF(AE21&lt;=HORAS!$B$117,0.5,IF(AE21&lt;=HORAS!$B$114,0.75,1))))</f>
        <v>0</v>
      </c>
      <c r="AG21" s="67">
        <f t="shared" si="35"/>
        <v>0</v>
      </c>
      <c r="AH21" s="67">
        <f>IF(AA21&gt;=8,IF(E21&lt;HORAS!$B$97,AF21,0),0)</f>
        <v>0</v>
      </c>
      <c r="AI21" s="67">
        <f>IF(E21&gt;=HORAS!$B$97,AF21,0)</f>
        <v>0</v>
      </c>
      <c r="AJ21" s="67">
        <f t="shared" si="18"/>
        <v>0</v>
      </c>
      <c r="AK21" s="67">
        <f t="shared" si="19"/>
        <v>0</v>
      </c>
      <c r="AL21" s="71">
        <f t="shared" si="36"/>
        <v>0</v>
      </c>
      <c r="AN21" s="59">
        <f t="shared" si="37"/>
        <v>0</v>
      </c>
      <c r="AO21" s="58">
        <f>IF(H21=1,IF(D21&lt;HORAS!$B$104,HORAS!$D$104-HORAS!$B$104,HORAS!$D$104-D21),0)</f>
        <v>0</v>
      </c>
      <c r="AP21" s="58">
        <f>IF(H21=1,IF(E21&gt;HORAS!$C$104,HORAS!$C$104,E21),0)</f>
        <v>0</v>
      </c>
      <c r="AQ21" s="58">
        <f t="shared" si="38"/>
        <v>0</v>
      </c>
      <c r="AR21" s="72">
        <f t="shared" si="23"/>
        <v>0</v>
      </c>
      <c r="AS21" s="72">
        <f t="shared" si="39"/>
        <v>0</v>
      </c>
      <c r="AT21" s="68">
        <f>IF(AS21&lt;=HORAS!$B$115,0,IF(AS21&lt;=HORAS!$B$116,0.25,IF(AS21&lt;=HORAS!$B$117,0.5,IF(AS21&lt;=HORAS!$B$114,0.75,1))))</f>
        <v>0</v>
      </c>
      <c r="AU21" s="67">
        <f t="shared" si="25"/>
        <v>0</v>
      </c>
      <c r="AV21" s="59">
        <f>IF(H21=1,IF(E21&gt;HORAS!$C$104,E21-HORAS!$C$104),0)</f>
        <v>0</v>
      </c>
      <c r="AW21" s="67">
        <f t="shared" si="26"/>
        <v>0</v>
      </c>
      <c r="AX21" s="67">
        <f t="shared" si="40"/>
        <v>0</v>
      </c>
      <c r="AY21" s="68">
        <f>IF(AX21&lt;=HORAS!$B$115,0,IF(AX21&lt;=HORAS!$B$116,0.25,IF(AX21&lt;=HORAS!$B$117,0.5,IF(AX21&lt;=HORAS!$B$114,0.75,1))))</f>
        <v>0</v>
      </c>
      <c r="AZ21" s="67">
        <f t="shared" si="28"/>
        <v>0</v>
      </c>
      <c r="BA21" s="67"/>
    </row>
    <row r="22" spans="1:53" s="72" customFormat="1" x14ac:dyDescent="0.2">
      <c r="A22" s="64" t="s">
        <v>216</v>
      </c>
      <c r="B22" s="64" t="s">
        <v>55</v>
      </c>
      <c r="C22" s="76"/>
      <c r="D22" s="77"/>
      <c r="E22" s="78"/>
      <c r="F22" s="66">
        <f>IF(G22=1,0,IF(E22&gt;HORAS!$B$96,E22-HORAS!$B$96,))</f>
        <v>0</v>
      </c>
      <c r="G22" s="67">
        <f t="shared" si="0"/>
        <v>0</v>
      </c>
      <c r="H22" s="67">
        <f>IF(D22&gt;=HORAS!$B$103,1,0)</f>
        <v>0</v>
      </c>
      <c r="I22" s="68">
        <f t="shared" si="1"/>
        <v>0</v>
      </c>
      <c r="J22" s="68">
        <f>IF(I22&lt;=HORAS!$B$115,0,IF(I22&lt;=HORAS!$B$116,0.25,IF(I22&lt;=HORAS!$B$117,0.5,IF(I22&lt;=HORAS!$B$114,0.75,1))))</f>
        <v>0</v>
      </c>
      <c r="K22" s="69">
        <f>IF(G22=1,0,IF(E22&gt;HORAS!$B$97,E22-HORAS!$B$97,0))</f>
        <v>0</v>
      </c>
      <c r="L22" s="68">
        <f t="shared" si="2"/>
        <v>0</v>
      </c>
      <c r="M22" s="68">
        <f t="shared" si="3"/>
        <v>0</v>
      </c>
      <c r="N22" s="67">
        <f t="shared" si="4"/>
        <v>0</v>
      </c>
      <c r="O22" s="67">
        <f>IF(E22&lt;HORAS!$B$97,J22,0)</f>
        <v>0</v>
      </c>
      <c r="P22" s="67">
        <f t="shared" si="5"/>
        <v>0</v>
      </c>
      <c r="Q22" s="67">
        <f>IF(E22&gt;HORAS!$B$97,J22,0)</f>
        <v>0</v>
      </c>
      <c r="R22" s="67">
        <f t="shared" si="6"/>
        <v>0</v>
      </c>
      <c r="S22" s="67">
        <f t="shared" si="7"/>
        <v>0</v>
      </c>
      <c r="T22" s="67"/>
      <c r="U22" s="67">
        <f t="shared" si="29"/>
        <v>6</v>
      </c>
      <c r="V22" s="70" t="e">
        <f>VLOOKUP(C22,HORAS!$A$120:$A$137,1,FALSE)</f>
        <v>#N/A</v>
      </c>
      <c r="W22" s="67" t="b">
        <f t="shared" si="9"/>
        <v>1</v>
      </c>
      <c r="X22" s="59">
        <f t="shared" si="30"/>
        <v>0</v>
      </c>
      <c r="Y22" s="71">
        <f t="shared" si="11"/>
        <v>0</v>
      </c>
      <c r="Z22" s="71">
        <f t="shared" si="31"/>
        <v>0</v>
      </c>
      <c r="AA22" s="67">
        <f t="shared" si="32"/>
        <v>0</v>
      </c>
      <c r="AB22" s="67">
        <f t="shared" si="33"/>
        <v>0</v>
      </c>
      <c r="AC22" s="69">
        <f>IF(U22=7,IF(E22&gt;HORAS!$B$97,E22-HORAS!$B$97,0),IF(W22=FALSE,IF(E22&gt;HORAS!$B$97,E22-HORAS!$B$97,0),0))</f>
        <v>0</v>
      </c>
      <c r="AD22" s="71">
        <f t="shared" si="15"/>
        <v>0</v>
      </c>
      <c r="AE22" s="71">
        <f t="shared" si="34"/>
        <v>0</v>
      </c>
      <c r="AF22" s="68">
        <f>IF(AE22&lt;=HORAS!$B$115,0,IF(AE22&lt;=HORAS!$B$116,0.25,IF(AE22&lt;=HORAS!$B$117,0.5,IF(AE22&lt;=HORAS!$B$114,0.75,1))))</f>
        <v>0</v>
      </c>
      <c r="AG22" s="67">
        <f t="shared" si="35"/>
        <v>0</v>
      </c>
      <c r="AH22" s="67">
        <f>IF(AA22&gt;=8,IF(E22&lt;HORAS!$B$97,AF22,0),0)</f>
        <v>0</v>
      </c>
      <c r="AI22" s="67">
        <f>IF(E22&gt;=HORAS!$B$97,AF22,0)</f>
        <v>0</v>
      </c>
      <c r="AJ22" s="67">
        <f t="shared" si="18"/>
        <v>0</v>
      </c>
      <c r="AK22" s="67">
        <f t="shared" si="19"/>
        <v>0</v>
      </c>
      <c r="AL22" s="71">
        <f t="shared" si="36"/>
        <v>0</v>
      </c>
      <c r="AN22" s="59">
        <f t="shared" si="37"/>
        <v>0</v>
      </c>
      <c r="AO22" s="58">
        <f>IF(H22=1,IF(D22&lt;HORAS!$B$104,HORAS!$D$104-HORAS!$B$104,HORAS!$D$104-D22),0)</f>
        <v>0</v>
      </c>
      <c r="AP22" s="58">
        <f>IF(H22=1,IF(E22&gt;HORAS!$C$104,HORAS!$C$104,E22),0)</f>
        <v>0</v>
      </c>
      <c r="AQ22" s="58">
        <f t="shared" si="38"/>
        <v>0</v>
      </c>
      <c r="AR22" s="72">
        <f t="shared" si="23"/>
        <v>0</v>
      </c>
      <c r="AS22" s="72">
        <f t="shared" si="39"/>
        <v>0</v>
      </c>
      <c r="AT22" s="68">
        <f>IF(AS22&lt;=HORAS!$B$115,0,IF(AS22&lt;=HORAS!$B$116,0.25,IF(AS22&lt;=HORAS!$B$117,0.5,IF(AS22&lt;=HORAS!$B$114,0.75,1))))</f>
        <v>0</v>
      </c>
      <c r="AU22" s="67">
        <f t="shared" si="25"/>
        <v>0</v>
      </c>
      <c r="AV22" s="59">
        <f>IF(H22=1,IF(E22&gt;HORAS!$C$104,E22-HORAS!$C$104),0)</f>
        <v>0</v>
      </c>
      <c r="AW22" s="67">
        <f t="shared" si="26"/>
        <v>0</v>
      </c>
      <c r="AX22" s="67">
        <f t="shared" si="40"/>
        <v>0</v>
      </c>
      <c r="AY22" s="68">
        <f>IF(AX22&lt;=HORAS!$B$115,0,IF(AX22&lt;=HORAS!$B$116,0.25,IF(AX22&lt;=HORAS!$B$117,0.5,IF(AX22&lt;=HORAS!$B$114,0.75,1))))</f>
        <v>0</v>
      </c>
      <c r="AZ22" s="67">
        <f t="shared" si="28"/>
        <v>0</v>
      </c>
      <c r="BA22" s="67"/>
    </row>
    <row r="23" spans="1:53" s="72" customFormat="1" x14ac:dyDescent="0.2">
      <c r="A23" s="64" t="s">
        <v>216</v>
      </c>
      <c r="B23" s="64" t="s">
        <v>55</v>
      </c>
      <c r="C23" s="76"/>
      <c r="D23" s="77"/>
      <c r="E23" s="78"/>
      <c r="F23" s="66">
        <f>IF(G23=1,0,IF(E23&gt;HORAS!$B$96,E23-HORAS!$B$96,))</f>
        <v>0</v>
      </c>
      <c r="G23" s="67">
        <f t="shared" si="0"/>
        <v>0</v>
      </c>
      <c r="H23" s="67">
        <f>IF(D23&gt;=HORAS!$B$103,1,0)</f>
        <v>0</v>
      </c>
      <c r="I23" s="68">
        <f t="shared" si="1"/>
        <v>0</v>
      </c>
      <c r="J23" s="68">
        <f>IF(I23&lt;=HORAS!$B$115,0,IF(I23&lt;=HORAS!$B$116,0.25,IF(I23&lt;=HORAS!$B$117,0.5,IF(I23&lt;=HORAS!$B$114,0.75,1))))</f>
        <v>0</v>
      </c>
      <c r="K23" s="69">
        <f>IF(G23=1,0,IF(E23&gt;HORAS!$B$97,E23-HORAS!$B$97,0))</f>
        <v>0</v>
      </c>
      <c r="L23" s="68">
        <f t="shared" si="2"/>
        <v>0</v>
      </c>
      <c r="M23" s="68">
        <f t="shared" si="3"/>
        <v>0</v>
      </c>
      <c r="N23" s="67">
        <f t="shared" si="4"/>
        <v>0</v>
      </c>
      <c r="O23" s="67">
        <f>IF(E23&lt;HORAS!$B$97,J23,0)</f>
        <v>0</v>
      </c>
      <c r="P23" s="67">
        <f t="shared" si="5"/>
        <v>0</v>
      </c>
      <c r="Q23" s="67">
        <f>IF(E23&gt;HORAS!$B$97,J23,0)</f>
        <v>0</v>
      </c>
      <c r="R23" s="67">
        <f t="shared" si="6"/>
        <v>0</v>
      </c>
      <c r="S23" s="67">
        <f t="shared" si="7"/>
        <v>0</v>
      </c>
      <c r="T23" s="67"/>
      <c r="U23" s="67">
        <f t="shared" si="29"/>
        <v>6</v>
      </c>
      <c r="V23" s="70" t="e">
        <f>VLOOKUP(C23,HORAS!$A$120:$A$137,1,FALSE)</f>
        <v>#N/A</v>
      </c>
      <c r="W23" s="67" t="b">
        <f t="shared" si="9"/>
        <v>1</v>
      </c>
      <c r="X23" s="59">
        <f t="shared" si="30"/>
        <v>0</v>
      </c>
      <c r="Y23" s="71">
        <f t="shared" si="11"/>
        <v>0</v>
      </c>
      <c r="Z23" s="71">
        <f t="shared" si="31"/>
        <v>0</v>
      </c>
      <c r="AA23" s="67">
        <f t="shared" si="32"/>
        <v>0</v>
      </c>
      <c r="AB23" s="67">
        <f t="shared" si="33"/>
        <v>0</v>
      </c>
      <c r="AC23" s="69">
        <f>IF(U23=7,IF(E23&gt;HORAS!$B$97,E23-HORAS!$B$97,0),IF(W23=FALSE,IF(E23&gt;HORAS!$B$97,E23-HORAS!$B$97,0),0))</f>
        <v>0</v>
      </c>
      <c r="AD23" s="71">
        <f t="shared" si="15"/>
        <v>0</v>
      </c>
      <c r="AE23" s="71">
        <f t="shared" si="34"/>
        <v>0</v>
      </c>
      <c r="AF23" s="68">
        <f>IF(AE23&lt;=HORAS!$B$115,0,IF(AE23&lt;=HORAS!$B$116,0.25,IF(AE23&lt;=HORAS!$B$117,0.5,IF(AE23&lt;=HORAS!$B$114,0.75,1))))</f>
        <v>0</v>
      </c>
      <c r="AG23" s="67">
        <f t="shared" si="35"/>
        <v>0</v>
      </c>
      <c r="AH23" s="67">
        <f>IF(AA23&gt;=8,IF(E23&lt;HORAS!$B$97,AF23,0),0)</f>
        <v>0</v>
      </c>
      <c r="AI23" s="67">
        <f>IF(E23&gt;=HORAS!$B$97,AF23,0)</f>
        <v>0</v>
      </c>
      <c r="AJ23" s="67">
        <f t="shared" si="18"/>
        <v>0</v>
      </c>
      <c r="AK23" s="67">
        <f t="shared" si="19"/>
        <v>0</v>
      </c>
      <c r="AL23" s="71">
        <f t="shared" si="36"/>
        <v>0</v>
      </c>
      <c r="AN23" s="59">
        <f t="shared" si="37"/>
        <v>0</v>
      </c>
      <c r="AO23" s="58">
        <f>IF(H23=1,IF(D23&lt;HORAS!$B$104,HORAS!$D$104-HORAS!$B$104,HORAS!$D$104-D23),0)</f>
        <v>0</v>
      </c>
      <c r="AP23" s="58">
        <f>IF(H23=1,IF(E23&gt;HORAS!$C$104,HORAS!$C$104,E23),0)</f>
        <v>0</v>
      </c>
      <c r="AQ23" s="58">
        <f t="shared" si="38"/>
        <v>0</v>
      </c>
      <c r="AR23" s="72">
        <f t="shared" si="23"/>
        <v>0</v>
      </c>
      <c r="AS23" s="72">
        <f t="shared" si="39"/>
        <v>0</v>
      </c>
      <c r="AT23" s="68">
        <f>IF(AS23&lt;=HORAS!$B$115,0,IF(AS23&lt;=HORAS!$B$116,0.25,IF(AS23&lt;=HORAS!$B$117,0.5,IF(AS23&lt;=HORAS!$B$114,0.75,1))))</f>
        <v>0</v>
      </c>
      <c r="AU23" s="67">
        <f t="shared" si="25"/>
        <v>0</v>
      </c>
      <c r="AV23" s="59">
        <f>IF(H23=1,IF(E23&gt;HORAS!$C$104,E23-HORAS!$C$104),0)</f>
        <v>0</v>
      </c>
      <c r="AW23" s="67">
        <f t="shared" si="26"/>
        <v>0</v>
      </c>
      <c r="AX23" s="67">
        <f t="shared" si="40"/>
        <v>0</v>
      </c>
      <c r="AY23" s="68">
        <f>IF(AX23&lt;=HORAS!$B$115,0,IF(AX23&lt;=HORAS!$B$116,0.25,IF(AX23&lt;=HORAS!$B$117,0.5,IF(AX23&lt;=HORAS!$B$114,0.75,1))))</f>
        <v>0</v>
      </c>
      <c r="AZ23" s="67">
        <f t="shared" si="28"/>
        <v>0</v>
      </c>
      <c r="BA23" s="67"/>
    </row>
    <row r="24" spans="1:53" s="72" customFormat="1" x14ac:dyDescent="0.2">
      <c r="A24" s="64" t="s">
        <v>216</v>
      </c>
      <c r="B24" s="64" t="s">
        <v>55</v>
      </c>
      <c r="C24" s="76"/>
      <c r="D24" s="77"/>
      <c r="E24" s="78"/>
      <c r="F24" s="66">
        <f>IF(G24=1,0,IF(E24&gt;HORAS!$B$96,E24-HORAS!$B$96,))</f>
        <v>0</v>
      </c>
      <c r="G24" s="67">
        <f t="shared" si="0"/>
        <v>0</v>
      </c>
      <c r="H24" s="67">
        <f>IF(D24&gt;=HORAS!$B$103,1,0)</f>
        <v>0</v>
      </c>
      <c r="I24" s="68">
        <f t="shared" si="1"/>
        <v>0</v>
      </c>
      <c r="J24" s="68">
        <f>IF(I24&lt;=HORAS!$B$115,0,IF(I24&lt;=HORAS!$B$116,0.25,IF(I24&lt;=HORAS!$B$117,0.5,IF(I24&lt;=HORAS!$B$114,0.75,1))))</f>
        <v>0</v>
      </c>
      <c r="K24" s="69">
        <f>IF(G24=1,0,IF(E24&gt;HORAS!$B$97,E24-HORAS!$B$97,0))</f>
        <v>0</v>
      </c>
      <c r="L24" s="68">
        <f t="shared" si="2"/>
        <v>0</v>
      </c>
      <c r="M24" s="68">
        <f t="shared" si="3"/>
        <v>0</v>
      </c>
      <c r="N24" s="67">
        <f t="shared" si="4"/>
        <v>0</v>
      </c>
      <c r="O24" s="67">
        <f>IF(E24&lt;HORAS!$B$97,J24,0)</f>
        <v>0</v>
      </c>
      <c r="P24" s="67">
        <f t="shared" si="5"/>
        <v>0</v>
      </c>
      <c r="Q24" s="67">
        <f>IF(E24&gt;HORAS!$B$97,J24,0)</f>
        <v>0</v>
      </c>
      <c r="R24" s="67">
        <f t="shared" si="6"/>
        <v>0</v>
      </c>
      <c r="S24" s="67">
        <f t="shared" si="7"/>
        <v>0</v>
      </c>
      <c r="T24" s="67"/>
      <c r="U24" s="67">
        <f t="shared" si="29"/>
        <v>6</v>
      </c>
      <c r="V24" s="70" t="e">
        <f>VLOOKUP(C24,HORAS!$A$120:$A$137,1,FALSE)</f>
        <v>#N/A</v>
      </c>
      <c r="W24" s="67" t="b">
        <f t="shared" si="9"/>
        <v>1</v>
      </c>
      <c r="X24" s="59">
        <f t="shared" si="30"/>
        <v>0</v>
      </c>
      <c r="Y24" s="71">
        <f t="shared" si="11"/>
        <v>0</v>
      </c>
      <c r="Z24" s="71">
        <f t="shared" si="31"/>
        <v>0</v>
      </c>
      <c r="AA24" s="67">
        <f t="shared" si="32"/>
        <v>0</v>
      </c>
      <c r="AB24" s="67">
        <f t="shared" si="33"/>
        <v>0</v>
      </c>
      <c r="AC24" s="69">
        <f>IF(U24=7,IF(E24&gt;HORAS!$B$97,E24-HORAS!$B$97,0),IF(W24=FALSE,IF(E24&gt;HORAS!$B$97,E24-HORAS!$B$97,0),0))</f>
        <v>0</v>
      </c>
      <c r="AD24" s="71">
        <f t="shared" si="15"/>
        <v>0</v>
      </c>
      <c r="AE24" s="71">
        <f t="shared" si="34"/>
        <v>0</v>
      </c>
      <c r="AF24" s="68">
        <f>IF(AE24&lt;=HORAS!$B$115,0,IF(AE24&lt;=HORAS!$B$116,0.25,IF(AE24&lt;=HORAS!$B$117,0.5,IF(AE24&lt;=HORAS!$B$114,0.75,1))))</f>
        <v>0</v>
      </c>
      <c r="AG24" s="67">
        <f t="shared" si="35"/>
        <v>0</v>
      </c>
      <c r="AH24" s="67">
        <f>IF(AA24&gt;=8,IF(E24&lt;HORAS!$B$97,AF24,0),0)</f>
        <v>0</v>
      </c>
      <c r="AI24" s="67">
        <f>IF(E24&gt;=HORAS!$B$97,AF24,0)</f>
        <v>0</v>
      </c>
      <c r="AJ24" s="67">
        <f t="shared" si="18"/>
        <v>0</v>
      </c>
      <c r="AK24" s="67">
        <f t="shared" si="19"/>
        <v>0</v>
      </c>
      <c r="AL24" s="71">
        <f t="shared" si="36"/>
        <v>0</v>
      </c>
      <c r="AN24" s="59">
        <f t="shared" si="37"/>
        <v>0</v>
      </c>
      <c r="AO24" s="58">
        <f>IF(H24=1,IF(D24&lt;HORAS!$B$104,HORAS!$D$104-HORAS!$B$104,HORAS!$D$104-D24),0)</f>
        <v>0</v>
      </c>
      <c r="AP24" s="58">
        <f>IF(H24=1,IF(E24&gt;HORAS!$C$104,HORAS!$C$104,E24),0)</f>
        <v>0</v>
      </c>
      <c r="AQ24" s="58">
        <f t="shared" si="38"/>
        <v>0</v>
      </c>
      <c r="AR24" s="72">
        <f t="shared" si="23"/>
        <v>0</v>
      </c>
      <c r="AS24" s="72">
        <f t="shared" si="39"/>
        <v>0</v>
      </c>
      <c r="AT24" s="68">
        <f>IF(AS24&lt;=HORAS!$B$115,0,IF(AS24&lt;=HORAS!$B$116,0.25,IF(AS24&lt;=HORAS!$B$117,0.5,IF(AS24&lt;=HORAS!$B$114,0.75,1))))</f>
        <v>0</v>
      </c>
      <c r="AU24" s="67">
        <f t="shared" si="25"/>
        <v>0</v>
      </c>
      <c r="AV24" s="59">
        <f>IF(H24=1,IF(E24&gt;HORAS!$C$104,E24-HORAS!$C$104),0)</f>
        <v>0</v>
      </c>
      <c r="AW24" s="67">
        <f t="shared" si="26"/>
        <v>0</v>
      </c>
      <c r="AX24" s="67">
        <f t="shared" si="40"/>
        <v>0</v>
      </c>
      <c r="AY24" s="68">
        <f>IF(AX24&lt;=HORAS!$B$115,0,IF(AX24&lt;=HORAS!$B$116,0.25,IF(AX24&lt;=HORAS!$B$117,0.5,IF(AX24&lt;=HORAS!$B$114,0.75,1))))</f>
        <v>0</v>
      </c>
      <c r="AZ24" s="67">
        <f t="shared" si="28"/>
        <v>0</v>
      </c>
      <c r="BA24" s="67"/>
    </row>
    <row r="25" spans="1:53" s="72" customFormat="1" x14ac:dyDescent="0.2">
      <c r="A25" s="64" t="s">
        <v>216</v>
      </c>
      <c r="B25" s="64" t="s">
        <v>55</v>
      </c>
      <c r="C25" s="76"/>
      <c r="D25" s="77"/>
      <c r="E25" s="78"/>
      <c r="F25" s="66">
        <f>IF(G25=1,0,IF(E25&gt;HORAS!$B$96,E25-HORAS!$B$96,))</f>
        <v>0</v>
      </c>
      <c r="G25" s="67">
        <f t="shared" si="0"/>
        <v>0</v>
      </c>
      <c r="H25" s="67">
        <f>IF(D25&gt;=HORAS!$B$103,1,0)</f>
        <v>0</v>
      </c>
      <c r="I25" s="68">
        <f t="shared" si="1"/>
        <v>0</v>
      </c>
      <c r="J25" s="68">
        <f>IF(I25&lt;=HORAS!$B$115,0,IF(I25&lt;=HORAS!$B$116,0.25,IF(I25&lt;=HORAS!$B$117,0.5,IF(I25&lt;=HORAS!$B$114,0.75,1))))</f>
        <v>0</v>
      </c>
      <c r="K25" s="69">
        <f>IF(G25=1,0,IF(E25&gt;HORAS!$B$97,E25-HORAS!$B$97,0))</f>
        <v>0</v>
      </c>
      <c r="L25" s="68">
        <f t="shared" si="2"/>
        <v>0</v>
      </c>
      <c r="M25" s="68">
        <f t="shared" si="3"/>
        <v>0</v>
      </c>
      <c r="N25" s="67">
        <f t="shared" si="4"/>
        <v>0</v>
      </c>
      <c r="O25" s="67">
        <f>IF(E25&lt;HORAS!$B$97,J25,0)</f>
        <v>0</v>
      </c>
      <c r="P25" s="67">
        <f t="shared" si="5"/>
        <v>0</v>
      </c>
      <c r="Q25" s="67">
        <f>IF(E25&gt;HORAS!$B$97,J25,0)</f>
        <v>0</v>
      </c>
      <c r="R25" s="67">
        <f t="shared" si="6"/>
        <v>0</v>
      </c>
      <c r="S25" s="67">
        <f t="shared" si="7"/>
        <v>0</v>
      </c>
      <c r="T25" s="67"/>
      <c r="U25" s="67">
        <f t="shared" si="29"/>
        <v>6</v>
      </c>
      <c r="V25" s="70" t="e">
        <f>VLOOKUP(C25,HORAS!$A$120:$A$137,1,FALSE)</f>
        <v>#N/A</v>
      </c>
      <c r="W25" s="67" t="b">
        <f t="shared" si="9"/>
        <v>1</v>
      </c>
      <c r="X25" s="59">
        <f t="shared" si="30"/>
        <v>0</v>
      </c>
      <c r="Y25" s="71">
        <f t="shared" si="11"/>
        <v>0</v>
      </c>
      <c r="Z25" s="71">
        <f t="shared" si="31"/>
        <v>0</v>
      </c>
      <c r="AA25" s="67">
        <f t="shared" si="32"/>
        <v>0</v>
      </c>
      <c r="AB25" s="67">
        <f t="shared" si="33"/>
        <v>0</v>
      </c>
      <c r="AC25" s="69">
        <f>IF(U25=7,IF(E25&gt;HORAS!$B$97,E25-HORAS!$B$97,0),IF(W25=FALSE,IF(E25&gt;HORAS!$B$97,E25-HORAS!$B$97,0),0))</f>
        <v>0</v>
      </c>
      <c r="AD25" s="71">
        <f t="shared" si="15"/>
        <v>0</v>
      </c>
      <c r="AE25" s="71">
        <f t="shared" si="34"/>
        <v>0</v>
      </c>
      <c r="AF25" s="68">
        <f>IF(AE25&lt;=HORAS!$B$115,0,IF(AE25&lt;=HORAS!$B$116,0.25,IF(AE25&lt;=HORAS!$B$117,0.5,IF(AE25&lt;=HORAS!$B$114,0.75,1))))</f>
        <v>0</v>
      </c>
      <c r="AG25" s="67">
        <f t="shared" si="35"/>
        <v>0</v>
      </c>
      <c r="AH25" s="67">
        <f>IF(AA25&gt;=8,IF(E25&lt;HORAS!$B$97,AF25,0),0)</f>
        <v>0</v>
      </c>
      <c r="AI25" s="67">
        <f>IF(E25&gt;=HORAS!$B$97,AF25,0)</f>
        <v>0</v>
      </c>
      <c r="AJ25" s="67">
        <f t="shared" si="18"/>
        <v>0</v>
      </c>
      <c r="AK25" s="67">
        <f t="shared" si="19"/>
        <v>0</v>
      </c>
      <c r="AL25" s="71">
        <f t="shared" si="36"/>
        <v>0</v>
      </c>
      <c r="AN25" s="59">
        <f t="shared" si="37"/>
        <v>0</v>
      </c>
      <c r="AO25" s="58">
        <f>IF(H25=1,IF(D25&lt;HORAS!$B$104,HORAS!$D$104-HORAS!$B$104,HORAS!$D$104-D25),0)</f>
        <v>0</v>
      </c>
      <c r="AP25" s="58">
        <f>IF(H25=1,IF(E25&gt;HORAS!$C$104,HORAS!$C$104,E25),0)</f>
        <v>0</v>
      </c>
      <c r="AQ25" s="58">
        <f t="shared" si="38"/>
        <v>0</v>
      </c>
      <c r="AR25" s="72">
        <f t="shared" si="23"/>
        <v>0</v>
      </c>
      <c r="AS25" s="72">
        <f t="shared" si="39"/>
        <v>0</v>
      </c>
      <c r="AT25" s="68">
        <f>IF(AS25&lt;=HORAS!$B$115,0,IF(AS25&lt;=HORAS!$B$116,0.25,IF(AS25&lt;=HORAS!$B$117,0.5,IF(AS25&lt;=HORAS!$B$114,0.75,1))))</f>
        <v>0</v>
      </c>
      <c r="AU25" s="67">
        <f t="shared" si="25"/>
        <v>0</v>
      </c>
      <c r="AV25" s="59">
        <f>IF(H25=1,IF(E25&gt;HORAS!$C$104,E25-HORAS!$C$104),0)</f>
        <v>0</v>
      </c>
      <c r="AW25" s="67">
        <f t="shared" si="26"/>
        <v>0</v>
      </c>
      <c r="AX25" s="67">
        <f t="shared" si="40"/>
        <v>0</v>
      </c>
      <c r="AY25" s="68">
        <f>IF(AX25&lt;=HORAS!$B$115,0,IF(AX25&lt;=HORAS!$B$116,0.25,IF(AX25&lt;=HORAS!$B$117,0.5,IF(AX25&lt;=HORAS!$B$114,0.75,1))))</f>
        <v>0</v>
      </c>
      <c r="AZ25" s="67">
        <f t="shared" si="28"/>
        <v>0</v>
      </c>
      <c r="BA25" s="67"/>
    </row>
    <row r="26" spans="1:53" s="72" customFormat="1" x14ac:dyDescent="0.2">
      <c r="A26" s="64" t="s">
        <v>216</v>
      </c>
      <c r="B26" s="64" t="s">
        <v>55</v>
      </c>
      <c r="C26" s="76"/>
      <c r="D26" s="77"/>
      <c r="E26" s="78"/>
      <c r="F26" s="66">
        <f>IF(G26=1,0,IF(E26&gt;HORAS!$B$96,E26-HORAS!$B$96,))</f>
        <v>0</v>
      </c>
      <c r="G26" s="67">
        <f t="shared" si="0"/>
        <v>0</v>
      </c>
      <c r="H26" s="67">
        <f>IF(D26&gt;=HORAS!$B$103,1,0)</f>
        <v>0</v>
      </c>
      <c r="I26" s="68">
        <f t="shared" si="1"/>
        <v>0</v>
      </c>
      <c r="J26" s="68">
        <f>IF(I26&lt;=HORAS!$B$115,0,IF(I26&lt;=HORAS!$B$116,0.25,IF(I26&lt;=HORAS!$B$117,0.5,IF(I26&lt;=HORAS!$B$114,0.75,1))))</f>
        <v>0</v>
      </c>
      <c r="K26" s="69">
        <f>IF(G26=1,0,IF(E26&gt;HORAS!$B$97,E26-HORAS!$B$97,0))</f>
        <v>0</v>
      </c>
      <c r="L26" s="68">
        <f t="shared" si="2"/>
        <v>0</v>
      </c>
      <c r="M26" s="68">
        <f t="shared" si="3"/>
        <v>0</v>
      </c>
      <c r="N26" s="67">
        <f t="shared" si="4"/>
        <v>0</v>
      </c>
      <c r="O26" s="67">
        <f>IF(E26&lt;HORAS!$B$97,J26,0)</f>
        <v>0</v>
      </c>
      <c r="P26" s="67">
        <f t="shared" si="5"/>
        <v>0</v>
      </c>
      <c r="Q26" s="67">
        <f>IF(E26&gt;HORAS!$B$97,J26,0)</f>
        <v>0</v>
      </c>
      <c r="R26" s="67">
        <f t="shared" si="6"/>
        <v>0</v>
      </c>
      <c r="S26" s="67">
        <f t="shared" si="7"/>
        <v>0</v>
      </c>
      <c r="T26" s="67"/>
      <c r="U26" s="67">
        <f t="shared" si="29"/>
        <v>6</v>
      </c>
      <c r="V26" s="70" t="e">
        <f>VLOOKUP(C26,HORAS!$A$120:$A$137,1,FALSE)</f>
        <v>#N/A</v>
      </c>
      <c r="W26" s="67" t="b">
        <f t="shared" si="9"/>
        <v>1</v>
      </c>
      <c r="X26" s="59">
        <f t="shared" si="30"/>
        <v>0</v>
      </c>
      <c r="Y26" s="71">
        <f t="shared" si="11"/>
        <v>0</v>
      </c>
      <c r="Z26" s="71">
        <f t="shared" si="31"/>
        <v>0</v>
      </c>
      <c r="AA26" s="67">
        <f t="shared" si="32"/>
        <v>0</v>
      </c>
      <c r="AB26" s="67">
        <f t="shared" si="33"/>
        <v>0</v>
      </c>
      <c r="AC26" s="69">
        <f>IF(U26=7,IF(E26&gt;HORAS!$B$97,E26-HORAS!$B$97,0),IF(W26=FALSE,IF(E26&gt;HORAS!$B$97,E26-HORAS!$B$97,0),0))</f>
        <v>0</v>
      </c>
      <c r="AD26" s="71">
        <f t="shared" si="15"/>
        <v>0</v>
      </c>
      <c r="AE26" s="71">
        <f t="shared" si="34"/>
        <v>0</v>
      </c>
      <c r="AF26" s="68">
        <f>IF(AE26&lt;=HORAS!$B$115,0,IF(AE26&lt;=HORAS!$B$116,0.25,IF(AE26&lt;=HORAS!$B$117,0.5,IF(AE26&lt;=HORAS!$B$114,0.75,1))))</f>
        <v>0</v>
      </c>
      <c r="AG26" s="67">
        <f t="shared" si="35"/>
        <v>0</v>
      </c>
      <c r="AH26" s="67">
        <f>IF(AA26&gt;=8,IF(E26&lt;HORAS!$B$97,AF26,0),0)</f>
        <v>0</v>
      </c>
      <c r="AI26" s="67">
        <f>IF(E26&gt;=HORAS!$B$97,AF26,0)</f>
        <v>0</v>
      </c>
      <c r="AJ26" s="67">
        <f t="shared" si="18"/>
        <v>0</v>
      </c>
      <c r="AK26" s="67">
        <f t="shared" si="19"/>
        <v>0</v>
      </c>
      <c r="AL26" s="71">
        <f t="shared" si="36"/>
        <v>0</v>
      </c>
      <c r="AN26" s="59">
        <f t="shared" si="37"/>
        <v>0</v>
      </c>
      <c r="AO26" s="58">
        <f>IF(H26=1,IF(D26&lt;HORAS!$B$104,HORAS!$D$104-HORAS!$B$104,HORAS!$D$104-D26),0)</f>
        <v>0</v>
      </c>
      <c r="AP26" s="58">
        <f>IF(H26=1,IF(E26&gt;HORAS!$C$104,HORAS!$C$104,E26),0)</f>
        <v>0</v>
      </c>
      <c r="AQ26" s="58">
        <f t="shared" si="38"/>
        <v>0</v>
      </c>
      <c r="AR26" s="72">
        <f t="shared" si="23"/>
        <v>0</v>
      </c>
      <c r="AS26" s="72">
        <f t="shared" si="39"/>
        <v>0</v>
      </c>
      <c r="AT26" s="68">
        <f>IF(AS26&lt;=HORAS!$B$115,0,IF(AS26&lt;=HORAS!$B$116,0.25,IF(AS26&lt;=HORAS!$B$117,0.5,IF(AS26&lt;=HORAS!$B$114,0.75,1))))</f>
        <v>0</v>
      </c>
      <c r="AU26" s="67">
        <f t="shared" si="25"/>
        <v>0</v>
      </c>
      <c r="AV26" s="59">
        <f>IF(H26=1,IF(E26&gt;HORAS!$C$104,E26-HORAS!$C$104),0)</f>
        <v>0</v>
      </c>
      <c r="AW26" s="67">
        <f t="shared" si="26"/>
        <v>0</v>
      </c>
      <c r="AX26" s="67">
        <f t="shared" si="40"/>
        <v>0</v>
      </c>
      <c r="AY26" s="68">
        <f>IF(AX26&lt;=HORAS!$B$115,0,IF(AX26&lt;=HORAS!$B$116,0.25,IF(AX26&lt;=HORAS!$B$117,0.5,IF(AX26&lt;=HORAS!$B$114,0.75,1))))</f>
        <v>0</v>
      </c>
      <c r="AZ26" s="67">
        <f t="shared" si="28"/>
        <v>0</v>
      </c>
      <c r="BA26" s="67"/>
    </row>
    <row r="27" spans="1:53" s="72" customFormat="1" x14ac:dyDescent="0.2">
      <c r="A27" s="64" t="s">
        <v>216</v>
      </c>
      <c r="B27" s="64" t="s">
        <v>55</v>
      </c>
      <c r="C27" s="76"/>
      <c r="D27" s="77"/>
      <c r="E27" s="78"/>
      <c r="F27" s="66">
        <f>IF(G27=1,0,IF(E27&gt;HORAS!$B$96,E27-HORAS!$B$96,))</f>
        <v>0</v>
      </c>
      <c r="G27" s="67">
        <f t="shared" si="0"/>
        <v>0</v>
      </c>
      <c r="H27" s="67">
        <f>IF(D27&gt;=HORAS!$B$103,1,0)</f>
        <v>0</v>
      </c>
      <c r="I27" s="68">
        <f t="shared" si="1"/>
        <v>0</v>
      </c>
      <c r="J27" s="68">
        <f>IF(I27&lt;=HORAS!$B$115,0,IF(I27&lt;=HORAS!$B$116,0.25,IF(I27&lt;=HORAS!$B$117,0.5,IF(I27&lt;=HORAS!$B$114,0.75,1))))</f>
        <v>0</v>
      </c>
      <c r="K27" s="69">
        <f>IF(G27=1,0,IF(E27&gt;HORAS!$B$97,E27-HORAS!$B$97,0))</f>
        <v>0</v>
      </c>
      <c r="L27" s="68">
        <f t="shared" si="2"/>
        <v>0</v>
      </c>
      <c r="M27" s="68">
        <f t="shared" si="3"/>
        <v>0</v>
      </c>
      <c r="N27" s="67">
        <f t="shared" si="4"/>
        <v>0</v>
      </c>
      <c r="O27" s="67">
        <f>IF(E27&lt;HORAS!$B$97,J27,0)</f>
        <v>0</v>
      </c>
      <c r="P27" s="67">
        <f t="shared" si="5"/>
        <v>0</v>
      </c>
      <c r="Q27" s="67">
        <f>IF(E27&gt;HORAS!$B$97,J27,0)</f>
        <v>0</v>
      </c>
      <c r="R27" s="67">
        <f t="shared" si="6"/>
        <v>0</v>
      </c>
      <c r="S27" s="67">
        <f t="shared" si="7"/>
        <v>0</v>
      </c>
      <c r="T27" s="67"/>
      <c r="U27" s="67">
        <f t="shared" si="29"/>
        <v>6</v>
      </c>
      <c r="V27" s="70" t="e">
        <f>VLOOKUP(C27,HORAS!$A$120:$A$137,1,FALSE)</f>
        <v>#N/A</v>
      </c>
      <c r="W27" s="67" t="b">
        <f t="shared" si="9"/>
        <v>1</v>
      </c>
      <c r="X27" s="59">
        <f t="shared" si="30"/>
        <v>0</v>
      </c>
      <c r="Y27" s="71">
        <f t="shared" si="11"/>
        <v>0</v>
      </c>
      <c r="Z27" s="71">
        <f t="shared" si="31"/>
        <v>0</v>
      </c>
      <c r="AA27" s="67">
        <f t="shared" si="32"/>
        <v>0</v>
      </c>
      <c r="AB27" s="67">
        <f t="shared" si="33"/>
        <v>0</v>
      </c>
      <c r="AC27" s="69">
        <f>IF(U27=7,IF(E27&gt;HORAS!$B$97,E27-HORAS!$B$97,0),IF(W27=FALSE,IF(E27&gt;HORAS!$B$97,E27-HORAS!$B$97,0),0))</f>
        <v>0</v>
      </c>
      <c r="AD27" s="71">
        <f t="shared" si="15"/>
        <v>0</v>
      </c>
      <c r="AE27" s="71">
        <f t="shared" si="34"/>
        <v>0</v>
      </c>
      <c r="AF27" s="68">
        <f>IF(AE27&lt;=HORAS!$B$115,0,IF(AE27&lt;=HORAS!$B$116,0.25,IF(AE27&lt;=HORAS!$B$117,0.5,IF(AE27&lt;=HORAS!$B$114,0.75,1))))</f>
        <v>0</v>
      </c>
      <c r="AG27" s="67">
        <f t="shared" si="35"/>
        <v>0</v>
      </c>
      <c r="AH27" s="67">
        <f>IF(AA27&gt;=8,IF(E27&lt;HORAS!$B$97,AF27,0),0)</f>
        <v>0</v>
      </c>
      <c r="AI27" s="67">
        <f>IF(E27&gt;=HORAS!$B$97,AF27,0)</f>
        <v>0</v>
      </c>
      <c r="AJ27" s="67">
        <f t="shared" si="18"/>
        <v>0</v>
      </c>
      <c r="AK27" s="67">
        <f t="shared" si="19"/>
        <v>0</v>
      </c>
      <c r="AL27" s="71">
        <f t="shared" si="36"/>
        <v>0</v>
      </c>
      <c r="AN27" s="59">
        <f t="shared" si="37"/>
        <v>0</v>
      </c>
      <c r="AO27" s="58">
        <f>IF(H27=1,IF(D27&lt;HORAS!$B$104,HORAS!$D$104-HORAS!$B$104,HORAS!$D$104-D27),0)</f>
        <v>0</v>
      </c>
      <c r="AP27" s="58">
        <f>IF(H27=1,IF(E27&gt;HORAS!$C$104,HORAS!$C$104,E27),0)</f>
        <v>0</v>
      </c>
      <c r="AQ27" s="58">
        <f t="shared" si="38"/>
        <v>0</v>
      </c>
      <c r="AR27" s="72">
        <f t="shared" si="23"/>
        <v>0</v>
      </c>
      <c r="AS27" s="72">
        <f t="shared" si="39"/>
        <v>0</v>
      </c>
      <c r="AT27" s="68">
        <f>IF(AS27&lt;=HORAS!$B$115,0,IF(AS27&lt;=HORAS!$B$116,0.25,IF(AS27&lt;=HORAS!$B$117,0.5,IF(AS27&lt;=HORAS!$B$114,0.75,1))))</f>
        <v>0</v>
      </c>
      <c r="AU27" s="67">
        <f t="shared" si="25"/>
        <v>0</v>
      </c>
      <c r="AV27" s="59">
        <f>IF(H27=1,IF(E27&gt;HORAS!$C$104,E27-HORAS!$C$104),0)</f>
        <v>0</v>
      </c>
      <c r="AW27" s="67">
        <f t="shared" si="26"/>
        <v>0</v>
      </c>
      <c r="AX27" s="67">
        <f t="shared" si="40"/>
        <v>0</v>
      </c>
      <c r="AY27" s="68">
        <f>IF(AX27&lt;=HORAS!$B$115,0,IF(AX27&lt;=HORAS!$B$116,0.25,IF(AX27&lt;=HORAS!$B$117,0.5,IF(AX27&lt;=HORAS!$B$114,0.75,1))))</f>
        <v>0</v>
      </c>
      <c r="AZ27" s="67">
        <f t="shared" si="28"/>
        <v>0</v>
      </c>
      <c r="BA27" s="67"/>
    </row>
    <row r="28" spans="1:53" s="72" customFormat="1" x14ac:dyDescent="0.2">
      <c r="A28" s="64" t="s">
        <v>217</v>
      </c>
      <c r="B28" s="64" t="s">
        <v>7</v>
      </c>
      <c r="C28" s="61"/>
      <c r="D28" s="62"/>
      <c r="E28" s="59"/>
      <c r="F28" s="66"/>
      <c r="G28" s="67"/>
      <c r="H28" s="67"/>
      <c r="I28" s="68"/>
      <c r="J28" s="68"/>
      <c r="K28" s="69"/>
      <c r="L28" s="68"/>
      <c r="M28" s="68"/>
      <c r="N28" s="67"/>
      <c r="O28" s="67"/>
      <c r="P28" s="67"/>
      <c r="Q28" s="67"/>
      <c r="R28" s="67">
        <f t="shared" ref="R28:R90" si="41">N28+O28</f>
        <v>0</v>
      </c>
      <c r="S28" s="67">
        <f t="shared" ref="S28:S90" si="42">P28+Q28</f>
        <v>0</v>
      </c>
      <c r="T28" s="67"/>
      <c r="U28" s="67">
        <f t="shared" ref="U28:U90" si="43">WEEKDAY(C28,2)</f>
        <v>6</v>
      </c>
      <c r="V28" s="70" t="e">
        <f>VLOOKUP(C28,HORAS!$A$120:$A$137,1,FALSE)</f>
        <v>#N/A</v>
      </c>
      <c r="W28" s="67" t="b">
        <f t="shared" ref="W28:W90" si="44">ISERROR(V28)</f>
        <v>1</v>
      </c>
      <c r="X28" s="59">
        <f t="shared" ref="X28:X90" si="45">IF(U28=7,E28-D28,IF(W28=FALSE,E28-D28,0))</f>
        <v>0</v>
      </c>
      <c r="Y28" s="71">
        <f t="shared" ref="Y28:Y90" si="46">HOUR(X28)</f>
        <v>0</v>
      </c>
      <c r="Z28" s="71">
        <f t="shared" ref="Z28:Z90" si="47">MINUTE(X28)</f>
        <v>0</v>
      </c>
      <c r="AA28" s="67">
        <f t="shared" ref="AA28:AA90" si="48">IF(Y28&lt;8,Y28,8)</f>
        <v>0</v>
      </c>
      <c r="AB28" s="67">
        <f t="shared" ref="AB28:AB90" si="49">IF(Y28&gt;=8,Y28-AA28,0)</f>
        <v>0</v>
      </c>
      <c r="AC28" s="69">
        <f>IF(U28=7,IF(E28&gt;HORAS!$B$97,E28-HORAS!$B$97,0),IF(W28=FALSE,IF(E28&gt;HORAS!$B$97,E28-HORAS!$B$97,0),0))</f>
        <v>0</v>
      </c>
      <c r="AD28" s="71">
        <f t="shared" ref="AD28:AD90" si="50">HOUR(AC28)</f>
        <v>0</v>
      </c>
      <c r="AE28" s="71">
        <f t="shared" ref="AE28:AE90" si="51">MINUTE(AC28)</f>
        <v>0</v>
      </c>
      <c r="AF28" s="68">
        <f>IF(AE28&lt;=HORAS!$B$115,0,IF(AE28&lt;=HORAS!$B$116,0.25,IF(AE28&lt;=HORAS!$B$117,0.5,IF(AE28&lt;=HORAS!$B$114,0.75,1))))</f>
        <v>0</v>
      </c>
      <c r="AG28" s="67">
        <f t="shared" ref="AG28:AG90" si="52">IF(AA28&lt;8,AF28,0)</f>
        <v>0</v>
      </c>
      <c r="AH28" s="67">
        <f>IF(AA28&gt;=8,IF(E28&lt;HORAS!$B$97,AF28,0),0)</f>
        <v>0</v>
      </c>
      <c r="AI28" s="67">
        <f>IF(E28&gt;=HORAS!$B$97,AF28,0)</f>
        <v>0</v>
      </c>
      <c r="AJ28" s="67">
        <f t="shared" ref="AJ28:AJ90" si="53">AA28+AG28</f>
        <v>0</v>
      </c>
      <c r="AK28" s="67">
        <f t="shared" ref="AK28:AK90" si="54">AB28+AH28</f>
        <v>0</v>
      </c>
      <c r="AL28" s="71">
        <f t="shared" ref="AL28:AL90" si="55">AD28+AI28</f>
        <v>0</v>
      </c>
      <c r="AN28" s="59">
        <f t="shared" ref="AN28:AN90" si="56">IF(H28=1,E28-(D28-12),0)</f>
        <v>0</v>
      </c>
      <c r="AO28" s="58">
        <f>IF(H28=1,IF(D28&lt;HORAS!$B$104,HORAS!$D$104-HORAS!$B$104,HORAS!$D$104-D28),0)</f>
        <v>0</v>
      </c>
      <c r="AP28" s="58">
        <f>IF(H28=1,IF(E28&gt;HORAS!$C$104,HORAS!$C$104,E28),0)</f>
        <v>0</v>
      </c>
      <c r="AQ28" s="58">
        <f t="shared" ref="AQ28:AQ90" si="57">AO28+AP28</f>
        <v>0</v>
      </c>
      <c r="AR28" s="72">
        <f t="shared" ref="AR28:AR90" si="58">HOUR(AQ28)</f>
        <v>0</v>
      </c>
      <c r="AS28" s="72">
        <f t="shared" ref="AS28:AS90" si="59">MINUTE(AQ28)</f>
        <v>0</v>
      </c>
      <c r="AT28" s="68">
        <f>IF(AS28&lt;=HORAS!$B$115,0,IF(AS28&lt;=HORAS!$B$116,0.25,IF(AS28&lt;=HORAS!$B$117,0.5,IF(AS28&lt;=HORAS!$B$114,0.75,1))))</f>
        <v>0</v>
      </c>
      <c r="AU28" s="67">
        <f t="shared" ref="AU28:AU90" si="60">AR28+AT28</f>
        <v>0</v>
      </c>
      <c r="AV28" s="59">
        <f>IF(H28=1,IF(E28&gt;HORAS!$C$104,E28-HORAS!$C$104),0)</f>
        <v>0</v>
      </c>
      <c r="AW28" s="67">
        <f t="shared" ref="AW28:AW90" si="61">HOUR(AV28)</f>
        <v>0</v>
      </c>
      <c r="AX28" s="67">
        <f t="shared" ref="AX28:AX90" si="62">MINUTE(AV28)</f>
        <v>0</v>
      </c>
      <c r="AY28" s="68">
        <f>IF(AX28&lt;=HORAS!$B$115,0,IF(AX28&lt;=HORAS!$B$116,0.25,IF(AX28&lt;=HORAS!$B$117,0.5,IF(AX28&lt;=HORAS!$B$114,0.75,1))))</f>
        <v>0</v>
      </c>
      <c r="AZ28" s="67">
        <f t="shared" ref="AZ28:AZ90" si="63">AW28+AY28</f>
        <v>0</v>
      </c>
      <c r="BA28" s="67"/>
    </row>
    <row r="29" spans="1:53" s="72" customFormat="1" x14ac:dyDescent="0.2">
      <c r="A29" s="64" t="s">
        <v>217</v>
      </c>
      <c r="B29" s="64" t="s">
        <v>7</v>
      </c>
      <c r="C29" s="61"/>
      <c r="D29" s="62"/>
      <c r="E29" s="59"/>
      <c r="F29" s="66">
        <f>IF(G29=1,0,IF(E29&gt;HORAS!$B$96,E29-HORAS!$B$96,))</f>
        <v>0</v>
      </c>
      <c r="G29" s="67">
        <f t="shared" ref="G29:G91" si="64">IF(U29=7,1,IF(W29=FALSE,1,0))</f>
        <v>0</v>
      </c>
      <c r="H29" s="67">
        <f>IF(D29&gt;=HORAS!$B$103,1,0)</f>
        <v>0</v>
      </c>
      <c r="I29" s="68">
        <f t="shared" ref="I29:I91" si="65">MINUTE(F29)</f>
        <v>0</v>
      </c>
      <c r="J29" s="68">
        <f>IF(I29&lt;=HORAS!$B$115,0,IF(I29&lt;=HORAS!$B$116,0.25,IF(I29&lt;=HORAS!$B$117,0.5,IF(I29&lt;=HORAS!$B$114,0.75,1))))</f>
        <v>0</v>
      </c>
      <c r="K29" s="69">
        <f>IF(G29=1,0,IF(E29&gt;HORAS!$B$97,E29-HORAS!$B$97,0))</f>
        <v>0</v>
      </c>
      <c r="L29" s="68">
        <f t="shared" ref="L29:L91" si="66">MINUTE(K29)</f>
        <v>0</v>
      </c>
      <c r="M29" s="68">
        <f t="shared" ref="M29:M91" si="67">HOUR(F29)</f>
        <v>0</v>
      </c>
      <c r="N29" s="67">
        <f t="shared" ref="N29:N91" si="68">M29-P29</f>
        <v>0</v>
      </c>
      <c r="O29" s="67">
        <f>IF(E29&lt;HORAS!$B$97,J29,0)</f>
        <v>0</v>
      </c>
      <c r="P29" s="67">
        <f t="shared" ref="P29:P91" si="69">HOUR(K29)</f>
        <v>0</v>
      </c>
      <c r="Q29" s="67">
        <f>IF(E29&gt;HORAS!$B$97,J29,0)</f>
        <v>0</v>
      </c>
      <c r="R29" s="67">
        <f t="shared" si="41"/>
        <v>0</v>
      </c>
      <c r="S29" s="67">
        <f t="shared" si="42"/>
        <v>0</v>
      </c>
      <c r="T29" s="67"/>
      <c r="U29" s="67">
        <f t="shared" si="43"/>
        <v>6</v>
      </c>
      <c r="V29" s="70" t="e">
        <f>VLOOKUP(C29,HORAS!$A$120:$A$137,1,FALSE)</f>
        <v>#N/A</v>
      </c>
      <c r="W29" s="67" t="b">
        <f t="shared" si="44"/>
        <v>1</v>
      </c>
      <c r="X29" s="59">
        <f t="shared" si="45"/>
        <v>0</v>
      </c>
      <c r="Y29" s="71">
        <f t="shared" si="46"/>
        <v>0</v>
      </c>
      <c r="Z29" s="71">
        <f t="shared" si="47"/>
        <v>0</v>
      </c>
      <c r="AA29" s="67">
        <f t="shared" si="48"/>
        <v>0</v>
      </c>
      <c r="AB29" s="67">
        <f t="shared" si="49"/>
        <v>0</v>
      </c>
      <c r="AC29" s="69">
        <f>IF(U29=7,IF(E29&gt;HORAS!$B$97,E29-HORAS!$B$97,0),IF(W29=FALSE,IF(E29&gt;HORAS!$B$97,E29-HORAS!$B$97,0),0))</f>
        <v>0</v>
      </c>
      <c r="AD29" s="71">
        <f t="shared" si="50"/>
        <v>0</v>
      </c>
      <c r="AE29" s="71">
        <f t="shared" si="51"/>
        <v>0</v>
      </c>
      <c r="AF29" s="68">
        <f>IF(AE29&lt;=HORAS!$B$115,0,IF(AE29&lt;=HORAS!$B$116,0.25,IF(AE29&lt;=HORAS!$B$117,0.5,IF(AE29&lt;=HORAS!$B$114,0.75,1))))</f>
        <v>0</v>
      </c>
      <c r="AG29" s="67">
        <f t="shared" si="52"/>
        <v>0</v>
      </c>
      <c r="AH29" s="67">
        <f>IF(AA29&gt;=8,IF(E29&lt;HORAS!$B$97,AF29,0),0)</f>
        <v>0</v>
      </c>
      <c r="AI29" s="67">
        <f>IF(E29&gt;=HORAS!$B$97,AF29,0)</f>
        <v>0</v>
      </c>
      <c r="AJ29" s="67">
        <f t="shared" si="53"/>
        <v>0</v>
      </c>
      <c r="AK29" s="67">
        <f t="shared" si="54"/>
        <v>0</v>
      </c>
      <c r="AL29" s="71">
        <f t="shared" si="55"/>
        <v>0</v>
      </c>
      <c r="AN29" s="59">
        <f t="shared" si="56"/>
        <v>0</v>
      </c>
      <c r="AO29" s="58">
        <f>IF(H29=1,IF(D29&lt;HORAS!$B$104,HORAS!$D$104-HORAS!$B$104,HORAS!$D$104-D29),0)</f>
        <v>0</v>
      </c>
      <c r="AP29" s="58">
        <f>IF(H29=1,IF(E29&gt;HORAS!$C$104,HORAS!$C$104,E29),0)</f>
        <v>0</v>
      </c>
      <c r="AQ29" s="58">
        <f t="shared" si="57"/>
        <v>0</v>
      </c>
      <c r="AR29" s="72">
        <f t="shared" si="58"/>
        <v>0</v>
      </c>
      <c r="AS29" s="72">
        <f t="shared" si="59"/>
        <v>0</v>
      </c>
      <c r="AT29" s="68">
        <f>IF(AS29&lt;=HORAS!$B$115,0,IF(AS29&lt;=HORAS!$B$116,0.25,IF(AS29&lt;=HORAS!$B$117,0.5,IF(AS29&lt;=HORAS!$B$114,0.75,1))))</f>
        <v>0</v>
      </c>
      <c r="AU29" s="67">
        <f t="shared" si="60"/>
        <v>0</v>
      </c>
      <c r="AV29" s="59">
        <f>IF(H29=1,IF(E29&gt;HORAS!$C$104,E29-HORAS!$C$104),0)</f>
        <v>0</v>
      </c>
      <c r="AW29" s="67">
        <f t="shared" si="61"/>
        <v>0</v>
      </c>
      <c r="AX29" s="67">
        <f t="shared" si="62"/>
        <v>0</v>
      </c>
      <c r="AY29" s="68">
        <f>IF(AX29&lt;=HORAS!$B$115,0,IF(AX29&lt;=HORAS!$B$116,0.25,IF(AX29&lt;=HORAS!$B$117,0.5,IF(AX29&lt;=HORAS!$B$114,0.75,1))))</f>
        <v>0</v>
      </c>
      <c r="AZ29" s="67">
        <f t="shared" si="63"/>
        <v>0</v>
      </c>
      <c r="BA29" s="67"/>
    </row>
    <row r="30" spans="1:53" s="72" customFormat="1" x14ac:dyDescent="0.2">
      <c r="A30" s="64" t="s">
        <v>217</v>
      </c>
      <c r="B30" s="64" t="s">
        <v>7</v>
      </c>
      <c r="C30" s="61"/>
      <c r="D30" s="62"/>
      <c r="E30" s="59"/>
      <c r="F30" s="66">
        <f>IF(G30=1,0,IF(E30&gt;HORAS!$B$96,E30-HORAS!$B$96,))</f>
        <v>0</v>
      </c>
      <c r="G30" s="67">
        <f t="shared" si="64"/>
        <v>0</v>
      </c>
      <c r="H30" s="67">
        <f>IF(D30&gt;=HORAS!$B$103,1,0)</f>
        <v>0</v>
      </c>
      <c r="I30" s="68">
        <f t="shared" si="65"/>
        <v>0</v>
      </c>
      <c r="J30" s="68">
        <f>IF(I30&lt;=HORAS!$B$115,0,IF(I30&lt;=HORAS!$B$116,0.25,IF(I30&lt;=HORAS!$B$117,0.5,IF(I30&lt;=HORAS!$B$114,0.75,1))))</f>
        <v>0</v>
      </c>
      <c r="K30" s="69">
        <f>IF(G30=1,0,IF(E30&gt;HORAS!$B$97,E30-HORAS!$B$97,0))</f>
        <v>0</v>
      </c>
      <c r="L30" s="68">
        <f t="shared" si="66"/>
        <v>0</v>
      </c>
      <c r="M30" s="68">
        <f t="shared" si="67"/>
        <v>0</v>
      </c>
      <c r="N30" s="67">
        <f t="shared" si="68"/>
        <v>0</v>
      </c>
      <c r="O30" s="67">
        <f>IF(E30&lt;HORAS!$B$97,J30,0)</f>
        <v>0</v>
      </c>
      <c r="P30" s="67">
        <f t="shared" si="69"/>
        <v>0</v>
      </c>
      <c r="Q30" s="67">
        <f>IF(E30&gt;HORAS!$B$97,J30,0)</f>
        <v>0</v>
      </c>
      <c r="R30" s="67">
        <f t="shared" si="41"/>
        <v>0</v>
      </c>
      <c r="S30" s="67">
        <f t="shared" si="42"/>
        <v>0</v>
      </c>
      <c r="T30" s="67"/>
      <c r="U30" s="67">
        <f t="shared" si="43"/>
        <v>6</v>
      </c>
      <c r="V30" s="70" t="e">
        <f>VLOOKUP(C30,HORAS!$A$120:$A$137,1,FALSE)</f>
        <v>#N/A</v>
      </c>
      <c r="W30" s="67" t="b">
        <f t="shared" si="44"/>
        <v>1</v>
      </c>
      <c r="X30" s="59">
        <f t="shared" si="45"/>
        <v>0</v>
      </c>
      <c r="Y30" s="71">
        <f t="shared" si="46"/>
        <v>0</v>
      </c>
      <c r="Z30" s="71">
        <f t="shared" si="47"/>
        <v>0</v>
      </c>
      <c r="AA30" s="67">
        <f t="shared" si="48"/>
        <v>0</v>
      </c>
      <c r="AB30" s="67">
        <f t="shared" si="49"/>
        <v>0</v>
      </c>
      <c r="AC30" s="69">
        <f>IF(U30=7,IF(E30&gt;HORAS!$B$97,E30-HORAS!$B$97,0),IF(W30=FALSE,IF(E30&gt;HORAS!$B$97,E30-HORAS!$B$97,0),0))</f>
        <v>0</v>
      </c>
      <c r="AD30" s="71">
        <f t="shared" si="50"/>
        <v>0</v>
      </c>
      <c r="AE30" s="71">
        <f t="shared" si="51"/>
        <v>0</v>
      </c>
      <c r="AF30" s="68">
        <f>IF(AE30&lt;=HORAS!$B$115,0,IF(AE30&lt;=HORAS!$B$116,0.25,IF(AE30&lt;=HORAS!$B$117,0.5,IF(AE30&lt;=HORAS!$B$114,0.75,1))))</f>
        <v>0</v>
      </c>
      <c r="AG30" s="67">
        <f t="shared" si="52"/>
        <v>0</v>
      </c>
      <c r="AH30" s="67">
        <f>IF(AA30&gt;=8,IF(E30&lt;HORAS!$B$97,AF30,0),0)</f>
        <v>0</v>
      </c>
      <c r="AI30" s="67">
        <f>IF(E30&gt;=HORAS!$B$97,AF30,0)</f>
        <v>0</v>
      </c>
      <c r="AJ30" s="67">
        <f t="shared" si="53"/>
        <v>0</v>
      </c>
      <c r="AK30" s="67">
        <f t="shared" si="54"/>
        <v>0</v>
      </c>
      <c r="AL30" s="71">
        <f t="shared" si="55"/>
        <v>0</v>
      </c>
      <c r="AN30" s="59">
        <f t="shared" si="56"/>
        <v>0</v>
      </c>
      <c r="AO30" s="58">
        <f>IF(H30=1,IF(D30&lt;HORAS!$B$104,HORAS!$D$104-HORAS!$B$104,HORAS!$D$104-D30),0)</f>
        <v>0</v>
      </c>
      <c r="AP30" s="58">
        <f>IF(H30=1,IF(E30&gt;HORAS!$C$104,HORAS!$C$104,E30),0)</f>
        <v>0</v>
      </c>
      <c r="AQ30" s="58">
        <f t="shared" si="57"/>
        <v>0</v>
      </c>
      <c r="AR30" s="72">
        <f t="shared" si="58"/>
        <v>0</v>
      </c>
      <c r="AS30" s="72">
        <f t="shared" si="59"/>
        <v>0</v>
      </c>
      <c r="AT30" s="68">
        <f>IF(AS30&lt;=HORAS!$B$115,0,IF(AS30&lt;=HORAS!$B$116,0.25,IF(AS30&lt;=HORAS!$B$117,0.5,IF(AS30&lt;=HORAS!$B$114,0.75,1))))</f>
        <v>0</v>
      </c>
      <c r="AU30" s="67">
        <f t="shared" si="60"/>
        <v>0</v>
      </c>
      <c r="AV30" s="59">
        <f>IF(H30=1,IF(E30&gt;HORAS!$C$104,E30-HORAS!$C$104),0)</f>
        <v>0</v>
      </c>
      <c r="AW30" s="67">
        <f t="shared" si="61"/>
        <v>0</v>
      </c>
      <c r="AX30" s="67">
        <f t="shared" si="62"/>
        <v>0</v>
      </c>
      <c r="AY30" s="68">
        <f>IF(AX30&lt;=HORAS!$B$115,0,IF(AX30&lt;=HORAS!$B$116,0.25,IF(AX30&lt;=HORAS!$B$117,0.5,IF(AX30&lt;=HORAS!$B$114,0.75,1))))</f>
        <v>0</v>
      </c>
      <c r="AZ30" s="67">
        <f t="shared" si="63"/>
        <v>0</v>
      </c>
      <c r="BA30" s="67"/>
    </row>
    <row r="31" spans="1:53" s="72" customFormat="1" x14ac:dyDescent="0.2">
      <c r="A31" s="64" t="s">
        <v>217</v>
      </c>
      <c r="B31" s="64" t="s">
        <v>7</v>
      </c>
      <c r="C31" s="61"/>
      <c r="D31" s="62"/>
      <c r="E31" s="59"/>
      <c r="F31" s="66">
        <f>IF(G31=1,0,IF(E31&gt;HORAS!$B$96,E31-HORAS!$B$96,))</f>
        <v>0</v>
      </c>
      <c r="G31" s="67">
        <f t="shared" si="64"/>
        <v>0</v>
      </c>
      <c r="H31" s="67">
        <f>IF(D31&gt;=HORAS!$B$103,1,0)</f>
        <v>0</v>
      </c>
      <c r="I31" s="68">
        <f t="shared" si="65"/>
        <v>0</v>
      </c>
      <c r="J31" s="68">
        <f>IF(I31&lt;=HORAS!$B$115,0,IF(I31&lt;=HORAS!$B$116,0.25,IF(I31&lt;=HORAS!$B$117,0.5,IF(I31&lt;=HORAS!$B$114,0.75,1))))</f>
        <v>0</v>
      </c>
      <c r="K31" s="69">
        <f>IF(G31=1,0,IF(E31&gt;HORAS!$B$97,E31-HORAS!$B$97,0))</f>
        <v>0</v>
      </c>
      <c r="L31" s="68">
        <f t="shared" si="66"/>
        <v>0</v>
      </c>
      <c r="M31" s="68">
        <f t="shared" si="67"/>
        <v>0</v>
      </c>
      <c r="N31" s="67">
        <f t="shared" si="68"/>
        <v>0</v>
      </c>
      <c r="O31" s="67">
        <f>IF(E31&lt;HORAS!$B$97,J31,0)</f>
        <v>0</v>
      </c>
      <c r="P31" s="67">
        <f t="shared" si="69"/>
        <v>0</v>
      </c>
      <c r="Q31" s="67">
        <f>IF(E31&gt;HORAS!$B$97,J31,0)</f>
        <v>0</v>
      </c>
      <c r="R31" s="67">
        <f t="shared" si="41"/>
        <v>0</v>
      </c>
      <c r="S31" s="67">
        <f t="shared" si="42"/>
        <v>0</v>
      </c>
      <c r="T31" s="67"/>
      <c r="U31" s="67">
        <f t="shared" si="43"/>
        <v>6</v>
      </c>
      <c r="V31" s="70" t="e">
        <f>VLOOKUP(C31,HORAS!$A$120:$A$137,1,FALSE)</f>
        <v>#N/A</v>
      </c>
      <c r="W31" s="67" t="b">
        <f t="shared" si="44"/>
        <v>1</v>
      </c>
      <c r="X31" s="59">
        <f t="shared" si="45"/>
        <v>0</v>
      </c>
      <c r="Y31" s="71">
        <f t="shared" si="46"/>
        <v>0</v>
      </c>
      <c r="Z31" s="71">
        <f t="shared" si="47"/>
        <v>0</v>
      </c>
      <c r="AA31" s="67">
        <f t="shared" si="48"/>
        <v>0</v>
      </c>
      <c r="AB31" s="67">
        <f t="shared" si="49"/>
        <v>0</v>
      </c>
      <c r="AC31" s="69">
        <f>IF(U31=7,IF(E31&gt;HORAS!$B$97,E31-HORAS!$B$97,0),IF(W31=FALSE,IF(E31&gt;HORAS!$B$97,E31-HORAS!$B$97,0),0))</f>
        <v>0</v>
      </c>
      <c r="AD31" s="71">
        <f t="shared" si="50"/>
        <v>0</v>
      </c>
      <c r="AE31" s="71">
        <f t="shared" si="51"/>
        <v>0</v>
      </c>
      <c r="AF31" s="68">
        <f>IF(AE31&lt;=HORAS!$B$115,0,IF(AE31&lt;=HORAS!$B$116,0.25,IF(AE31&lt;=HORAS!$B$117,0.5,IF(AE31&lt;=HORAS!$B$114,0.75,1))))</f>
        <v>0</v>
      </c>
      <c r="AG31" s="67">
        <f t="shared" si="52"/>
        <v>0</v>
      </c>
      <c r="AH31" s="67">
        <f>IF(AA31&gt;=8,IF(E31&lt;HORAS!$B$97,AF31,0),0)</f>
        <v>0</v>
      </c>
      <c r="AI31" s="67">
        <f>IF(E31&gt;=HORAS!$B$97,AF31,0)</f>
        <v>0</v>
      </c>
      <c r="AJ31" s="67">
        <f t="shared" si="53"/>
        <v>0</v>
      </c>
      <c r="AK31" s="67">
        <f t="shared" si="54"/>
        <v>0</v>
      </c>
      <c r="AL31" s="71">
        <f t="shared" si="55"/>
        <v>0</v>
      </c>
      <c r="AN31" s="59">
        <f t="shared" si="56"/>
        <v>0</v>
      </c>
      <c r="AO31" s="58">
        <f>IF(H31=1,IF(D31&lt;HORAS!$B$104,HORAS!$D$104-HORAS!$B$104,HORAS!$D$104-D31),0)</f>
        <v>0</v>
      </c>
      <c r="AP31" s="58">
        <f>IF(H31=1,IF(E31&gt;HORAS!$C$104,HORAS!$C$104,E31),0)</f>
        <v>0</v>
      </c>
      <c r="AQ31" s="58">
        <f t="shared" si="57"/>
        <v>0</v>
      </c>
      <c r="AR31" s="72">
        <f t="shared" si="58"/>
        <v>0</v>
      </c>
      <c r="AS31" s="72">
        <f t="shared" si="59"/>
        <v>0</v>
      </c>
      <c r="AT31" s="68">
        <f>IF(AS31&lt;=HORAS!$B$115,0,IF(AS31&lt;=HORAS!$B$116,0.25,IF(AS31&lt;=HORAS!$B$117,0.5,IF(AS31&lt;=HORAS!$B$114,0.75,1))))</f>
        <v>0</v>
      </c>
      <c r="AU31" s="67">
        <f t="shared" si="60"/>
        <v>0</v>
      </c>
      <c r="AV31" s="59">
        <f>IF(H31=1,IF(E31&gt;HORAS!$C$104,E31-HORAS!$C$104),0)</f>
        <v>0</v>
      </c>
      <c r="AW31" s="67">
        <f t="shared" si="61"/>
        <v>0</v>
      </c>
      <c r="AX31" s="67">
        <f t="shared" si="62"/>
        <v>0</v>
      </c>
      <c r="AY31" s="68">
        <f>IF(AX31&lt;=HORAS!$B$115,0,IF(AX31&lt;=HORAS!$B$116,0.25,IF(AX31&lt;=HORAS!$B$117,0.5,IF(AX31&lt;=HORAS!$B$114,0.75,1))))</f>
        <v>0</v>
      </c>
      <c r="AZ31" s="67">
        <f t="shared" si="63"/>
        <v>0</v>
      </c>
      <c r="BA31" s="67"/>
    </row>
    <row r="32" spans="1:53" s="72" customFormat="1" x14ac:dyDescent="0.2">
      <c r="A32" s="64" t="s">
        <v>217</v>
      </c>
      <c r="B32" s="64" t="s">
        <v>7</v>
      </c>
      <c r="C32" s="61"/>
      <c r="D32" s="62"/>
      <c r="E32" s="59"/>
      <c r="F32" s="66">
        <f>IF(G32=1,0,IF(E32&gt;HORAS!$B$96,E32-HORAS!$B$96,))</f>
        <v>0</v>
      </c>
      <c r="G32" s="67">
        <f t="shared" si="64"/>
        <v>0</v>
      </c>
      <c r="H32" s="67">
        <f>IF(D32&gt;=HORAS!$B$103,1,0)</f>
        <v>0</v>
      </c>
      <c r="I32" s="68">
        <f t="shared" si="65"/>
        <v>0</v>
      </c>
      <c r="J32" s="68">
        <f>IF(I32&lt;=HORAS!$B$115,0,IF(I32&lt;=HORAS!$B$116,0.25,IF(I32&lt;=HORAS!$B$117,0.5,IF(I32&lt;=HORAS!$B$114,0.75,1))))</f>
        <v>0</v>
      </c>
      <c r="K32" s="69">
        <f>IF(G32=1,0,IF(E32&gt;HORAS!$B$97,E32-HORAS!$B$97,0))</f>
        <v>0</v>
      </c>
      <c r="L32" s="68">
        <f t="shared" si="66"/>
        <v>0</v>
      </c>
      <c r="M32" s="68">
        <f t="shared" si="67"/>
        <v>0</v>
      </c>
      <c r="N32" s="67">
        <f t="shared" si="68"/>
        <v>0</v>
      </c>
      <c r="O32" s="67">
        <f>IF(E32&lt;HORAS!$B$97,J32,0)</f>
        <v>0</v>
      </c>
      <c r="P32" s="67">
        <f t="shared" si="69"/>
        <v>0</v>
      </c>
      <c r="Q32" s="67">
        <f>IF(E32&gt;HORAS!$B$97,J32,0)</f>
        <v>0</v>
      </c>
      <c r="R32" s="67">
        <f t="shared" si="41"/>
        <v>0</v>
      </c>
      <c r="S32" s="67">
        <f t="shared" si="42"/>
        <v>0</v>
      </c>
      <c r="T32" s="67"/>
      <c r="U32" s="67">
        <f t="shared" si="43"/>
        <v>6</v>
      </c>
      <c r="V32" s="70" t="e">
        <f>VLOOKUP(C32,HORAS!$A$120:$A$137,1,FALSE)</f>
        <v>#N/A</v>
      </c>
      <c r="W32" s="67" t="b">
        <f t="shared" si="44"/>
        <v>1</v>
      </c>
      <c r="X32" s="59">
        <f t="shared" si="45"/>
        <v>0</v>
      </c>
      <c r="Y32" s="71">
        <f t="shared" si="46"/>
        <v>0</v>
      </c>
      <c r="Z32" s="71">
        <f t="shared" si="47"/>
        <v>0</v>
      </c>
      <c r="AA32" s="67">
        <f t="shared" si="48"/>
        <v>0</v>
      </c>
      <c r="AB32" s="67">
        <f t="shared" si="49"/>
        <v>0</v>
      </c>
      <c r="AC32" s="69">
        <f>IF(U32=7,IF(E32&gt;HORAS!$B$97,E32-HORAS!$B$97,0),IF(W32=FALSE,IF(E32&gt;HORAS!$B$97,E32-HORAS!$B$97,0),0))</f>
        <v>0</v>
      </c>
      <c r="AD32" s="71">
        <f t="shared" si="50"/>
        <v>0</v>
      </c>
      <c r="AE32" s="71">
        <f t="shared" si="51"/>
        <v>0</v>
      </c>
      <c r="AF32" s="68">
        <f>IF(AE32&lt;=HORAS!$B$115,0,IF(AE32&lt;=HORAS!$B$116,0.25,IF(AE32&lt;=HORAS!$B$117,0.5,IF(AE32&lt;=HORAS!$B$114,0.75,1))))</f>
        <v>0</v>
      </c>
      <c r="AG32" s="67">
        <f t="shared" si="52"/>
        <v>0</v>
      </c>
      <c r="AH32" s="67">
        <f>IF(AA32&gt;=8,IF(E32&lt;HORAS!$B$97,AF32,0),0)</f>
        <v>0</v>
      </c>
      <c r="AI32" s="67">
        <f>IF(E32&gt;=HORAS!$B$97,AF32,0)</f>
        <v>0</v>
      </c>
      <c r="AJ32" s="67">
        <f t="shared" si="53"/>
        <v>0</v>
      </c>
      <c r="AK32" s="67">
        <f t="shared" si="54"/>
        <v>0</v>
      </c>
      <c r="AL32" s="71">
        <f t="shared" si="55"/>
        <v>0</v>
      </c>
      <c r="AN32" s="59">
        <f t="shared" si="56"/>
        <v>0</v>
      </c>
      <c r="AO32" s="58">
        <f>IF(H32=1,IF(D32&lt;HORAS!$B$104,HORAS!$D$104-HORAS!$B$104,HORAS!$D$104-D32),0)</f>
        <v>0</v>
      </c>
      <c r="AP32" s="58">
        <f>IF(H32=1,IF(E32&gt;HORAS!$C$104,HORAS!$C$104,E32),0)</f>
        <v>0</v>
      </c>
      <c r="AQ32" s="58">
        <f t="shared" si="57"/>
        <v>0</v>
      </c>
      <c r="AR32" s="72">
        <f t="shared" si="58"/>
        <v>0</v>
      </c>
      <c r="AS32" s="72">
        <f t="shared" si="59"/>
        <v>0</v>
      </c>
      <c r="AT32" s="68">
        <f>IF(AS32&lt;=HORAS!$B$115,0,IF(AS32&lt;=HORAS!$B$116,0.25,IF(AS32&lt;=HORAS!$B$117,0.5,IF(AS32&lt;=HORAS!$B$114,0.75,1))))</f>
        <v>0</v>
      </c>
      <c r="AU32" s="67">
        <f t="shared" si="60"/>
        <v>0</v>
      </c>
      <c r="AV32" s="59">
        <f>IF(H32=1,IF(E32&gt;HORAS!$C$104,E32-HORAS!$C$104),0)</f>
        <v>0</v>
      </c>
      <c r="AW32" s="67">
        <f t="shared" si="61"/>
        <v>0</v>
      </c>
      <c r="AX32" s="67">
        <f t="shared" si="62"/>
        <v>0</v>
      </c>
      <c r="AY32" s="68">
        <f>IF(AX32&lt;=HORAS!$B$115,0,IF(AX32&lt;=HORAS!$B$116,0.25,IF(AX32&lt;=HORAS!$B$117,0.5,IF(AX32&lt;=HORAS!$B$114,0.75,1))))</f>
        <v>0</v>
      </c>
      <c r="AZ32" s="67">
        <f t="shared" si="63"/>
        <v>0</v>
      </c>
      <c r="BA32" s="67"/>
    </row>
    <row r="33" spans="1:53" s="72" customFormat="1" x14ac:dyDescent="0.2">
      <c r="A33" s="64" t="s">
        <v>217</v>
      </c>
      <c r="B33" s="64" t="s">
        <v>7</v>
      </c>
      <c r="C33" s="61"/>
      <c r="D33" s="62"/>
      <c r="E33" s="59"/>
      <c r="F33" s="66">
        <f>IF(G33=1,0,IF(E33&gt;HORAS!$B$96,E33-HORAS!$B$96,))</f>
        <v>0</v>
      </c>
      <c r="G33" s="67">
        <f t="shared" si="64"/>
        <v>0</v>
      </c>
      <c r="H33" s="67">
        <f>IF(D33&gt;=HORAS!$B$103,1,0)</f>
        <v>0</v>
      </c>
      <c r="I33" s="68">
        <f t="shared" si="65"/>
        <v>0</v>
      </c>
      <c r="J33" s="68">
        <f>IF(I33&lt;=HORAS!$B$115,0,IF(I33&lt;=HORAS!$B$116,0.25,IF(I33&lt;=HORAS!$B$117,0.5,IF(I33&lt;=HORAS!$B$114,0.75,1))))</f>
        <v>0</v>
      </c>
      <c r="K33" s="69">
        <f>IF(G33=1,0,IF(E33&gt;HORAS!$B$97,E33-HORAS!$B$97,0))</f>
        <v>0</v>
      </c>
      <c r="L33" s="68">
        <f t="shared" si="66"/>
        <v>0</v>
      </c>
      <c r="M33" s="68">
        <f t="shared" si="67"/>
        <v>0</v>
      </c>
      <c r="N33" s="67">
        <f t="shared" si="68"/>
        <v>0</v>
      </c>
      <c r="O33" s="67">
        <f>IF(E33&lt;HORAS!$B$97,J33,0)</f>
        <v>0</v>
      </c>
      <c r="P33" s="67">
        <f t="shared" si="69"/>
        <v>0</v>
      </c>
      <c r="Q33" s="67">
        <f>IF(E33&gt;HORAS!$B$97,J33,0)</f>
        <v>0</v>
      </c>
      <c r="R33" s="67">
        <f t="shared" si="41"/>
        <v>0</v>
      </c>
      <c r="S33" s="67">
        <f t="shared" si="42"/>
        <v>0</v>
      </c>
      <c r="T33" s="67"/>
      <c r="U33" s="67">
        <f t="shared" si="43"/>
        <v>6</v>
      </c>
      <c r="V33" s="70" t="e">
        <f>VLOOKUP(C33,HORAS!$A$120:$A$137,1,FALSE)</f>
        <v>#N/A</v>
      </c>
      <c r="W33" s="67" t="b">
        <f t="shared" si="44"/>
        <v>1</v>
      </c>
      <c r="X33" s="59">
        <f t="shared" si="45"/>
        <v>0</v>
      </c>
      <c r="Y33" s="71">
        <f t="shared" si="46"/>
        <v>0</v>
      </c>
      <c r="Z33" s="71">
        <f t="shared" si="47"/>
        <v>0</v>
      </c>
      <c r="AA33" s="67">
        <f t="shared" si="48"/>
        <v>0</v>
      </c>
      <c r="AB33" s="67">
        <f t="shared" si="49"/>
        <v>0</v>
      </c>
      <c r="AC33" s="69">
        <f>IF(U33=7,IF(E33&gt;HORAS!$B$97,E33-HORAS!$B$97,0),IF(W33=FALSE,IF(E33&gt;HORAS!$B$97,E33-HORAS!$B$97,0),0))</f>
        <v>0</v>
      </c>
      <c r="AD33" s="71">
        <f t="shared" si="50"/>
        <v>0</v>
      </c>
      <c r="AE33" s="71">
        <f t="shared" si="51"/>
        <v>0</v>
      </c>
      <c r="AF33" s="68">
        <f>IF(AE33&lt;=HORAS!$B$115,0,IF(AE33&lt;=HORAS!$B$116,0.25,IF(AE33&lt;=HORAS!$B$117,0.5,IF(AE33&lt;=HORAS!$B$114,0.75,1))))</f>
        <v>0</v>
      </c>
      <c r="AG33" s="67">
        <f t="shared" si="52"/>
        <v>0</v>
      </c>
      <c r="AH33" s="67">
        <f>IF(AA33&gt;=8,IF(E33&lt;HORAS!$B$97,AF33,0),0)</f>
        <v>0</v>
      </c>
      <c r="AI33" s="67">
        <f>IF(E33&gt;=HORAS!$B$97,AF33,0)</f>
        <v>0</v>
      </c>
      <c r="AJ33" s="67">
        <f t="shared" si="53"/>
        <v>0</v>
      </c>
      <c r="AK33" s="67">
        <f t="shared" si="54"/>
        <v>0</v>
      </c>
      <c r="AL33" s="71">
        <f t="shared" si="55"/>
        <v>0</v>
      </c>
      <c r="AN33" s="59">
        <f t="shared" si="56"/>
        <v>0</v>
      </c>
      <c r="AO33" s="58">
        <f>IF(H33=1,IF(D33&lt;HORAS!$B$104,HORAS!$D$104-HORAS!$B$104,HORAS!$D$104-D33),0)</f>
        <v>0</v>
      </c>
      <c r="AP33" s="58">
        <f>IF(H33=1,IF(E33&gt;HORAS!$C$104,HORAS!$C$104,E33),0)</f>
        <v>0</v>
      </c>
      <c r="AQ33" s="58">
        <f t="shared" si="57"/>
        <v>0</v>
      </c>
      <c r="AR33" s="72">
        <f t="shared" si="58"/>
        <v>0</v>
      </c>
      <c r="AS33" s="72">
        <f t="shared" si="59"/>
        <v>0</v>
      </c>
      <c r="AT33" s="68">
        <f>IF(AS33&lt;=HORAS!$B$115,0,IF(AS33&lt;=HORAS!$B$116,0.25,IF(AS33&lt;=HORAS!$B$117,0.5,IF(AS33&lt;=HORAS!$B$114,0.75,1))))</f>
        <v>0</v>
      </c>
      <c r="AU33" s="67">
        <f t="shared" si="60"/>
        <v>0</v>
      </c>
      <c r="AV33" s="59">
        <f>IF(H33=1,IF(E33&gt;HORAS!$C$104,E33-HORAS!$C$104),0)</f>
        <v>0</v>
      </c>
      <c r="AW33" s="67">
        <f t="shared" si="61"/>
        <v>0</v>
      </c>
      <c r="AX33" s="67">
        <f t="shared" si="62"/>
        <v>0</v>
      </c>
      <c r="AY33" s="68">
        <f>IF(AX33&lt;=HORAS!$B$115,0,IF(AX33&lt;=HORAS!$B$116,0.25,IF(AX33&lt;=HORAS!$B$117,0.5,IF(AX33&lt;=HORAS!$B$114,0.75,1))))</f>
        <v>0</v>
      </c>
      <c r="AZ33" s="67">
        <f t="shared" si="63"/>
        <v>0</v>
      </c>
      <c r="BA33" s="67"/>
    </row>
    <row r="34" spans="1:53" s="72" customFormat="1" x14ac:dyDescent="0.2">
      <c r="A34" s="64" t="s">
        <v>217</v>
      </c>
      <c r="B34" s="64" t="s">
        <v>7</v>
      </c>
      <c r="C34" s="61"/>
      <c r="D34" s="62"/>
      <c r="E34" s="59"/>
      <c r="F34" s="66">
        <f>IF(G34=1,0,IF(E34&gt;HORAS!$B$96,E34-HORAS!$B$96,))</f>
        <v>0</v>
      </c>
      <c r="G34" s="67">
        <f t="shared" si="64"/>
        <v>0</v>
      </c>
      <c r="H34" s="67">
        <f>IF(D34&gt;=HORAS!$B$103,1,0)</f>
        <v>0</v>
      </c>
      <c r="I34" s="68">
        <f t="shared" si="65"/>
        <v>0</v>
      </c>
      <c r="J34" s="68">
        <f>IF(I34&lt;=HORAS!$B$115,0,IF(I34&lt;=HORAS!$B$116,0.25,IF(I34&lt;=HORAS!$B$117,0.5,IF(I34&lt;=HORAS!$B$114,0.75,1))))</f>
        <v>0</v>
      </c>
      <c r="K34" s="69">
        <f>IF(G34=1,0,IF(E34&gt;HORAS!$B$97,E34-HORAS!$B$97,0))</f>
        <v>0</v>
      </c>
      <c r="L34" s="68">
        <f t="shared" si="66"/>
        <v>0</v>
      </c>
      <c r="M34" s="68">
        <f t="shared" si="67"/>
        <v>0</v>
      </c>
      <c r="N34" s="67">
        <f t="shared" si="68"/>
        <v>0</v>
      </c>
      <c r="O34" s="67">
        <f>IF(E34&lt;HORAS!$B$97,J34,0)</f>
        <v>0</v>
      </c>
      <c r="P34" s="67">
        <f t="shared" si="69"/>
        <v>0</v>
      </c>
      <c r="Q34" s="67">
        <f>IF(E34&gt;HORAS!$B$97,J34,0)</f>
        <v>0</v>
      </c>
      <c r="R34" s="67">
        <f t="shared" si="41"/>
        <v>0</v>
      </c>
      <c r="S34" s="67">
        <f t="shared" si="42"/>
        <v>0</v>
      </c>
      <c r="T34" s="67"/>
      <c r="U34" s="67">
        <f t="shared" si="43"/>
        <v>6</v>
      </c>
      <c r="V34" s="70" t="e">
        <f>VLOOKUP(C34,HORAS!$A$120:$A$137,1,FALSE)</f>
        <v>#N/A</v>
      </c>
      <c r="W34" s="67" t="b">
        <f t="shared" si="44"/>
        <v>1</v>
      </c>
      <c r="X34" s="59">
        <f t="shared" si="45"/>
        <v>0</v>
      </c>
      <c r="Y34" s="71">
        <f t="shared" si="46"/>
        <v>0</v>
      </c>
      <c r="Z34" s="71">
        <f t="shared" si="47"/>
        <v>0</v>
      </c>
      <c r="AA34" s="67">
        <f t="shared" si="48"/>
        <v>0</v>
      </c>
      <c r="AB34" s="67">
        <f t="shared" si="49"/>
        <v>0</v>
      </c>
      <c r="AC34" s="69">
        <f>IF(U34=7,IF(E34&gt;HORAS!$B$97,E34-HORAS!$B$97,0),IF(W34=FALSE,IF(E34&gt;HORAS!$B$97,E34-HORAS!$B$97,0),0))</f>
        <v>0</v>
      </c>
      <c r="AD34" s="71">
        <f t="shared" si="50"/>
        <v>0</v>
      </c>
      <c r="AE34" s="71">
        <f t="shared" si="51"/>
        <v>0</v>
      </c>
      <c r="AF34" s="68">
        <f>IF(AE34&lt;=HORAS!$B$115,0,IF(AE34&lt;=HORAS!$B$116,0.25,IF(AE34&lt;=HORAS!$B$117,0.5,IF(AE34&lt;=HORAS!$B$114,0.75,1))))</f>
        <v>0</v>
      </c>
      <c r="AG34" s="67">
        <f t="shared" si="52"/>
        <v>0</v>
      </c>
      <c r="AH34" s="67">
        <f>IF(AA34&gt;=8,IF(E34&lt;HORAS!$B$97,AF34,0),0)</f>
        <v>0</v>
      </c>
      <c r="AI34" s="67">
        <f>IF(E34&gt;=HORAS!$B$97,AF34,0)</f>
        <v>0</v>
      </c>
      <c r="AJ34" s="67">
        <f t="shared" si="53"/>
        <v>0</v>
      </c>
      <c r="AK34" s="67">
        <f t="shared" si="54"/>
        <v>0</v>
      </c>
      <c r="AL34" s="71">
        <f t="shared" si="55"/>
        <v>0</v>
      </c>
      <c r="AN34" s="59">
        <f t="shared" si="56"/>
        <v>0</v>
      </c>
      <c r="AO34" s="58">
        <f>IF(H34=1,IF(D34&lt;HORAS!$B$104,HORAS!$D$104-HORAS!$B$104,HORAS!$D$104-D34),0)</f>
        <v>0</v>
      </c>
      <c r="AP34" s="58">
        <f>IF(H34=1,IF(E34&gt;HORAS!$C$104,HORAS!$C$104,E34),0)</f>
        <v>0</v>
      </c>
      <c r="AQ34" s="58">
        <f t="shared" si="57"/>
        <v>0</v>
      </c>
      <c r="AR34" s="72">
        <f t="shared" si="58"/>
        <v>0</v>
      </c>
      <c r="AS34" s="72">
        <f t="shared" si="59"/>
        <v>0</v>
      </c>
      <c r="AT34" s="68">
        <f>IF(AS34&lt;=HORAS!$B$115,0,IF(AS34&lt;=HORAS!$B$116,0.25,IF(AS34&lt;=HORAS!$B$117,0.5,IF(AS34&lt;=HORAS!$B$114,0.75,1))))</f>
        <v>0</v>
      </c>
      <c r="AU34" s="67">
        <f t="shared" si="60"/>
        <v>0</v>
      </c>
      <c r="AV34" s="59">
        <f>IF(H34=1,IF(E34&gt;HORAS!$C$104,E34-HORAS!$C$104),0)</f>
        <v>0</v>
      </c>
      <c r="AW34" s="67">
        <f t="shared" si="61"/>
        <v>0</v>
      </c>
      <c r="AX34" s="67">
        <f t="shared" si="62"/>
        <v>0</v>
      </c>
      <c r="AY34" s="68">
        <f>IF(AX34&lt;=HORAS!$B$115,0,IF(AX34&lt;=HORAS!$B$116,0.25,IF(AX34&lt;=HORAS!$B$117,0.5,IF(AX34&lt;=HORAS!$B$114,0.75,1))))</f>
        <v>0</v>
      </c>
      <c r="AZ34" s="67">
        <f t="shared" si="63"/>
        <v>0</v>
      </c>
      <c r="BA34" s="67"/>
    </row>
    <row r="35" spans="1:53" s="72" customFormat="1" x14ac:dyDescent="0.2">
      <c r="A35" s="64" t="s">
        <v>217</v>
      </c>
      <c r="B35" s="64" t="s">
        <v>7</v>
      </c>
      <c r="C35" s="61"/>
      <c r="D35" s="62"/>
      <c r="E35" s="59"/>
      <c r="F35" s="66">
        <f>IF(G35=1,0,IF(E35&gt;HORAS!$B$96,E35-HORAS!$B$96,))</f>
        <v>0</v>
      </c>
      <c r="G35" s="67">
        <f t="shared" si="64"/>
        <v>0</v>
      </c>
      <c r="H35" s="67">
        <f>IF(D35&gt;=HORAS!$B$103,1,0)</f>
        <v>0</v>
      </c>
      <c r="I35" s="68">
        <f t="shared" si="65"/>
        <v>0</v>
      </c>
      <c r="J35" s="68">
        <f>IF(I35&lt;=HORAS!$B$115,0,IF(I35&lt;=HORAS!$B$116,0.25,IF(I35&lt;=HORAS!$B$117,0.5,IF(I35&lt;=HORAS!$B$114,0.75,1))))</f>
        <v>0</v>
      </c>
      <c r="K35" s="69">
        <f>IF(G35=1,0,IF(E35&gt;HORAS!$B$97,E35-HORAS!$B$97,0))</f>
        <v>0</v>
      </c>
      <c r="L35" s="68">
        <f t="shared" si="66"/>
        <v>0</v>
      </c>
      <c r="M35" s="68">
        <f t="shared" si="67"/>
        <v>0</v>
      </c>
      <c r="N35" s="67">
        <f t="shared" si="68"/>
        <v>0</v>
      </c>
      <c r="O35" s="67">
        <f>IF(E35&lt;HORAS!$B$97,J35,0)</f>
        <v>0</v>
      </c>
      <c r="P35" s="67">
        <f t="shared" si="69"/>
        <v>0</v>
      </c>
      <c r="Q35" s="67">
        <f>IF(E35&gt;HORAS!$B$97,J35,0)</f>
        <v>0</v>
      </c>
      <c r="R35" s="67">
        <f t="shared" si="41"/>
        <v>0</v>
      </c>
      <c r="S35" s="67">
        <f t="shared" si="42"/>
        <v>0</v>
      </c>
      <c r="T35" s="67"/>
      <c r="U35" s="67">
        <f t="shared" si="43"/>
        <v>6</v>
      </c>
      <c r="V35" s="70" t="e">
        <f>VLOOKUP(C35,HORAS!$A$120:$A$137,1,FALSE)</f>
        <v>#N/A</v>
      </c>
      <c r="W35" s="67" t="b">
        <f t="shared" si="44"/>
        <v>1</v>
      </c>
      <c r="X35" s="59">
        <f t="shared" si="45"/>
        <v>0</v>
      </c>
      <c r="Y35" s="71">
        <f t="shared" si="46"/>
        <v>0</v>
      </c>
      <c r="Z35" s="71">
        <f t="shared" si="47"/>
        <v>0</v>
      </c>
      <c r="AA35" s="67">
        <f t="shared" si="48"/>
        <v>0</v>
      </c>
      <c r="AB35" s="67">
        <f t="shared" si="49"/>
        <v>0</v>
      </c>
      <c r="AC35" s="69">
        <f>IF(U35=7,IF(E35&gt;HORAS!$B$97,E35-HORAS!$B$97,0),IF(W35=FALSE,IF(E35&gt;HORAS!$B$97,E35-HORAS!$B$97,0),0))</f>
        <v>0</v>
      </c>
      <c r="AD35" s="71">
        <f t="shared" si="50"/>
        <v>0</v>
      </c>
      <c r="AE35" s="71">
        <f t="shared" si="51"/>
        <v>0</v>
      </c>
      <c r="AF35" s="68">
        <f>IF(AE35&lt;=HORAS!$B$115,0,IF(AE35&lt;=HORAS!$B$116,0.25,IF(AE35&lt;=HORAS!$B$117,0.5,IF(AE35&lt;=HORAS!$B$114,0.75,1))))</f>
        <v>0</v>
      </c>
      <c r="AG35" s="67">
        <f t="shared" si="52"/>
        <v>0</v>
      </c>
      <c r="AH35" s="67">
        <f>IF(AA35&gt;=8,IF(E35&lt;HORAS!$B$97,AF35,0),0)</f>
        <v>0</v>
      </c>
      <c r="AI35" s="67">
        <f>IF(E35&gt;=HORAS!$B$97,AF35,0)</f>
        <v>0</v>
      </c>
      <c r="AJ35" s="67">
        <f t="shared" si="53"/>
        <v>0</v>
      </c>
      <c r="AK35" s="67">
        <f t="shared" si="54"/>
        <v>0</v>
      </c>
      <c r="AL35" s="71">
        <f t="shared" si="55"/>
        <v>0</v>
      </c>
      <c r="AN35" s="59">
        <f t="shared" si="56"/>
        <v>0</v>
      </c>
      <c r="AO35" s="58">
        <f>IF(H35=1,IF(D35&lt;HORAS!$B$104,HORAS!$D$104-HORAS!$B$104,HORAS!$D$104-D35),0)</f>
        <v>0</v>
      </c>
      <c r="AP35" s="58">
        <f>IF(H35=1,IF(E35&gt;HORAS!$C$104,HORAS!$C$104,E35),0)</f>
        <v>0</v>
      </c>
      <c r="AQ35" s="58">
        <f t="shared" si="57"/>
        <v>0</v>
      </c>
      <c r="AR35" s="72">
        <f t="shared" si="58"/>
        <v>0</v>
      </c>
      <c r="AS35" s="72">
        <f t="shared" si="59"/>
        <v>0</v>
      </c>
      <c r="AT35" s="68">
        <f>IF(AS35&lt;=HORAS!$B$115,0,IF(AS35&lt;=HORAS!$B$116,0.25,IF(AS35&lt;=HORAS!$B$117,0.5,IF(AS35&lt;=HORAS!$B$114,0.75,1))))</f>
        <v>0</v>
      </c>
      <c r="AU35" s="67">
        <f t="shared" si="60"/>
        <v>0</v>
      </c>
      <c r="AV35" s="59">
        <f>IF(H35=1,IF(E35&gt;HORAS!$C$104,E35-HORAS!$C$104),0)</f>
        <v>0</v>
      </c>
      <c r="AW35" s="67">
        <f t="shared" si="61"/>
        <v>0</v>
      </c>
      <c r="AX35" s="67">
        <f t="shared" si="62"/>
        <v>0</v>
      </c>
      <c r="AY35" s="68">
        <f>IF(AX35&lt;=HORAS!$B$115,0,IF(AX35&lt;=HORAS!$B$116,0.25,IF(AX35&lt;=HORAS!$B$117,0.5,IF(AX35&lt;=HORAS!$B$114,0.75,1))))</f>
        <v>0</v>
      </c>
      <c r="AZ35" s="67">
        <f t="shared" si="63"/>
        <v>0</v>
      </c>
      <c r="BA35" s="67"/>
    </row>
    <row r="36" spans="1:53" s="72" customFormat="1" x14ac:dyDescent="0.2">
      <c r="A36" s="64" t="s">
        <v>217</v>
      </c>
      <c r="B36" s="64" t="s">
        <v>7</v>
      </c>
      <c r="C36" s="61"/>
      <c r="D36" s="62"/>
      <c r="E36" s="59"/>
      <c r="F36" s="66">
        <f>IF(G36=1,0,IF(E36&gt;HORAS!$B$96,E36-HORAS!$B$96,))</f>
        <v>0</v>
      </c>
      <c r="G36" s="67">
        <f t="shared" si="64"/>
        <v>0</v>
      </c>
      <c r="H36" s="67">
        <f>IF(D36&gt;=HORAS!$B$103,1,0)</f>
        <v>0</v>
      </c>
      <c r="I36" s="68">
        <f t="shared" si="65"/>
        <v>0</v>
      </c>
      <c r="J36" s="68">
        <f>IF(I36&lt;=HORAS!$B$115,0,IF(I36&lt;=HORAS!$B$116,0.25,IF(I36&lt;=HORAS!$B$117,0.5,IF(I36&lt;=HORAS!$B$114,0.75,1))))</f>
        <v>0</v>
      </c>
      <c r="K36" s="69">
        <f>IF(G36=1,0,IF(E36&gt;HORAS!$B$97,E36-HORAS!$B$97,0))</f>
        <v>0</v>
      </c>
      <c r="L36" s="68">
        <f t="shared" si="66"/>
        <v>0</v>
      </c>
      <c r="M36" s="68">
        <f t="shared" si="67"/>
        <v>0</v>
      </c>
      <c r="N36" s="67">
        <f t="shared" si="68"/>
        <v>0</v>
      </c>
      <c r="O36" s="67">
        <f>IF(E36&lt;HORAS!$B$97,J36,0)</f>
        <v>0</v>
      </c>
      <c r="P36" s="67">
        <f t="shared" si="69"/>
        <v>0</v>
      </c>
      <c r="Q36" s="67">
        <f>IF(E36&gt;HORAS!$B$97,J36,0)</f>
        <v>0</v>
      </c>
      <c r="R36" s="67">
        <f t="shared" si="41"/>
        <v>0</v>
      </c>
      <c r="S36" s="67">
        <f t="shared" si="42"/>
        <v>0</v>
      </c>
      <c r="T36" s="67"/>
      <c r="U36" s="67">
        <f t="shared" si="43"/>
        <v>6</v>
      </c>
      <c r="V36" s="70" t="e">
        <f>VLOOKUP(C36,HORAS!$A$120:$A$137,1,FALSE)</f>
        <v>#N/A</v>
      </c>
      <c r="W36" s="67" t="b">
        <f t="shared" si="44"/>
        <v>1</v>
      </c>
      <c r="X36" s="59">
        <f t="shared" si="45"/>
        <v>0</v>
      </c>
      <c r="Y36" s="71">
        <f t="shared" si="46"/>
        <v>0</v>
      </c>
      <c r="Z36" s="71">
        <f t="shared" si="47"/>
        <v>0</v>
      </c>
      <c r="AA36" s="67">
        <f t="shared" si="48"/>
        <v>0</v>
      </c>
      <c r="AB36" s="67">
        <f t="shared" si="49"/>
        <v>0</v>
      </c>
      <c r="AC36" s="69">
        <f>IF(U36=7,IF(E36&gt;HORAS!$B$97,E36-HORAS!$B$97,0),IF(W36=FALSE,IF(E36&gt;HORAS!$B$97,E36-HORAS!$B$97,0),0))</f>
        <v>0</v>
      </c>
      <c r="AD36" s="71">
        <f t="shared" si="50"/>
        <v>0</v>
      </c>
      <c r="AE36" s="71">
        <f t="shared" si="51"/>
        <v>0</v>
      </c>
      <c r="AF36" s="68">
        <f>IF(AE36&lt;=HORAS!$B$115,0,IF(AE36&lt;=HORAS!$B$116,0.25,IF(AE36&lt;=HORAS!$B$117,0.5,IF(AE36&lt;=HORAS!$B$114,0.75,1))))</f>
        <v>0</v>
      </c>
      <c r="AG36" s="67">
        <f t="shared" si="52"/>
        <v>0</v>
      </c>
      <c r="AH36" s="67">
        <f>IF(AA36&gt;=8,IF(E36&lt;HORAS!$B$97,AF36,0),0)</f>
        <v>0</v>
      </c>
      <c r="AI36" s="67">
        <f>IF(E36&gt;=HORAS!$B$97,AF36,0)</f>
        <v>0</v>
      </c>
      <c r="AJ36" s="67">
        <f t="shared" si="53"/>
        <v>0</v>
      </c>
      <c r="AK36" s="67">
        <f t="shared" si="54"/>
        <v>0</v>
      </c>
      <c r="AL36" s="71">
        <f t="shared" si="55"/>
        <v>0</v>
      </c>
      <c r="AN36" s="59">
        <f t="shared" si="56"/>
        <v>0</v>
      </c>
      <c r="AO36" s="58">
        <f>IF(H36=1,IF(D36&lt;HORAS!$B$104,HORAS!$D$104-HORAS!$B$104,HORAS!$D$104-D36),0)</f>
        <v>0</v>
      </c>
      <c r="AP36" s="58">
        <f>IF(H36=1,IF(E36&gt;HORAS!$C$104,HORAS!$C$104,E36),0)</f>
        <v>0</v>
      </c>
      <c r="AQ36" s="58">
        <f t="shared" si="57"/>
        <v>0</v>
      </c>
      <c r="AR36" s="72">
        <f t="shared" si="58"/>
        <v>0</v>
      </c>
      <c r="AS36" s="72">
        <f t="shared" si="59"/>
        <v>0</v>
      </c>
      <c r="AT36" s="68">
        <f>IF(AS36&lt;=HORAS!$B$115,0,IF(AS36&lt;=HORAS!$B$116,0.25,IF(AS36&lt;=HORAS!$B$117,0.5,IF(AS36&lt;=HORAS!$B$114,0.75,1))))</f>
        <v>0</v>
      </c>
      <c r="AU36" s="67">
        <f t="shared" si="60"/>
        <v>0</v>
      </c>
      <c r="AV36" s="59">
        <f>IF(H36=1,IF(E36&gt;HORAS!$C$104,E36-HORAS!$C$104),0)</f>
        <v>0</v>
      </c>
      <c r="AW36" s="67">
        <f t="shared" si="61"/>
        <v>0</v>
      </c>
      <c r="AX36" s="67">
        <f t="shared" si="62"/>
        <v>0</v>
      </c>
      <c r="AY36" s="68">
        <f>IF(AX36&lt;=HORAS!$B$115,0,IF(AX36&lt;=HORAS!$B$116,0.25,IF(AX36&lt;=HORAS!$B$117,0.5,IF(AX36&lt;=HORAS!$B$114,0.75,1))))</f>
        <v>0</v>
      </c>
      <c r="AZ36" s="67">
        <f t="shared" si="63"/>
        <v>0</v>
      </c>
      <c r="BA36" s="67"/>
    </row>
    <row r="37" spans="1:53" s="72" customFormat="1" x14ac:dyDescent="0.2">
      <c r="A37" s="64" t="s">
        <v>217</v>
      </c>
      <c r="B37" s="64" t="s">
        <v>7</v>
      </c>
      <c r="C37" s="61"/>
      <c r="D37" s="62"/>
      <c r="E37" s="59"/>
      <c r="F37" s="66">
        <f>IF(G37=1,0,IF(E37&gt;HORAS!$B$96,E37-HORAS!$B$96,))</f>
        <v>0</v>
      </c>
      <c r="G37" s="67">
        <f t="shared" si="64"/>
        <v>0</v>
      </c>
      <c r="H37" s="67">
        <f>IF(D37&gt;=HORAS!$B$103,1,0)</f>
        <v>0</v>
      </c>
      <c r="I37" s="68">
        <f t="shared" si="65"/>
        <v>0</v>
      </c>
      <c r="J37" s="68">
        <f>IF(I37&lt;=HORAS!$B$115,0,IF(I37&lt;=HORAS!$B$116,0.25,IF(I37&lt;=HORAS!$B$117,0.5,IF(I37&lt;=HORAS!$B$114,0.75,1))))</f>
        <v>0</v>
      </c>
      <c r="K37" s="69">
        <f>IF(G37=1,0,IF(E37&gt;HORAS!$B$97,E37-HORAS!$B$97,0))</f>
        <v>0</v>
      </c>
      <c r="L37" s="68">
        <f t="shared" si="66"/>
        <v>0</v>
      </c>
      <c r="M37" s="68">
        <f t="shared" si="67"/>
        <v>0</v>
      </c>
      <c r="N37" s="67">
        <f t="shared" si="68"/>
        <v>0</v>
      </c>
      <c r="O37" s="67">
        <f>IF(E37&lt;HORAS!$B$97,J37,0)</f>
        <v>0</v>
      </c>
      <c r="P37" s="67">
        <f t="shared" si="69"/>
        <v>0</v>
      </c>
      <c r="Q37" s="67">
        <f>IF(E37&gt;HORAS!$B$97,J37,0)</f>
        <v>0</v>
      </c>
      <c r="R37" s="67">
        <f t="shared" si="41"/>
        <v>0</v>
      </c>
      <c r="S37" s="67">
        <f t="shared" si="42"/>
        <v>0</v>
      </c>
      <c r="T37" s="67"/>
      <c r="U37" s="67">
        <f t="shared" si="43"/>
        <v>6</v>
      </c>
      <c r="V37" s="70" t="e">
        <f>VLOOKUP(C37,HORAS!$A$120:$A$137,1,FALSE)</f>
        <v>#N/A</v>
      </c>
      <c r="W37" s="67" t="b">
        <f t="shared" si="44"/>
        <v>1</v>
      </c>
      <c r="X37" s="59">
        <f t="shared" si="45"/>
        <v>0</v>
      </c>
      <c r="Y37" s="71">
        <f t="shared" si="46"/>
        <v>0</v>
      </c>
      <c r="Z37" s="71">
        <f t="shared" si="47"/>
        <v>0</v>
      </c>
      <c r="AA37" s="67">
        <f t="shared" si="48"/>
        <v>0</v>
      </c>
      <c r="AB37" s="67">
        <f t="shared" si="49"/>
        <v>0</v>
      </c>
      <c r="AC37" s="69">
        <f>IF(U37=7,IF(E37&gt;HORAS!$B$97,E37-HORAS!$B$97,0),IF(W37=FALSE,IF(E37&gt;HORAS!$B$97,E37-HORAS!$B$97,0),0))</f>
        <v>0</v>
      </c>
      <c r="AD37" s="71">
        <f t="shared" si="50"/>
        <v>0</v>
      </c>
      <c r="AE37" s="71">
        <f t="shared" si="51"/>
        <v>0</v>
      </c>
      <c r="AF37" s="68">
        <f>IF(AE37&lt;=HORAS!$B$115,0,IF(AE37&lt;=HORAS!$B$116,0.25,IF(AE37&lt;=HORAS!$B$117,0.5,IF(AE37&lt;=HORAS!$B$114,0.75,1))))</f>
        <v>0</v>
      </c>
      <c r="AG37" s="67">
        <f t="shared" si="52"/>
        <v>0</v>
      </c>
      <c r="AH37" s="67">
        <f>IF(AA37&gt;=8,IF(E37&lt;HORAS!$B$97,AF37,0),0)</f>
        <v>0</v>
      </c>
      <c r="AI37" s="67">
        <f>IF(E37&gt;=HORAS!$B$97,AF37,0)</f>
        <v>0</v>
      </c>
      <c r="AJ37" s="67">
        <f t="shared" si="53"/>
        <v>0</v>
      </c>
      <c r="AK37" s="67">
        <f t="shared" si="54"/>
        <v>0</v>
      </c>
      <c r="AL37" s="71">
        <f t="shared" si="55"/>
        <v>0</v>
      </c>
      <c r="AN37" s="59">
        <f t="shared" si="56"/>
        <v>0</v>
      </c>
      <c r="AO37" s="58">
        <f>IF(H37=1,IF(D37&lt;HORAS!$B$104,HORAS!$D$104-HORAS!$B$104,HORAS!$D$104-D37),0)</f>
        <v>0</v>
      </c>
      <c r="AP37" s="58">
        <f>IF(H37=1,IF(E37&gt;HORAS!$C$104,HORAS!$C$104,E37),0)</f>
        <v>0</v>
      </c>
      <c r="AQ37" s="58">
        <f t="shared" si="57"/>
        <v>0</v>
      </c>
      <c r="AR37" s="72">
        <f t="shared" si="58"/>
        <v>0</v>
      </c>
      <c r="AS37" s="72">
        <f t="shared" si="59"/>
        <v>0</v>
      </c>
      <c r="AT37" s="68">
        <f>IF(AS37&lt;=HORAS!$B$115,0,IF(AS37&lt;=HORAS!$B$116,0.25,IF(AS37&lt;=HORAS!$B$117,0.5,IF(AS37&lt;=HORAS!$B$114,0.75,1))))</f>
        <v>0</v>
      </c>
      <c r="AU37" s="67">
        <f t="shared" si="60"/>
        <v>0</v>
      </c>
      <c r="AV37" s="59">
        <f>IF(H37=1,IF(E37&gt;HORAS!$C$104,E37-HORAS!$C$104),0)</f>
        <v>0</v>
      </c>
      <c r="AW37" s="67">
        <f t="shared" si="61"/>
        <v>0</v>
      </c>
      <c r="AX37" s="67">
        <f t="shared" si="62"/>
        <v>0</v>
      </c>
      <c r="AY37" s="68">
        <f>IF(AX37&lt;=HORAS!$B$115,0,IF(AX37&lt;=HORAS!$B$116,0.25,IF(AX37&lt;=HORAS!$B$117,0.5,IF(AX37&lt;=HORAS!$B$114,0.75,1))))</f>
        <v>0</v>
      </c>
      <c r="AZ37" s="67">
        <f t="shared" si="63"/>
        <v>0</v>
      </c>
      <c r="BA37" s="67"/>
    </row>
    <row r="38" spans="1:53" s="72" customFormat="1" x14ac:dyDescent="0.2">
      <c r="A38" s="64" t="s">
        <v>217</v>
      </c>
      <c r="B38" s="64" t="s">
        <v>7</v>
      </c>
      <c r="C38" s="61"/>
      <c r="D38" s="62"/>
      <c r="E38" s="59"/>
      <c r="F38" s="66">
        <f>IF(G38=1,0,IF(E38&gt;HORAS!$B$96,E38-HORAS!$B$96,))</f>
        <v>0</v>
      </c>
      <c r="G38" s="67">
        <f t="shared" si="64"/>
        <v>0</v>
      </c>
      <c r="H38" s="67">
        <f>IF(D38&gt;=HORAS!$B$103,1,0)</f>
        <v>0</v>
      </c>
      <c r="I38" s="68">
        <f t="shared" si="65"/>
        <v>0</v>
      </c>
      <c r="J38" s="68">
        <f>IF(I38&lt;=HORAS!$B$115,0,IF(I38&lt;=HORAS!$B$116,0.25,IF(I38&lt;=HORAS!$B$117,0.5,IF(I38&lt;=HORAS!$B$114,0.75,1))))</f>
        <v>0</v>
      </c>
      <c r="K38" s="69">
        <f>IF(G38=1,0,IF(E38&gt;HORAS!$B$97,E38-HORAS!$B$97,0))</f>
        <v>0</v>
      </c>
      <c r="L38" s="68">
        <f t="shared" si="66"/>
        <v>0</v>
      </c>
      <c r="M38" s="68">
        <f t="shared" si="67"/>
        <v>0</v>
      </c>
      <c r="N38" s="67">
        <f t="shared" si="68"/>
        <v>0</v>
      </c>
      <c r="O38" s="67">
        <f>IF(E38&lt;HORAS!$B$97,J38,0)</f>
        <v>0</v>
      </c>
      <c r="P38" s="67">
        <f t="shared" si="69"/>
        <v>0</v>
      </c>
      <c r="Q38" s="67">
        <f>IF(E38&gt;HORAS!$B$97,J38,0)</f>
        <v>0</v>
      </c>
      <c r="R38" s="67">
        <f t="shared" si="41"/>
        <v>0</v>
      </c>
      <c r="S38" s="67">
        <f t="shared" si="42"/>
        <v>0</v>
      </c>
      <c r="T38" s="67"/>
      <c r="U38" s="67">
        <f t="shared" si="43"/>
        <v>6</v>
      </c>
      <c r="V38" s="70" t="e">
        <f>VLOOKUP(C38,HORAS!$A$120:$A$137,1,FALSE)</f>
        <v>#N/A</v>
      </c>
      <c r="W38" s="67" t="b">
        <f t="shared" si="44"/>
        <v>1</v>
      </c>
      <c r="X38" s="59">
        <f t="shared" si="45"/>
        <v>0</v>
      </c>
      <c r="Y38" s="71">
        <f t="shared" si="46"/>
        <v>0</v>
      </c>
      <c r="Z38" s="71">
        <f t="shared" si="47"/>
        <v>0</v>
      </c>
      <c r="AA38" s="67">
        <f t="shared" si="48"/>
        <v>0</v>
      </c>
      <c r="AB38" s="67">
        <f t="shared" si="49"/>
        <v>0</v>
      </c>
      <c r="AC38" s="69">
        <f>IF(U38=7,IF(E38&gt;HORAS!$B$97,E38-HORAS!$B$97,0),IF(W38=FALSE,IF(E38&gt;HORAS!$B$97,E38-HORAS!$B$97,0),0))</f>
        <v>0</v>
      </c>
      <c r="AD38" s="71">
        <f t="shared" si="50"/>
        <v>0</v>
      </c>
      <c r="AE38" s="71">
        <f t="shared" si="51"/>
        <v>0</v>
      </c>
      <c r="AF38" s="68">
        <f>IF(AE38&lt;=HORAS!$B$115,0,IF(AE38&lt;=HORAS!$B$116,0.25,IF(AE38&lt;=HORAS!$B$117,0.5,IF(AE38&lt;=HORAS!$B$114,0.75,1))))</f>
        <v>0</v>
      </c>
      <c r="AG38" s="67">
        <f t="shared" si="52"/>
        <v>0</v>
      </c>
      <c r="AH38" s="67">
        <f>IF(AA38&gt;=8,IF(E38&lt;HORAS!$B$97,AF38,0),0)</f>
        <v>0</v>
      </c>
      <c r="AI38" s="67">
        <f>IF(E38&gt;=HORAS!$B$97,AF38,0)</f>
        <v>0</v>
      </c>
      <c r="AJ38" s="67">
        <f t="shared" si="53"/>
        <v>0</v>
      </c>
      <c r="AK38" s="67">
        <f t="shared" si="54"/>
        <v>0</v>
      </c>
      <c r="AL38" s="71">
        <f t="shared" si="55"/>
        <v>0</v>
      </c>
      <c r="AN38" s="59">
        <f t="shared" si="56"/>
        <v>0</v>
      </c>
      <c r="AO38" s="58">
        <f>IF(H38=1,IF(D38&lt;HORAS!$B$104,HORAS!$D$104-HORAS!$B$104,HORAS!$D$104-D38),0)</f>
        <v>0</v>
      </c>
      <c r="AP38" s="58">
        <f>IF(H38=1,IF(E38&gt;HORAS!$C$104,HORAS!$C$104,E38),0)</f>
        <v>0</v>
      </c>
      <c r="AQ38" s="58">
        <f t="shared" si="57"/>
        <v>0</v>
      </c>
      <c r="AR38" s="72">
        <f t="shared" si="58"/>
        <v>0</v>
      </c>
      <c r="AS38" s="72">
        <f t="shared" si="59"/>
        <v>0</v>
      </c>
      <c r="AT38" s="68">
        <f>IF(AS38&lt;=HORAS!$B$115,0,IF(AS38&lt;=HORAS!$B$116,0.25,IF(AS38&lt;=HORAS!$B$117,0.5,IF(AS38&lt;=HORAS!$B$114,0.75,1))))</f>
        <v>0</v>
      </c>
      <c r="AU38" s="67">
        <f t="shared" si="60"/>
        <v>0</v>
      </c>
      <c r="AV38" s="59">
        <f>IF(H38=1,IF(E38&gt;HORAS!$C$104,E38-HORAS!$C$104),0)</f>
        <v>0</v>
      </c>
      <c r="AW38" s="67">
        <f t="shared" si="61"/>
        <v>0</v>
      </c>
      <c r="AX38" s="67">
        <f t="shared" si="62"/>
        <v>0</v>
      </c>
      <c r="AY38" s="68">
        <f>IF(AX38&lt;=HORAS!$B$115,0,IF(AX38&lt;=HORAS!$B$116,0.25,IF(AX38&lt;=HORAS!$B$117,0.5,IF(AX38&lt;=HORAS!$B$114,0.75,1))))</f>
        <v>0</v>
      </c>
      <c r="AZ38" s="67">
        <f t="shared" si="63"/>
        <v>0</v>
      </c>
      <c r="BA38" s="67"/>
    </row>
    <row r="39" spans="1:53" s="72" customFormat="1" x14ac:dyDescent="0.2">
      <c r="A39" s="64" t="s">
        <v>218</v>
      </c>
      <c r="B39" s="64" t="s">
        <v>7</v>
      </c>
      <c r="C39" s="61"/>
      <c r="D39" s="62"/>
      <c r="E39" s="59"/>
      <c r="F39" s="66">
        <f>IF(G39=1,0,IF(E39&gt;HORAS!$B$96,E39-HORAS!$B$96,))</f>
        <v>0</v>
      </c>
      <c r="G39" s="67">
        <f t="shared" si="64"/>
        <v>0</v>
      </c>
      <c r="H39" s="67">
        <f>IF(D39&gt;=HORAS!$B$103,1,0)</f>
        <v>0</v>
      </c>
      <c r="I39" s="68">
        <f t="shared" si="65"/>
        <v>0</v>
      </c>
      <c r="J39" s="68">
        <f>IF(I39&lt;=HORAS!$B$115,0,IF(I39&lt;=HORAS!$B$116,0.25,IF(I39&lt;=HORAS!$B$117,0.5,IF(I39&lt;=HORAS!$B$114,0.75,1))))</f>
        <v>0</v>
      </c>
      <c r="K39" s="69">
        <f>IF(G39=1,0,IF(E39&gt;HORAS!$B$97,E39-HORAS!$B$97,0))</f>
        <v>0</v>
      </c>
      <c r="L39" s="68">
        <f t="shared" si="66"/>
        <v>0</v>
      </c>
      <c r="M39" s="68">
        <f t="shared" si="67"/>
        <v>0</v>
      </c>
      <c r="N39" s="67">
        <f t="shared" si="68"/>
        <v>0</v>
      </c>
      <c r="O39" s="67">
        <f>IF(E39&lt;HORAS!$B$97,J39,0)</f>
        <v>0</v>
      </c>
      <c r="P39" s="67">
        <f t="shared" si="69"/>
        <v>0</v>
      </c>
      <c r="Q39" s="67">
        <f>IF(E39&gt;HORAS!$B$97,J39,0)</f>
        <v>0</v>
      </c>
      <c r="R39" s="67">
        <f t="shared" si="41"/>
        <v>0</v>
      </c>
      <c r="S39" s="67">
        <f t="shared" si="42"/>
        <v>0</v>
      </c>
      <c r="T39" s="67"/>
      <c r="U39" s="67">
        <f t="shared" si="43"/>
        <v>6</v>
      </c>
      <c r="V39" s="70" t="e">
        <f>VLOOKUP(C39,HORAS!$A$120:$A$137,1,FALSE)</f>
        <v>#N/A</v>
      </c>
      <c r="W39" s="67" t="b">
        <f t="shared" si="44"/>
        <v>1</v>
      </c>
      <c r="X39" s="59">
        <f t="shared" si="45"/>
        <v>0</v>
      </c>
      <c r="Y39" s="71">
        <f t="shared" si="46"/>
        <v>0</v>
      </c>
      <c r="Z39" s="71">
        <f t="shared" si="47"/>
        <v>0</v>
      </c>
      <c r="AA39" s="67">
        <f t="shared" si="48"/>
        <v>0</v>
      </c>
      <c r="AB39" s="67">
        <f t="shared" si="49"/>
        <v>0</v>
      </c>
      <c r="AC39" s="69">
        <f>IF(U39=7,IF(E39&gt;HORAS!$B$97,E39-HORAS!$B$97,0),IF(W39=FALSE,IF(E39&gt;HORAS!$B$97,E39-HORAS!$B$97,0),0))</f>
        <v>0</v>
      </c>
      <c r="AD39" s="71">
        <f t="shared" si="50"/>
        <v>0</v>
      </c>
      <c r="AE39" s="71">
        <f t="shared" si="51"/>
        <v>0</v>
      </c>
      <c r="AF39" s="68">
        <f>IF(AE39&lt;=HORAS!$B$115,0,IF(AE39&lt;=HORAS!$B$116,0.25,IF(AE39&lt;=HORAS!$B$117,0.5,IF(AE39&lt;=HORAS!$B$114,0.75,1))))</f>
        <v>0</v>
      </c>
      <c r="AG39" s="67">
        <f t="shared" si="52"/>
        <v>0</v>
      </c>
      <c r="AH39" s="67">
        <f>IF(AA39&gt;=8,IF(E39&lt;HORAS!$B$97,AF39,0),0)</f>
        <v>0</v>
      </c>
      <c r="AI39" s="67">
        <f>IF(E39&gt;=HORAS!$B$97,AF39,0)</f>
        <v>0</v>
      </c>
      <c r="AJ39" s="67">
        <f t="shared" si="53"/>
        <v>0</v>
      </c>
      <c r="AK39" s="67">
        <f t="shared" si="54"/>
        <v>0</v>
      </c>
      <c r="AL39" s="71">
        <f t="shared" si="55"/>
        <v>0</v>
      </c>
      <c r="AN39" s="59">
        <f t="shared" si="56"/>
        <v>0</v>
      </c>
      <c r="AO39" s="58">
        <f>IF(H39=1,IF(D39&lt;HORAS!$B$104,HORAS!$D$104-HORAS!$B$104,HORAS!$D$104-D39),0)</f>
        <v>0</v>
      </c>
      <c r="AP39" s="58">
        <f>IF(H39=1,IF(E39&gt;HORAS!$C$104,HORAS!$C$104,E39),0)</f>
        <v>0</v>
      </c>
      <c r="AQ39" s="58">
        <f t="shared" si="57"/>
        <v>0</v>
      </c>
      <c r="AR39" s="72">
        <f t="shared" si="58"/>
        <v>0</v>
      </c>
      <c r="AS39" s="72">
        <f t="shared" si="59"/>
        <v>0</v>
      </c>
      <c r="AT39" s="68">
        <f>IF(AS39&lt;=HORAS!$B$115,0,IF(AS39&lt;=HORAS!$B$116,0.25,IF(AS39&lt;=HORAS!$B$117,0.5,IF(AS39&lt;=HORAS!$B$114,0.75,1))))</f>
        <v>0</v>
      </c>
      <c r="AU39" s="67">
        <f t="shared" si="60"/>
        <v>0</v>
      </c>
      <c r="AV39" s="59">
        <f>IF(H39=1,IF(E39&gt;HORAS!$C$104,E39-HORAS!$C$104),0)</f>
        <v>0</v>
      </c>
      <c r="AW39" s="67">
        <f t="shared" si="61"/>
        <v>0</v>
      </c>
      <c r="AX39" s="67">
        <f t="shared" si="62"/>
        <v>0</v>
      </c>
      <c r="AY39" s="68">
        <f>IF(AX39&lt;=HORAS!$B$115,0,IF(AX39&lt;=HORAS!$B$116,0.25,IF(AX39&lt;=HORAS!$B$117,0.5,IF(AX39&lt;=HORAS!$B$114,0.75,1))))</f>
        <v>0</v>
      </c>
      <c r="AZ39" s="67">
        <f t="shared" si="63"/>
        <v>0</v>
      </c>
      <c r="BA39" s="67"/>
    </row>
    <row r="40" spans="1:53" s="72" customFormat="1" x14ac:dyDescent="0.2">
      <c r="A40" s="64" t="s">
        <v>218</v>
      </c>
      <c r="B40" s="64" t="s">
        <v>7</v>
      </c>
      <c r="C40" s="61"/>
      <c r="D40" s="62"/>
      <c r="E40" s="64"/>
      <c r="F40" s="66">
        <f>IF(G40=1,0,IF(E40&gt;HORAS!$B$96,E40-HORAS!$B$96,))</f>
        <v>0</v>
      </c>
      <c r="G40" s="67">
        <f t="shared" si="64"/>
        <v>0</v>
      </c>
      <c r="H40" s="67">
        <f>IF(D40&gt;=HORAS!$B$103,1,0)</f>
        <v>0</v>
      </c>
      <c r="I40" s="68">
        <f t="shared" si="65"/>
        <v>0</v>
      </c>
      <c r="J40" s="68">
        <f>IF(I40&lt;=HORAS!$B$115,0,IF(I40&lt;=HORAS!$B$116,0.25,IF(I40&lt;=HORAS!$B$117,0.5,IF(I40&lt;=HORAS!$B$114,0.75,1))))</f>
        <v>0</v>
      </c>
      <c r="K40" s="69">
        <f>IF(G40=1,0,IF(E40&gt;HORAS!$B$97,E40-HORAS!$B$97,0))</f>
        <v>0</v>
      </c>
      <c r="L40" s="68">
        <f t="shared" si="66"/>
        <v>0</v>
      </c>
      <c r="M40" s="68">
        <f t="shared" si="67"/>
        <v>0</v>
      </c>
      <c r="N40" s="67">
        <f t="shared" si="68"/>
        <v>0</v>
      </c>
      <c r="O40" s="67">
        <f>IF(E40&lt;HORAS!$B$97,J40,0)</f>
        <v>0</v>
      </c>
      <c r="P40" s="67">
        <f t="shared" si="69"/>
        <v>0</v>
      </c>
      <c r="Q40" s="67">
        <f>IF(E40&gt;HORAS!$B$97,J40,0)</f>
        <v>0</v>
      </c>
      <c r="R40" s="67">
        <f t="shared" si="41"/>
        <v>0</v>
      </c>
      <c r="S40" s="67">
        <f t="shared" si="42"/>
        <v>0</v>
      </c>
      <c r="T40" s="67"/>
      <c r="U40" s="67">
        <f t="shared" si="43"/>
        <v>6</v>
      </c>
      <c r="V40" s="70" t="e">
        <f>VLOOKUP(C40,HORAS!$A$120:$A$137,1,FALSE)</f>
        <v>#N/A</v>
      </c>
      <c r="W40" s="67" t="b">
        <f t="shared" si="44"/>
        <v>1</v>
      </c>
      <c r="X40" s="59">
        <f t="shared" si="45"/>
        <v>0</v>
      </c>
      <c r="Y40" s="71">
        <f t="shared" si="46"/>
        <v>0</v>
      </c>
      <c r="Z40" s="71">
        <f t="shared" si="47"/>
        <v>0</v>
      </c>
      <c r="AA40" s="67">
        <f t="shared" si="48"/>
        <v>0</v>
      </c>
      <c r="AB40" s="67">
        <f t="shared" si="49"/>
        <v>0</v>
      </c>
      <c r="AC40" s="69">
        <f>IF(U40=7,IF(E40&gt;HORAS!$B$97,E40-HORAS!$B$97,0),IF(W40=FALSE,IF(E40&gt;HORAS!$B$97,E40-HORAS!$B$97,0),0))</f>
        <v>0</v>
      </c>
      <c r="AD40" s="71">
        <f t="shared" si="50"/>
        <v>0</v>
      </c>
      <c r="AE40" s="71">
        <f t="shared" si="51"/>
        <v>0</v>
      </c>
      <c r="AF40" s="68">
        <f>IF(AE40&lt;=HORAS!$B$115,0,IF(AE40&lt;=HORAS!$B$116,0.25,IF(AE40&lt;=HORAS!$B$117,0.5,IF(AE40&lt;=HORAS!$B$114,0.75,1))))</f>
        <v>0</v>
      </c>
      <c r="AG40" s="67">
        <f t="shared" si="52"/>
        <v>0</v>
      </c>
      <c r="AH40" s="67">
        <f>IF(AA40&gt;=8,IF(E40&lt;HORAS!$B$97,AF40,0),0)</f>
        <v>0</v>
      </c>
      <c r="AI40" s="67">
        <f>IF(E40&gt;=HORAS!$B$97,AF40,0)</f>
        <v>0</v>
      </c>
      <c r="AJ40" s="67">
        <f t="shared" si="53"/>
        <v>0</v>
      </c>
      <c r="AK40" s="67">
        <f t="shared" si="54"/>
        <v>0</v>
      </c>
      <c r="AL40" s="71">
        <f t="shared" si="55"/>
        <v>0</v>
      </c>
      <c r="AN40" s="59">
        <f t="shared" si="56"/>
        <v>0</v>
      </c>
      <c r="AO40" s="58">
        <f>IF(H40=1,IF(D40&lt;HORAS!$B$104,HORAS!$D$104-HORAS!$B$104,HORAS!$D$104-D40),0)</f>
        <v>0</v>
      </c>
      <c r="AP40" s="58">
        <f>IF(H40=1,IF(E40&gt;HORAS!$C$104,HORAS!$C$104,E40),0)</f>
        <v>0</v>
      </c>
      <c r="AQ40" s="58">
        <f t="shared" si="57"/>
        <v>0</v>
      </c>
      <c r="AR40" s="72">
        <f t="shared" si="58"/>
        <v>0</v>
      </c>
      <c r="AS40" s="72">
        <f t="shared" si="59"/>
        <v>0</v>
      </c>
      <c r="AT40" s="68">
        <f>IF(AS40&lt;=HORAS!$B$115,0,IF(AS40&lt;=HORAS!$B$116,0.25,IF(AS40&lt;=HORAS!$B$117,0.5,IF(AS40&lt;=HORAS!$B$114,0.75,1))))</f>
        <v>0</v>
      </c>
      <c r="AU40" s="67">
        <f t="shared" si="60"/>
        <v>0</v>
      </c>
      <c r="AV40" s="59">
        <f>IF(H40=1,IF(E40&gt;HORAS!$C$104,E40-HORAS!$C$104),0)</f>
        <v>0</v>
      </c>
      <c r="AW40" s="67">
        <f t="shared" si="61"/>
        <v>0</v>
      </c>
      <c r="AX40" s="67">
        <f t="shared" si="62"/>
        <v>0</v>
      </c>
      <c r="AY40" s="68">
        <f>IF(AX40&lt;=HORAS!$B$115,0,IF(AX40&lt;=HORAS!$B$116,0.25,IF(AX40&lt;=HORAS!$B$117,0.5,IF(AX40&lt;=HORAS!$B$114,0.75,1))))</f>
        <v>0</v>
      </c>
      <c r="AZ40" s="67">
        <f t="shared" si="63"/>
        <v>0</v>
      </c>
      <c r="BA40" s="67"/>
    </row>
    <row r="41" spans="1:53" s="72" customFormat="1" x14ac:dyDescent="0.2">
      <c r="A41" s="64" t="s">
        <v>218</v>
      </c>
      <c r="B41" s="64" t="s">
        <v>7</v>
      </c>
      <c r="C41" s="61"/>
      <c r="D41" s="62"/>
      <c r="E41" s="64"/>
      <c r="F41" s="66">
        <f>IF(G41=1,0,IF(E41&gt;HORAS!$B$96,E41-HORAS!$B$96,))</f>
        <v>0</v>
      </c>
      <c r="G41" s="67">
        <f t="shared" si="64"/>
        <v>0</v>
      </c>
      <c r="H41" s="67">
        <f>IF(D41&gt;=HORAS!$B$103,1,0)</f>
        <v>0</v>
      </c>
      <c r="I41" s="68">
        <f t="shared" si="65"/>
        <v>0</v>
      </c>
      <c r="J41" s="68">
        <f>IF(I41&lt;=HORAS!$B$115,0,IF(I41&lt;=HORAS!$B$116,0.25,IF(I41&lt;=HORAS!$B$117,0.5,IF(I41&lt;=HORAS!$B$114,0.75,1))))</f>
        <v>0</v>
      </c>
      <c r="K41" s="69">
        <f>IF(G41=1,0,IF(E41&gt;HORAS!$B$97,E41-HORAS!$B$97,0))</f>
        <v>0</v>
      </c>
      <c r="L41" s="68">
        <f t="shared" si="66"/>
        <v>0</v>
      </c>
      <c r="M41" s="68">
        <f t="shared" si="67"/>
        <v>0</v>
      </c>
      <c r="N41" s="67">
        <f t="shared" si="68"/>
        <v>0</v>
      </c>
      <c r="O41" s="67">
        <f>IF(E41&lt;HORAS!$B$97,J41,0)</f>
        <v>0</v>
      </c>
      <c r="P41" s="67">
        <f t="shared" si="69"/>
        <v>0</v>
      </c>
      <c r="Q41" s="67">
        <f>IF(E41&gt;HORAS!$B$97,J41,0)</f>
        <v>0</v>
      </c>
      <c r="R41" s="67">
        <f t="shared" si="41"/>
        <v>0</v>
      </c>
      <c r="S41" s="67">
        <f t="shared" si="42"/>
        <v>0</v>
      </c>
      <c r="T41" s="67"/>
      <c r="U41" s="67">
        <f t="shared" si="43"/>
        <v>6</v>
      </c>
      <c r="V41" s="70" t="e">
        <f>VLOOKUP(C41,HORAS!$A$120:$A$137,1,FALSE)</f>
        <v>#N/A</v>
      </c>
      <c r="W41" s="67" t="b">
        <f t="shared" si="44"/>
        <v>1</v>
      </c>
      <c r="X41" s="59">
        <f t="shared" si="45"/>
        <v>0</v>
      </c>
      <c r="Y41" s="71">
        <f t="shared" si="46"/>
        <v>0</v>
      </c>
      <c r="Z41" s="71">
        <f t="shared" si="47"/>
        <v>0</v>
      </c>
      <c r="AA41" s="67">
        <f t="shared" si="48"/>
        <v>0</v>
      </c>
      <c r="AB41" s="67">
        <f t="shared" si="49"/>
        <v>0</v>
      </c>
      <c r="AC41" s="69">
        <f>IF(U41=7,IF(E41&gt;HORAS!$B$97,E41-HORAS!$B$97,0),IF(W41=FALSE,IF(E41&gt;HORAS!$B$97,E41-HORAS!$B$97,0),0))</f>
        <v>0</v>
      </c>
      <c r="AD41" s="71">
        <f t="shared" si="50"/>
        <v>0</v>
      </c>
      <c r="AE41" s="71">
        <f t="shared" si="51"/>
        <v>0</v>
      </c>
      <c r="AF41" s="68">
        <f>IF(AE41&lt;=HORAS!$B$115,0,IF(AE41&lt;=HORAS!$B$116,0.25,IF(AE41&lt;=HORAS!$B$117,0.5,IF(AE41&lt;=HORAS!$B$114,0.75,1))))</f>
        <v>0</v>
      </c>
      <c r="AG41" s="67">
        <f t="shared" si="52"/>
        <v>0</v>
      </c>
      <c r="AH41" s="67">
        <f>IF(AA41&gt;=8,IF(E41&lt;HORAS!$B$97,AF41,0),0)</f>
        <v>0</v>
      </c>
      <c r="AI41" s="67">
        <f>IF(E41&gt;=HORAS!$B$97,AF41,0)</f>
        <v>0</v>
      </c>
      <c r="AJ41" s="67">
        <f t="shared" si="53"/>
        <v>0</v>
      </c>
      <c r="AK41" s="67">
        <f t="shared" si="54"/>
        <v>0</v>
      </c>
      <c r="AL41" s="71">
        <f t="shared" si="55"/>
        <v>0</v>
      </c>
      <c r="AN41" s="59">
        <f t="shared" si="56"/>
        <v>0</v>
      </c>
      <c r="AO41" s="58">
        <f>IF(H41=1,IF(D41&lt;HORAS!$B$104,HORAS!$D$104-HORAS!$B$104,HORAS!$D$104-D41),0)</f>
        <v>0</v>
      </c>
      <c r="AP41" s="58">
        <f>IF(H41=1,IF(E41&gt;HORAS!$C$104,HORAS!$C$104,E41),0)</f>
        <v>0</v>
      </c>
      <c r="AQ41" s="58">
        <f t="shared" si="57"/>
        <v>0</v>
      </c>
      <c r="AR41" s="72">
        <f t="shared" si="58"/>
        <v>0</v>
      </c>
      <c r="AS41" s="72">
        <f t="shared" si="59"/>
        <v>0</v>
      </c>
      <c r="AT41" s="68">
        <f>IF(AS41&lt;=HORAS!$B$115,0,IF(AS41&lt;=HORAS!$B$116,0.25,IF(AS41&lt;=HORAS!$B$117,0.5,IF(AS41&lt;=HORAS!$B$114,0.75,1))))</f>
        <v>0</v>
      </c>
      <c r="AU41" s="67">
        <f t="shared" si="60"/>
        <v>0</v>
      </c>
      <c r="AV41" s="59">
        <f>IF(H41=1,IF(E41&gt;HORAS!$C$104,E41-HORAS!$C$104),0)</f>
        <v>0</v>
      </c>
      <c r="AW41" s="67">
        <f t="shared" si="61"/>
        <v>0</v>
      </c>
      <c r="AX41" s="67">
        <f t="shared" si="62"/>
        <v>0</v>
      </c>
      <c r="AY41" s="68">
        <f>IF(AX41&lt;=HORAS!$B$115,0,IF(AX41&lt;=HORAS!$B$116,0.25,IF(AX41&lt;=HORAS!$B$117,0.5,IF(AX41&lt;=HORAS!$B$114,0.75,1))))</f>
        <v>0</v>
      </c>
      <c r="AZ41" s="67">
        <f t="shared" si="63"/>
        <v>0</v>
      </c>
      <c r="BA41" s="67"/>
    </row>
    <row r="42" spans="1:53" s="72" customFormat="1" x14ac:dyDescent="0.2">
      <c r="A42" s="64" t="s">
        <v>218</v>
      </c>
      <c r="B42" s="64" t="s">
        <v>7</v>
      </c>
      <c r="C42" s="61"/>
      <c r="D42" s="62"/>
      <c r="E42" s="64"/>
      <c r="F42" s="66">
        <f>IF(G42=1,0,IF(E42&gt;HORAS!$B$96,E42-HORAS!$B$96,))</f>
        <v>0</v>
      </c>
      <c r="G42" s="67">
        <f t="shared" si="64"/>
        <v>0</v>
      </c>
      <c r="H42" s="67">
        <f>IF(D42&gt;=HORAS!$B$103,1,0)</f>
        <v>0</v>
      </c>
      <c r="I42" s="68">
        <f t="shared" si="65"/>
        <v>0</v>
      </c>
      <c r="J42" s="68">
        <f>IF(I42&lt;=HORAS!$B$115,0,IF(I42&lt;=HORAS!$B$116,0.25,IF(I42&lt;=HORAS!$B$117,0.5,IF(I42&lt;=HORAS!$B$114,0.75,1))))</f>
        <v>0</v>
      </c>
      <c r="K42" s="69">
        <f>IF(G42=1,0,IF(E42&gt;HORAS!$B$97,E42-HORAS!$B$97,0))</f>
        <v>0</v>
      </c>
      <c r="L42" s="68">
        <f t="shared" si="66"/>
        <v>0</v>
      </c>
      <c r="M42" s="68">
        <f t="shared" si="67"/>
        <v>0</v>
      </c>
      <c r="N42" s="67">
        <f t="shared" si="68"/>
        <v>0</v>
      </c>
      <c r="O42" s="67">
        <f>IF(E42&lt;HORAS!$B$97,J42,0)</f>
        <v>0</v>
      </c>
      <c r="P42" s="67">
        <f t="shared" si="69"/>
        <v>0</v>
      </c>
      <c r="Q42" s="67">
        <f>IF(E42&gt;HORAS!$B$97,J42,0)</f>
        <v>0</v>
      </c>
      <c r="R42" s="67">
        <f t="shared" si="41"/>
        <v>0</v>
      </c>
      <c r="S42" s="67">
        <f t="shared" si="42"/>
        <v>0</v>
      </c>
      <c r="T42" s="67"/>
      <c r="U42" s="67">
        <f t="shared" si="43"/>
        <v>6</v>
      </c>
      <c r="V42" s="70" t="e">
        <f>VLOOKUP(C42,HORAS!$A$120:$A$137,1,FALSE)</f>
        <v>#N/A</v>
      </c>
      <c r="W42" s="67" t="b">
        <f t="shared" si="44"/>
        <v>1</v>
      </c>
      <c r="X42" s="59">
        <f t="shared" si="45"/>
        <v>0</v>
      </c>
      <c r="Y42" s="71">
        <f t="shared" si="46"/>
        <v>0</v>
      </c>
      <c r="Z42" s="71">
        <f t="shared" si="47"/>
        <v>0</v>
      </c>
      <c r="AA42" s="67">
        <f t="shared" si="48"/>
        <v>0</v>
      </c>
      <c r="AB42" s="67">
        <f t="shared" si="49"/>
        <v>0</v>
      </c>
      <c r="AC42" s="69">
        <f>IF(U42=7,IF(E42&gt;HORAS!$B$97,E42-HORAS!$B$97,0),IF(W42=FALSE,IF(E42&gt;HORAS!$B$97,E42-HORAS!$B$97,0),0))</f>
        <v>0</v>
      </c>
      <c r="AD42" s="71">
        <f t="shared" si="50"/>
        <v>0</v>
      </c>
      <c r="AE42" s="71">
        <f t="shared" si="51"/>
        <v>0</v>
      </c>
      <c r="AF42" s="68">
        <f>IF(AE42&lt;=HORAS!$B$115,0,IF(AE42&lt;=HORAS!$B$116,0.25,IF(AE42&lt;=HORAS!$B$117,0.5,IF(AE42&lt;=HORAS!$B$114,0.75,1))))</f>
        <v>0</v>
      </c>
      <c r="AG42" s="67">
        <f t="shared" si="52"/>
        <v>0</v>
      </c>
      <c r="AH42" s="67">
        <f>IF(AA42&gt;=8,IF(E42&lt;HORAS!$B$97,AF42,0),0)</f>
        <v>0</v>
      </c>
      <c r="AI42" s="67">
        <f>IF(E42&gt;=HORAS!$B$97,AF42,0)</f>
        <v>0</v>
      </c>
      <c r="AJ42" s="67">
        <f t="shared" si="53"/>
        <v>0</v>
      </c>
      <c r="AK42" s="67">
        <f t="shared" si="54"/>
        <v>0</v>
      </c>
      <c r="AL42" s="71">
        <f t="shared" si="55"/>
        <v>0</v>
      </c>
      <c r="AN42" s="59">
        <f t="shared" si="56"/>
        <v>0</v>
      </c>
      <c r="AO42" s="58">
        <f>IF(H42=1,IF(D42&lt;HORAS!$B$104,HORAS!$D$104-HORAS!$B$104,HORAS!$D$104-D42),0)</f>
        <v>0</v>
      </c>
      <c r="AP42" s="58">
        <f>IF(H42=1,IF(E42&gt;HORAS!$C$104,HORAS!$C$104,E42),0)</f>
        <v>0</v>
      </c>
      <c r="AQ42" s="58">
        <f t="shared" si="57"/>
        <v>0</v>
      </c>
      <c r="AR42" s="72">
        <f t="shared" si="58"/>
        <v>0</v>
      </c>
      <c r="AS42" s="72">
        <f t="shared" si="59"/>
        <v>0</v>
      </c>
      <c r="AT42" s="68">
        <f>IF(AS42&lt;=HORAS!$B$115,0,IF(AS42&lt;=HORAS!$B$116,0.25,IF(AS42&lt;=HORAS!$B$117,0.5,IF(AS42&lt;=HORAS!$B$114,0.75,1))))</f>
        <v>0</v>
      </c>
      <c r="AU42" s="67">
        <f t="shared" si="60"/>
        <v>0</v>
      </c>
      <c r="AV42" s="59">
        <f>IF(H42=1,IF(E42&gt;HORAS!$C$104,E42-HORAS!$C$104),0)</f>
        <v>0</v>
      </c>
      <c r="AW42" s="67">
        <f t="shared" si="61"/>
        <v>0</v>
      </c>
      <c r="AX42" s="67">
        <f t="shared" si="62"/>
        <v>0</v>
      </c>
      <c r="AY42" s="68">
        <f>IF(AX42&lt;=HORAS!$B$115,0,IF(AX42&lt;=HORAS!$B$116,0.25,IF(AX42&lt;=HORAS!$B$117,0.5,IF(AX42&lt;=HORAS!$B$114,0.75,1))))</f>
        <v>0</v>
      </c>
      <c r="AZ42" s="67">
        <f t="shared" si="63"/>
        <v>0</v>
      </c>
      <c r="BA42" s="67"/>
    </row>
    <row r="43" spans="1:53" s="72" customFormat="1" x14ac:dyDescent="0.2">
      <c r="A43" s="64" t="s">
        <v>218</v>
      </c>
      <c r="B43" s="64" t="s">
        <v>7</v>
      </c>
      <c r="C43" s="61"/>
      <c r="D43" s="62"/>
      <c r="E43" s="64"/>
      <c r="F43" s="66">
        <f>IF(G43=1,0,IF(E43&gt;HORAS!$B$96,E43-HORAS!$B$96,))</f>
        <v>0</v>
      </c>
      <c r="G43" s="67">
        <f t="shared" si="64"/>
        <v>0</v>
      </c>
      <c r="H43" s="67">
        <f>IF(D43&gt;=HORAS!$B$103,1,0)</f>
        <v>0</v>
      </c>
      <c r="I43" s="68">
        <f t="shared" si="65"/>
        <v>0</v>
      </c>
      <c r="J43" s="68">
        <f>IF(I43&lt;=HORAS!$B$115,0,IF(I43&lt;=HORAS!$B$116,0.25,IF(I43&lt;=HORAS!$B$117,0.5,IF(I43&lt;=HORAS!$B$114,0.75,1))))</f>
        <v>0</v>
      </c>
      <c r="K43" s="69">
        <f>IF(G43=1,0,IF(E43&gt;HORAS!$B$97,E43-HORAS!$B$97,0))</f>
        <v>0</v>
      </c>
      <c r="L43" s="68">
        <f t="shared" si="66"/>
        <v>0</v>
      </c>
      <c r="M43" s="68">
        <f t="shared" si="67"/>
        <v>0</v>
      </c>
      <c r="N43" s="67">
        <f t="shared" si="68"/>
        <v>0</v>
      </c>
      <c r="O43" s="67">
        <f>IF(E43&lt;HORAS!$B$97,J43,0)</f>
        <v>0</v>
      </c>
      <c r="P43" s="67">
        <f t="shared" si="69"/>
        <v>0</v>
      </c>
      <c r="Q43" s="67">
        <f>IF(E43&gt;HORAS!$B$97,J43,0)</f>
        <v>0</v>
      </c>
      <c r="R43" s="67">
        <f t="shared" si="41"/>
        <v>0</v>
      </c>
      <c r="S43" s="67">
        <f t="shared" si="42"/>
        <v>0</v>
      </c>
      <c r="T43" s="67"/>
      <c r="U43" s="67">
        <f t="shared" si="43"/>
        <v>6</v>
      </c>
      <c r="V43" s="70" t="e">
        <f>VLOOKUP(C43,HORAS!$A$120:$A$137,1,FALSE)</f>
        <v>#N/A</v>
      </c>
      <c r="W43" s="67" t="b">
        <f t="shared" si="44"/>
        <v>1</v>
      </c>
      <c r="X43" s="59">
        <f t="shared" si="45"/>
        <v>0</v>
      </c>
      <c r="Y43" s="71">
        <f t="shared" si="46"/>
        <v>0</v>
      </c>
      <c r="Z43" s="71">
        <f t="shared" si="47"/>
        <v>0</v>
      </c>
      <c r="AA43" s="67">
        <f t="shared" si="48"/>
        <v>0</v>
      </c>
      <c r="AB43" s="67">
        <f t="shared" si="49"/>
        <v>0</v>
      </c>
      <c r="AC43" s="69">
        <f>IF(U43=7,IF(E43&gt;HORAS!$B$97,E43-HORAS!$B$97,0),IF(W43=FALSE,IF(E43&gt;HORAS!$B$97,E43-HORAS!$B$97,0),0))</f>
        <v>0</v>
      </c>
      <c r="AD43" s="71">
        <f t="shared" si="50"/>
        <v>0</v>
      </c>
      <c r="AE43" s="71">
        <f t="shared" si="51"/>
        <v>0</v>
      </c>
      <c r="AF43" s="68">
        <f>IF(AE43&lt;=HORAS!$B$115,0,IF(AE43&lt;=HORAS!$B$116,0.25,IF(AE43&lt;=HORAS!$B$117,0.5,IF(AE43&lt;=HORAS!$B$114,0.75,1))))</f>
        <v>0</v>
      </c>
      <c r="AG43" s="67">
        <f t="shared" si="52"/>
        <v>0</v>
      </c>
      <c r="AH43" s="67">
        <f>IF(AA43&gt;=8,IF(E43&lt;HORAS!$B$97,AF43,0),0)</f>
        <v>0</v>
      </c>
      <c r="AI43" s="67">
        <f>IF(E43&gt;=HORAS!$B$97,AF43,0)</f>
        <v>0</v>
      </c>
      <c r="AJ43" s="67">
        <f t="shared" si="53"/>
        <v>0</v>
      </c>
      <c r="AK43" s="67">
        <f t="shared" si="54"/>
        <v>0</v>
      </c>
      <c r="AL43" s="71">
        <f t="shared" si="55"/>
        <v>0</v>
      </c>
      <c r="AN43" s="59">
        <f t="shared" si="56"/>
        <v>0</v>
      </c>
      <c r="AO43" s="58">
        <f>IF(H43=1,IF(D43&lt;HORAS!$B$104,HORAS!$D$104-HORAS!$B$104,HORAS!$D$104-D43),0)</f>
        <v>0</v>
      </c>
      <c r="AP43" s="58">
        <f>IF(H43=1,IF(E43&gt;HORAS!$C$104,HORAS!$C$104,E43),0)</f>
        <v>0</v>
      </c>
      <c r="AQ43" s="58">
        <f t="shared" si="57"/>
        <v>0</v>
      </c>
      <c r="AR43" s="72">
        <f t="shared" si="58"/>
        <v>0</v>
      </c>
      <c r="AS43" s="72">
        <f t="shared" si="59"/>
        <v>0</v>
      </c>
      <c r="AT43" s="68">
        <f>IF(AS43&lt;=HORAS!$B$115,0,IF(AS43&lt;=HORAS!$B$116,0.25,IF(AS43&lt;=HORAS!$B$117,0.5,IF(AS43&lt;=HORAS!$B$114,0.75,1))))</f>
        <v>0</v>
      </c>
      <c r="AU43" s="67">
        <f t="shared" si="60"/>
        <v>0</v>
      </c>
      <c r="AV43" s="59">
        <f>IF(H43=1,IF(E43&gt;HORAS!$C$104,E43-HORAS!$C$104),0)</f>
        <v>0</v>
      </c>
      <c r="AW43" s="67">
        <f t="shared" si="61"/>
        <v>0</v>
      </c>
      <c r="AX43" s="67">
        <f t="shared" si="62"/>
        <v>0</v>
      </c>
      <c r="AY43" s="68">
        <f>IF(AX43&lt;=HORAS!$B$115,0,IF(AX43&lt;=HORAS!$B$116,0.25,IF(AX43&lt;=HORAS!$B$117,0.5,IF(AX43&lt;=HORAS!$B$114,0.75,1))))</f>
        <v>0</v>
      </c>
      <c r="AZ43" s="67">
        <f t="shared" si="63"/>
        <v>0</v>
      </c>
      <c r="BA43" s="67"/>
    </row>
    <row r="44" spans="1:53" s="72" customFormat="1" x14ac:dyDescent="0.2">
      <c r="A44" s="64" t="s">
        <v>218</v>
      </c>
      <c r="B44" s="64" t="s">
        <v>7</v>
      </c>
      <c r="C44" s="61"/>
      <c r="D44" s="62"/>
      <c r="E44" s="64"/>
      <c r="F44" s="66">
        <f>IF(G44=1,0,IF(E44&gt;HORAS!$B$96,E44-HORAS!$B$96,))</f>
        <v>0</v>
      </c>
      <c r="G44" s="67">
        <f t="shared" si="64"/>
        <v>0</v>
      </c>
      <c r="H44" s="67">
        <f>IF(D44&gt;=HORAS!$B$103,1,0)</f>
        <v>0</v>
      </c>
      <c r="I44" s="68">
        <f t="shared" si="65"/>
        <v>0</v>
      </c>
      <c r="J44" s="68">
        <f>IF(I44&lt;=HORAS!$B$115,0,IF(I44&lt;=HORAS!$B$116,0.25,IF(I44&lt;=HORAS!$B$117,0.5,IF(I44&lt;=HORAS!$B$114,0.75,1))))</f>
        <v>0</v>
      </c>
      <c r="K44" s="69">
        <f>IF(G44=1,0,IF(E44&gt;HORAS!$B$97,E44-HORAS!$B$97,0))</f>
        <v>0</v>
      </c>
      <c r="L44" s="68">
        <f t="shared" si="66"/>
        <v>0</v>
      </c>
      <c r="M44" s="68">
        <f t="shared" si="67"/>
        <v>0</v>
      </c>
      <c r="N44" s="67">
        <f t="shared" si="68"/>
        <v>0</v>
      </c>
      <c r="O44" s="67">
        <f>IF(E44&lt;HORAS!$B$97,J44,0)</f>
        <v>0</v>
      </c>
      <c r="P44" s="67">
        <f t="shared" si="69"/>
        <v>0</v>
      </c>
      <c r="Q44" s="67">
        <f>IF(E44&gt;HORAS!$B$97,J44,0)</f>
        <v>0</v>
      </c>
      <c r="R44" s="67">
        <f t="shared" si="41"/>
        <v>0</v>
      </c>
      <c r="S44" s="67">
        <f t="shared" si="42"/>
        <v>0</v>
      </c>
      <c r="T44" s="67"/>
      <c r="U44" s="67">
        <f t="shared" si="43"/>
        <v>6</v>
      </c>
      <c r="V44" s="70" t="e">
        <f>VLOOKUP(C44,HORAS!$A$120:$A$137,1,FALSE)</f>
        <v>#N/A</v>
      </c>
      <c r="W44" s="67" t="b">
        <f t="shared" si="44"/>
        <v>1</v>
      </c>
      <c r="X44" s="59">
        <f t="shared" si="45"/>
        <v>0</v>
      </c>
      <c r="Y44" s="71">
        <f t="shared" si="46"/>
        <v>0</v>
      </c>
      <c r="Z44" s="71">
        <f t="shared" si="47"/>
        <v>0</v>
      </c>
      <c r="AA44" s="67">
        <f t="shared" si="48"/>
        <v>0</v>
      </c>
      <c r="AB44" s="67">
        <f t="shared" si="49"/>
        <v>0</v>
      </c>
      <c r="AC44" s="69">
        <f>IF(U44=7,IF(E44&gt;HORAS!$B$97,E44-HORAS!$B$97,0),IF(W44=FALSE,IF(E44&gt;HORAS!$B$97,E44-HORAS!$B$97,0),0))</f>
        <v>0</v>
      </c>
      <c r="AD44" s="71">
        <f t="shared" si="50"/>
        <v>0</v>
      </c>
      <c r="AE44" s="71">
        <f t="shared" si="51"/>
        <v>0</v>
      </c>
      <c r="AF44" s="68">
        <f>IF(AE44&lt;=HORAS!$B$115,0,IF(AE44&lt;=HORAS!$B$116,0.25,IF(AE44&lt;=HORAS!$B$117,0.5,IF(AE44&lt;=HORAS!$B$114,0.75,1))))</f>
        <v>0</v>
      </c>
      <c r="AG44" s="67">
        <f t="shared" si="52"/>
        <v>0</v>
      </c>
      <c r="AH44" s="67">
        <f>IF(AA44&gt;=8,IF(E44&lt;HORAS!$B$97,AF44,0),0)</f>
        <v>0</v>
      </c>
      <c r="AI44" s="67">
        <f>IF(E44&gt;=HORAS!$B$97,AF44,0)</f>
        <v>0</v>
      </c>
      <c r="AJ44" s="67">
        <f t="shared" si="53"/>
        <v>0</v>
      </c>
      <c r="AK44" s="67">
        <f t="shared" si="54"/>
        <v>0</v>
      </c>
      <c r="AL44" s="71">
        <f t="shared" si="55"/>
        <v>0</v>
      </c>
      <c r="AN44" s="59">
        <f t="shared" si="56"/>
        <v>0</v>
      </c>
      <c r="AO44" s="58">
        <f>IF(H44=1,IF(D44&lt;HORAS!$B$104,HORAS!$D$104-HORAS!$B$104,HORAS!$D$104-D44),0)</f>
        <v>0</v>
      </c>
      <c r="AP44" s="58">
        <f>IF(H44=1,IF(E44&gt;HORAS!$C$104,HORAS!$C$104,E44),0)</f>
        <v>0</v>
      </c>
      <c r="AQ44" s="58">
        <f t="shared" si="57"/>
        <v>0</v>
      </c>
      <c r="AR44" s="72">
        <f t="shared" si="58"/>
        <v>0</v>
      </c>
      <c r="AS44" s="72">
        <f t="shared" si="59"/>
        <v>0</v>
      </c>
      <c r="AT44" s="68">
        <f>IF(AS44&lt;=HORAS!$B$115,0,IF(AS44&lt;=HORAS!$B$116,0.25,IF(AS44&lt;=HORAS!$B$117,0.5,IF(AS44&lt;=HORAS!$B$114,0.75,1))))</f>
        <v>0</v>
      </c>
      <c r="AU44" s="67">
        <f t="shared" si="60"/>
        <v>0</v>
      </c>
      <c r="AV44" s="59">
        <f>IF(H44=1,IF(E44&gt;HORAS!$C$104,E44-HORAS!$C$104),0)</f>
        <v>0</v>
      </c>
      <c r="AW44" s="67">
        <f t="shared" si="61"/>
        <v>0</v>
      </c>
      <c r="AX44" s="67">
        <f t="shared" si="62"/>
        <v>0</v>
      </c>
      <c r="AY44" s="68">
        <f>IF(AX44&lt;=HORAS!$B$115,0,IF(AX44&lt;=HORAS!$B$116,0.25,IF(AX44&lt;=HORAS!$B$117,0.5,IF(AX44&lt;=HORAS!$B$114,0.75,1))))</f>
        <v>0</v>
      </c>
      <c r="AZ44" s="67">
        <f t="shared" si="63"/>
        <v>0</v>
      </c>
      <c r="BA44" s="67"/>
    </row>
    <row r="45" spans="1:53" s="72" customFormat="1" x14ac:dyDescent="0.2">
      <c r="A45" s="64" t="s">
        <v>218</v>
      </c>
      <c r="B45" s="64" t="s">
        <v>7</v>
      </c>
      <c r="C45" s="61"/>
      <c r="D45" s="62"/>
      <c r="E45" s="64"/>
      <c r="F45" s="66">
        <f>IF(G45=1,0,IF(E45&gt;HORAS!$B$96,E45-HORAS!$B$96,))</f>
        <v>0</v>
      </c>
      <c r="G45" s="67">
        <f t="shared" si="64"/>
        <v>0</v>
      </c>
      <c r="H45" s="67">
        <f>IF(D45&gt;=HORAS!$B$103,1,0)</f>
        <v>0</v>
      </c>
      <c r="I45" s="68">
        <f t="shared" si="65"/>
        <v>0</v>
      </c>
      <c r="J45" s="68">
        <f>IF(I45&lt;=HORAS!$B$115,0,IF(I45&lt;=HORAS!$B$116,0.25,IF(I45&lt;=HORAS!$B$117,0.5,IF(I45&lt;=HORAS!$B$114,0.75,1))))</f>
        <v>0</v>
      </c>
      <c r="K45" s="69">
        <f>IF(G45=1,0,IF(E45&gt;HORAS!$B$97,E45-HORAS!$B$97,0))</f>
        <v>0</v>
      </c>
      <c r="L45" s="68">
        <f t="shared" si="66"/>
        <v>0</v>
      </c>
      <c r="M45" s="68">
        <f t="shared" si="67"/>
        <v>0</v>
      </c>
      <c r="N45" s="67">
        <f t="shared" si="68"/>
        <v>0</v>
      </c>
      <c r="O45" s="67">
        <f>IF(E45&lt;HORAS!$B$97,J45,0)</f>
        <v>0</v>
      </c>
      <c r="P45" s="67">
        <f t="shared" si="69"/>
        <v>0</v>
      </c>
      <c r="Q45" s="67">
        <f>IF(E45&gt;HORAS!$B$97,J45,0)</f>
        <v>0</v>
      </c>
      <c r="R45" s="67">
        <f t="shared" si="41"/>
        <v>0</v>
      </c>
      <c r="S45" s="67">
        <f t="shared" si="42"/>
        <v>0</v>
      </c>
      <c r="T45" s="67"/>
      <c r="U45" s="67">
        <f t="shared" si="43"/>
        <v>6</v>
      </c>
      <c r="V45" s="70" t="e">
        <f>VLOOKUP(C45,HORAS!$A$120:$A$137,1,FALSE)</f>
        <v>#N/A</v>
      </c>
      <c r="W45" s="67" t="b">
        <f t="shared" si="44"/>
        <v>1</v>
      </c>
      <c r="X45" s="59">
        <f t="shared" si="45"/>
        <v>0</v>
      </c>
      <c r="Y45" s="71">
        <f t="shared" si="46"/>
        <v>0</v>
      </c>
      <c r="Z45" s="71">
        <f t="shared" si="47"/>
        <v>0</v>
      </c>
      <c r="AA45" s="67">
        <f t="shared" si="48"/>
        <v>0</v>
      </c>
      <c r="AB45" s="67">
        <f t="shared" si="49"/>
        <v>0</v>
      </c>
      <c r="AC45" s="69">
        <f>IF(U45=7,IF(E45&gt;HORAS!$B$97,E45-HORAS!$B$97,0),IF(W45=FALSE,IF(E45&gt;HORAS!$B$97,E45-HORAS!$B$97,0),0))</f>
        <v>0</v>
      </c>
      <c r="AD45" s="71">
        <f t="shared" si="50"/>
        <v>0</v>
      </c>
      <c r="AE45" s="71">
        <f t="shared" si="51"/>
        <v>0</v>
      </c>
      <c r="AF45" s="68">
        <f>IF(AE45&lt;=HORAS!$B$115,0,IF(AE45&lt;=HORAS!$B$116,0.25,IF(AE45&lt;=HORAS!$B$117,0.5,IF(AE45&lt;=HORAS!$B$114,0.75,1))))</f>
        <v>0</v>
      </c>
      <c r="AG45" s="67">
        <f t="shared" si="52"/>
        <v>0</v>
      </c>
      <c r="AH45" s="67">
        <f>IF(AA45&gt;=8,IF(E45&lt;HORAS!$B$97,AF45,0),0)</f>
        <v>0</v>
      </c>
      <c r="AI45" s="67">
        <f>IF(E45&gt;=HORAS!$B$97,AF45,0)</f>
        <v>0</v>
      </c>
      <c r="AJ45" s="67">
        <f t="shared" si="53"/>
        <v>0</v>
      </c>
      <c r="AK45" s="67">
        <f t="shared" si="54"/>
        <v>0</v>
      </c>
      <c r="AL45" s="71">
        <f t="shared" si="55"/>
        <v>0</v>
      </c>
      <c r="AN45" s="59">
        <f t="shared" si="56"/>
        <v>0</v>
      </c>
      <c r="AO45" s="58">
        <f>IF(H45=1,IF(D45&lt;HORAS!$B$104,HORAS!$D$104-HORAS!$B$104,HORAS!$D$104-D45),0)</f>
        <v>0</v>
      </c>
      <c r="AP45" s="58">
        <f>IF(H45=1,IF(E45&gt;HORAS!$C$104,HORAS!$C$104,E45),0)</f>
        <v>0</v>
      </c>
      <c r="AQ45" s="58">
        <f t="shared" si="57"/>
        <v>0</v>
      </c>
      <c r="AR45" s="72">
        <f t="shared" si="58"/>
        <v>0</v>
      </c>
      <c r="AS45" s="72">
        <f t="shared" si="59"/>
        <v>0</v>
      </c>
      <c r="AT45" s="68">
        <f>IF(AS45&lt;=HORAS!$B$115,0,IF(AS45&lt;=HORAS!$B$116,0.25,IF(AS45&lt;=HORAS!$B$117,0.5,IF(AS45&lt;=HORAS!$B$114,0.75,1))))</f>
        <v>0</v>
      </c>
      <c r="AU45" s="67">
        <f t="shared" si="60"/>
        <v>0</v>
      </c>
      <c r="AV45" s="59">
        <f>IF(H45=1,IF(E45&gt;HORAS!$C$104,E45-HORAS!$C$104),0)</f>
        <v>0</v>
      </c>
      <c r="AW45" s="67">
        <f t="shared" si="61"/>
        <v>0</v>
      </c>
      <c r="AX45" s="67">
        <f t="shared" si="62"/>
        <v>0</v>
      </c>
      <c r="AY45" s="68">
        <f>IF(AX45&lt;=HORAS!$B$115,0,IF(AX45&lt;=HORAS!$B$116,0.25,IF(AX45&lt;=HORAS!$B$117,0.5,IF(AX45&lt;=HORAS!$B$114,0.75,1))))</f>
        <v>0</v>
      </c>
      <c r="AZ45" s="67">
        <f t="shared" si="63"/>
        <v>0</v>
      </c>
      <c r="BA45" s="67"/>
    </row>
    <row r="46" spans="1:53" s="72" customFormat="1" x14ac:dyDescent="0.2">
      <c r="A46" s="64" t="s">
        <v>218</v>
      </c>
      <c r="B46" s="64" t="s">
        <v>7</v>
      </c>
      <c r="C46" s="61"/>
      <c r="D46" s="62"/>
      <c r="E46" s="64"/>
      <c r="F46" s="66">
        <f>IF(G46=1,0,IF(E46&gt;HORAS!$B$96,E46-HORAS!$B$96,))</f>
        <v>0</v>
      </c>
      <c r="G46" s="67">
        <f t="shared" si="64"/>
        <v>0</v>
      </c>
      <c r="H46" s="67">
        <f>IF(D46&gt;=HORAS!$B$103,1,0)</f>
        <v>0</v>
      </c>
      <c r="I46" s="68">
        <f t="shared" si="65"/>
        <v>0</v>
      </c>
      <c r="J46" s="68">
        <f>IF(I46&lt;=HORAS!$B$115,0,IF(I46&lt;=HORAS!$B$116,0.25,IF(I46&lt;=HORAS!$B$117,0.5,IF(I46&lt;=HORAS!$B$114,0.75,1))))</f>
        <v>0</v>
      </c>
      <c r="K46" s="69">
        <f>IF(G46=1,0,IF(E46&gt;HORAS!$B$97,E46-HORAS!$B$97,0))</f>
        <v>0</v>
      </c>
      <c r="L46" s="68">
        <f t="shared" si="66"/>
        <v>0</v>
      </c>
      <c r="M46" s="68">
        <f t="shared" si="67"/>
        <v>0</v>
      </c>
      <c r="N46" s="67">
        <f t="shared" si="68"/>
        <v>0</v>
      </c>
      <c r="O46" s="67">
        <f>IF(E46&lt;HORAS!$B$97,J46,0)</f>
        <v>0</v>
      </c>
      <c r="P46" s="67">
        <f t="shared" si="69"/>
        <v>0</v>
      </c>
      <c r="Q46" s="67">
        <f>IF(E46&gt;HORAS!$B$97,J46,0)</f>
        <v>0</v>
      </c>
      <c r="R46" s="67">
        <f t="shared" si="41"/>
        <v>0</v>
      </c>
      <c r="S46" s="67">
        <f t="shared" si="42"/>
        <v>0</v>
      </c>
      <c r="T46" s="67"/>
      <c r="U46" s="67">
        <f t="shared" si="43"/>
        <v>6</v>
      </c>
      <c r="V46" s="70" t="e">
        <f>VLOOKUP(C46,HORAS!$A$120:$A$137,1,FALSE)</f>
        <v>#N/A</v>
      </c>
      <c r="W46" s="67" t="b">
        <f t="shared" si="44"/>
        <v>1</v>
      </c>
      <c r="X46" s="59">
        <f t="shared" si="45"/>
        <v>0</v>
      </c>
      <c r="Y46" s="71">
        <f t="shared" si="46"/>
        <v>0</v>
      </c>
      <c r="Z46" s="71">
        <f t="shared" si="47"/>
        <v>0</v>
      </c>
      <c r="AA46" s="67">
        <f t="shared" si="48"/>
        <v>0</v>
      </c>
      <c r="AB46" s="67">
        <f t="shared" si="49"/>
        <v>0</v>
      </c>
      <c r="AC46" s="69">
        <f>IF(U46=7,IF(E46&gt;HORAS!$B$97,E46-HORAS!$B$97,0),IF(W46=FALSE,IF(E46&gt;HORAS!$B$97,E46-HORAS!$B$97,0),0))</f>
        <v>0</v>
      </c>
      <c r="AD46" s="71">
        <f t="shared" si="50"/>
        <v>0</v>
      </c>
      <c r="AE46" s="71">
        <f t="shared" si="51"/>
        <v>0</v>
      </c>
      <c r="AF46" s="68">
        <f>IF(AE46&lt;=HORAS!$B$115,0,IF(AE46&lt;=HORAS!$B$116,0.25,IF(AE46&lt;=HORAS!$B$117,0.5,IF(AE46&lt;=HORAS!$B$114,0.75,1))))</f>
        <v>0</v>
      </c>
      <c r="AG46" s="67">
        <f t="shared" si="52"/>
        <v>0</v>
      </c>
      <c r="AH46" s="67">
        <f>IF(AA46&gt;=8,IF(E46&lt;HORAS!$B$97,AF46,0),0)</f>
        <v>0</v>
      </c>
      <c r="AI46" s="67">
        <f>IF(E46&gt;=HORAS!$B$97,AF46,0)</f>
        <v>0</v>
      </c>
      <c r="AJ46" s="67">
        <f t="shared" si="53"/>
        <v>0</v>
      </c>
      <c r="AK46" s="67">
        <f t="shared" si="54"/>
        <v>0</v>
      </c>
      <c r="AL46" s="71">
        <f t="shared" si="55"/>
        <v>0</v>
      </c>
      <c r="AN46" s="59">
        <f t="shared" si="56"/>
        <v>0</v>
      </c>
      <c r="AO46" s="58">
        <f>IF(H46=1,IF(D46&lt;HORAS!$B$104,HORAS!$D$104-HORAS!$B$104,HORAS!$D$104-D46),0)</f>
        <v>0</v>
      </c>
      <c r="AP46" s="58">
        <f>IF(H46=1,IF(E46&gt;HORAS!$C$104,HORAS!$C$104,E46),0)</f>
        <v>0</v>
      </c>
      <c r="AQ46" s="58">
        <f t="shared" si="57"/>
        <v>0</v>
      </c>
      <c r="AR46" s="72">
        <f t="shared" si="58"/>
        <v>0</v>
      </c>
      <c r="AS46" s="72">
        <f t="shared" si="59"/>
        <v>0</v>
      </c>
      <c r="AT46" s="68">
        <f>IF(AS46&lt;=HORAS!$B$115,0,IF(AS46&lt;=HORAS!$B$116,0.25,IF(AS46&lt;=HORAS!$B$117,0.5,IF(AS46&lt;=HORAS!$B$114,0.75,1))))</f>
        <v>0</v>
      </c>
      <c r="AU46" s="67">
        <f t="shared" si="60"/>
        <v>0</v>
      </c>
      <c r="AV46" s="59">
        <f>IF(H46=1,IF(E46&gt;HORAS!$C$104,E46-HORAS!$C$104),0)</f>
        <v>0</v>
      </c>
      <c r="AW46" s="67">
        <f t="shared" si="61"/>
        <v>0</v>
      </c>
      <c r="AX46" s="67">
        <f t="shared" si="62"/>
        <v>0</v>
      </c>
      <c r="AY46" s="68">
        <f>IF(AX46&lt;=HORAS!$B$115,0,IF(AX46&lt;=HORAS!$B$116,0.25,IF(AX46&lt;=HORAS!$B$117,0.5,IF(AX46&lt;=HORAS!$B$114,0.75,1))))</f>
        <v>0</v>
      </c>
      <c r="AZ46" s="67">
        <f t="shared" si="63"/>
        <v>0</v>
      </c>
      <c r="BA46" s="67"/>
    </row>
    <row r="47" spans="1:53" s="72" customFormat="1" x14ac:dyDescent="0.2">
      <c r="A47" s="64" t="s">
        <v>218</v>
      </c>
      <c r="B47" s="64" t="s">
        <v>7</v>
      </c>
      <c r="C47" s="61"/>
      <c r="D47" s="62"/>
      <c r="E47" s="64"/>
      <c r="F47" s="66">
        <f>IF(G47=1,0,IF(E47&gt;HORAS!$B$96,E47-HORAS!$B$96,))</f>
        <v>0</v>
      </c>
      <c r="G47" s="67">
        <f t="shared" si="64"/>
        <v>0</v>
      </c>
      <c r="H47" s="67">
        <f>IF(D47&gt;=HORAS!$B$103,1,0)</f>
        <v>0</v>
      </c>
      <c r="I47" s="68">
        <f t="shared" si="65"/>
        <v>0</v>
      </c>
      <c r="J47" s="68">
        <f>IF(I47&lt;=HORAS!$B$115,0,IF(I47&lt;=HORAS!$B$116,0.25,IF(I47&lt;=HORAS!$B$117,0.5,IF(I47&lt;=HORAS!$B$114,0.75,1))))</f>
        <v>0</v>
      </c>
      <c r="K47" s="69">
        <f>IF(G47=1,0,IF(E47&gt;HORAS!$B$97,E47-HORAS!$B$97,0))</f>
        <v>0</v>
      </c>
      <c r="L47" s="68">
        <f t="shared" si="66"/>
        <v>0</v>
      </c>
      <c r="M47" s="68">
        <f t="shared" si="67"/>
        <v>0</v>
      </c>
      <c r="N47" s="67">
        <f t="shared" si="68"/>
        <v>0</v>
      </c>
      <c r="O47" s="67">
        <f>IF(E47&lt;HORAS!$B$97,J47,0)</f>
        <v>0</v>
      </c>
      <c r="P47" s="67">
        <f t="shared" si="69"/>
        <v>0</v>
      </c>
      <c r="Q47" s="67">
        <f>IF(E47&gt;HORAS!$B$97,J47,0)</f>
        <v>0</v>
      </c>
      <c r="R47" s="67">
        <f t="shared" si="41"/>
        <v>0</v>
      </c>
      <c r="S47" s="67">
        <f t="shared" si="42"/>
        <v>0</v>
      </c>
      <c r="T47" s="67"/>
      <c r="U47" s="67">
        <f t="shared" si="43"/>
        <v>6</v>
      </c>
      <c r="V47" s="70" t="e">
        <f>VLOOKUP(C47,HORAS!$A$120:$A$137,1,FALSE)</f>
        <v>#N/A</v>
      </c>
      <c r="W47" s="67" t="b">
        <f t="shared" si="44"/>
        <v>1</v>
      </c>
      <c r="X47" s="59">
        <f t="shared" si="45"/>
        <v>0</v>
      </c>
      <c r="Y47" s="71">
        <f t="shared" si="46"/>
        <v>0</v>
      </c>
      <c r="Z47" s="71">
        <f t="shared" si="47"/>
        <v>0</v>
      </c>
      <c r="AA47" s="67">
        <f t="shared" si="48"/>
        <v>0</v>
      </c>
      <c r="AB47" s="67">
        <f t="shared" si="49"/>
        <v>0</v>
      </c>
      <c r="AC47" s="69">
        <f>IF(U47=7,IF(E47&gt;HORAS!$B$97,E47-HORAS!$B$97,0),IF(W47=FALSE,IF(E47&gt;HORAS!$B$97,E47-HORAS!$B$97,0),0))</f>
        <v>0</v>
      </c>
      <c r="AD47" s="71">
        <f t="shared" si="50"/>
        <v>0</v>
      </c>
      <c r="AE47" s="71">
        <f t="shared" si="51"/>
        <v>0</v>
      </c>
      <c r="AF47" s="68">
        <f>IF(AE47&lt;=HORAS!$B$115,0,IF(AE47&lt;=HORAS!$B$116,0.25,IF(AE47&lt;=HORAS!$B$117,0.5,IF(AE47&lt;=HORAS!$B$114,0.75,1))))</f>
        <v>0</v>
      </c>
      <c r="AG47" s="67">
        <f t="shared" si="52"/>
        <v>0</v>
      </c>
      <c r="AH47" s="67">
        <f>IF(AA47&gt;=8,IF(E47&lt;HORAS!$B$97,AF47,0),0)</f>
        <v>0</v>
      </c>
      <c r="AI47" s="67">
        <f>IF(E47&gt;=HORAS!$B$97,AF47,0)</f>
        <v>0</v>
      </c>
      <c r="AJ47" s="67">
        <f t="shared" si="53"/>
        <v>0</v>
      </c>
      <c r="AK47" s="67">
        <f t="shared" si="54"/>
        <v>0</v>
      </c>
      <c r="AL47" s="71">
        <f t="shared" si="55"/>
        <v>0</v>
      </c>
      <c r="AN47" s="59">
        <f t="shared" si="56"/>
        <v>0</v>
      </c>
      <c r="AO47" s="58">
        <f>IF(H47=1,IF(D47&lt;HORAS!$B$104,HORAS!$D$104-HORAS!$B$104,HORAS!$D$104-D47),0)</f>
        <v>0</v>
      </c>
      <c r="AP47" s="58">
        <f>IF(H47=1,IF(E47&gt;HORAS!$C$104,HORAS!$C$104,E47),0)</f>
        <v>0</v>
      </c>
      <c r="AQ47" s="58">
        <f t="shared" si="57"/>
        <v>0</v>
      </c>
      <c r="AR47" s="72">
        <f t="shared" si="58"/>
        <v>0</v>
      </c>
      <c r="AS47" s="72">
        <f t="shared" si="59"/>
        <v>0</v>
      </c>
      <c r="AT47" s="68">
        <f>IF(AS47&lt;=HORAS!$B$115,0,IF(AS47&lt;=HORAS!$B$116,0.25,IF(AS47&lt;=HORAS!$B$117,0.5,IF(AS47&lt;=HORAS!$B$114,0.75,1))))</f>
        <v>0</v>
      </c>
      <c r="AU47" s="67">
        <f t="shared" si="60"/>
        <v>0</v>
      </c>
      <c r="AV47" s="59">
        <f>IF(H47=1,IF(E47&gt;HORAS!$C$104,E47-HORAS!$C$104),0)</f>
        <v>0</v>
      </c>
      <c r="AW47" s="67">
        <f t="shared" si="61"/>
        <v>0</v>
      </c>
      <c r="AX47" s="67">
        <f t="shared" si="62"/>
        <v>0</v>
      </c>
      <c r="AY47" s="68">
        <f>IF(AX47&lt;=HORAS!$B$115,0,IF(AX47&lt;=HORAS!$B$116,0.25,IF(AX47&lt;=HORAS!$B$117,0.5,IF(AX47&lt;=HORAS!$B$114,0.75,1))))</f>
        <v>0</v>
      </c>
      <c r="AZ47" s="67">
        <f t="shared" si="63"/>
        <v>0</v>
      </c>
      <c r="BA47" s="67"/>
    </row>
    <row r="48" spans="1:53" s="72" customFormat="1" x14ac:dyDescent="0.2">
      <c r="A48" s="64" t="s">
        <v>218</v>
      </c>
      <c r="B48" s="64" t="s">
        <v>7</v>
      </c>
      <c r="C48" s="61"/>
      <c r="D48" s="62"/>
      <c r="E48" s="64"/>
      <c r="F48" s="66">
        <f>IF(G48=1,0,IF(E48&gt;HORAS!$B$96,E48-HORAS!$B$96,))</f>
        <v>0</v>
      </c>
      <c r="G48" s="67">
        <f t="shared" si="64"/>
        <v>0</v>
      </c>
      <c r="H48" s="67">
        <f>IF(D48&gt;=HORAS!$B$103,1,0)</f>
        <v>0</v>
      </c>
      <c r="I48" s="68">
        <f t="shared" si="65"/>
        <v>0</v>
      </c>
      <c r="J48" s="68">
        <f>IF(I48&lt;=HORAS!$B$115,0,IF(I48&lt;=HORAS!$B$116,0.25,IF(I48&lt;=HORAS!$B$117,0.5,IF(I48&lt;=HORAS!$B$114,0.75,1))))</f>
        <v>0</v>
      </c>
      <c r="K48" s="69">
        <f>IF(G48=1,0,IF(E48&gt;HORAS!$B$97,E48-HORAS!$B$97,0))</f>
        <v>0</v>
      </c>
      <c r="L48" s="68">
        <f t="shared" si="66"/>
        <v>0</v>
      </c>
      <c r="M48" s="68">
        <f t="shared" si="67"/>
        <v>0</v>
      </c>
      <c r="N48" s="67">
        <f t="shared" si="68"/>
        <v>0</v>
      </c>
      <c r="O48" s="67">
        <f>IF(E48&lt;HORAS!$B$97,J48,0)</f>
        <v>0</v>
      </c>
      <c r="P48" s="67">
        <f t="shared" si="69"/>
        <v>0</v>
      </c>
      <c r="Q48" s="67">
        <f>IF(E48&gt;HORAS!$B$97,J48,0)</f>
        <v>0</v>
      </c>
      <c r="R48" s="67">
        <f t="shared" si="41"/>
        <v>0</v>
      </c>
      <c r="S48" s="67">
        <f t="shared" si="42"/>
        <v>0</v>
      </c>
      <c r="T48" s="67"/>
      <c r="U48" s="67">
        <f t="shared" si="43"/>
        <v>6</v>
      </c>
      <c r="V48" s="70" t="e">
        <f>VLOOKUP(C48,HORAS!$A$120:$A$137,1,FALSE)</f>
        <v>#N/A</v>
      </c>
      <c r="W48" s="67" t="b">
        <f t="shared" si="44"/>
        <v>1</v>
      </c>
      <c r="X48" s="59">
        <f t="shared" si="45"/>
        <v>0</v>
      </c>
      <c r="Y48" s="71">
        <f t="shared" si="46"/>
        <v>0</v>
      </c>
      <c r="Z48" s="71">
        <f t="shared" si="47"/>
        <v>0</v>
      </c>
      <c r="AA48" s="67">
        <f t="shared" si="48"/>
        <v>0</v>
      </c>
      <c r="AB48" s="67">
        <f t="shared" si="49"/>
        <v>0</v>
      </c>
      <c r="AC48" s="69">
        <f>IF(U48=7,IF(E48&gt;HORAS!$B$97,E48-HORAS!$B$97,0),IF(W48=FALSE,IF(E48&gt;HORAS!$B$97,E48-HORAS!$B$97,0),0))</f>
        <v>0</v>
      </c>
      <c r="AD48" s="71">
        <f t="shared" si="50"/>
        <v>0</v>
      </c>
      <c r="AE48" s="71">
        <f t="shared" si="51"/>
        <v>0</v>
      </c>
      <c r="AF48" s="68">
        <f>IF(AE48&lt;=HORAS!$B$115,0,IF(AE48&lt;=HORAS!$B$116,0.25,IF(AE48&lt;=HORAS!$B$117,0.5,IF(AE48&lt;=HORAS!$B$114,0.75,1))))</f>
        <v>0</v>
      </c>
      <c r="AG48" s="67">
        <f t="shared" si="52"/>
        <v>0</v>
      </c>
      <c r="AH48" s="67">
        <f>IF(AA48&gt;=8,IF(E48&lt;HORAS!$B$97,AF48,0),0)</f>
        <v>0</v>
      </c>
      <c r="AI48" s="67">
        <f>IF(E48&gt;=HORAS!$B$97,AF48,0)</f>
        <v>0</v>
      </c>
      <c r="AJ48" s="67">
        <f t="shared" si="53"/>
        <v>0</v>
      </c>
      <c r="AK48" s="67">
        <f t="shared" si="54"/>
        <v>0</v>
      </c>
      <c r="AL48" s="71">
        <f t="shared" si="55"/>
        <v>0</v>
      </c>
      <c r="AN48" s="59">
        <f t="shared" si="56"/>
        <v>0</v>
      </c>
      <c r="AO48" s="58">
        <f>IF(H48=1,IF(D48&lt;HORAS!$B$104,HORAS!$D$104-HORAS!$B$104,HORAS!$D$104-D48),0)</f>
        <v>0</v>
      </c>
      <c r="AP48" s="58">
        <f>IF(H48=1,IF(E48&gt;HORAS!$C$104,HORAS!$C$104,E48),0)</f>
        <v>0</v>
      </c>
      <c r="AQ48" s="58">
        <f t="shared" si="57"/>
        <v>0</v>
      </c>
      <c r="AR48" s="72">
        <f t="shared" si="58"/>
        <v>0</v>
      </c>
      <c r="AS48" s="72">
        <f t="shared" si="59"/>
        <v>0</v>
      </c>
      <c r="AT48" s="68">
        <f>IF(AS48&lt;=HORAS!$B$115,0,IF(AS48&lt;=HORAS!$B$116,0.25,IF(AS48&lt;=HORAS!$B$117,0.5,IF(AS48&lt;=HORAS!$B$114,0.75,1))))</f>
        <v>0</v>
      </c>
      <c r="AU48" s="67">
        <f t="shared" si="60"/>
        <v>0</v>
      </c>
      <c r="AV48" s="59">
        <f>IF(H48=1,IF(E48&gt;HORAS!$C$104,E48-HORAS!$C$104),0)</f>
        <v>0</v>
      </c>
      <c r="AW48" s="67">
        <f t="shared" si="61"/>
        <v>0</v>
      </c>
      <c r="AX48" s="67">
        <f t="shared" si="62"/>
        <v>0</v>
      </c>
      <c r="AY48" s="68">
        <f>IF(AX48&lt;=HORAS!$B$115,0,IF(AX48&lt;=HORAS!$B$116,0.25,IF(AX48&lt;=HORAS!$B$117,0.5,IF(AX48&lt;=HORAS!$B$114,0.75,1))))</f>
        <v>0</v>
      </c>
      <c r="AZ48" s="67">
        <f t="shared" si="63"/>
        <v>0</v>
      </c>
      <c r="BA48" s="67"/>
    </row>
    <row r="49" spans="1:53" s="72" customFormat="1" x14ac:dyDescent="0.2">
      <c r="A49" s="64" t="s">
        <v>218</v>
      </c>
      <c r="B49" s="64" t="s">
        <v>7</v>
      </c>
      <c r="C49" s="61"/>
      <c r="D49" s="62"/>
      <c r="E49" s="64"/>
      <c r="F49" s="66">
        <f>IF(G49=1,0,IF(E49&gt;HORAS!$B$96,E49-HORAS!$B$96,))</f>
        <v>0</v>
      </c>
      <c r="G49" s="67">
        <f t="shared" si="64"/>
        <v>0</v>
      </c>
      <c r="H49" s="67">
        <f>IF(D49&gt;=HORAS!$B$103,1,0)</f>
        <v>0</v>
      </c>
      <c r="I49" s="68">
        <f t="shared" si="65"/>
        <v>0</v>
      </c>
      <c r="J49" s="68">
        <f>IF(I49&lt;=HORAS!$B$115,0,IF(I49&lt;=HORAS!$B$116,0.25,IF(I49&lt;=HORAS!$B$117,0.5,IF(I49&lt;=HORAS!$B$114,0.75,1))))</f>
        <v>0</v>
      </c>
      <c r="K49" s="69">
        <f>IF(G49=1,0,IF(E49&gt;HORAS!$B$97,E49-HORAS!$B$97,0))</f>
        <v>0</v>
      </c>
      <c r="L49" s="68">
        <f t="shared" si="66"/>
        <v>0</v>
      </c>
      <c r="M49" s="68">
        <f t="shared" si="67"/>
        <v>0</v>
      </c>
      <c r="N49" s="67">
        <f t="shared" si="68"/>
        <v>0</v>
      </c>
      <c r="O49" s="67">
        <f>IF(E49&lt;HORAS!$B$97,J49,0)</f>
        <v>0</v>
      </c>
      <c r="P49" s="67">
        <f t="shared" si="69"/>
        <v>0</v>
      </c>
      <c r="Q49" s="67">
        <f>IF(E49&gt;HORAS!$B$97,J49,0)</f>
        <v>0</v>
      </c>
      <c r="R49" s="67">
        <f t="shared" si="41"/>
        <v>0</v>
      </c>
      <c r="S49" s="67">
        <f t="shared" si="42"/>
        <v>0</v>
      </c>
      <c r="T49" s="67"/>
      <c r="U49" s="67">
        <f t="shared" si="43"/>
        <v>6</v>
      </c>
      <c r="V49" s="70" t="e">
        <f>VLOOKUP(C49,HORAS!$A$120:$A$137,1,FALSE)</f>
        <v>#N/A</v>
      </c>
      <c r="W49" s="67" t="b">
        <f t="shared" si="44"/>
        <v>1</v>
      </c>
      <c r="X49" s="59">
        <f t="shared" si="45"/>
        <v>0</v>
      </c>
      <c r="Y49" s="71">
        <f t="shared" si="46"/>
        <v>0</v>
      </c>
      <c r="Z49" s="71">
        <f t="shared" si="47"/>
        <v>0</v>
      </c>
      <c r="AA49" s="67">
        <f t="shared" si="48"/>
        <v>0</v>
      </c>
      <c r="AB49" s="67">
        <f t="shared" si="49"/>
        <v>0</v>
      </c>
      <c r="AC49" s="69">
        <f>IF(U49=7,IF(E49&gt;HORAS!$B$97,E49-HORAS!$B$97,0),IF(W49=FALSE,IF(E49&gt;HORAS!$B$97,E49-HORAS!$B$97,0),0))</f>
        <v>0</v>
      </c>
      <c r="AD49" s="71">
        <f t="shared" si="50"/>
        <v>0</v>
      </c>
      <c r="AE49" s="71">
        <f t="shared" si="51"/>
        <v>0</v>
      </c>
      <c r="AF49" s="68">
        <f>IF(AE49&lt;=HORAS!$B$115,0,IF(AE49&lt;=HORAS!$B$116,0.25,IF(AE49&lt;=HORAS!$B$117,0.5,IF(AE49&lt;=HORAS!$B$114,0.75,1))))</f>
        <v>0</v>
      </c>
      <c r="AG49" s="67">
        <f t="shared" si="52"/>
        <v>0</v>
      </c>
      <c r="AH49" s="67">
        <f>IF(AA49&gt;=8,IF(E49&lt;HORAS!$B$97,AF49,0),0)</f>
        <v>0</v>
      </c>
      <c r="AI49" s="67">
        <f>IF(E49&gt;=HORAS!$B$97,AF49,0)</f>
        <v>0</v>
      </c>
      <c r="AJ49" s="67">
        <f t="shared" si="53"/>
        <v>0</v>
      </c>
      <c r="AK49" s="67">
        <f t="shared" si="54"/>
        <v>0</v>
      </c>
      <c r="AL49" s="71">
        <f t="shared" si="55"/>
        <v>0</v>
      </c>
      <c r="AN49" s="59">
        <f t="shared" si="56"/>
        <v>0</v>
      </c>
      <c r="AO49" s="58">
        <f>IF(H49=1,IF(D49&lt;HORAS!$B$104,HORAS!$D$104-HORAS!$B$104,HORAS!$D$104-D49),0)</f>
        <v>0</v>
      </c>
      <c r="AP49" s="58">
        <f>IF(H49=1,IF(E49&gt;HORAS!$C$104,HORAS!$C$104,E49),0)</f>
        <v>0</v>
      </c>
      <c r="AQ49" s="58">
        <f t="shared" si="57"/>
        <v>0</v>
      </c>
      <c r="AR49" s="72">
        <f t="shared" si="58"/>
        <v>0</v>
      </c>
      <c r="AS49" s="72">
        <f t="shared" si="59"/>
        <v>0</v>
      </c>
      <c r="AT49" s="68">
        <f>IF(AS49&lt;=HORAS!$B$115,0,IF(AS49&lt;=HORAS!$B$116,0.25,IF(AS49&lt;=HORAS!$B$117,0.5,IF(AS49&lt;=HORAS!$B$114,0.75,1))))</f>
        <v>0</v>
      </c>
      <c r="AU49" s="67">
        <f t="shared" si="60"/>
        <v>0</v>
      </c>
      <c r="AV49" s="59">
        <f>IF(H49=1,IF(E49&gt;HORAS!$C$104,E49-HORAS!$C$104),0)</f>
        <v>0</v>
      </c>
      <c r="AW49" s="67">
        <f t="shared" si="61"/>
        <v>0</v>
      </c>
      <c r="AX49" s="67">
        <f t="shared" si="62"/>
        <v>0</v>
      </c>
      <c r="AY49" s="68">
        <f>IF(AX49&lt;=HORAS!$B$115,0,IF(AX49&lt;=HORAS!$B$116,0.25,IF(AX49&lt;=HORAS!$B$117,0.5,IF(AX49&lt;=HORAS!$B$114,0.75,1))))</f>
        <v>0</v>
      </c>
      <c r="AZ49" s="67">
        <f t="shared" si="63"/>
        <v>0</v>
      </c>
      <c r="BA49" s="67"/>
    </row>
    <row r="50" spans="1:53" s="72" customFormat="1" x14ac:dyDescent="0.2">
      <c r="A50" s="64" t="s">
        <v>218</v>
      </c>
      <c r="B50" s="64" t="s">
        <v>7</v>
      </c>
      <c r="C50" s="61"/>
      <c r="D50" s="62"/>
      <c r="E50" s="64"/>
      <c r="F50" s="66">
        <f>IF(G50=1,0,IF(E50&gt;HORAS!$B$96,E50-HORAS!$B$96,))</f>
        <v>0</v>
      </c>
      <c r="G50" s="67">
        <f t="shared" si="64"/>
        <v>0</v>
      </c>
      <c r="H50" s="67">
        <f>IF(D50&gt;=HORAS!$B$103,1,0)</f>
        <v>0</v>
      </c>
      <c r="I50" s="68">
        <f t="shared" si="65"/>
        <v>0</v>
      </c>
      <c r="J50" s="68">
        <f>IF(I50&lt;=HORAS!$B$115,0,IF(I50&lt;=HORAS!$B$116,0.25,IF(I50&lt;=HORAS!$B$117,0.5,IF(I50&lt;=HORAS!$B$114,0.75,1))))</f>
        <v>0</v>
      </c>
      <c r="K50" s="69">
        <f>IF(G50=1,0,IF(E50&gt;HORAS!$B$97,E50-HORAS!$B$97,0))</f>
        <v>0</v>
      </c>
      <c r="L50" s="68">
        <f t="shared" si="66"/>
        <v>0</v>
      </c>
      <c r="M50" s="68">
        <f t="shared" si="67"/>
        <v>0</v>
      </c>
      <c r="N50" s="67">
        <f t="shared" si="68"/>
        <v>0</v>
      </c>
      <c r="O50" s="67">
        <f>IF(E50&lt;HORAS!$B$97,J50,0)</f>
        <v>0</v>
      </c>
      <c r="P50" s="67">
        <f t="shared" si="69"/>
        <v>0</v>
      </c>
      <c r="Q50" s="67">
        <f>IF(E50&gt;HORAS!$B$97,J50,0)</f>
        <v>0</v>
      </c>
      <c r="R50" s="67">
        <f t="shared" si="41"/>
        <v>0</v>
      </c>
      <c r="S50" s="67">
        <f t="shared" si="42"/>
        <v>0</v>
      </c>
      <c r="T50" s="67"/>
      <c r="U50" s="67">
        <f t="shared" si="43"/>
        <v>6</v>
      </c>
      <c r="V50" s="70" t="e">
        <f>VLOOKUP(C50,HORAS!$A$120:$A$137,1,FALSE)</f>
        <v>#N/A</v>
      </c>
      <c r="W50" s="67" t="b">
        <f t="shared" si="44"/>
        <v>1</v>
      </c>
      <c r="X50" s="59">
        <f t="shared" si="45"/>
        <v>0</v>
      </c>
      <c r="Y50" s="71">
        <f t="shared" si="46"/>
        <v>0</v>
      </c>
      <c r="Z50" s="71">
        <f t="shared" si="47"/>
        <v>0</v>
      </c>
      <c r="AA50" s="67">
        <f t="shared" si="48"/>
        <v>0</v>
      </c>
      <c r="AB50" s="67">
        <f t="shared" si="49"/>
        <v>0</v>
      </c>
      <c r="AC50" s="69">
        <f>IF(U50=7,IF(E50&gt;HORAS!$B$97,E50-HORAS!$B$97,0),IF(W50=FALSE,IF(E50&gt;HORAS!$B$97,E50-HORAS!$B$97,0),0))</f>
        <v>0</v>
      </c>
      <c r="AD50" s="71">
        <f t="shared" si="50"/>
        <v>0</v>
      </c>
      <c r="AE50" s="71">
        <f t="shared" si="51"/>
        <v>0</v>
      </c>
      <c r="AF50" s="68">
        <f>IF(AE50&lt;=HORAS!$B$115,0,IF(AE50&lt;=HORAS!$B$116,0.25,IF(AE50&lt;=HORAS!$B$117,0.5,IF(AE50&lt;=HORAS!$B$114,0.75,1))))</f>
        <v>0</v>
      </c>
      <c r="AG50" s="67">
        <f t="shared" si="52"/>
        <v>0</v>
      </c>
      <c r="AH50" s="67">
        <f>IF(AA50&gt;=8,IF(E50&lt;HORAS!$B$97,AF50,0),0)</f>
        <v>0</v>
      </c>
      <c r="AI50" s="67">
        <f>IF(E50&gt;=HORAS!$B$97,AF50,0)</f>
        <v>0</v>
      </c>
      <c r="AJ50" s="67">
        <f t="shared" si="53"/>
        <v>0</v>
      </c>
      <c r="AK50" s="67">
        <f t="shared" si="54"/>
        <v>0</v>
      </c>
      <c r="AL50" s="71">
        <f t="shared" si="55"/>
        <v>0</v>
      </c>
      <c r="AN50" s="59">
        <f t="shared" si="56"/>
        <v>0</v>
      </c>
      <c r="AO50" s="58">
        <f>IF(H50=1,IF(D50&lt;HORAS!$B$104,HORAS!$D$104-HORAS!$B$104,HORAS!$D$104-D50),0)</f>
        <v>0</v>
      </c>
      <c r="AP50" s="58">
        <f>IF(H50=1,IF(E50&gt;HORAS!$C$104,HORAS!$C$104,E50),0)</f>
        <v>0</v>
      </c>
      <c r="AQ50" s="58">
        <f t="shared" si="57"/>
        <v>0</v>
      </c>
      <c r="AR50" s="72">
        <f t="shared" si="58"/>
        <v>0</v>
      </c>
      <c r="AS50" s="72">
        <f t="shared" si="59"/>
        <v>0</v>
      </c>
      <c r="AT50" s="68">
        <f>IF(AS50&lt;=HORAS!$B$115,0,IF(AS50&lt;=HORAS!$B$116,0.25,IF(AS50&lt;=HORAS!$B$117,0.5,IF(AS50&lt;=HORAS!$B$114,0.75,1))))</f>
        <v>0</v>
      </c>
      <c r="AU50" s="67">
        <f t="shared" si="60"/>
        <v>0</v>
      </c>
      <c r="AV50" s="59">
        <f>IF(H50=1,IF(E50&gt;HORAS!$C$104,E50-HORAS!$C$104),0)</f>
        <v>0</v>
      </c>
      <c r="AW50" s="67">
        <f t="shared" si="61"/>
        <v>0</v>
      </c>
      <c r="AX50" s="67">
        <f t="shared" si="62"/>
        <v>0</v>
      </c>
      <c r="AY50" s="68">
        <f>IF(AX50&lt;=HORAS!$B$115,0,IF(AX50&lt;=HORAS!$B$116,0.25,IF(AX50&lt;=HORAS!$B$117,0.5,IF(AX50&lt;=HORAS!$B$114,0.75,1))))</f>
        <v>0</v>
      </c>
      <c r="AZ50" s="67">
        <f t="shared" si="63"/>
        <v>0</v>
      </c>
      <c r="BA50" s="67"/>
    </row>
    <row r="51" spans="1:53" s="72" customFormat="1" x14ac:dyDescent="0.2">
      <c r="A51" s="64" t="s">
        <v>218</v>
      </c>
      <c r="B51" s="64" t="s">
        <v>7</v>
      </c>
      <c r="C51" s="61"/>
      <c r="D51" s="62"/>
      <c r="E51" s="59"/>
      <c r="F51" s="66">
        <f>IF(G51=1,0,IF(E51&gt;HORAS!$B$96,E51-HORAS!$B$96,))</f>
        <v>0</v>
      </c>
      <c r="G51" s="67">
        <f t="shared" si="64"/>
        <v>0</v>
      </c>
      <c r="H51" s="67">
        <f>IF(D51&gt;=HORAS!$B$103,1,0)</f>
        <v>0</v>
      </c>
      <c r="I51" s="68">
        <f t="shared" si="65"/>
        <v>0</v>
      </c>
      <c r="J51" s="68">
        <f>IF(I51&lt;=HORAS!$B$115,0,IF(I51&lt;=HORAS!$B$116,0.25,IF(I51&lt;=HORAS!$B$117,0.5,IF(I51&lt;=HORAS!$B$114,0.75,1))))</f>
        <v>0</v>
      </c>
      <c r="K51" s="69">
        <f>IF(G51=1,0,IF(E51&gt;HORAS!$B$97,E51-HORAS!$B$97,0))</f>
        <v>0</v>
      </c>
      <c r="L51" s="68">
        <f t="shared" si="66"/>
        <v>0</v>
      </c>
      <c r="M51" s="68">
        <f t="shared" si="67"/>
        <v>0</v>
      </c>
      <c r="N51" s="67">
        <f t="shared" si="68"/>
        <v>0</v>
      </c>
      <c r="O51" s="67">
        <f>IF(E51&lt;HORAS!$B$97,J51,0)</f>
        <v>0</v>
      </c>
      <c r="P51" s="67">
        <f t="shared" si="69"/>
        <v>0</v>
      </c>
      <c r="Q51" s="67">
        <f>IF(E51&gt;HORAS!$B$97,J51,0)</f>
        <v>0</v>
      </c>
      <c r="R51" s="67">
        <f t="shared" si="41"/>
        <v>0</v>
      </c>
      <c r="S51" s="67">
        <f t="shared" si="42"/>
        <v>0</v>
      </c>
      <c r="T51" s="67"/>
      <c r="U51" s="67">
        <f t="shared" si="43"/>
        <v>6</v>
      </c>
      <c r="V51" s="70" t="e">
        <f>VLOOKUP(C51,HORAS!$A$120:$A$137,1,FALSE)</f>
        <v>#N/A</v>
      </c>
      <c r="W51" s="67" t="b">
        <f t="shared" si="44"/>
        <v>1</v>
      </c>
      <c r="X51" s="59">
        <f t="shared" si="45"/>
        <v>0</v>
      </c>
      <c r="Y51" s="71">
        <f t="shared" si="46"/>
        <v>0</v>
      </c>
      <c r="Z51" s="71">
        <f t="shared" si="47"/>
        <v>0</v>
      </c>
      <c r="AA51" s="67">
        <f t="shared" si="48"/>
        <v>0</v>
      </c>
      <c r="AB51" s="67">
        <f t="shared" si="49"/>
        <v>0</v>
      </c>
      <c r="AC51" s="69">
        <f>IF(U51=7,IF(E51&gt;HORAS!$B$97,E51-HORAS!$B$97,0),IF(W51=FALSE,IF(E51&gt;HORAS!$B$97,E51-HORAS!$B$97,0),0))</f>
        <v>0</v>
      </c>
      <c r="AD51" s="71">
        <f t="shared" si="50"/>
        <v>0</v>
      </c>
      <c r="AE51" s="71">
        <f t="shared" si="51"/>
        <v>0</v>
      </c>
      <c r="AF51" s="68">
        <f>IF(AE51&lt;=HORAS!$B$115,0,IF(AE51&lt;=HORAS!$B$116,0.25,IF(AE51&lt;=HORAS!$B$117,0.5,IF(AE51&lt;=HORAS!$B$114,0.75,1))))</f>
        <v>0</v>
      </c>
      <c r="AG51" s="67">
        <f t="shared" si="52"/>
        <v>0</v>
      </c>
      <c r="AH51" s="67">
        <f>IF(AA51&gt;=8,IF(E51&lt;HORAS!$B$97,AF51,0),0)</f>
        <v>0</v>
      </c>
      <c r="AI51" s="67">
        <f>IF(E51&gt;=HORAS!$B$97,AF51,0)</f>
        <v>0</v>
      </c>
      <c r="AJ51" s="67">
        <f t="shared" si="53"/>
        <v>0</v>
      </c>
      <c r="AK51" s="67">
        <f t="shared" si="54"/>
        <v>0</v>
      </c>
      <c r="AL51" s="71">
        <f t="shared" si="55"/>
        <v>0</v>
      </c>
      <c r="AN51" s="59">
        <f t="shared" si="56"/>
        <v>0</v>
      </c>
      <c r="AO51" s="58">
        <f>IF(H51=1,IF(D51&lt;HORAS!$B$104,HORAS!$D$104-HORAS!$B$104,HORAS!$D$104-D51),0)</f>
        <v>0</v>
      </c>
      <c r="AP51" s="58">
        <f>IF(H51=1,IF(E51&gt;HORAS!$C$104,HORAS!$C$104,E51),0)</f>
        <v>0</v>
      </c>
      <c r="AQ51" s="58">
        <f t="shared" si="57"/>
        <v>0</v>
      </c>
      <c r="AR51" s="72">
        <f t="shared" si="58"/>
        <v>0</v>
      </c>
      <c r="AS51" s="72">
        <f t="shared" si="59"/>
        <v>0</v>
      </c>
      <c r="AT51" s="68">
        <f>IF(AS51&lt;=HORAS!$B$115,0,IF(AS51&lt;=HORAS!$B$116,0.25,IF(AS51&lt;=HORAS!$B$117,0.5,IF(AS51&lt;=HORAS!$B$114,0.75,1))))</f>
        <v>0</v>
      </c>
      <c r="AU51" s="67">
        <f t="shared" si="60"/>
        <v>0</v>
      </c>
      <c r="AV51" s="59">
        <f>IF(H51=1,IF(E51&gt;HORAS!$C$104,E51-HORAS!$C$104),0)</f>
        <v>0</v>
      </c>
      <c r="AW51" s="67">
        <f t="shared" si="61"/>
        <v>0</v>
      </c>
      <c r="AX51" s="67">
        <f t="shared" si="62"/>
        <v>0</v>
      </c>
      <c r="AY51" s="68">
        <f>IF(AX51&lt;=HORAS!$B$115,0,IF(AX51&lt;=HORAS!$B$116,0.25,IF(AX51&lt;=HORAS!$B$117,0.5,IF(AX51&lt;=HORAS!$B$114,0.75,1))))</f>
        <v>0</v>
      </c>
      <c r="AZ51" s="67">
        <f t="shared" si="63"/>
        <v>0</v>
      </c>
      <c r="BA51" s="67"/>
    </row>
    <row r="52" spans="1:53" s="72" customFormat="1" x14ac:dyDescent="0.2">
      <c r="A52" s="64" t="s">
        <v>218</v>
      </c>
      <c r="B52" s="64" t="s">
        <v>7</v>
      </c>
      <c r="C52" s="61"/>
      <c r="D52" s="62"/>
      <c r="E52" s="59"/>
      <c r="F52" s="66">
        <f>IF(G52=1,0,IF(E52&gt;HORAS!$B$96,E52-HORAS!$B$96,))</f>
        <v>0</v>
      </c>
      <c r="G52" s="67">
        <f t="shared" si="64"/>
        <v>0</v>
      </c>
      <c r="H52" s="67">
        <f>IF(D52&gt;=HORAS!$B$103,1,0)</f>
        <v>0</v>
      </c>
      <c r="I52" s="68">
        <f t="shared" si="65"/>
        <v>0</v>
      </c>
      <c r="J52" s="68">
        <f>IF(I52&lt;=HORAS!$B$115,0,IF(I52&lt;=HORAS!$B$116,0.25,IF(I52&lt;=HORAS!$B$117,0.5,IF(I52&lt;=HORAS!$B$114,0.75,1))))</f>
        <v>0</v>
      </c>
      <c r="K52" s="69">
        <f>IF(G52=1,0,IF(E52&gt;HORAS!$B$97,E52-HORAS!$B$97,0))</f>
        <v>0</v>
      </c>
      <c r="L52" s="68">
        <f t="shared" si="66"/>
        <v>0</v>
      </c>
      <c r="M52" s="68">
        <f t="shared" si="67"/>
        <v>0</v>
      </c>
      <c r="N52" s="67">
        <f t="shared" si="68"/>
        <v>0</v>
      </c>
      <c r="O52" s="67">
        <f>IF(E52&lt;HORAS!$B$97,J52,0)</f>
        <v>0</v>
      </c>
      <c r="P52" s="67">
        <f t="shared" si="69"/>
        <v>0</v>
      </c>
      <c r="Q52" s="67">
        <f>IF(E52&gt;HORAS!$B$97,J52,0)</f>
        <v>0</v>
      </c>
      <c r="R52" s="67">
        <f t="shared" si="41"/>
        <v>0</v>
      </c>
      <c r="S52" s="67">
        <f t="shared" si="42"/>
        <v>0</v>
      </c>
      <c r="T52" s="67"/>
      <c r="U52" s="67">
        <f t="shared" si="43"/>
        <v>6</v>
      </c>
      <c r="V52" s="70" t="e">
        <f>VLOOKUP(C52,HORAS!$A$120:$A$137,1,FALSE)</f>
        <v>#N/A</v>
      </c>
      <c r="W52" s="67" t="b">
        <f t="shared" si="44"/>
        <v>1</v>
      </c>
      <c r="X52" s="59">
        <f t="shared" si="45"/>
        <v>0</v>
      </c>
      <c r="Y52" s="71">
        <f t="shared" si="46"/>
        <v>0</v>
      </c>
      <c r="Z52" s="71">
        <f t="shared" si="47"/>
        <v>0</v>
      </c>
      <c r="AA52" s="67">
        <f t="shared" si="48"/>
        <v>0</v>
      </c>
      <c r="AB52" s="67">
        <f t="shared" si="49"/>
        <v>0</v>
      </c>
      <c r="AC52" s="69">
        <f>IF(U52=7,IF(E52&gt;HORAS!$B$97,E52-HORAS!$B$97,0),IF(W52=FALSE,IF(E52&gt;HORAS!$B$97,E52-HORAS!$B$97,0),0))</f>
        <v>0</v>
      </c>
      <c r="AD52" s="71">
        <f t="shared" si="50"/>
        <v>0</v>
      </c>
      <c r="AE52" s="71">
        <f t="shared" si="51"/>
        <v>0</v>
      </c>
      <c r="AF52" s="68">
        <f>IF(AE52&lt;=HORAS!$B$115,0,IF(AE52&lt;=HORAS!$B$116,0.25,IF(AE52&lt;=HORAS!$B$117,0.5,IF(AE52&lt;=HORAS!$B$114,0.75,1))))</f>
        <v>0</v>
      </c>
      <c r="AG52" s="67">
        <f t="shared" si="52"/>
        <v>0</v>
      </c>
      <c r="AH52" s="67">
        <f>IF(AA52&gt;=8,IF(E52&lt;HORAS!$B$97,AF52,0),0)</f>
        <v>0</v>
      </c>
      <c r="AI52" s="67">
        <f>IF(E52&gt;=HORAS!$B$97,AF52,0)</f>
        <v>0</v>
      </c>
      <c r="AJ52" s="67">
        <f t="shared" si="53"/>
        <v>0</v>
      </c>
      <c r="AK52" s="67">
        <f t="shared" si="54"/>
        <v>0</v>
      </c>
      <c r="AL52" s="71">
        <f t="shared" si="55"/>
        <v>0</v>
      </c>
      <c r="AN52" s="59">
        <f t="shared" si="56"/>
        <v>0</v>
      </c>
      <c r="AO52" s="58">
        <f>IF(H52=1,IF(D52&lt;HORAS!$B$104,HORAS!$D$104-HORAS!$B$104,HORAS!$D$104-D52),0)</f>
        <v>0</v>
      </c>
      <c r="AP52" s="58">
        <f>IF(H52=1,IF(E52&gt;HORAS!$C$104,HORAS!$C$104,E52),0)</f>
        <v>0</v>
      </c>
      <c r="AQ52" s="58">
        <f t="shared" si="57"/>
        <v>0</v>
      </c>
      <c r="AR52" s="72">
        <f t="shared" si="58"/>
        <v>0</v>
      </c>
      <c r="AS52" s="72">
        <f t="shared" si="59"/>
        <v>0</v>
      </c>
      <c r="AT52" s="68">
        <f>IF(AS52&lt;=HORAS!$B$115,0,IF(AS52&lt;=HORAS!$B$116,0.25,IF(AS52&lt;=HORAS!$B$117,0.5,IF(AS52&lt;=HORAS!$B$114,0.75,1))))</f>
        <v>0</v>
      </c>
      <c r="AU52" s="67">
        <f t="shared" si="60"/>
        <v>0</v>
      </c>
      <c r="AV52" s="59">
        <f>IF(H52=1,IF(E52&gt;HORAS!$C$104,E52-HORAS!$C$104),0)</f>
        <v>0</v>
      </c>
      <c r="AW52" s="67">
        <f t="shared" si="61"/>
        <v>0</v>
      </c>
      <c r="AX52" s="67">
        <f t="shared" si="62"/>
        <v>0</v>
      </c>
      <c r="AY52" s="68">
        <f>IF(AX52&lt;=HORAS!$B$115,0,IF(AX52&lt;=HORAS!$B$116,0.25,IF(AX52&lt;=HORAS!$B$117,0.5,IF(AX52&lt;=HORAS!$B$114,0.75,1))))</f>
        <v>0</v>
      </c>
      <c r="AZ52" s="67">
        <f t="shared" si="63"/>
        <v>0</v>
      </c>
      <c r="BA52" s="67"/>
    </row>
    <row r="53" spans="1:53" s="72" customFormat="1" x14ac:dyDescent="0.2">
      <c r="A53" s="64" t="s">
        <v>218</v>
      </c>
      <c r="B53" s="64" t="s">
        <v>7</v>
      </c>
      <c r="C53" s="61"/>
      <c r="D53" s="62"/>
      <c r="E53" s="59"/>
      <c r="F53" s="66">
        <f>IF(G53=1,0,IF(E53&gt;HORAS!$B$96,E53-HORAS!$B$96,))</f>
        <v>0</v>
      </c>
      <c r="G53" s="67">
        <f t="shared" si="64"/>
        <v>0</v>
      </c>
      <c r="H53" s="67">
        <f>IF(D53&gt;=HORAS!$B$103,1,0)</f>
        <v>0</v>
      </c>
      <c r="I53" s="68">
        <f t="shared" si="65"/>
        <v>0</v>
      </c>
      <c r="J53" s="68">
        <f>IF(I53&lt;=HORAS!$B$115,0,IF(I53&lt;=HORAS!$B$116,0.25,IF(I53&lt;=HORAS!$B$117,0.5,IF(I53&lt;=HORAS!$B$114,0.75,1))))</f>
        <v>0</v>
      </c>
      <c r="K53" s="69">
        <f>IF(G53=1,0,IF(E53&gt;HORAS!$B$97,E53-HORAS!$B$97,0))</f>
        <v>0</v>
      </c>
      <c r="L53" s="68">
        <f t="shared" si="66"/>
        <v>0</v>
      </c>
      <c r="M53" s="68">
        <f t="shared" si="67"/>
        <v>0</v>
      </c>
      <c r="N53" s="67">
        <f t="shared" si="68"/>
        <v>0</v>
      </c>
      <c r="O53" s="67">
        <f>IF(E53&lt;HORAS!$B$97,J53,0)</f>
        <v>0</v>
      </c>
      <c r="P53" s="67">
        <f t="shared" si="69"/>
        <v>0</v>
      </c>
      <c r="Q53" s="67">
        <f>IF(E53&gt;HORAS!$B$97,J53,0)</f>
        <v>0</v>
      </c>
      <c r="R53" s="67">
        <f t="shared" si="41"/>
        <v>0</v>
      </c>
      <c r="S53" s="67">
        <f t="shared" si="42"/>
        <v>0</v>
      </c>
      <c r="T53" s="67"/>
      <c r="U53" s="67">
        <f t="shared" si="43"/>
        <v>6</v>
      </c>
      <c r="V53" s="70" t="e">
        <f>VLOOKUP(C53,HORAS!$A$120:$A$137,1,FALSE)</f>
        <v>#N/A</v>
      </c>
      <c r="W53" s="67" t="b">
        <f t="shared" si="44"/>
        <v>1</v>
      </c>
      <c r="X53" s="59">
        <f t="shared" si="45"/>
        <v>0</v>
      </c>
      <c r="Y53" s="71">
        <f t="shared" si="46"/>
        <v>0</v>
      </c>
      <c r="Z53" s="71">
        <f t="shared" si="47"/>
        <v>0</v>
      </c>
      <c r="AA53" s="67">
        <f t="shared" si="48"/>
        <v>0</v>
      </c>
      <c r="AB53" s="67">
        <f t="shared" si="49"/>
        <v>0</v>
      </c>
      <c r="AC53" s="69">
        <f>IF(U53=7,IF(E53&gt;HORAS!$B$97,E53-HORAS!$B$97,0),IF(W53=FALSE,IF(E53&gt;HORAS!$B$97,E53-HORAS!$B$97,0),0))</f>
        <v>0</v>
      </c>
      <c r="AD53" s="71">
        <f t="shared" si="50"/>
        <v>0</v>
      </c>
      <c r="AE53" s="71">
        <f t="shared" si="51"/>
        <v>0</v>
      </c>
      <c r="AF53" s="68">
        <f>IF(AE53&lt;=HORAS!$B$115,0,IF(AE53&lt;=HORAS!$B$116,0.25,IF(AE53&lt;=HORAS!$B$117,0.5,IF(AE53&lt;=HORAS!$B$114,0.75,1))))</f>
        <v>0</v>
      </c>
      <c r="AG53" s="67">
        <f t="shared" si="52"/>
        <v>0</v>
      </c>
      <c r="AH53" s="67">
        <f>IF(AA53&gt;=8,IF(E53&lt;HORAS!$B$97,AF53,0),0)</f>
        <v>0</v>
      </c>
      <c r="AI53" s="67">
        <f>IF(E53&gt;=HORAS!$B$97,AF53,0)</f>
        <v>0</v>
      </c>
      <c r="AJ53" s="67">
        <f t="shared" si="53"/>
        <v>0</v>
      </c>
      <c r="AK53" s="67">
        <f t="shared" si="54"/>
        <v>0</v>
      </c>
      <c r="AL53" s="71">
        <f t="shared" si="55"/>
        <v>0</v>
      </c>
      <c r="AN53" s="59">
        <f t="shared" si="56"/>
        <v>0</v>
      </c>
      <c r="AO53" s="58">
        <f>IF(H53=1,IF(D53&lt;HORAS!$B$104,HORAS!$D$104-HORAS!$B$104,HORAS!$D$104-D53),0)</f>
        <v>0</v>
      </c>
      <c r="AP53" s="58">
        <f>IF(H53=1,IF(E53&gt;HORAS!$C$104,HORAS!$C$104,E53),0)</f>
        <v>0</v>
      </c>
      <c r="AQ53" s="58">
        <f t="shared" si="57"/>
        <v>0</v>
      </c>
      <c r="AR53" s="72">
        <f t="shared" si="58"/>
        <v>0</v>
      </c>
      <c r="AS53" s="72">
        <f t="shared" si="59"/>
        <v>0</v>
      </c>
      <c r="AT53" s="68">
        <f>IF(AS53&lt;=HORAS!$B$115,0,IF(AS53&lt;=HORAS!$B$116,0.25,IF(AS53&lt;=HORAS!$B$117,0.5,IF(AS53&lt;=HORAS!$B$114,0.75,1))))</f>
        <v>0</v>
      </c>
      <c r="AU53" s="67">
        <f t="shared" si="60"/>
        <v>0</v>
      </c>
      <c r="AV53" s="59">
        <f>IF(H53=1,IF(E53&gt;HORAS!$C$104,E53-HORAS!$C$104),0)</f>
        <v>0</v>
      </c>
      <c r="AW53" s="67">
        <f t="shared" si="61"/>
        <v>0</v>
      </c>
      <c r="AX53" s="67">
        <f t="shared" si="62"/>
        <v>0</v>
      </c>
      <c r="AY53" s="68">
        <f>IF(AX53&lt;=HORAS!$B$115,0,IF(AX53&lt;=HORAS!$B$116,0.25,IF(AX53&lt;=HORAS!$B$117,0.5,IF(AX53&lt;=HORAS!$B$114,0.75,1))))</f>
        <v>0</v>
      </c>
      <c r="AZ53" s="67">
        <f t="shared" si="63"/>
        <v>0</v>
      </c>
      <c r="BA53" s="67"/>
    </row>
    <row r="54" spans="1:53" s="72" customFormat="1" x14ac:dyDescent="0.2">
      <c r="A54" s="64" t="s">
        <v>242</v>
      </c>
      <c r="B54" s="64" t="s">
        <v>55</v>
      </c>
      <c r="C54" s="61"/>
      <c r="D54" s="62"/>
      <c r="E54" s="59"/>
      <c r="F54" s="66">
        <f>IF(G54=1,0,IF(E54&gt;HORAS!$B$96,E54-HORAS!$B$96,))</f>
        <v>0</v>
      </c>
      <c r="G54" s="67">
        <f t="shared" si="64"/>
        <v>0</v>
      </c>
      <c r="H54" s="67">
        <f>IF(D54&gt;=HORAS!$B$103,1,0)</f>
        <v>0</v>
      </c>
      <c r="I54" s="68">
        <f t="shared" si="65"/>
        <v>0</v>
      </c>
      <c r="J54" s="68">
        <f>IF(I54&lt;=HORAS!$B$115,0,IF(I54&lt;=HORAS!$B$116,0.25,IF(I54&lt;=HORAS!$B$117,0.5,IF(I54&lt;=HORAS!$B$114,0.75,1))))</f>
        <v>0</v>
      </c>
      <c r="K54" s="69">
        <f>IF(G54=1,0,IF(E54&gt;HORAS!$B$97,E54-HORAS!$B$97,0))</f>
        <v>0</v>
      </c>
      <c r="L54" s="68">
        <f t="shared" si="66"/>
        <v>0</v>
      </c>
      <c r="M54" s="68">
        <f t="shared" si="67"/>
        <v>0</v>
      </c>
      <c r="N54" s="67">
        <f t="shared" si="68"/>
        <v>0</v>
      </c>
      <c r="O54" s="67">
        <f>IF(E54&lt;HORAS!$B$97,J54,0)</f>
        <v>0</v>
      </c>
      <c r="P54" s="67">
        <f t="shared" si="69"/>
        <v>0</v>
      </c>
      <c r="Q54" s="67">
        <f>IF(E54&gt;HORAS!$B$97,J54,0)</f>
        <v>0</v>
      </c>
      <c r="R54" s="67">
        <f t="shared" si="41"/>
        <v>0</v>
      </c>
      <c r="S54" s="67">
        <f t="shared" si="42"/>
        <v>0</v>
      </c>
      <c r="T54" s="67"/>
      <c r="U54" s="67">
        <f t="shared" si="43"/>
        <v>6</v>
      </c>
      <c r="V54" s="70" t="e">
        <f>VLOOKUP(C54,HORAS!$A$120:$A$137,1,FALSE)</f>
        <v>#N/A</v>
      </c>
      <c r="W54" s="67" t="b">
        <f t="shared" si="44"/>
        <v>1</v>
      </c>
      <c r="X54" s="59">
        <f t="shared" si="45"/>
        <v>0</v>
      </c>
      <c r="Y54" s="71">
        <f t="shared" si="46"/>
        <v>0</v>
      </c>
      <c r="Z54" s="71">
        <f t="shared" si="47"/>
        <v>0</v>
      </c>
      <c r="AA54" s="67">
        <f t="shared" si="48"/>
        <v>0</v>
      </c>
      <c r="AB54" s="67">
        <f t="shared" si="49"/>
        <v>0</v>
      </c>
      <c r="AC54" s="69">
        <f>IF(U54=7,IF(E54&gt;HORAS!$B$97,E54-HORAS!$B$97,0),IF(W54=FALSE,IF(E54&gt;HORAS!$B$97,E54-HORAS!$B$97,0),0))</f>
        <v>0</v>
      </c>
      <c r="AD54" s="71">
        <f t="shared" si="50"/>
        <v>0</v>
      </c>
      <c r="AE54" s="71">
        <f t="shared" si="51"/>
        <v>0</v>
      </c>
      <c r="AF54" s="68">
        <f>IF(AE54&lt;=HORAS!$B$115,0,IF(AE54&lt;=HORAS!$B$116,0.25,IF(AE54&lt;=HORAS!$B$117,0.5,IF(AE54&lt;=HORAS!$B$114,0.75,1))))</f>
        <v>0</v>
      </c>
      <c r="AG54" s="67">
        <f t="shared" si="52"/>
        <v>0</v>
      </c>
      <c r="AH54" s="67">
        <f>IF(AA54&gt;=8,IF(E54&lt;HORAS!$B$97,AF54,0),0)</f>
        <v>0</v>
      </c>
      <c r="AI54" s="67">
        <f>IF(E54&gt;=HORAS!$B$97,AF54,0)</f>
        <v>0</v>
      </c>
      <c r="AJ54" s="67">
        <f t="shared" si="53"/>
        <v>0</v>
      </c>
      <c r="AK54" s="67">
        <f t="shared" si="54"/>
        <v>0</v>
      </c>
      <c r="AL54" s="71">
        <f t="shared" si="55"/>
        <v>0</v>
      </c>
      <c r="AN54" s="59">
        <f t="shared" si="56"/>
        <v>0</v>
      </c>
      <c r="AO54" s="58">
        <f>IF(H54=1,IF(D54&lt;HORAS!$B$104,HORAS!$D$104-HORAS!$B$104,HORAS!$D$104-D54),0)</f>
        <v>0</v>
      </c>
      <c r="AP54" s="58">
        <f>IF(H54=1,IF(E54&gt;HORAS!$C$104,HORAS!$C$104,E54),0)</f>
        <v>0</v>
      </c>
      <c r="AQ54" s="58">
        <f t="shared" si="57"/>
        <v>0</v>
      </c>
      <c r="AR54" s="72">
        <f t="shared" si="58"/>
        <v>0</v>
      </c>
      <c r="AS54" s="72">
        <f t="shared" si="59"/>
        <v>0</v>
      </c>
      <c r="AT54" s="68">
        <f>IF(AS54&lt;=HORAS!$B$115,0,IF(AS54&lt;=HORAS!$B$116,0.25,IF(AS54&lt;=HORAS!$B$117,0.5,IF(AS54&lt;=HORAS!$B$114,0.75,1))))</f>
        <v>0</v>
      </c>
      <c r="AU54" s="67">
        <f t="shared" si="60"/>
        <v>0</v>
      </c>
      <c r="AV54" s="59">
        <f>IF(H54=1,IF(E54&gt;HORAS!$C$104,E54-HORAS!$C$104),0)</f>
        <v>0</v>
      </c>
      <c r="AW54" s="67">
        <f t="shared" si="61"/>
        <v>0</v>
      </c>
      <c r="AX54" s="67">
        <f t="shared" si="62"/>
        <v>0</v>
      </c>
      <c r="AY54" s="68">
        <f>IF(AX54&lt;=HORAS!$B$115,0,IF(AX54&lt;=HORAS!$B$116,0.25,IF(AX54&lt;=HORAS!$B$117,0.5,IF(AX54&lt;=HORAS!$B$114,0.75,1))))</f>
        <v>0</v>
      </c>
      <c r="AZ54" s="67">
        <f t="shared" si="63"/>
        <v>0</v>
      </c>
      <c r="BA54" s="67"/>
    </row>
    <row r="55" spans="1:53" s="72" customFormat="1" x14ac:dyDescent="0.2">
      <c r="A55" s="64" t="s">
        <v>242</v>
      </c>
      <c r="B55" s="64" t="s">
        <v>55</v>
      </c>
      <c r="C55" s="61"/>
      <c r="D55" s="62"/>
      <c r="E55" s="59"/>
      <c r="F55" s="66">
        <f>IF(G55=1,0,IF(E55&gt;HORAS!$B$96,E55-HORAS!$B$96,))</f>
        <v>0</v>
      </c>
      <c r="G55" s="67">
        <f t="shared" si="64"/>
        <v>0</v>
      </c>
      <c r="H55" s="67">
        <f>IF(D55&gt;=HORAS!$B$103,1,0)</f>
        <v>0</v>
      </c>
      <c r="I55" s="68">
        <f t="shared" si="65"/>
        <v>0</v>
      </c>
      <c r="J55" s="68">
        <f>IF(I55&lt;=HORAS!$B$115,0,IF(I55&lt;=HORAS!$B$116,0.25,IF(I55&lt;=HORAS!$B$117,0.5,IF(I55&lt;=HORAS!$B$114,0.75,1))))</f>
        <v>0</v>
      </c>
      <c r="K55" s="69">
        <f>IF(G55=1,0,IF(E55&gt;HORAS!$B$97,E55-HORAS!$B$97,0))</f>
        <v>0</v>
      </c>
      <c r="L55" s="68">
        <f t="shared" si="66"/>
        <v>0</v>
      </c>
      <c r="M55" s="68">
        <f t="shared" si="67"/>
        <v>0</v>
      </c>
      <c r="N55" s="67">
        <f t="shared" si="68"/>
        <v>0</v>
      </c>
      <c r="O55" s="67">
        <f>IF(E55&lt;HORAS!$B$97,J55,0)</f>
        <v>0</v>
      </c>
      <c r="P55" s="67">
        <f t="shared" si="69"/>
        <v>0</v>
      </c>
      <c r="Q55" s="67">
        <f>IF(E55&gt;HORAS!$B$97,J55,0)</f>
        <v>0</v>
      </c>
      <c r="R55" s="67">
        <f t="shared" si="41"/>
        <v>0</v>
      </c>
      <c r="S55" s="67">
        <f t="shared" si="42"/>
        <v>0</v>
      </c>
      <c r="T55" s="67"/>
      <c r="U55" s="67">
        <f t="shared" si="43"/>
        <v>6</v>
      </c>
      <c r="V55" s="70" t="e">
        <f>VLOOKUP(C55,HORAS!$A$120:$A$137,1,FALSE)</f>
        <v>#N/A</v>
      </c>
      <c r="W55" s="67" t="b">
        <f t="shared" si="44"/>
        <v>1</v>
      </c>
      <c r="X55" s="59">
        <f t="shared" si="45"/>
        <v>0</v>
      </c>
      <c r="Y55" s="71">
        <f t="shared" si="46"/>
        <v>0</v>
      </c>
      <c r="Z55" s="71">
        <f t="shared" si="47"/>
        <v>0</v>
      </c>
      <c r="AA55" s="67">
        <f t="shared" si="48"/>
        <v>0</v>
      </c>
      <c r="AB55" s="67">
        <f t="shared" si="49"/>
        <v>0</v>
      </c>
      <c r="AC55" s="69">
        <f>IF(U55=7,IF(E55&gt;HORAS!$B$97,E55-HORAS!$B$97,0),IF(W55=FALSE,IF(E55&gt;HORAS!$B$97,E55-HORAS!$B$97,0),0))</f>
        <v>0</v>
      </c>
      <c r="AD55" s="71">
        <f t="shared" si="50"/>
        <v>0</v>
      </c>
      <c r="AE55" s="71">
        <f t="shared" si="51"/>
        <v>0</v>
      </c>
      <c r="AF55" s="68">
        <f>IF(AE55&lt;=HORAS!$B$115,0,IF(AE55&lt;=HORAS!$B$116,0.25,IF(AE55&lt;=HORAS!$B$117,0.5,IF(AE55&lt;=HORAS!$B$114,0.75,1))))</f>
        <v>0</v>
      </c>
      <c r="AG55" s="67">
        <f t="shared" si="52"/>
        <v>0</v>
      </c>
      <c r="AH55" s="67">
        <f>IF(AA55&gt;=8,IF(E55&lt;HORAS!$B$97,AF55,0),0)</f>
        <v>0</v>
      </c>
      <c r="AI55" s="67">
        <f>IF(E55&gt;=HORAS!$B$97,AF55,0)</f>
        <v>0</v>
      </c>
      <c r="AJ55" s="67">
        <f t="shared" si="53"/>
        <v>0</v>
      </c>
      <c r="AK55" s="67">
        <f t="shared" si="54"/>
        <v>0</v>
      </c>
      <c r="AL55" s="71">
        <f t="shared" si="55"/>
        <v>0</v>
      </c>
      <c r="AN55" s="59">
        <f t="shared" si="56"/>
        <v>0</v>
      </c>
      <c r="AO55" s="58">
        <f>IF(H55=1,IF(D55&lt;HORAS!$B$104,HORAS!$D$104-HORAS!$B$104,HORAS!$D$104-D55),0)</f>
        <v>0</v>
      </c>
      <c r="AP55" s="58">
        <f>IF(H55=1,IF(E55&gt;HORAS!$C$104,HORAS!$C$104,E55),0)</f>
        <v>0</v>
      </c>
      <c r="AQ55" s="58">
        <f t="shared" si="57"/>
        <v>0</v>
      </c>
      <c r="AR55" s="72">
        <f t="shared" si="58"/>
        <v>0</v>
      </c>
      <c r="AS55" s="72">
        <f t="shared" si="59"/>
        <v>0</v>
      </c>
      <c r="AT55" s="68">
        <f>IF(AS55&lt;=HORAS!$B$115,0,IF(AS55&lt;=HORAS!$B$116,0.25,IF(AS55&lt;=HORAS!$B$117,0.5,IF(AS55&lt;=HORAS!$B$114,0.75,1))))</f>
        <v>0</v>
      </c>
      <c r="AU55" s="67">
        <f t="shared" si="60"/>
        <v>0</v>
      </c>
      <c r="AV55" s="59">
        <f>IF(H55=1,IF(E55&gt;HORAS!$C$104,E55-HORAS!$C$104),0)</f>
        <v>0</v>
      </c>
      <c r="AW55" s="67">
        <f t="shared" si="61"/>
        <v>0</v>
      </c>
      <c r="AX55" s="67">
        <f t="shared" si="62"/>
        <v>0</v>
      </c>
      <c r="AY55" s="68">
        <f>IF(AX55&lt;=HORAS!$B$115,0,IF(AX55&lt;=HORAS!$B$116,0.25,IF(AX55&lt;=HORAS!$B$117,0.5,IF(AX55&lt;=HORAS!$B$114,0.75,1))))</f>
        <v>0</v>
      </c>
      <c r="AZ55" s="67">
        <f t="shared" si="63"/>
        <v>0</v>
      </c>
      <c r="BA55" s="67"/>
    </row>
    <row r="56" spans="1:53" s="72" customFormat="1" x14ac:dyDescent="0.2">
      <c r="A56" s="64" t="s">
        <v>242</v>
      </c>
      <c r="B56" s="64" t="s">
        <v>55</v>
      </c>
      <c r="C56" s="61"/>
      <c r="D56" s="62"/>
      <c r="E56" s="59"/>
      <c r="F56" s="66">
        <f>IF(G56=1,0,IF(E56&gt;HORAS!$B$96,E56-HORAS!$B$96,))</f>
        <v>0</v>
      </c>
      <c r="G56" s="67">
        <f t="shared" si="64"/>
        <v>0</v>
      </c>
      <c r="H56" s="67">
        <f>IF(D56&gt;=HORAS!$B$103,1,0)</f>
        <v>0</v>
      </c>
      <c r="I56" s="68">
        <f t="shared" si="65"/>
        <v>0</v>
      </c>
      <c r="J56" s="68">
        <f>IF(I56&lt;=HORAS!$B$115,0,IF(I56&lt;=HORAS!$B$116,0.25,IF(I56&lt;=HORAS!$B$117,0.5,IF(I56&lt;=HORAS!$B$114,0.75,1))))</f>
        <v>0</v>
      </c>
      <c r="K56" s="69">
        <f>IF(G56=1,0,IF(E56&gt;HORAS!$B$97,E56-HORAS!$B$97,0))</f>
        <v>0</v>
      </c>
      <c r="L56" s="68">
        <f t="shared" si="66"/>
        <v>0</v>
      </c>
      <c r="M56" s="68">
        <f t="shared" si="67"/>
        <v>0</v>
      </c>
      <c r="N56" s="67">
        <f t="shared" si="68"/>
        <v>0</v>
      </c>
      <c r="O56" s="67">
        <f>IF(E56&lt;HORAS!$B$97,J56,0)</f>
        <v>0</v>
      </c>
      <c r="P56" s="67">
        <f t="shared" si="69"/>
        <v>0</v>
      </c>
      <c r="Q56" s="67">
        <f>IF(E56&gt;HORAS!$B$97,J56,0)</f>
        <v>0</v>
      </c>
      <c r="R56" s="67">
        <f t="shared" si="41"/>
        <v>0</v>
      </c>
      <c r="S56" s="67">
        <f t="shared" si="42"/>
        <v>0</v>
      </c>
      <c r="T56" s="67"/>
      <c r="U56" s="67">
        <f t="shared" si="43"/>
        <v>6</v>
      </c>
      <c r="V56" s="70" t="e">
        <f>VLOOKUP(C56,HORAS!$A$120:$A$137,1,FALSE)</f>
        <v>#N/A</v>
      </c>
      <c r="W56" s="67" t="b">
        <f t="shared" si="44"/>
        <v>1</v>
      </c>
      <c r="X56" s="59">
        <f t="shared" si="45"/>
        <v>0</v>
      </c>
      <c r="Y56" s="71">
        <f t="shared" si="46"/>
        <v>0</v>
      </c>
      <c r="Z56" s="71">
        <f t="shared" si="47"/>
        <v>0</v>
      </c>
      <c r="AA56" s="67">
        <f t="shared" si="48"/>
        <v>0</v>
      </c>
      <c r="AB56" s="67">
        <f t="shared" si="49"/>
        <v>0</v>
      </c>
      <c r="AC56" s="69">
        <f>IF(U56=7,IF(E56&gt;HORAS!$B$97,E56-HORAS!$B$97,0),IF(W56=FALSE,IF(E56&gt;HORAS!$B$97,E56-HORAS!$B$97,0),0))</f>
        <v>0</v>
      </c>
      <c r="AD56" s="71">
        <f t="shared" si="50"/>
        <v>0</v>
      </c>
      <c r="AE56" s="71">
        <f t="shared" si="51"/>
        <v>0</v>
      </c>
      <c r="AF56" s="68">
        <f>IF(AE56&lt;=HORAS!$B$115,0,IF(AE56&lt;=HORAS!$B$116,0.25,IF(AE56&lt;=HORAS!$B$117,0.5,IF(AE56&lt;=HORAS!$B$114,0.75,1))))</f>
        <v>0</v>
      </c>
      <c r="AG56" s="67">
        <f t="shared" si="52"/>
        <v>0</v>
      </c>
      <c r="AH56" s="67">
        <f>IF(AA56&gt;=8,IF(E56&lt;HORAS!$B$97,AF56,0),0)</f>
        <v>0</v>
      </c>
      <c r="AI56" s="67">
        <f>IF(E56&gt;=HORAS!$B$97,AF56,0)</f>
        <v>0</v>
      </c>
      <c r="AJ56" s="67">
        <f t="shared" si="53"/>
        <v>0</v>
      </c>
      <c r="AK56" s="67">
        <f t="shared" si="54"/>
        <v>0</v>
      </c>
      <c r="AL56" s="71">
        <f t="shared" si="55"/>
        <v>0</v>
      </c>
      <c r="AN56" s="59">
        <f t="shared" si="56"/>
        <v>0</v>
      </c>
      <c r="AO56" s="58">
        <f>IF(H56=1,IF(D56&lt;HORAS!$B$104,HORAS!$D$104-HORAS!$B$104,HORAS!$D$104-D56),0)</f>
        <v>0</v>
      </c>
      <c r="AP56" s="58">
        <f>IF(H56=1,IF(E56&gt;HORAS!$C$104,HORAS!$C$104,E56),0)</f>
        <v>0</v>
      </c>
      <c r="AQ56" s="58">
        <f t="shared" si="57"/>
        <v>0</v>
      </c>
      <c r="AR56" s="72">
        <f t="shared" si="58"/>
        <v>0</v>
      </c>
      <c r="AS56" s="72">
        <f t="shared" si="59"/>
        <v>0</v>
      </c>
      <c r="AT56" s="68">
        <f>IF(AS56&lt;=HORAS!$B$115,0,IF(AS56&lt;=HORAS!$B$116,0.25,IF(AS56&lt;=HORAS!$B$117,0.5,IF(AS56&lt;=HORAS!$B$114,0.75,1))))</f>
        <v>0</v>
      </c>
      <c r="AU56" s="67">
        <f t="shared" si="60"/>
        <v>0</v>
      </c>
      <c r="AV56" s="59">
        <f>IF(H56=1,IF(E56&gt;HORAS!$C$104,E56-HORAS!$C$104),0)</f>
        <v>0</v>
      </c>
      <c r="AW56" s="67">
        <f t="shared" si="61"/>
        <v>0</v>
      </c>
      <c r="AX56" s="67">
        <f t="shared" si="62"/>
        <v>0</v>
      </c>
      <c r="AY56" s="68">
        <f>IF(AX56&lt;=HORAS!$B$115,0,IF(AX56&lt;=HORAS!$B$116,0.25,IF(AX56&lt;=HORAS!$B$117,0.5,IF(AX56&lt;=HORAS!$B$114,0.75,1))))</f>
        <v>0</v>
      </c>
      <c r="AZ56" s="67">
        <f t="shared" si="63"/>
        <v>0</v>
      </c>
      <c r="BA56" s="67"/>
    </row>
    <row r="57" spans="1:53" s="72" customFormat="1" x14ac:dyDescent="0.2">
      <c r="A57" s="64" t="s">
        <v>242</v>
      </c>
      <c r="B57" s="64" t="s">
        <v>55</v>
      </c>
      <c r="C57" s="61"/>
      <c r="D57" s="62"/>
      <c r="E57" s="59"/>
      <c r="F57" s="66">
        <f>IF(G57=1,0,IF(E57&gt;HORAS!$B$96,E57-HORAS!$B$96,))</f>
        <v>0</v>
      </c>
      <c r="G57" s="67">
        <f t="shared" si="64"/>
        <v>0</v>
      </c>
      <c r="H57" s="67">
        <f>IF(D57&gt;=HORAS!$B$103,1,0)</f>
        <v>0</v>
      </c>
      <c r="I57" s="68">
        <f t="shared" si="65"/>
        <v>0</v>
      </c>
      <c r="J57" s="68">
        <f>IF(I57&lt;=HORAS!$B$115,0,IF(I57&lt;=HORAS!$B$116,0.25,IF(I57&lt;=HORAS!$B$117,0.5,IF(I57&lt;=HORAS!$B$114,0.75,1))))</f>
        <v>0</v>
      </c>
      <c r="K57" s="69">
        <f>IF(G57=1,0,IF(E57&gt;HORAS!$B$97,E57-HORAS!$B$97,0))</f>
        <v>0</v>
      </c>
      <c r="L57" s="68">
        <f t="shared" si="66"/>
        <v>0</v>
      </c>
      <c r="M57" s="68">
        <f t="shared" si="67"/>
        <v>0</v>
      </c>
      <c r="N57" s="67">
        <f t="shared" si="68"/>
        <v>0</v>
      </c>
      <c r="O57" s="67">
        <f>IF(E57&lt;HORAS!$B$97,J57,0)</f>
        <v>0</v>
      </c>
      <c r="P57" s="67">
        <f t="shared" si="69"/>
        <v>0</v>
      </c>
      <c r="Q57" s="67">
        <f>IF(E57&gt;HORAS!$B$97,J57,0)</f>
        <v>0</v>
      </c>
      <c r="R57" s="67">
        <f t="shared" si="41"/>
        <v>0</v>
      </c>
      <c r="S57" s="67">
        <f t="shared" si="42"/>
        <v>0</v>
      </c>
      <c r="T57" s="67"/>
      <c r="U57" s="67">
        <f t="shared" si="43"/>
        <v>6</v>
      </c>
      <c r="V57" s="70" t="e">
        <f>VLOOKUP(C57,HORAS!$A$120:$A$137,1,FALSE)</f>
        <v>#N/A</v>
      </c>
      <c r="W57" s="67" t="b">
        <f t="shared" si="44"/>
        <v>1</v>
      </c>
      <c r="X57" s="59">
        <f t="shared" si="45"/>
        <v>0</v>
      </c>
      <c r="Y57" s="71">
        <f t="shared" si="46"/>
        <v>0</v>
      </c>
      <c r="Z57" s="71">
        <f t="shared" si="47"/>
        <v>0</v>
      </c>
      <c r="AA57" s="67">
        <f t="shared" si="48"/>
        <v>0</v>
      </c>
      <c r="AB57" s="67">
        <f t="shared" si="49"/>
        <v>0</v>
      </c>
      <c r="AC57" s="69">
        <f>IF(U57=7,IF(E57&gt;HORAS!$B$97,E57-HORAS!$B$97,0),IF(W57=FALSE,IF(E57&gt;HORAS!$B$97,E57-HORAS!$B$97,0),0))</f>
        <v>0</v>
      </c>
      <c r="AD57" s="71">
        <f t="shared" si="50"/>
        <v>0</v>
      </c>
      <c r="AE57" s="71">
        <f t="shared" si="51"/>
        <v>0</v>
      </c>
      <c r="AF57" s="68">
        <f>IF(AE57&lt;=HORAS!$B$115,0,IF(AE57&lt;=HORAS!$B$116,0.25,IF(AE57&lt;=HORAS!$B$117,0.5,IF(AE57&lt;=HORAS!$B$114,0.75,1))))</f>
        <v>0</v>
      </c>
      <c r="AG57" s="67">
        <f t="shared" si="52"/>
        <v>0</v>
      </c>
      <c r="AH57" s="67">
        <f>IF(AA57&gt;=8,IF(E57&lt;HORAS!$B$97,AF57,0),0)</f>
        <v>0</v>
      </c>
      <c r="AI57" s="67">
        <f>IF(E57&gt;=HORAS!$B$97,AF57,0)</f>
        <v>0</v>
      </c>
      <c r="AJ57" s="67">
        <f t="shared" si="53"/>
        <v>0</v>
      </c>
      <c r="AK57" s="67">
        <f t="shared" si="54"/>
        <v>0</v>
      </c>
      <c r="AL57" s="71">
        <f t="shared" si="55"/>
        <v>0</v>
      </c>
      <c r="AN57" s="59">
        <f t="shared" si="56"/>
        <v>0</v>
      </c>
      <c r="AO57" s="58">
        <f>IF(H57=1,IF(D57&lt;HORAS!$B$104,HORAS!$D$104-HORAS!$B$104,HORAS!$D$104-D57),0)</f>
        <v>0</v>
      </c>
      <c r="AP57" s="58">
        <f>IF(H57=1,IF(E57&gt;HORAS!$C$104,HORAS!$C$104,E57),0)</f>
        <v>0</v>
      </c>
      <c r="AQ57" s="58">
        <f t="shared" si="57"/>
        <v>0</v>
      </c>
      <c r="AR57" s="72">
        <f t="shared" si="58"/>
        <v>0</v>
      </c>
      <c r="AS57" s="72">
        <f t="shared" si="59"/>
        <v>0</v>
      </c>
      <c r="AT57" s="68">
        <f>IF(AS57&lt;=HORAS!$B$115,0,IF(AS57&lt;=HORAS!$B$116,0.25,IF(AS57&lt;=HORAS!$B$117,0.5,IF(AS57&lt;=HORAS!$B$114,0.75,1))))</f>
        <v>0</v>
      </c>
      <c r="AU57" s="67">
        <f t="shared" si="60"/>
        <v>0</v>
      </c>
      <c r="AV57" s="59">
        <f>IF(H57=1,IF(E57&gt;HORAS!$C$104,E57-HORAS!$C$104),0)</f>
        <v>0</v>
      </c>
      <c r="AW57" s="67">
        <f t="shared" si="61"/>
        <v>0</v>
      </c>
      <c r="AX57" s="67">
        <f t="shared" si="62"/>
        <v>0</v>
      </c>
      <c r="AY57" s="68">
        <f>IF(AX57&lt;=HORAS!$B$115,0,IF(AX57&lt;=HORAS!$B$116,0.25,IF(AX57&lt;=HORAS!$B$117,0.5,IF(AX57&lt;=HORAS!$B$114,0.75,1))))</f>
        <v>0</v>
      </c>
      <c r="AZ57" s="67">
        <f t="shared" si="63"/>
        <v>0</v>
      </c>
      <c r="BA57" s="67"/>
    </row>
    <row r="58" spans="1:53" s="72" customFormat="1" x14ac:dyDescent="0.2">
      <c r="A58" s="64" t="s">
        <v>242</v>
      </c>
      <c r="B58" s="64" t="s">
        <v>55</v>
      </c>
      <c r="C58" s="61"/>
      <c r="D58" s="62"/>
      <c r="E58" s="59"/>
      <c r="F58" s="66">
        <f>IF(G58=1,0,IF(E58&gt;HORAS!$B$96,E58-HORAS!$B$96,))</f>
        <v>0</v>
      </c>
      <c r="G58" s="67">
        <f t="shared" si="64"/>
        <v>0</v>
      </c>
      <c r="H58" s="67">
        <f>IF(D58&gt;=HORAS!$B$103,1,0)</f>
        <v>0</v>
      </c>
      <c r="I58" s="68">
        <f t="shared" si="65"/>
        <v>0</v>
      </c>
      <c r="J58" s="68">
        <f>IF(I58&lt;=HORAS!$B$115,0,IF(I58&lt;=HORAS!$B$116,0.25,IF(I58&lt;=HORAS!$B$117,0.5,IF(I58&lt;=HORAS!$B$114,0.75,1))))</f>
        <v>0</v>
      </c>
      <c r="K58" s="69">
        <f>IF(G58=1,0,IF(E58&gt;HORAS!$B$97,E58-HORAS!$B$97,0))</f>
        <v>0</v>
      </c>
      <c r="L58" s="68">
        <f t="shared" si="66"/>
        <v>0</v>
      </c>
      <c r="M58" s="68">
        <f t="shared" si="67"/>
        <v>0</v>
      </c>
      <c r="N58" s="67">
        <f t="shared" si="68"/>
        <v>0</v>
      </c>
      <c r="O58" s="67">
        <f>IF(E58&lt;HORAS!$B$97,J58,0)</f>
        <v>0</v>
      </c>
      <c r="P58" s="67">
        <f t="shared" si="69"/>
        <v>0</v>
      </c>
      <c r="Q58" s="67">
        <f>IF(E58&gt;HORAS!$B$97,J58,0)</f>
        <v>0</v>
      </c>
      <c r="R58" s="67">
        <f t="shared" si="41"/>
        <v>0</v>
      </c>
      <c r="S58" s="67">
        <f t="shared" si="42"/>
        <v>0</v>
      </c>
      <c r="T58" s="67"/>
      <c r="U58" s="67">
        <f t="shared" si="43"/>
        <v>6</v>
      </c>
      <c r="V58" s="70" t="e">
        <f>VLOOKUP(C58,HORAS!$A$120:$A$137,1,FALSE)</f>
        <v>#N/A</v>
      </c>
      <c r="W58" s="67" t="b">
        <f t="shared" si="44"/>
        <v>1</v>
      </c>
      <c r="X58" s="59">
        <f t="shared" si="45"/>
        <v>0</v>
      </c>
      <c r="Y58" s="71">
        <f t="shared" si="46"/>
        <v>0</v>
      </c>
      <c r="Z58" s="71">
        <f t="shared" si="47"/>
        <v>0</v>
      </c>
      <c r="AA58" s="67">
        <f t="shared" si="48"/>
        <v>0</v>
      </c>
      <c r="AB58" s="67">
        <f t="shared" si="49"/>
        <v>0</v>
      </c>
      <c r="AC58" s="69">
        <f>IF(U58=7,IF(E58&gt;HORAS!$B$97,E58-HORAS!$B$97,0),IF(W58=FALSE,IF(E58&gt;HORAS!$B$97,E58-HORAS!$B$97,0),0))</f>
        <v>0</v>
      </c>
      <c r="AD58" s="71">
        <f t="shared" si="50"/>
        <v>0</v>
      </c>
      <c r="AE58" s="71">
        <f t="shared" si="51"/>
        <v>0</v>
      </c>
      <c r="AF58" s="68">
        <f>IF(AE58&lt;=HORAS!$B$115,0,IF(AE58&lt;=HORAS!$B$116,0.25,IF(AE58&lt;=HORAS!$B$117,0.5,IF(AE58&lt;=HORAS!$B$114,0.75,1))))</f>
        <v>0</v>
      </c>
      <c r="AG58" s="67">
        <f t="shared" si="52"/>
        <v>0</v>
      </c>
      <c r="AH58" s="67">
        <f>IF(AA58&gt;=8,IF(E58&lt;HORAS!$B$97,AF58,0),0)</f>
        <v>0</v>
      </c>
      <c r="AI58" s="67">
        <f>IF(E58&gt;=HORAS!$B$97,AF58,0)</f>
        <v>0</v>
      </c>
      <c r="AJ58" s="67">
        <f t="shared" si="53"/>
        <v>0</v>
      </c>
      <c r="AK58" s="67">
        <f t="shared" si="54"/>
        <v>0</v>
      </c>
      <c r="AL58" s="71">
        <f t="shared" si="55"/>
        <v>0</v>
      </c>
      <c r="AN58" s="59">
        <f t="shared" si="56"/>
        <v>0</v>
      </c>
      <c r="AO58" s="58">
        <f>IF(H58=1,IF(D58&lt;HORAS!$B$104,HORAS!$D$104-HORAS!$B$104,HORAS!$D$104-D58),0)</f>
        <v>0</v>
      </c>
      <c r="AP58" s="58">
        <f>IF(H58=1,IF(E58&gt;HORAS!$C$104,HORAS!$C$104,E58),0)</f>
        <v>0</v>
      </c>
      <c r="AQ58" s="58">
        <f t="shared" si="57"/>
        <v>0</v>
      </c>
      <c r="AR58" s="72">
        <f t="shared" si="58"/>
        <v>0</v>
      </c>
      <c r="AS58" s="72">
        <f t="shared" si="59"/>
        <v>0</v>
      </c>
      <c r="AT58" s="68">
        <f>IF(AS58&lt;=HORAS!$B$115,0,IF(AS58&lt;=HORAS!$B$116,0.25,IF(AS58&lt;=HORAS!$B$117,0.5,IF(AS58&lt;=HORAS!$B$114,0.75,1))))</f>
        <v>0</v>
      </c>
      <c r="AU58" s="67">
        <f t="shared" si="60"/>
        <v>0</v>
      </c>
      <c r="AV58" s="59">
        <f>IF(H58=1,IF(E58&gt;HORAS!$C$104,E58-HORAS!$C$104),0)</f>
        <v>0</v>
      </c>
      <c r="AW58" s="67">
        <f t="shared" si="61"/>
        <v>0</v>
      </c>
      <c r="AX58" s="67">
        <f t="shared" si="62"/>
        <v>0</v>
      </c>
      <c r="AY58" s="68">
        <f>IF(AX58&lt;=HORAS!$B$115,0,IF(AX58&lt;=HORAS!$B$116,0.25,IF(AX58&lt;=HORAS!$B$117,0.5,IF(AX58&lt;=HORAS!$B$114,0.75,1))))</f>
        <v>0</v>
      </c>
      <c r="AZ58" s="67">
        <f t="shared" si="63"/>
        <v>0</v>
      </c>
      <c r="BA58" s="67"/>
    </row>
    <row r="59" spans="1:53" s="72" customFormat="1" x14ac:dyDescent="0.2">
      <c r="A59" s="64" t="s">
        <v>242</v>
      </c>
      <c r="B59" s="64" t="s">
        <v>55</v>
      </c>
      <c r="C59" s="61"/>
      <c r="D59" s="62"/>
      <c r="E59" s="59"/>
      <c r="F59" s="66">
        <f>IF(G59=1,0,IF(E59&gt;HORAS!$B$96,E59-HORAS!$B$96,))</f>
        <v>0</v>
      </c>
      <c r="G59" s="67">
        <f t="shared" si="64"/>
        <v>0</v>
      </c>
      <c r="H59" s="67">
        <f>IF(D59&gt;=HORAS!$B$103,1,0)</f>
        <v>0</v>
      </c>
      <c r="I59" s="68">
        <f t="shared" si="65"/>
        <v>0</v>
      </c>
      <c r="J59" s="68">
        <f>IF(I59&lt;=HORAS!$B$115,0,IF(I59&lt;=HORAS!$B$116,0.25,IF(I59&lt;=HORAS!$B$117,0.5,IF(I59&lt;=HORAS!$B$114,0.75,1))))</f>
        <v>0</v>
      </c>
      <c r="K59" s="69">
        <f>IF(G59=1,0,IF(E59&gt;HORAS!$B$97,E59-HORAS!$B$97,0))</f>
        <v>0</v>
      </c>
      <c r="L59" s="68">
        <f t="shared" si="66"/>
        <v>0</v>
      </c>
      <c r="M59" s="68">
        <f t="shared" si="67"/>
        <v>0</v>
      </c>
      <c r="N59" s="67">
        <f t="shared" si="68"/>
        <v>0</v>
      </c>
      <c r="O59" s="67">
        <f>IF(E59&lt;HORAS!$B$97,J59,0)</f>
        <v>0</v>
      </c>
      <c r="P59" s="67">
        <f t="shared" si="69"/>
        <v>0</v>
      </c>
      <c r="Q59" s="67">
        <f>IF(E59&gt;HORAS!$B$97,J59,0)</f>
        <v>0</v>
      </c>
      <c r="R59" s="67">
        <f t="shared" si="41"/>
        <v>0</v>
      </c>
      <c r="S59" s="67">
        <f t="shared" si="42"/>
        <v>0</v>
      </c>
      <c r="T59" s="67"/>
      <c r="U59" s="67">
        <f t="shared" si="43"/>
        <v>6</v>
      </c>
      <c r="V59" s="70" t="e">
        <f>VLOOKUP(C59,HORAS!$A$120:$A$137,1,FALSE)</f>
        <v>#N/A</v>
      </c>
      <c r="W59" s="67" t="b">
        <f t="shared" si="44"/>
        <v>1</v>
      </c>
      <c r="X59" s="59">
        <f t="shared" si="45"/>
        <v>0</v>
      </c>
      <c r="Y59" s="71">
        <f t="shared" si="46"/>
        <v>0</v>
      </c>
      <c r="Z59" s="71">
        <f t="shared" si="47"/>
        <v>0</v>
      </c>
      <c r="AA59" s="67">
        <f t="shared" si="48"/>
        <v>0</v>
      </c>
      <c r="AB59" s="67">
        <f t="shared" si="49"/>
        <v>0</v>
      </c>
      <c r="AC59" s="69">
        <f>IF(U59=7,IF(E59&gt;HORAS!$B$97,E59-HORAS!$B$97,0),IF(W59=FALSE,IF(E59&gt;HORAS!$B$97,E59-HORAS!$B$97,0),0))</f>
        <v>0</v>
      </c>
      <c r="AD59" s="71">
        <f t="shared" si="50"/>
        <v>0</v>
      </c>
      <c r="AE59" s="71">
        <f t="shared" si="51"/>
        <v>0</v>
      </c>
      <c r="AF59" s="68">
        <f>IF(AE59&lt;=HORAS!$B$115,0,IF(AE59&lt;=HORAS!$B$116,0.25,IF(AE59&lt;=HORAS!$B$117,0.5,IF(AE59&lt;=HORAS!$B$114,0.75,1))))</f>
        <v>0</v>
      </c>
      <c r="AG59" s="67">
        <f t="shared" si="52"/>
        <v>0</v>
      </c>
      <c r="AH59" s="67">
        <f>IF(AA59&gt;=8,IF(E59&lt;HORAS!$B$97,AF59,0),0)</f>
        <v>0</v>
      </c>
      <c r="AI59" s="67">
        <f>IF(E59&gt;=HORAS!$B$97,AF59,0)</f>
        <v>0</v>
      </c>
      <c r="AJ59" s="67">
        <f t="shared" si="53"/>
        <v>0</v>
      </c>
      <c r="AK59" s="67">
        <f t="shared" si="54"/>
        <v>0</v>
      </c>
      <c r="AL59" s="71">
        <f t="shared" si="55"/>
        <v>0</v>
      </c>
      <c r="AN59" s="59">
        <f t="shared" si="56"/>
        <v>0</v>
      </c>
      <c r="AO59" s="58">
        <f>IF(H59=1,IF(D59&lt;HORAS!$B$104,HORAS!$D$104-HORAS!$B$104,HORAS!$D$104-D59),0)</f>
        <v>0</v>
      </c>
      <c r="AP59" s="58">
        <f>IF(H59=1,IF(E59&gt;HORAS!$C$104,HORAS!$C$104,E59),0)</f>
        <v>0</v>
      </c>
      <c r="AQ59" s="58">
        <f t="shared" si="57"/>
        <v>0</v>
      </c>
      <c r="AR59" s="72">
        <f t="shared" si="58"/>
        <v>0</v>
      </c>
      <c r="AS59" s="72">
        <f t="shared" si="59"/>
        <v>0</v>
      </c>
      <c r="AT59" s="68">
        <f>IF(AS59&lt;=HORAS!$B$115,0,IF(AS59&lt;=HORAS!$B$116,0.25,IF(AS59&lt;=HORAS!$B$117,0.5,IF(AS59&lt;=HORAS!$B$114,0.75,1))))</f>
        <v>0</v>
      </c>
      <c r="AU59" s="67">
        <f t="shared" si="60"/>
        <v>0</v>
      </c>
      <c r="AV59" s="59">
        <f>IF(H59=1,IF(E59&gt;HORAS!$C$104,E59-HORAS!$C$104),0)</f>
        <v>0</v>
      </c>
      <c r="AW59" s="67">
        <f t="shared" si="61"/>
        <v>0</v>
      </c>
      <c r="AX59" s="67">
        <f t="shared" si="62"/>
        <v>0</v>
      </c>
      <c r="AY59" s="68">
        <f>IF(AX59&lt;=HORAS!$B$115,0,IF(AX59&lt;=HORAS!$B$116,0.25,IF(AX59&lt;=HORAS!$B$117,0.5,IF(AX59&lt;=HORAS!$B$114,0.75,1))))</f>
        <v>0</v>
      </c>
      <c r="AZ59" s="67">
        <f t="shared" si="63"/>
        <v>0</v>
      </c>
      <c r="BA59" s="67"/>
    </row>
    <row r="60" spans="1:53" s="72" customFormat="1" x14ac:dyDescent="0.2">
      <c r="A60" s="64" t="s">
        <v>242</v>
      </c>
      <c r="B60" s="64" t="s">
        <v>55</v>
      </c>
      <c r="C60" s="61"/>
      <c r="D60" s="62"/>
      <c r="E60" s="59"/>
      <c r="F60" s="66">
        <f>IF(G60=1,0,IF(E60&gt;HORAS!$B$96,E60-HORAS!$B$96,))</f>
        <v>0</v>
      </c>
      <c r="G60" s="67">
        <f t="shared" si="64"/>
        <v>0</v>
      </c>
      <c r="H60" s="67">
        <f>IF(D60&gt;=HORAS!$B$103,1,0)</f>
        <v>0</v>
      </c>
      <c r="I60" s="68">
        <f t="shared" si="65"/>
        <v>0</v>
      </c>
      <c r="J60" s="68">
        <f>IF(I60&lt;=HORAS!$B$115,0,IF(I60&lt;=HORAS!$B$116,0.25,IF(I60&lt;=HORAS!$B$117,0.5,IF(I60&lt;=HORAS!$B$114,0.75,1))))</f>
        <v>0</v>
      </c>
      <c r="K60" s="69">
        <f>IF(G60=1,0,IF(E60&gt;HORAS!$B$97,E60-HORAS!$B$97,0))</f>
        <v>0</v>
      </c>
      <c r="L60" s="68">
        <f t="shared" si="66"/>
        <v>0</v>
      </c>
      <c r="M60" s="68">
        <f t="shared" si="67"/>
        <v>0</v>
      </c>
      <c r="N60" s="67">
        <f t="shared" si="68"/>
        <v>0</v>
      </c>
      <c r="O60" s="67">
        <f>IF(E60&lt;HORAS!$B$97,J60,0)</f>
        <v>0</v>
      </c>
      <c r="P60" s="67">
        <f t="shared" si="69"/>
        <v>0</v>
      </c>
      <c r="Q60" s="67">
        <f>IF(E60&gt;HORAS!$B$97,J60,0)</f>
        <v>0</v>
      </c>
      <c r="R60" s="67">
        <f t="shared" si="41"/>
        <v>0</v>
      </c>
      <c r="S60" s="67">
        <f t="shared" si="42"/>
        <v>0</v>
      </c>
      <c r="T60" s="67"/>
      <c r="U60" s="67">
        <f t="shared" si="43"/>
        <v>6</v>
      </c>
      <c r="V60" s="70" t="e">
        <f>VLOOKUP(C60,HORAS!$A$120:$A$137,1,FALSE)</f>
        <v>#N/A</v>
      </c>
      <c r="W60" s="67" t="b">
        <f t="shared" si="44"/>
        <v>1</v>
      </c>
      <c r="X60" s="59">
        <f t="shared" si="45"/>
        <v>0</v>
      </c>
      <c r="Y60" s="71">
        <f t="shared" si="46"/>
        <v>0</v>
      </c>
      <c r="Z60" s="71">
        <f t="shared" si="47"/>
        <v>0</v>
      </c>
      <c r="AA60" s="67">
        <f t="shared" si="48"/>
        <v>0</v>
      </c>
      <c r="AB60" s="67">
        <f t="shared" si="49"/>
        <v>0</v>
      </c>
      <c r="AC60" s="69">
        <f>IF(U60=7,IF(E60&gt;HORAS!$B$97,E60-HORAS!$B$97,0),IF(W60=FALSE,IF(E60&gt;HORAS!$B$97,E60-HORAS!$B$97,0),0))</f>
        <v>0</v>
      </c>
      <c r="AD60" s="71">
        <f t="shared" si="50"/>
        <v>0</v>
      </c>
      <c r="AE60" s="71">
        <f t="shared" si="51"/>
        <v>0</v>
      </c>
      <c r="AF60" s="68">
        <f>IF(AE60&lt;=HORAS!$B$115,0,IF(AE60&lt;=HORAS!$B$116,0.25,IF(AE60&lt;=HORAS!$B$117,0.5,IF(AE60&lt;=HORAS!$B$114,0.75,1))))</f>
        <v>0</v>
      </c>
      <c r="AG60" s="67">
        <f t="shared" si="52"/>
        <v>0</v>
      </c>
      <c r="AH60" s="67">
        <f>IF(AA60&gt;=8,IF(E60&lt;HORAS!$B$97,AF60,0),0)</f>
        <v>0</v>
      </c>
      <c r="AI60" s="67">
        <f>IF(E60&gt;=HORAS!$B$97,AF60,0)</f>
        <v>0</v>
      </c>
      <c r="AJ60" s="67">
        <f t="shared" si="53"/>
        <v>0</v>
      </c>
      <c r="AK60" s="67">
        <f t="shared" si="54"/>
        <v>0</v>
      </c>
      <c r="AL60" s="71">
        <f t="shared" si="55"/>
        <v>0</v>
      </c>
      <c r="AN60" s="59">
        <f t="shared" si="56"/>
        <v>0</v>
      </c>
      <c r="AO60" s="58">
        <f>IF(H60=1,IF(D60&lt;HORAS!$B$104,HORAS!$D$104-HORAS!$B$104,HORAS!$D$104-D60),0)</f>
        <v>0</v>
      </c>
      <c r="AP60" s="58">
        <f>IF(H60=1,IF(E60&gt;HORAS!$C$104,HORAS!$C$104,E60),0)</f>
        <v>0</v>
      </c>
      <c r="AQ60" s="58">
        <f t="shared" si="57"/>
        <v>0</v>
      </c>
      <c r="AR60" s="72">
        <f t="shared" si="58"/>
        <v>0</v>
      </c>
      <c r="AS60" s="72">
        <f t="shared" si="59"/>
        <v>0</v>
      </c>
      <c r="AT60" s="68">
        <f>IF(AS60&lt;=HORAS!$B$115,0,IF(AS60&lt;=HORAS!$B$116,0.25,IF(AS60&lt;=HORAS!$B$117,0.5,IF(AS60&lt;=HORAS!$B$114,0.75,1))))</f>
        <v>0</v>
      </c>
      <c r="AU60" s="67">
        <f t="shared" si="60"/>
        <v>0</v>
      </c>
      <c r="AV60" s="59">
        <f>IF(H60=1,IF(E60&gt;HORAS!$C$104,E60-HORAS!$C$104),0)</f>
        <v>0</v>
      </c>
      <c r="AW60" s="67">
        <f t="shared" si="61"/>
        <v>0</v>
      </c>
      <c r="AX60" s="67">
        <f t="shared" si="62"/>
        <v>0</v>
      </c>
      <c r="AY60" s="68">
        <f>IF(AX60&lt;=HORAS!$B$115,0,IF(AX60&lt;=HORAS!$B$116,0.25,IF(AX60&lt;=HORAS!$B$117,0.5,IF(AX60&lt;=HORAS!$B$114,0.75,1))))</f>
        <v>0</v>
      </c>
      <c r="AZ60" s="67">
        <f t="shared" si="63"/>
        <v>0</v>
      </c>
      <c r="BA60" s="67"/>
    </row>
    <row r="61" spans="1:53" s="72" customFormat="1" x14ac:dyDescent="0.2">
      <c r="A61" s="64" t="s">
        <v>242</v>
      </c>
      <c r="B61" s="64" t="s">
        <v>55</v>
      </c>
      <c r="C61" s="61"/>
      <c r="D61" s="62"/>
      <c r="E61" s="59"/>
      <c r="F61" s="66">
        <f>IF(G61=1,0,IF(E61&gt;HORAS!$B$96,E61-HORAS!$B$96,))</f>
        <v>0</v>
      </c>
      <c r="G61" s="67">
        <f t="shared" si="64"/>
        <v>0</v>
      </c>
      <c r="H61" s="67">
        <f>IF(D61&gt;=HORAS!$B$103,1,0)</f>
        <v>0</v>
      </c>
      <c r="I61" s="68">
        <f t="shared" si="65"/>
        <v>0</v>
      </c>
      <c r="J61" s="68">
        <f>IF(I61&lt;=HORAS!$B$115,0,IF(I61&lt;=HORAS!$B$116,0.25,IF(I61&lt;=HORAS!$B$117,0.5,IF(I61&lt;=HORAS!$B$114,0.75,1))))</f>
        <v>0</v>
      </c>
      <c r="K61" s="69">
        <f>IF(G61=1,0,IF(E61&gt;HORAS!$B$97,E61-HORAS!$B$97,0))</f>
        <v>0</v>
      </c>
      <c r="L61" s="68">
        <f t="shared" si="66"/>
        <v>0</v>
      </c>
      <c r="M61" s="68">
        <f t="shared" si="67"/>
        <v>0</v>
      </c>
      <c r="N61" s="67">
        <f t="shared" si="68"/>
        <v>0</v>
      </c>
      <c r="O61" s="67">
        <f>IF(E61&lt;HORAS!$B$97,J61,0)</f>
        <v>0</v>
      </c>
      <c r="P61" s="67">
        <f t="shared" si="69"/>
        <v>0</v>
      </c>
      <c r="Q61" s="67">
        <f>IF(E61&gt;HORAS!$B$97,J61,0)</f>
        <v>0</v>
      </c>
      <c r="R61" s="67">
        <f t="shared" si="41"/>
        <v>0</v>
      </c>
      <c r="S61" s="67">
        <f t="shared" si="42"/>
        <v>0</v>
      </c>
      <c r="T61" s="67"/>
      <c r="U61" s="67">
        <f t="shared" si="43"/>
        <v>6</v>
      </c>
      <c r="V61" s="70" t="e">
        <f>VLOOKUP(C61,HORAS!$A$120:$A$137,1,FALSE)</f>
        <v>#N/A</v>
      </c>
      <c r="W61" s="67" t="b">
        <f t="shared" si="44"/>
        <v>1</v>
      </c>
      <c r="X61" s="59">
        <f t="shared" si="45"/>
        <v>0</v>
      </c>
      <c r="Y61" s="71">
        <f t="shared" si="46"/>
        <v>0</v>
      </c>
      <c r="Z61" s="71">
        <f t="shared" si="47"/>
        <v>0</v>
      </c>
      <c r="AA61" s="67">
        <f t="shared" si="48"/>
        <v>0</v>
      </c>
      <c r="AB61" s="67">
        <f t="shared" si="49"/>
        <v>0</v>
      </c>
      <c r="AC61" s="69">
        <f>IF(U61=7,IF(E61&gt;HORAS!$B$97,E61-HORAS!$B$97,0),IF(W61=FALSE,IF(E61&gt;HORAS!$B$97,E61-HORAS!$B$97,0),0))</f>
        <v>0</v>
      </c>
      <c r="AD61" s="71">
        <f t="shared" si="50"/>
        <v>0</v>
      </c>
      <c r="AE61" s="71">
        <f t="shared" si="51"/>
        <v>0</v>
      </c>
      <c r="AF61" s="68">
        <f>IF(AE61&lt;=HORAS!$B$115,0,IF(AE61&lt;=HORAS!$B$116,0.25,IF(AE61&lt;=HORAS!$B$117,0.5,IF(AE61&lt;=HORAS!$B$114,0.75,1))))</f>
        <v>0</v>
      </c>
      <c r="AG61" s="67">
        <f t="shared" si="52"/>
        <v>0</v>
      </c>
      <c r="AH61" s="67">
        <f>IF(AA61&gt;=8,IF(E61&lt;HORAS!$B$97,AF61,0),0)</f>
        <v>0</v>
      </c>
      <c r="AI61" s="67">
        <f>IF(E61&gt;=HORAS!$B$97,AF61,0)</f>
        <v>0</v>
      </c>
      <c r="AJ61" s="67">
        <f t="shared" si="53"/>
        <v>0</v>
      </c>
      <c r="AK61" s="67">
        <f t="shared" si="54"/>
        <v>0</v>
      </c>
      <c r="AL61" s="71">
        <f t="shared" si="55"/>
        <v>0</v>
      </c>
      <c r="AN61" s="59">
        <f t="shared" si="56"/>
        <v>0</v>
      </c>
      <c r="AO61" s="58">
        <f>IF(H61=1,IF(D61&lt;HORAS!$B$104,HORAS!$D$104-HORAS!$B$104,HORAS!$D$104-D61),0)</f>
        <v>0</v>
      </c>
      <c r="AP61" s="58">
        <f>IF(H61=1,IF(E61&gt;HORAS!$C$104,HORAS!$C$104,E61),0)</f>
        <v>0</v>
      </c>
      <c r="AQ61" s="58">
        <f t="shared" si="57"/>
        <v>0</v>
      </c>
      <c r="AR61" s="72">
        <f t="shared" si="58"/>
        <v>0</v>
      </c>
      <c r="AS61" s="72">
        <f t="shared" si="59"/>
        <v>0</v>
      </c>
      <c r="AT61" s="68">
        <f>IF(AS61&lt;=HORAS!$B$115,0,IF(AS61&lt;=HORAS!$B$116,0.25,IF(AS61&lt;=HORAS!$B$117,0.5,IF(AS61&lt;=HORAS!$B$114,0.75,1))))</f>
        <v>0</v>
      </c>
      <c r="AU61" s="67">
        <f t="shared" si="60"/>
        <v>0</v>
      </c>
      <c r="AV61" s="59">
        <f>IF(H61=1,IF(E61&gt;HORAS!$C$104,E61-HORAS!$C$104),0)</f>
        <v>0</v>
      </c>
      <c r="AW61" s="67">
        <f t="shared" si="61"/>
        <v>0</v>
      </c>
      <c r="AX61" s="67">
        <f t="shared" si="62"/>
        <v>0</v>
      </c>
      <c r="AY61" s="68">
        <f>IF(AX61&lt;=HORAS!$B$115,0,IF(AX61&lt;=HORAS!$B$116,0.25,IF(AX61&lt;=HORAS!$B$117,0.5,IF(AX61&lt;=HORAS!$B$114,0.75,1))))</f>
        <v>0</v>
      </c>
      <c r="AZ61" s="67">
        <f t="shared" si="63"/>
        <v>0</v>
      </c>
      <c r="BA61" s="67"/>
    </row>
    <row r="62" spans="1:53" s="72" customFormat="1" x14ac:dyDescent="0.2">
      <c r="A62" s="64" t="s">
        <v>242</v>
      </c>
      <c r="B62" s="64" t="s">
        <v>55</v>
      </c>
      <c r="C62" s="61"/>
      <c r="D62" s="62"/>
      <c r="E62" s="59"/>
      <c r="F62" s="66">
        <f>IF(G62=1,0,IF(E62&gt;HORAS!$B$96,E62-HORAS!$B$96,))</f>
        <v>0</v>
      </c>
      <c r="G62" s="67">
        <f t="shared" si="64"/>
        <v>0</v>
      </c>
      <c r="H62" s="67">
        <f>IF(D62&gt;=HORAS!$B$103,1,0)</f>
        <v>0</v>
      </c>
      <c r="I62" s="68">
        <f t="shared" si="65"/>
        <v>0</v>
      </c>
      <c r="J62" s="68">
        <f>IF(I62&lt;=HORAS!$B$115,0,IF(I62&lt;=HORAS!$B$116,0.25,IF(I62&lt;=HORAS!$B$117,0.5,IF(I62&lt;=HORAS!$B$114,0.75,1))))</f>
        <v>0</v>
      </c>
      <c r="K62" s="69">
        <f>IF(G62=1,0,IF(E62&gt;HORAS!$B$97,E62-HORAS!$B$97,0))</f>
        <v>0</v>
      </c>
      <c r="L62" s="68">
        <f t="shared" si="66"/>
        <v>0</v>
      </c>
      <c r="M62" s="68">
        <f t="shared" si="67"/>
        <v>0</v>
      </c>
      <c r="N62" s="67">
        <f t="shared" si="68"/>
        <v>0</v>
      </c>
      <c r="O62" s="67">
        <f>IF(E62&lt;HORAS!$B$97,J62,0)</f>
        <v>0</v>
      </c>
      <c r="P62" s="67">
        <f t="shared" si="69"/>
        <v>0</v>
      </c>
      <c r="Q62" s="67">
        <f>IF(E62&gt;HORAS!$B$97,J62,0)</f>
        <v>0</v>
      </c>
      <c r="R62" s="67">
        <f t="shared" si="41"/>
        <v>0</v>
      </c>
      <c r="S62" s="67">
        <f t="shared" si="42"/>
        <v>0</v>
      </c>
      <c r="T62" s="67"/>
      <c r="U62" s="67">
        <f t="shared" si="43"/>
        <v>6</v>
      </c>
      <c r="V62" s="70" t="e">
        <f>VLOOKUP(C62,HORAS!$A$120:$A$137,1,FALSE)</f>
        <v>#N/A</v>
      </c>
      <c r="W62" s="67" t="b">
        <f t="shared" si="44"/>
        <v>1</v>
      </c>
      <c r="X62" s="59">
        <f t="shared" si="45"/>
        <v>0</v>
      </c>
      <c r="Y62" s="71">
        <f t="shared" si="46"/>
        <v>0</v>
      </c>
      <c r="Z62" s="71">
        <f t="shared" si="47"/>
        <v>0</v>
      </c>
      <c r="AA62" s="67">
        <f t="shared" si="48"/>
        <v>0</v>
      </c>
      <c r="AB62" s="67">
        <f t="shared" si="49"/>
        <v>0</v>
      </c>
      <c r="AC62" s="69">
        <f>IF(U62=7,IF(E62&gt;HORAS!$B$97,E62-HORAS!$B$97,0),IF(W62=FALSE,IF(E62&gt;HORAS!$B$97,E62-HORAS!$B$97,0),0))</f>
        <v>0</v>
      </c>
      <c r="AD62" s="71">
        <f t="shared" si="50"/>
        <v>0</v>
      </c>
      <c r="AE62" s="71">
        <f t="shared" si="51"/>
        <v>0</v>
      </c>
      <c r="AF62" s="68">
        <f>IF(AE62&lt;=HORAS!$B$115,0,IF(AE62&lt;=HORAS!$B$116,0.25,IF(AE62&lt;=HORAS!$B$117,0.5,IF(AE62&lt;=HORAS!$B$114,0.75,1))))</f>
        <v>0</v>
      </c>
      <c r="AG62" s="67">
        <f t="shared" si="52"/>
        <v>0</v>
      </c>
      <c r="AH62" s="67">
        <f>IF(AA62&gt;=8,IF(E62&lt;HORAS!$B$97,AF62,0),0)</f>
        <v>0</v>
      </c>
      <c r="AI62" s="67">
        <f>IF(E62&gt;=HORAS!$B$97,AF62,0)</f>
        <v>0</v>
      </c>
      <c r="AJ62" s="67">
        <f t="shared" si="53"/>
        <v>0</v>
      </c>
      <c r="AK62" s="67">
        <f t="shared" si="54"/>
        <v>0</v>
      </c>
      <c r="AL62" s="71">
        <f t="shared" si="55"/>
        <v>0</v>
      </c>
      <c r="AN62" s="59">
        <f t="shared" si="56"/>
        <v>0</v>
      </c>
      <c r="AO62" s="58">
        <f>IF(H62=1,IF(D62&lt;HORAS!$B$104,HORAS!$D$104-HORAS!$B$104,HORAS!$D$104-D62),0)</f>
        <v>0</v>
      </c>
      <c r="AP62" s="58">
        <f>IF(H62=1,IF(E62&gt;HORAS!$C$104,HORAS!$C$104,E62),0)</f>
        <v>0</v>
      </c>
      <c r="AQ62" s="58">
        <f t="shared" si="57"/>
        <v>0</v>
      </c>
      <c r="AR62" s="72">
        <f t="shared" si="58"/>
        <v>0</v>
      </c>
      <c r="AS62" s="72">
        <f t="shared" si="59"/>
        <v>0</v>
      </c>
      <c r="AT62" s="68">
        <f>IF(AS62&lt;=HORAS!$B$115,0,IF(AS62&lt;=HORAS!$B$116,0.25,IF(AS62&lt;=HORAS!$B$117,0.5,IF(AS62&lt;=HORAS!$B$114,0.75,1))))</f>
        <v>0</v>
      </c>
      <c r="AU62" s="67">
        <f t="shared" si="60"/>
        <v>0</v>
      </c>
      <c r="AV62" s="59">
        <f>IF(H62=1,IF(E62&gt;HORAS!$C$104,E62-HORAS!$C$104),0)</f>
        <v>0</v>
      </c>
      <c r="AW62" s="67">
        <f t="shared" si="61"/>
        <v>0</v>
      </c>
      <c r="AX62" s="67">
        <f t="shared" si="62"/>
        <v>0</v>
      </c>
      <c r="AY62" s="68">
        <f>IF(AX62&lt;=HORAS!$B$115,0,IF(AX62&lt;=HORAS!$B$116,0.25,IF(AX62&lt;=HORAS!$B$117,0.5,IF(AX62&lt;=HORAS!$B$114,0.75,1))))</f>
        <v>0</v>
      </c>
      <c r="AZ62" s="67">
        <f t="shared" si="63"/>
        <v>0</v>
      </c>
      <c r="BA62" s="67"/>
    </row>
    <row r="63" spans="1:53" s="72" customFormat="1" x14ac:dyDescent="0.2">
      <c r="A63" s="64" t="s">
        <v>242</v>
      </c>
      <c r="B63" s="64" t="s">
        <v>55</v>
      </c>
      <c r="C63" s="61"/>
      <c r="D63" s="62"/>
      <c r="E63" s="59"/>
      <c r="F63" s="66">
        <f>IF(G63=1,0,IF(E63&gt;HORAS!$B$96,E63-HORAS!$B$96,))</f>
        <v>0</v>
      </c>
      <c r="G63" s="67">
        <f t="shared" si="64"/>
        <v>0</v>
      </c>
      <c r="H63" s="67">
        <f>IF(D63&gt;=HORAS!$B$103,1,0)</f>
        <v>0</v>
      </c>
      <c r="I63" s="68">
        <f t="shared" si="65"/>
        <v>0</v>
      </c>
      <c r="J63" s="68">
        <f>IF(I63&lt;=HORAS!$B$115,0,IF(I63&lt;=HORAS!$B$116,0.25,IF(I63&lt;=HORAS!$B$117,0.5,IF(I63&lt;=HORAS!$B$114,0.75,1))))</f>
        <v>0</v>
      </c>
      <c r="K63" s="69">
        <f>IF(G63=1,0,IF(E63&gt;HORAS!$B$97,E63-HORAS!$B$97,0))</f>
        <v>0</v>
      </c>
      <c r="L63" s="68">
        <f t="shared" si="66"/>
        <v>0</v>
      </c>
      <c r="M63" s="68">
        <f t="shared" si="67"/>
        <v>0</v>
      </c>
      <c r="N63" s="67">
        <f t="shared" si="68"/>
        <v>0</v>
      </c>
      <c r="O63" s="67">
        <f>IF(E63&lt;HORAS!$B$97,J63,0)</f>
        <v>0</v>
      </c>
      <c r="P63" s="67">
        <f t="shared" si="69"/>
        <v>0</v>
      </c>
      <c r="Q63" s="67">
        <f>IF(E63&gt;HORAS!$B$97,J63,0)</f>
        <v>0</v>
      </c>
      <c r="R63" s="67">
        <f t="shared" si="41"/>
        <v>0</v>
      </c>
      <c r="S63" s="67">
        <f t="shared" si="42"/>
        <v>0</v>
      </c>
      <c r="T63" s="67"/>
      <c r="U63" s="67">
        <f t="shared" si="43"/>
        <v>6</v>
      </c>
      <c r="V63" s="70" t="e">
        <f>VLOOKUP(C63,HORAS!$A$120:$A$137,1,FALSE)</f>
        <v>#N/A</v>
      </c>
      <c r="W63" s="67" t="b">
        <f t="shared" si="44"/>
        <v>1</v>
      </c>
      <c r="X63" s="59">
        <f t="shared" si="45"/>
        <v>0</v>
      </c>
      <c r="Y63" s="71">
        <f t="shared" si="46"/>
        <v>0</v>
      </c>
      <c r="Z63" s="71">
        <f t="shared" si="47"/>
        <v>0</v>
      </c>
      <c r="AA63" s="67">
        <f t="shared" si="48"/>
        <v>0</v>
      </c>
      <c r="AB63" s="67">
        <f t="shared" si="49"/>
        <v>0</v>
      </c>
      <c r="AC63" s="69">
        <f>IF(U63=7,IF(E63&gt;HORAS!$B$97,E63-HORAS!$B$97,0),IF(W63=FALSE,IF(E63&gt;HORAS!$B$97,E63-HORAS!$B$97,0),0))</f>
        <v>0</v>
      </c>
      <c r="AD63" s="71">
        <f t="shared" si="50"/>
        <v>0</v>
      </c>
      <c r="AE63" s="71">
        <f t="shared" si="51"/>
        <v>0</v>
      </c>
      <c r="AF63" s="68">
        <f>IF(AE63&lt;=HORAS!$B$115,0,IF(AE63&lt;=HORAS!$B$116,0.25,IF(AE63&lt;=HORAS!$B$117,0.5,IF(AE63&lt;=HORAS!$B$114,0.75,1))))</f>
        <v>0</v>
      </c>
      <c r="AG63" s="67">
        <f t="shared" si="52"/>
        <v>0</v>
      </c>
      <c r="AH63" s="67">
        <f>IF(AA63&gt;=8,IF(E63&lt;HORAS!$B$97,AF63,0),0)</f>
        <v>0</v>
      </c>
      <c r="AI63" s="67">
        <f>IF(E63&gt;=HORAS!$B$97,AF63,0)</f>
        <v>0</v>
      </c>
      <c r="AJ63" s="67">
        <f t="shared" si="53"/>
        <v>0</v>
      </c>
      <c r="AK63" s="67">
        <f t="shared" si="54"/>
        <v>0</v>
      </c>
      <c r="AL63" s="71">
        <f t="shared" si="55"/>
        <v>0</v>
      </c>
      <c r="AN63" s="59">
        <f t="shared" si="56"/>
        <v>0</v>
      </c>
      <c r="AO63" s="58">
        <f>IF(H63=1,IF(D63&lt;HORAS!$B$104,HORAS!$D$104-HORAS!$B$104,HORAS!$D$104-D63),0)</f>
        <v>0</v>
      </c>
      <c r="AP63" s="58">
        <f>IF(H63=1,IF(E63&gt;HORAS!$C$104,HORAS!$C$104,E63),0)</f>
        <v>0</v>
      </c>
      <c r="AQ63" s="58">
        <f t="shared" si="57"/>
        <v>0</v>
      </c>
      <c r="AR63" s="72">
        <f t="shared" si="58"/>
        <v>0</v>
      </c>
      <c r="AS63" s="72">
        <f t="shared" si="59"/>
        <v>0</v>
      </c>
      <c r="AT63" s="68">
        <f>IF(AS63&lt;=HORAS!$B$115,0,IF(AS63&lt;=HORAS!$B$116,0.25,IF(AS63&lt;=HORAS!$B$117,0.5,IF(AS63&lt;=HORAS!$B$114,0.75,1))))</f>
        <v>0</v>
      </c>
      <c r="AU63" s="67">
        <f t="shared" si="60"/>
        <v>0</v>
      </c>
      <c r="AV63" s="59">
        <f>IF(H63=1,IF(E63&gt;HORAS!$C$104,E63-HORAS!$C$104),0)</f>
        <v>0</v>
      </c>
      <c r="AW63" s="67">
        <f t="shared" si="61"/>
        <v>0</v>
      </c>
      <c r="AX63" s="67">
        <f t="shared" si="62"/>
        <v>0</v>
      </c>
      <c r="AY63" s="68">
        <f>IF(AX63&lt;=HORAS!$B$115,0,IF(AX63&lt;=HORAS!$B$116,0.25,IF(AX63&lt;=HORAS!$B$117,0.5,IF(AX63&lt;=HORAS!$B$114,0.75,1))))</f>
        <v>0</v>
      </c>
      <c r="AZ63" s="67">
        <f t="shared" si="63"/>
        <v>0</v>
      </c>
      <c r="BA63" s="67"/>
    </row>
    <row r="64" spans="1:53" s="72" customFormat="1" x14ac:dyDescent="0.2">
      <c r="A64" s="64" t="s">
        <v>242</v>
      </c>
      <c r="B64" s="64" t="s">
        <v>55</v>
      </c>
      <c r="C64" s="61"/>
      <c r="D64" s="62"/>
      <c r="E64" s="59"/>
      <c r="F64" s="66">
        <f>IF(G64=1,0,IF(E64&gt;HORAS!$B$96,E64-HORAS!$B$96,))</f>
        <v>0</v>
      </c>
      <c r="G64" s="67">
        <f t="shared" si="64"/>
        <v>0</v>
      </c>
      <c r="H64" s="67">
        <f>IF(D64&gt;=HORAS!$B$103,1,0)</f>
        <v>0</v>
      </c>
      <c r="I64" s="68">
        <f t="shared" si="65"/>
        <v>0</v>
      </c>
      <c r="J64" s="68">
        <f>IF(I64&lt;=HORAS!$B$115,0,IF(I64&lt;=HORAS!$B$116,0.25,IF(I64&lt;=HORAS!$B$117,0.5,IF(I64&lt;=HORAS!$B$114,0.75,1))))</f>
        <v>0</v>
      </c>
      <c r="K64" s="69">
        <f>IF(G64=1,0,IF(E64&gt;HORAS!$B$97,E64-HORAS!$B$97,0))</f>
        <v>0</v>
      </c>
      <c r="L64" s="68">
        <f t="shared" si="66"/>
        <v>0</v>
      </c>
      <c r="M64" s="68">
        <f t="shared" si="67"/>
        <v>0</v>
      </c>
      <c r="N64" s="67">
        <f t="shared" si="68"/>
        <v>0</v>
      </c>
      <c r="O64" s="67">
        <f>IF(E64&lt;HORAS!$B$97,J64,0)</f>
        <v>0</v>
      </c>
      <c r="P64" s="67">
        <f t="shared" si="69"/>
        <v>0</v>
      </c>
      <c r="Q64" s="67">
        <f>IF(E64&gt;HORAS!$B$97,J64,0)</f>
        <v>0</v>
      </c>
      <c r="R64" s="67">
        <f t="shared" si="41"/>
        <v>0</v>
      </c>
      <c r="S64" s="67">
        <f t="shared" si="42"/>
        <v>0</v>
      </c>
      <c r="T64" s="67"/>
      <c r="U64" s="67">
        <f t="shared" si="43"/>
        <v>6</v>
      </c>
      <c r="V64" s="70" t="e">
        <f>VLOOKUP(C64,HORAS!$A$120:$A$137,1,FALSE)</f>
        <v>#N/A</v>
      </c>
      <c r="W64" s="67" t="b">
        <f t="shared" si="44"/>
        <v>1</v>
      </c>
      <c r="X64" s="59">
        <f t="shared" si="45"/>
        <v>0</v>
      </c>
      <c r="Y64" s="71">
        <f t="shared" si="46"/>
        <v>0</v>
      </c>
      <c r="Z64" s="71">
        <f t="shared" si="47"/>
        <v>0</v>
      </c>
      <c r="AA64" s="67">
        <f t="shared" si="48"/>
        <v>0</v>
      </c>
      <c r="AB64" s="67">
        <f t="shared" si="49"/>
        <v>0</v>
      </c>
      <c r="AC64" s="69">
        <f>IF(U64=7,IF(E64&gt;HORAS!$B$97,E64-HORAS!$B$97,0),IF(W64=FALSE,IF(E64&gt;HORAS!$B$97,E64-HORAS!$B$97,0),0))</f>
        <v>0</v>
      </c>
      <c r="AD64" s="71">
        <f t="shared" si="50"/>
        <v>0</v>
      </c>
      <c r="AE64" s="71">
        <f t="shared" si="51"/>
        <v>0</v>
      </c>
      <c r="AF64" s="68">
        <f>IF(AE64&lt;=HORAS!$B$115,0,IF(AE64&lt;=HORAS!$B$116,0.25,IF(AE64&lt;=HORAS!$B$117,0.5,IF(AE64&lt;=HORAS!$B$114,0.75,1))))</f>
        <v>0</v>
      </c>
      <c r="AG64" s="67">
        <f t="shared" si="52"/>
        <v>0</v>
      </c>
      <c r="AH64" s="67">
        <f>IF(AA64&gt;=8,IF(E64&lt;HORAS!$B$97,AF64,0),0)</f>
        <v>0</v>
      </c>
      <c r="AI64" s="67">
        <f>IF(E64&gt;=HORAS!$B$97,AF64,0)</f>
        <v>0</v>
      </c>
      <c r="AJ64" s="67">
        <f t="shared" si="53"/>
        <v>0</v>
      </c>
      <c r="AK64" s="67">
        <f t="shared" si="54"/>
        <v>0</v>
      </c>
      <c r="AL64" s="71">
        <f t="shared" si="55"/>
        <v>0</v>
      </c>
      <c r="AN64" s="59">
        <f t="shared" si="56"/>
        <v>0</v>
      </c>
      <c r="AO64" s="58">
        <f>IF(H64=1,IF(D64&lt;HORAS!$B$104,HORAS!$D$104-HORAS!$B$104,HORAS!$D$104-D64),0)</f>
        <v>0</v>
      </c>
      <c r="AP64" s="58">
        <f>IF(H64=1,IF(E64&gt;HORAS!$C$104,HORAS!$C$104,E64),0)</f>
        <v>0</v>
      </c>
      <c r="AQ64" s="58">
        <f t="shared" si="57"/>
        <v>0</v>
      </c>
      <c r="AR64" s="72">
        <f t="shared" si="58"/>
        <v>0</v>
      </c>
      <c r="AS64" s="72">
        <f t="shared" si="59"/>
        <v>0</v>
      </c>
      <c r="AT64" s="68">
        <f>IF(AS64&lt;=HORAS!$B$115,0,IF(AS64&lt;=HORAS!$B$116,0.25,IF(AS64&lt;=HORAS!$B$117,0.5,IF(AS64&lt;=HORAS!$B$114,0.75,1))))</f>
        <v>0</v>
      </c>
      <c r="AU64" s="67">
        <f t="shared" si="60"/>
        <v>0</v>
      </c>
      <c r="AV64" s="59">
        <f>IF(H64=1,IF(E64&gt;HORAS!$C$104,E64-HORAS!$C$104),0)</f>
        <v>0</v>
      </c>
      <c r="AW64" s="67">
        <f t="shared" si="61"/>
        <v>0</v>
      </c>
      <c r="AX64" s="67">
        <f t="shared" si="62"/>
        <v>0</v>
      </c>
      <c r="AY64" s="68">
        <f>IF(AX64&lt;=HORAS!$B$115,0,IF(AX64&lt;=HORAS!$B$116,0.25,IF(AX64&lt;=HORAS!$B$117,0.5,IF(AX64&lt;=HORAS!$B$114,0.75,1))))</f>
        <v>0</v>
      </c>
      <c r="AZ64" s="67">
        <f t="shared" si="63"/>
        <v>0</v>
      </c>
      <c r="BA64" s="67"/>
    </row>
    <row r="65" spans="1:53" s="72" customFormat="1" x14ac:dyDescent="0.2">
      <c r="A65" s="64" t="s">
        <v>242</v>
      </c>
      <c r="B65" s="64" t="s">
        <v>55</v>
      </c>
      <c r="C65" s="61"/>
      <c r="D65" s="62"/>
      <c r="E65" s="59"/>
      <c r="F65" s="66">
        <f>IF(G65=1,0,IF(E65&gt;HORAS!$B$96,E65-HORAS!$B$96,))</f>
        <v>0</v>
      </c>
      <c r="G65" s="67">
        <f t="shared" si="64"/>
        <v>0</v>
      </c>
      <c r="H65" s="67">
        <f>IF(D65&gt;=HORAS!$B$103,1,0)</f>
        <v>0</v>
      </c>
      <c r="I65" s="68">
        <f t="shared" si="65"/>
        <v>0</v>
      </c>
      <c r="J65" s="68">
        <f>IF(I65&lt;=HORAS!$B$115,0,IF(I65&lt;=HORAS!$B$116,0.25,IF(I65&lt;=HORAS!$B$117,0.5,IF(I65&lt;=HORAS!$B$114,0.75,1))))</f>
        <v>0</v>
      </c>
      <c r="K65" s="69">
        <f>IF(G65=1,0,IF(E65&gt;HORAS!$B$97,E65-HORAS!$B$97,0))</f>
        <v>0</v>
      </c>
      <c r="L65" s="68">
        <f t="shared" si="66"/>
        <v>0</v>
      </c>
      <c r="M65" s="68">
        <f t="shared" si="67"/>
        <v>0</v>
      </c>
      <c r="N65" s="67">
        <f t="shared" si="68"/>
        <v>0</v>
      </c>
      <c r="O65" s="67">
        <f>IF(E65&lt;HORAS!$B$97,J65,0)</f>
        <v>0</v>
      </c>
      <c r="P65" s="67">
        <f t="shared" si="69"/>
        <v>0</v>
      </c>
      <c r="Q65" s="67">
        <f>IF(E65&gt;HORAS!$B$97,J65,0)</f>
        <v>0</v>
      </c>
      <c r="R65" s="67">
        <f t="shared" si="41"/>
        <v>0</v>
      </c>
      <c r="S65" s="67">
        <f t="shared" si="42"/>
        <v>0</v>
      </c>
      <c r="T65" s="67"/>
      <c r="U65" s="67">
        <f t="shared" si="43"/>
        <v>6</v>
      </c>
      <c r="V65" s="70" t="e">
        <f>VLOOKUP(C65,HORAS!$A$120:$A$137,1,FALSE)</f>
        <v>#N/A</v>
      </c>
      <c r="W65" s="67" t="b">
        <f t="shared" si="44"/>
        <v>1</v>
      </c>
      <c r="X65" s="59">
        <f t="shared" si="45"/>
        <v>0</v>
      </c>
      <c r="Y65" s="71">
        <f t="shared" si="46"/>
        <v>0</v>
      </c>
      <c r="Z65" s="71">
        <f t="shared" si="47"/>
        <v>0</v>
      </c>
      <c r="AA65" s="67">
        <f t="shared" si="48"/>
        <v>0</v>
      </c>
      <c r="AB65" s="67">
        <f t="shared" si="49"/>
        <v>0</v>
      </c>
      <c r="AC65" s="69">
        <f>IF(U65=7,IF(E65&gt;HORAS!$B$97,E65-HORAS!$B$97,0),IF(W65=FALSE,IF(E65&gt;HORAS!$B$97,E65-HORAS!$B$97,0),0))</f>
        <v>0</v>
      </c>
      <c r="AD65" s="71">
        <f t="shared" si="50"/>
        <v>0</v>
      </c>
      <c r="AE65" s="71">
        <f t="shared" si="51"/>
        <v>0</v>
      </c>
      <c r="AF65" s="68">
        <f>IF(AE65&lt;=HORAS!$B$115,0,IF(AE65&lt;=HORAS!$B$116,0.25,IF(AE65&lt;=HORAS!$B$117,0.5,IF(AE65&lt;=HORAS!$B$114,0.75,1))))</f>
        <v>0</v>
      </c>
      <c r="AG65" s="67">
        <f t="shared" si="52"/>
        <v>0</v>
      </c>
      <c r="AH65" s="67">
        <f>IF(AA65&gt;=8,IF(E65&lt;HORAS!$B$97,AF65,0),0)</f>
        <v>0</v>
      </c>
      <c r="AI65" s="67">
        <f>IF(E65&gt;=HORAS!$B$97,AF65,0)</f>
        <v>0</v>
      </c>
      <c r="AJ65" s="67">
        <f t="shared" si="53"/>
        <v>0</v>
      </c>
      <c r="AK65" s="67">
        <f t="shared" si="54"/>
        <v>0</v>
      </c>
      <c r="AL65" s="71">
        <f t="shared" si="55"/>
        <v>0</v>
      </c>
      <c r="AN65" s="59">
        <f t="shared" si="56"/>
        <v>0</v>
      </c>
      <c r="AO65" s="58">
        <f>IF(H65=1,IF(D65&lt;HORAS!$B$104,HORAS!$D$104-HORAS!$B$104,HORAS!$D$104-D65),0)</f>
        <v>0</v>
      </c>
      <c r="AP65" s="58">
        <f>IF(H65=1,IF(E65&gt;HORAS!$C$104,HORAS!$C$104,E65),0)</f>
        <v>0</v>
      </c>
      <c r="AQ65" s="58">
        <f t="shared" si="57"/>
        <v>0</v>
      </c>
      <c r="AR65" s="72">
        <f t="shared" si="58"/>
        <v>0</v>
      </c>
      <c r="AS65" s="72">
        <f t="shared" si="59"/>
        <v>0</v>
      </c>
      <c r="AT65" s="68">
        <f>IF(AS65&lt;=HORAS!$B$115,0,IF(AS65&lt;=HORAS!$B$116,0.25,IF(AS65&lt;=HORAS!$B$117,0.5,IF(AS65&lt;=HORAS!$B$114,0.75,1))))</f>
        <v>0</v>
      </c>
      <c r="AU65" s="67">
        <f t="shared" si="60"/>
        <v>0</v>
      </c>
      <c r="AV65" s="59">
        <f>IF(H65=1,IF(E65&gt;HORAS!$C$104,E65-HORAS!$C$104),0)</f>
        <v>0</v>
      </c>
      <c r="AW65" s="67">
        <f t="shared" si="61"/>
        <v>0</v>
      </c>
      <c r="AX65" s="67">
        <f t="shared" si="62"/>
        <v>0</v>
      </c>
      <c r="AY65" s="68">
        <f>IF(AX65&lt;=HORAS!$B$115,0,IF(AX65&lt;=HORAS!$B$116,0.25,IF(AX65&lt;=HORAS!$B$117,0.5,IF(AX65&lt;=HORAS!$B$114,0.75,1))))</f>
        <v>0</v>
      </c>
      <c r="AZ65" s="67">
        <f t="shared" si="63"/>
        <v>0</v>
      </c>
      <c r="BA65" s="67"/>
    </row>
    <row r="66" spans="1:53" s="72" customFormat="1" x14ac:dyDescent="0.2">
      <c r="A66" s="64" t="s">
        <v>242</v>
      </c>
      <c r="B66" s="64" t="s">
        <v>55</v>
      </c>
      <c r="C66" s="61"/>
      <c r="D66" s="62"/>
      <c r="E66" s="59"/>
      <c r="F66" s="66">
        <f>IF(G66=1,0,IF(E66&gt;HORAS!$B$96,E66-HORAS!$B$96,))</f>
        <v>0</v>
      </c>
      <c r="G66" s="67">
        <f t="shared" si="64"/>
        <v>0</v>
      </c>
      <c r="H66" s="67">
        <f>IF(D66&gt;=HORAS!$B$103,1,0)</f>
        <v>0</v>
      </c>
      <c r="I66" s="68">
        <f t="shared" si="65"/>
        <v>0</v>
      </c>
      <c r="J66" s="68">
        <f>IF(I66&lt;=HORAS!$B$115,0,IF(I66&lt;=HORAS!$B$116,0.25,IF(I66&lt;=HORAS!$B$117,0.5,IF(I66&lt;=HORAS!$B$114,0.75,1))))</f>
        <v>0</v>
      </c>
      <c r="K66" s="69">
        <f>IF(G66=1,0,IF(E66&gt;HORAS!$B$97,E66-HORAS!$B$97,0))</f>
        <v>0</v>
      </c>
      <c r="L66" s="68">
        <f t="shared" si="66"/>
        <v>0</v>
      </c>
      <c r="M66" s="68">
        <f t="shared" si="67"/>
        <v>0</v>
      </c>
      <c r="N66" s="67">
        <f t="shared" si="68"/>
        <v>0</v>
      </c>
      <c r="O66" s="67">
        <f>IF(E66&lt;HORAS!$B$97,J66,0)</f>
        <v>0</v>
      </c>
      <c r="P66" s="67">
        <f t="shared" si="69"/>
        <v>0</v>
      </c>
      <c r="Q66" s="67">
        <f>IF(E66&gt;HORAS!$B$97,J66,0)</f>
        <v>0</v>
      </c>
      <c r="R66" s="67">
        <f t="shared" si="41"/>
        <v>0</v>
      </c>
      <c r="S66" s="67">
        <f t="shared" si="42"/>
        <v>0</v>
      </c>
      <c r="T66" s="67"/>
      <c r="U66" s="67">
        <f t="shared" si="43"/>
        <v>6</v>
      </c>
      <c r="V66" s="70" t="e">
        <f>VLOOKUP(C66,HORAS!$A$120:$A$137,1,FALSE)</f>
        <v>#N/A</v>
      </c>
      <c r="W66" s="67" t="b">
        <f t="shared" si="44"/>
        <v>1</v>
      </c>
      <c r="X66" s="59">
        <f t="shared" si="45"/>
        <v>0</v>
      </c>
      <c r="Y66" s="71">
        <f t="shared" si="46"/>
        <v>0</v>
      </c>
      <c r="Z66" s="71">
        <f t="shared" si="47"/>
        <v>0</v>
      </c>
      <c r="AA66" s="67">
        <f t="shared" si="48"/>
        <v>0</v>
      </c>
      <c r="AB66" s="67">
        <f t="shared" si="49"/>
        <v>0</v>
      </c>
      <c r="AC66" s="69">
        <f>IF(U66=7,IF(E66&gt;HORAS!$B$97,E66-HORAS!$B$97,0),IF(W66=FALSE,IF(E66&gt;HORAS!$B$97,E66-HORAS!$B$97,0),0))</f>
        <v>0</v>
      </c>
      <c r="AD66" s="71">
        <f t="shared" si="50"/>
        <v>0</v>
      </c>
      <c r="AE66" s="71">
        <f t="shared" si="51"/>
        <v>0</v>
      </c>
      <c r="AF66" s="68">
        <f>IF(AE66&lt;=HORAS!$B$115,0,IF(AE66&lt;=HORAS!$B$116,0.25,IF(AE66&lt;=HORAS!$B$117,0.5,IF(AE66&lt;=HORAS!$B$114,0.75,1))))</f>
        <v>0</v>
      </c>
      <c r="AG66" s="67">
        <f t="shared" si="52"/>
        <v>0</v>
      </c>
      <c r="AH66" s="67">
        <f>IF(AA66&gt;=8,IF(E66&lt;HORAS!$B$97,AF66,0),0)</f>
        <v>0</v>
      </c>
      <c r="AI66" s="67">
        <f>IF(E66&gt;=HORAS!$B$97,AF66,0)</f>
        <v>0</v>
      </c>
      <c r="AJ66" s="67">
        <f t="shared" si="53"/>
        <v>0</v>
      </c>
      <c r="AK66" s="67">
        <f t="shared" si="54"/>
        <v>0</v>
      </c>
      <c r="AL66" s="71">
        <f t="shared" si="55"/>
        <v>0</v>
      </c>
      <c r="AN66" s="59">
        <f t="shared" si="56"/>
        <v>0</v>
      </c>
      <c r="AO66" s="58">
        <f>IF(H66=1,IF(D66&lt;HORAS!$B$104,HORAS!$D$104-HORAS!$B$104,HORAS!$D$104-D66),0)</f>
        <v>0</v>
      </c>
      <c r="AP66" s="58">
        <f>IF(H66=1,IF(E66&gt;HORAS!$C$104,HORAS!$C$104,E66),0)</f>
        <v>0</v>
      </c>
      <c r="AQ66" s="58">
        <f t="shared" si="57"/>
        <v>0</v>
      </c>
      <c r="AR66" s="72">
        <f t="shared" si="58"/>
        <v>0</v>
      </c>
      <c r="AS66" s="72">
        <f t="shared" si="59"/>
        <v>0</v>
      </c>
      <c r="AT66" s="68">
        <f>IF(AS66&lt;=HORAS!$B$115,0,IF(AS66&lt;=HORAS!$B$116,0.25,IF(AS66&lt;=HORAS!$B$117,0.5,IF(AS66&lt;=HORAS!$B$114,0.75,1))))</f>
        <v>0</v>
      </c>
      <c r="AU66" s="67">
        <f t="shared" si="60"/>
        <v>0</v>
      </c>
      <c r="AV66" s="59">
        <f>IF(H66=1,IF(E66&gt;HORAS!$C$104,E66-HORAS!$C$104),0)</f>
        <v>0</v>
      </c>
      <c r="AW66" s="67">
        <f t="shared" si="61"/>
        <v>0</v>
      </c>
      <c r="AX66" s="67">
        <f t="shared" si="62"/>
        <v>0</v>
      </c>
      <c r="AY66" s="68">
        <f>IF(AX66&lt;=HORAS!$B$115,0,IF(AX66&lt;=HORAS!$B$116,0.25,IF(AX66&lt;=HORAS!$B$117,0.5,IF(AX66&lt;=HORAS!$B$114,0.75,1))))</f>
        <v>0</v>
      </c>
      <c r="AZ66" s="67">
        <f t="shared" si="63"/>
        <v>0</v>
      </c>
      <c r="BA66" s="67"/>
    </row>
    <row r="67" spans="1:53" s="72" customFormat="1" x14ac:dyDescent="0.2">
      <c r="A67" s="64" t="s">
        <v>284</v>
      </c>
      <c r="B67" s="64" t="s">
        <v>7</v>
      </c>
      <c r="C67" s="74">
        <v>45665</v>
      </c>
      <c r="D67" s="62">
        <v>0.83333333333333337</v>
      </c>
      <c r="E67" s="59">
        <v>4.1666666666666664E-2</v>
      </c>
      <c r="F67" s="66">
        <f>IF(G67=1,0,IF(E67&gt;HORAS!$B$96,E67-HORAS!$B$96,))</f>
        <v>0</v>
      </c>
      <c r="G67" s="67">
        <f t="shared" si="64"/>
        <v>0</v>
      </c>
      <c r="H67" s="67">
        <f>IF(D67&gt;=HORAS!$B$103,1,0)</f>
        <v>1</v>
      </c>
      <c r="I67" s="68">
        <f t="shared" si="65"/>
        <v>0</v>
      </c>
      <c r="J67" s="68">
        <f>IF(I67&lt;=HORAS!$B$115,0,IF(I67&lt;=HORAS!$B$116,0.25,IF(I67&lt;=HORAS!$B$117,0.5,IF(I67&lt;=HORAS!$B$114,0.75,1))))</f>
        <v>0</v>
      </c>
      <c r="K67" s="69">
        <f>IF(G67=1,0,IF(E67&gt;HORAS!$B$97,E67-HORAS!$B$97,0))</f>
        <v>0</v>
      </c>
      <c r="L67" s="68">
        <f t="shared" si="66"/>
        <v>0</v>
      </c>
      <c r="M67" s="68">
        <f t="shared" si="67"/>
        <v>0</v>
      </c>
      <c r="N67" s="67">
        <f t="shared" si="68"/>
        <v>0</v>
      </c>
      <c r="O67" s="67">
        <f>IF(E67&lt;HORAS!$B$97,J67,0)</f>
        <v>0</v>
      </c>
      <c r="P67" s="67">
        <f t="shared" si="69"/>
        <v>0</v>
      </c>
      <c r="Q67" s="67">
        <f>IF(E67&gt;HORAS!$B$97,J67,0)</f>
        <v>0</v>
      </c>
      <c r="R67" s="100">
        <v>1</v>
      </c>
      <c r="S67" s="67">
        <f t="shared" si="42"/>
        <v>0</v>
      </c>
      <c r="T67" s="67"/>
      <c r="U67" s="67">
        <f t="shared" si="43"/>
        <v>3</v>
      </c>
      <c r="V67" s="70" t="e">
        <f>VLOOKUP(C67,HORAS!$A$120:$A$137,1,FALSE)</f>
        <v>#N/A</v>
      </c>
      <c r="W67" s="67" t="b">
        <f t="shared" si="44"/>
        <v>1</v>
      </c>
      <c r="X67" s="59">
        <f t="shared" si="45"/>
        <v>0</v>
      </c>
      <c r="Y67" s="71">
        <f t="shared" si="46"/>
        <v>0</v>
      </c>
      <c r="Z67" s="71">
        <f t="shared" si="47"/>
        <v>0</v>
      </c>
      <c r="AA67" s="67">
        <f t="shared" si="48"/>
        <v>0</v>
      </c>
      <c r="AB67" s="67">
        <f t="shared" si="49"/>
        <v>0</v>
      </c>
      <c r="AC67" s="69">
        <f>IF(U67=7,IF(E67&gt;HORAS!$B$97,E67-HORAS!$B$97,0),IF(W67=FALSE,IF(E67&gt;HORAS!$B$97,E67-HORAS!$B$97,0),0))</f>
        <v>0</v>
      </c>
      <c r="AD67" s="71">
        <f t="shared" si="50"/>
        <v>0</v>
      </c>
      <c r="AE67" s="71">
        <f t="shared" si="51"/>
        <v>0</v>
      </c>
      <c r="AF67" s="68">
        <f>IF(AE67&lt;=HORAS!$B$115,0,IF(AE67&lt;=HORAS!$B$116,0.25,IF(AE67&lt;=HORAS!$B$117,0.5,IF(AE67&lt;=HORAS!$B$114,0.75,1))))</f>
        <v>0</v>
      </c>
      <c r="AG67" s="67">
        <f t="shared" si="52"/>
        <v>0</v>
      </c>
      <c r="AH67" s="67">
        <f>IF(AA67&gt;=8,IF(E67&lt;HORAS!$B$97,AF67,0),0)</f>
        <v>0</v>
      </c>
      <c r="AI67" s="67">
        <f>IF(E67&gt;=HORAS!$B$97,AF67,0)</f>
        <v>0</v>
      </c>
      <c r="AJ67" s="67">
        <f t="shared" si="53"/>
        <v>0</v>
      </c>
      <c r="AK67" s="67">
        <f t="shared" si="54"/>
        <v>0</v>
      </c>
      <c r="AL67" s="71">
        <f t="shared" si="55"/>
        <v>0</v>
      </c>
      <c r="AN67" s="59">
        <f t="shared" si="56"/>
        <v>11.208333333333332</v>
      </c>
      <c r="AO67" s="58">
        <f>IF(H67=1,IF(D67&lt;HORAS!$B$104,HORAS!$D$104-HORAS!$B$104,HORAS!$D$104-D67),0)</f>
        <v>23.125</v>
      </c>
      <c r="AP67" s="58">
        <f>IF(H67=1,IF(E67&gt;HORAS!$C$104,HORAS!$C$104,E67),0)</f>
        <v>4.1666666666666664E-2</v>
      </c>
      <c r="AQ67" s="58">
        <f t="shared" si="57"/>
        <v>23.166666666666668</v>
      </c>
      <c r="AR67" s="72">
        <f t="shared" si="58"/>
        <v>4</v>
      </c>
      <c r="AS67" s="72">
        <f t="shared" si="59"/>
        <v>0</v>
      </c>
      <c r="AT67" s="68">
        <f>IF(AS67&lt;=HORAS!$B$115,0,IF(AS67&lt;=HORAS!$B$116,0.25,IF(AS67&lt;=HORAS!$B$117,0.5,IF(AS67&lt;=HORAS!$B$114,0.75,1))))</f>
        <v>0</v>
      </c>
      <c r="AU67" s="100">
        <f t="shared" si="60"/>
        <v>4</v>
      </c>
      <c r="AV67" s="59" t="b">
        <f>IF(H67=1,IF(E67&gt;HORAS!$C$104,E67-HORAS!$C$104),0)</f>
        <v>0</v>
      </c>
      <c r="AW67" s="67">
        <f t="shared" si="61"/>
        <v>0</v>
      </c>
      <c r="AX67" s="67">
        <f t="shared" si="62"/>
        <v>0</v>
      </c>
      <c r="AY67" s="68">
        <f>IF(AX67&lt;=HORAS!$B$115,0,IF(AX67&lt;=HORAS!$B$116,0.25,IF(AX67&lt;=HORAS!$B$117,0.5,IF(AX67&lt;=HORAS!$B$114,0.75,1))))</f>
        <v>0</v>
      </c>
      <c r="AZ67" s="67">
        <f t="shared" si="63"/>
        <v>0</v>
      </c>
      <c r="BA67" s="67"/>
    </row>
    <row r="68" spans="1:53" s="72" customFormat="1" x14ac:dyDescent="0.2">
      <c r="A68" s="64" t="s">
        <v>219</v>
      </c>
      <c r="B68" s="64" t="s">
        <v>7</v>
      </c>
      <c r="C68" s="61"/>
      <c r="D68" s="62"/>
      <c r="E68" s="59"/>
      <c r="F68" s="66">
        <f>IF(G68=1,0,IF(E68&gt;HORAS!$B$96,E68-HORAS!$B$96,))</f>
        <v>0</v>
      </c>
      <c r="G68" s="67">
        <f t="shared" si="64"/>
        <v>0</v>
      </c>
      <c r="H68" s="67">
        <f>IF(D68&gt;=HORAS!$B$103,1,0)</f>
        <v>0</v>
      </c>
      <c r="I68" s="68">
        <f t="shared" si="65"/>
        <v>0</v>
      </c>
      <c r="J68" s="68">
        <f>IF(I68&lt;=HORAS!$B$115,0,IF(I68&lt;=HORAS!$B$116,0.25,IF(I68&lt;=HORAS!$B$117,0.5,IF(I68&lt;=HORAS!$B$114,0.75,1))))</f>
        <v>0</v>
      </c>
      <c r="K68" s="69">
        <f>IF(G68=1,0,IF(E68&gt;HORAS!$B$97,E68-HORAS!$B$97,0))</f>
        <v>0</v>
      </c>
      <c r="L68" s="68">
        <f t="shared" si="66"/>
        <v>0</v>
      </c>
      <c r="M68" s="68">
        <f t="shared" si="67"/>
        <v>0</v>
      </c>
      <c r="N68" s="67">
        <f t="shared" si="68"/>
        <v>0</v>
      </c>
      <c r="O68" s="67">
        <f>IF(E68&lt;HORAS!$B$97,J68,0)</f>
        <v>0</v>
      </c>
      <c r="P68" s="67">
        <f t="shared" si="69"/>
        <v>0</v>
      </c>
      <c r="Q68" s="67">
        <f>IF(E68&gt;HORAS!$B$97,J68,0)</f>
        <v>0</v>
      </c>
      <c r="R68" s="67">
        <f t="shared" si="41"/>
        <v>0</v>
      </c>
      <c r="S68" s="67">
        <f t="shared" si="42"/>
        <v>0</v>
      </c>
      <c r="T68" s="67"/>
      <c r="U68" s="67">
        <f t="shared" si="43"/>
        <v>6</v>
      </c>
      <c r="V68" s="70" t="e">
        <f>VLOOKUP(C68,HORAS!$A$120:$A$137,1,FALSE)</f>
        <v>#N/A</v>
      </c>
      <c r="W68" s="67" t="b">
        <f t="shared" si="44"/>
        <v>1</v>
      </c>
      <c r="X68" s="59">
        <f t="shared" si="45"/>
        <v>0</v>
      </c>
      <c r="Y68" s="71">
        <f t="shared" si="46"/>
        <v>0</v>
      </c>
      <c r="Z68" s="71">
        <f t="shared" si="47"/>
        <v>0</v>
      </c>
      <c r="AA68" s="67">
        <f t="shared" si="48"/>
        <v>0</v>
      </c>
      <c r="AB68" s="67">
        <f t="shared" si="49"/>
        <v>0</v>
      </c>
      <c r="AC68" s="69">
        <f>IF(U68=7,IF(E68&gt;HORAS!$B$97,E68-HORAS!$B$97,0),IF(W68=FALSE,IF(E68&gt;HORAS!$B$97,E68-HORAS!$B$97,0),0))</f>
        <v>0</v>
      </c>
      <c r="AD68" s="71">
        <f t="shared" si="50"/>
        <v>0</v>
      </c>
      <c r="AE68" s="71">
        <f t="shared" si="51"/>
        <v>0</v>
      </c>
      <c r="AF68" s="68">
        <f>IF(AE68&lt;=HORAS!$B$115,0,IF(AE68&lt;=HORAS!$B$116,0.25,IF(AE68&lt;=HORAS!$B$117,0.5,IF(AE68&lt;=HORAS!$B$114,0.75,1))))</f>
        <v>0</v>
      </c>
      <c r="AG68" s="67">
        <f t="shared" si="52"/>
        <v>0</v>
      </c>
      <c r="AH68" s="67">
        <f>IF(AA68&gt;=8,IF(E68&lt;HORAS!$B$97,AF68,0),0)</f>
        <v>0</v>
      </c>
      <c r="AI68" s="67">
        <f>IF(E68&gt;=HORAS!$B$97,AF68,0)</f>
        <v>0</v>
      </c>
      <c r="AJ68" s="67">
        <f t="shared" si="53"/>
        <v>0</v>
      </c>
      <c r="AK68" s="67">
        <f t="shared" si="54"/>
        <v>0</v>
      </c>
      <c r="AL68" s="71">
        <f t="shared" si="55"/>
        <v>0</v>
      </c>
      <c r="AN68" s="59">
        <f t="shared" si="56"/>
        <v>0</v>
      </c>
      <c r="AO68" s="58">
        <f>IF(H68=1,IF(D68&lt;HORAS!$B$104,HORAS!$D$104-HORAS!$B$104,HORAS!$D$104-D68),0)</f>
        <v>0</v>
      </c>
      <c r="AP68" s="58">
        <f>IF(H68=1,IF(E68&gt;HORAS!$C$104,HORAS!$C$104,E68),0)</f>
        <v>0</v>
      </c>
      <c r="AQ68" s="58">
        <f t="shared" si="57"/>
        <v>0</v>
      </c>
      <c r="AR68" s="72">
        <f t="shared" si="58"/>
        <v>0</v>
      </c>
      <c r="AS68" s="72">
        <f t="shared" si="59"/>
        <v>0</v>
      </c>
      <c r="AT68" s="68">
        <f>IF(AS68&lt;=HORAS!$B$115,0,IF(AS68&lt;=HORAS!$B$116,0.25,IF(AS68&lt;=HORAS!$B$117,0.5,IF(AS68&lt;=HORAS!$B$114,0.75,1))))</f>
        <v>0</v>
      </c>
      <c r="AU68" s="67">
        <f t="shared" si="60"/>
        <v>0</v>
      </c>
      <c r="AV68" s="59">
        <f>IF(H68=1,IF(E68&gt;HORAS!$C$104,E68-HORAS!$C$104),0)</f>
        <v>0</v>
      </c>
      <c r="AW68" s="67">
        <f t="shared" si="61"/>
        <v>0</v>
      </c>
      <c r="AX68" s="67">
        <f t="shared" si="62"/>
        <v>0</v>
      </c>
      <c r="AY68" s="68">
        <f>IF(AX68&lt;=HORAS!$B$115,0,IF(AX68&lt;=HORAS!$B$116,0.25,IF(AX68&lt;=HORAS!$B$117,0.5,IF(AX68&lt;=HORAS!$B$114,0.75,1))))</f>
        <v>0</v>
      </c>
      <c r="AZ68" s="67">
        <f t="shared" si="63"/>
        <v>0</v>
      </c>
      <c r="BA68" s="67"/>
    </row>
    <row r="69" spans="1:53" s="72" customFormat="1" x14ac:dyDescent="0.2">
      <c r="A69" s="64" t="s">
        <v>219</v>
      </c>
      <c r="B69" s="64" t="s">
        <v>7</v>
      </c>
      <c r="C69" s="61"/>
      <c r="D69" s="62"/>
      <c r="E69" s="59"/>
      <c r="F69" s="66">
        <f>IF(G69=1,0,IF(E69&gt;HORAS!$B$96,E69-HORAS!$B$96,))</f>
        <v>0</v>
      </c>
      <c r="G69" s="67">
        <f t="shared" si="64"/>
        <v>0</v>
      </c>
      <c r="H69" s="67">
        <f>IF(D69&gt;=HORAS!$B$103,1,0)</f>
        <v>0</v>
      </c>
      <c r="I69" s="68">
        <f t="shared" si="65"/>
        <v>0</v>
      </c>
      <c r="J69" s="68">
        <f>IF(I69&lt;=HORAS!$B$115,0,IF(I69&lt;=HORAS!$B$116,0.25,IF(I69&lt;=HORAS!$B$117,0.5,IF(I69&lt;=HORAS!$B$114,0.75,1))))</f>
        <v>0</v>
      </c>
      <c r="K69" s="69">
        <f>IF(G69=1,0,IF(E69&gt;HORAS!$B$97,E69-HORAS!$B$97,0))</f>
        <v>0</v>
      </c>
      <c r="L69" s="68">
        <f t="shared" si="66"/>
        <v>0</v>
      </c>
      <c r="M69" s="68">
        <f t="shared" si="67"/>
        <v>0</v>
      </c>
      <c r="N69" s="67">
        <f t="shared" si="68"/>
        <v>0</v>
      </c>
      <c r="O69" s="67">
        <f>IF(E69&lt;HORAS!$B$97,J69,0)</f>
        <v>0</v>
      </c>
      <c r="P69" s="67">
        <f t="shared" si="69"/>
        <v>0</v>
      </c>
      <c r="Q69" s="67">
        <f>IF(E69&gt;HORAS!$B$97,J69,0)</f>
        <v>0</v>
      </c>
      <c r="R69" s="67">
        <f t="shared" si="41"/>
        <v>0</v>
      </c>
      <c r="S69" s="67">
        <f t="shared" si="42"/>
        <v>0</v>
      </c>
      <c r="T69" s="67"/>
      <c r="U69" s="67">
        <f t="shared" si="43"/>
        <v>6</v>
      </c>
      <c r="V69" s="70" t="e">
        <f>VLOOKUP(C69,HORAS!$A$120:$A$137,1,FALSE)</f>
        <v>#N/A</v>
      </c>
      <c r="W69" s="67" t="b">
        <f t="shared" si="44"/>
        <v>1</v>
      </c>
      <c r="X69" s="59">
        <f t="shared" si="45"/>
        <v>0</v>
      </c>
      <c r="Y69" s="71">
        <f t="shared" si="46"/>
        <v>0</v>
      </c>
      <c r="Z69" s="71">
        <f t="shared" si="47"/>
        <v>0</v>
      </c>
      <c r="AA69" s="67">
        <f t="shared" si="48"/>
        <v>0</v>
      </c>
      <c r="AB69" s="67">
        <f t="shared" si="49"/>
        <v>0</v>
      </c>
      <c r="AC69" s="69">
        <f>IF(U69=7,IF(E69&gt;HORAS!$B$97,E69-HORAS!$B$97,0),IF(W69=FALSE,IF(E69&gt;HORAS!$B$97,E69-HORAS!$B$97,0),0))</f>
        <v>0</v>
      </c>
      <c r="AD69" s="71">
        <f t="shared" si="50"/>
        <v>0</v>
      </c>
      <c r="AE69" s="71">
        <f t="shared" si="51"/>
        <v>0</v>
      </c>
      <c r="AF69" s="68">
        <f>IF(AE69&lt;=HORAS!$B$115,0,IF(AE69&lt;=HORAS!$B$116,0.25,IF(AE69&lt;=HORAS!$B$117,0.5,IF(AE69&lt;=HORAS!$B$114,0.75,1))))</f>
        <v>0</v>
      </c>
      <c r="AG69" s="67">
        <f t="shared" si="52"/>
        <v>0</v>
      </c>
      <c r="AH69" s="67">
        <f>IF(AA69&gt;=8,IF(E69&lt;HORAS!$B$97,AF69,0),0)</f>
        <v>0</v>
      </c>
      <c r="AI69" s="67">
        <f>IF(E69&gt;=HORAS!$B$97,AF69,0)</f>
        <v>0</v>
      </c>
      <c r="AJ69" s="67">
        <f t="shared" si="53"/>
        <v>0</v>
      </c>
      <c r="AK69" s="67">
        <f t="shared" si="54"/>
        <v>0</v>
      </c>
      <c r="AL69" s="71">
        <f t="shared" si="55"/>
        <v>0</v>
      </c>
      <c r="AN69" s="59">
        <f t="shared" si="56"/>
        <v>0</v>
      </c>
      <c r="AO69" s="58">
        <f>IF(H69=1,IF(D69&lt;HORAS!$B$104,HORAS!$D$104-HORAS!$B$104,HORAS!$D$104-D69),0)</f>
        <v>0</v>
      </c>
      <c r="AP69" s="58">
        <f>IF(H69=1,IF(E69&gt;HORAS!$C$104,HORAS!$C$104,E69),0)</f>
        <v>0</v>
      </c>
      <c r="AQ69" s="58">
        <f t="shared" si="57"/>
        <v>0</v>
      </c>
      <c r="AR69" s="72">
        <f t="shared" si="58"/>
        <v>0</v>
      </c>
      <c r="AS69" s="72">
        <f t="shared" si="59"/>
        <v>0</v>
      </c>
      <c r="AT69" s="68">
        <f>IF(AS69&lt;=HORAS!$B$115,0,IF(AS69&lt;=HORAS!$B$116,0.25,IF(AS69&lt;=HORAS!$B$117,0.5,IF(AS69&lt;=HORAS!$B$114,0.75,1))))</f>
        <v>0</v>
      </c>
      <c r="AU69" s="67">
        <f t="shared" si="60"/>
        <v>0</v>
      </c>
      <c r="AV69" s="59">
        <f>IF(H69=1,IF(E69&gt;HORAS!$C$104,E69-HORAS!$C$104),0)</f>
        <v>0</v>
      </c>
      <c r="AW69" s="67">
        <f t="shared" si="61"/>
        <v>0</v>
      </c>
      <c r="AX69" s="67">
        <f t="shared" si="62"/>
        <v>0</v>
      </c>
      <c r="AY69" s="68">
        <f>IF(AX69&lt;=HORAS!$B$115,0,IF(AX69&lt;=HORAS!$B$116,0.25,IF(AX69&lt;=HORAS!$B$117,0.5,IF(AX69&lt;=HORAS!$B$114,0.75,1))))</f>
        <v>0</v>
      </c>
      <c r="AZ69" s="67">
        <f t="shared" si="63"/>
        <v>0</v>
      </c>
      <c r="BA69" s="67"/>
    </row>
    <row r="70" spans="1:53" s="72" customFormat="1" x14ac:dyDescent="0.2">
      <c r="A70" s="64" t="s">
        <v>219</v>
      </c>
      <c r="B70" s="64" t="s">
        <v>7</v>
      </c>
      <c r="C70" s="61"/>
      <c r="D70" s="62"/>
      <c r="E70" s="63"/>
      <c r="F70" s="66">
        <f>IF(G70=1,0,IF(E70&gt;HORAS!$B$96,E70-HORAS!$B$96,))</f>
        <v>0</v>
      </c>
      <c r="G70" s="67">
        <f t="shared" si="64"/>
        <v>0</v>
      </c>
      <c r="H70" s="67">
        <f>IF(D70&gt;=HORAS!$B$103,1,0)</f>
        <v>0</v>
      </c>
      <c r="I70" s="68">
        <f t="shared" si="65"/>
        <v>0</v>
      </c>
      <c r="J70" s="68">
        <f>IF(I70&lt;=HORAS!$B$115,0,IF(I70&lt;=HORAS!$B$116,0.25,IF(I70&lt;=HORAS!$B$117,0.5,IF(I70&lt;=HORAS!$B$114,0.75,1))))</f>
        <v>0</v>
      </c>
      <c r="K70" s="69">
        <f>IF(G70=1,0,IF(E70&gt;HORAS!$B$97,E70-HORAS!$B$97,0))</f>
        <v>0</v>
      </c>
      <c r="L70" s="68">
        <f t="shared" si="66"/>
        <v>0</v>
      </c>
      <c r="M70" s="68">
        <f t="shared" si="67"/>
        <v>0</v>
      </c>
      <c r="N70" s="67">
        <f t="shared" si="68"/>
        <v>0</v>
      </c>
      <c r="O70" s="67">
        <f>IF(E70&lt;HORAS!$B$97,J70,0)</f>
        <v>0</v>
      </c>
      <c r="P70" s="67">
        <f t="shared" si="69"/>
        <v>0</v>
      </c>
      <c r="Q70" s="67">
        <f>IF(E70&gt;HORAS!$B$97,J70,0)</f>
        <v>0</v>
      </c>
      <c r="R70" s="67">
        <f t="shared" si="41"/>
        <v>0</v>
      </c>
      <c r="S70" s="67">
        <f t="shared" si="42"/>
        <v>0</v>
      </c>
      <c r="T70" s="67"/>
      <c r="U70" s="67">
        <f t="shared" si="43"/>
        <v>6</v>
      </c>
      <c r="V70" s="70" t="e">
        <f>VLOOKUP(C70,HORAS!$A$120:$A$137,1,FALSE)</f>
        <v>#N/A</v>
      </c>
      <c r="W70" s="67" t="b">
        <f t="shared" si="44"/>
        <v>1</v>
      </c>
      <c r="X70" s="59">
        <f t="shared" si="45"/>
        <v>0</v>
      </c>
      <c r="Y70" s="71">
        <f t="shared" si="46"/>
        <v>0</v>
      </c>
      <c r="Z70" s="71">
        <f t="shared" si="47"/>
        <v>0</v>
      </c>
      <c r="AA70" s="67">
        <f t="shared" si="48"/>
        <v>0</v>
      </c>
      <c r="AB70" s="67">
        <f t="shared" si="49"/>
        <v>0</v>
      </c>
      <c r="AC70" s="69">
        <f>IF(U70=7,IF(E70&gt;HORAS!$B$97,E70-HORAS!$B$97,0),IF(W70=FALSE,IF(E70&gt;HORAS!$B$97,E70-HORAS!$B$97,0),0))</f>
        <v>0</v>
      </c>
      <c r="AD70" s="71">
        <f t="shared" si="50"/>
        <v>0</v>
      </c>
      <c r="AE70" s="71">
        <f t="shared" si="51"/>
        <v>0</v>
      </c>
      <c r="AF70" s="68">
        <f>IF(AE70&lt;=HORAS!$B$115,0,IF(AE70&lt;=HORAS!$B$116,0.25,IF(AE70&lt;=HORAS!$B$117,0.5,IF(AE70&lt;=HORAS!$B$114,0.75,1))))</f>
        <v>0</v>
      </c>
      <c r="AG70" s="67">
        <f t="shared" si="52"/>
        <v>0</v>
      </c>
      <c r="AH70" s="67">
        <f>IF(AA70&gt;=8,IF(E70&lt;HORAS!$B$97,AF70,0),0)</f>
        <v>0</v>
      </c>
      <c r="AI70" s="67">
        <f>IF(E70&gt;=HORAS!$B$97,AF70,0)</f>
        <v>0</v>
      </c>
      <c r="AJ70" s="67">
        <f t="shared" si="53"/>
        <v>0</v>
      </c>
      <c r="AK70" s="67">
        <f t="shared" si="54"/>
        <v>0</v>
      </c>
      <c r="AL70" s="71">
        <f t="shared" si="55"/>
        <v>0</v>
      </c>
      <c r="AN70" s="59">
        <f t="shared" si="56"/>
        <v>0</v>
      </c>
      <c r="AO70" s="58">
        <f>IF(H70=1,IF(D70&lt;HORAS!$B$104,HORAS!$D$104-HORAS!$B$104,HORAS!$D$104-D70),0)</f>
        <v>0</v>
      </c>
      <c r="AP70" s="58">
        <f>IF(H70=1,IF(E70&gt;HORAS!$C$104,HORAS!$C$104,E70),0)</f>
        <v>0</v>
      </c>
      <c r="AQ70" s="58">
        <f t="shared" si="57"/>
        <v>0</v>
      </c>
      <c r="AR70" s="72">
        <f t="shared" si="58"/>
        <v>0</v>
      </c>
      <c r="AS70" s="72">
        <f t="shared" si="59"/>
        <v>0</v>
      </c>
      <c r="AT70" s="68">
        <f>IF(AS70&lt;=HORAS!$B$115,0,IF(AS70&lt;=HORAS!$B$116,0.25,IF(AS70&lt;=HORAS!$B$117,0.5,IF(AS70&lt;=HORAS!$B$114,0.75,1))))</f>
        <v>0</v>
      </c>
      <c r="AU70" s="67">
        <f t="shared" si="60"/>
        <v>0</v>
      </c>
      <c r="AV70" s="59">
        <f>IF(H70=1,IF(E70&gt;HORAS!$C$104,E70-HORAS!$C$104),0)</f>
        <v>0</v>
      </c>
      <c r="AW70" s="67">
        <f t="shared" si="61"/>
        <v>0</v>
      </c>
      <c r="AX70" s="67">
        <f t="shared" si="62"/>
        <v>0</v>
      </c>
      <c r="AY70" s="68">
        <f>IF(AX70&lt;=HORAS!$B$115,0,IF(AX70&lt;=HORAS!$B$116,0.25,IF(AX70&lt;=HORAS!$B$117,0.5,IF(AX70&lt;=HORAS!$B$114,0.75,1))))</f>
        <v>0</v>
      </c>
      <c r="AZ70" s="67">
        <f t="shared" si="63"/>
        <v>0</v>
      </c>
      <c r="BA70" s="67"/>
    </row>
    <row r="71" spans="1:53" s="72" customFormat="1" x14ac:dyDescent="0.2">
      <c r="A71" s="64" t="s">
        <v>219</v>
      </c>
      <c r="B71" s="64" t="s">
        <v>7</v>
      </c>
      <c r="C71" s="61"/>
      <c r="D71" s="62"/>
      <c r="E71" s="64"/>
      <c r="F71" s="66">
        <f>IF(G71=1,0,IF(E71&gt;HORAS!$B$96,E71-HORAS!$B$96,))</f>
        <v>0</v>
      </c>
      <c r="G71" s="67">
        <f t="shared" si="64"/>
        <v>0</v>
      </c>
      <c r="H71" s="67">
        <f>IF(D71&gt;=HORAS!$B$103,1,0)</f>
        <v>0</v>
      </c>
      <c r="I71" s="68">
        <f t="shared" si="65"/>
        <v>0</v>
      </c>
      <c r="J71" s="68">
        <f>IF(I71&lt;=HORAS!$B$115,0,IF(I71&lt;=HORAS!$B$116,0.25,IF(I71&lt;=HORAS!$B$117,0.5,IF(I71&lt;=HORAS!$B$114,0.75,1))))</f>
        <v>0</v>
      </c>
      <c r="K71" s="69">
        <f>IF(G71=1,0,IF(E71&gt;HORAS!$B$97,E71-HORAS!$B$97,0))</f>
        <v>0</v>
      </c>
      <c r="L71" s="68">
        <f t="shared" si="66"/>
        <v>0</v>
      </c>
      <c r="M71" s="68">
        <f t="shared" si="67"/>
        <v>0</v>
      </c>
      <c r="N71" s="67">
        <f t="shared" si="68"/>
        <v>0</v>
      </c>
      <c r="O71" s="67">
        <f>IF(E71&lt;HORAS!$B$97,J71,0)</f>
        <v>0</v>
      </c>
      <c r="P71" s="67">
        <f t="shared" si="69"/>
        <v>0</v>
      </c>
      <c r="Q71" s="67">
        <f>IF(E71&gt;HORAS!$B$97,J71,0)</f>
        <v>0</v>
      </c>
      <c r="R71" s="67">
        <f t="shared" si="41"/>
        <v>0</v>
      </c>
      <c r="S71" s="67">
        <f t="shared" si="42"/>
        <v>0</v>
      </c>
      <c r="T71" s="67"/>
      <c r="U71" s="67">
        <f t="shared" si="43"/>
        <v>6</v>
      </c>
      <c r="V71" s="70" t="e">
        <f>VLOOKUP(C71,HORAS!$A$120:$A$137,1,FALSE)</f>
        <v>#N/A</v>
      </c>
      <c r="W71" s="67" t="b">
        <f t="shared" si="44"/>
        <v>1</v>
      </c>
      <c r="X71" s="59">
        <f t="shared" si="45"/>
        <v>0</v>
      </c>
      <c r="Y71" s="71">
        <f t="shared" si="46"/>
        <v>0</v>
      </c>
      <c r="Z71" s="71">
        <f t="shared" si="47"/>
        <v>0</v>
      </c>
      <c r="AA71" s="67">
        <f t="shared" si="48"/>
        <v>0</v>
      </c>
      <c r="AB71" s="67">
        <f t="shared" si="49"/>
        <v>0</v>
      </c>
      <c r="AC71" s="69">
        <f>IF(U71=7,IF(E71&gt;HORAS!$B$97,E71-HORAS!$B$97,0),IF(W71=FALSE,IF(E71&gt;HORAS!$B$97,E71-HORAS!$B$97,0),0))</f>
        <v>0</v>
      </c>
      <c r="AD71" s="71">
        <f t="shared" si="50"/>
        <v>0</v>
      </c>
      <c r="AE71" s="71">
        <f t="shared" si="51"/>
        <v>0</v>
      </c>
      <c r="AF71" s="68">
        <f>IF(AE71&lt;=HORAS!$B$115,0,IF(AE71&lt;=HORAS!$B$116,0.25,IF(AE71&lt;=HORAS!$B$117,0.5,IF(AE71&lt;=HORAS!$B$114,0.75,1))))</f>
        <v>0</v>
      </c>
      <c r="AG71" s="67">
        <f t="shared" si="52"/>
        <v>0</v>
      </c>
      <c r="AH71" s="67">
        <f>IF(AA71&gt;=8,IF(E71&lt;HORAS!$B$97,AF71,0),0)</f>
        <v>0</v>
      </c>
      <c r="AI71" s="67">
        <f>IF(E71&gt;=HORAS!$B$97,AF71,0)</f>
        <v>0</v>
      </c>
      <c r="AJ71" s="67">
        <f t="shared" si="53"/>
        <v>0</v>
      </c>
      <c r="AK71" s="67">
        <f t="shared" si="54"/>
        <v>0</v>
      </c>
      <c r="AL71" s="71">
        <f t="shared" si="55"/>
        <v>0</v>
      </c>
      <c r="AN71" s="59">
        <f t="shared" si="56"/>
        <v>0</v>
      </c>
      <c r="AO71" s="58">
        <f>IF(H71=1,IF(D71&lt;HORAS!$B$104,HORAS!$D$104-HORAS!$B$104,HORAS!$D$104-D71),0)</f>
        <v>0</v>
      </c>
      <c r="AP71" s="58">
        <f>IF(H71=1,IF(E71&gt;HORAS!$C$104,HORAS!$C$104,E71),0)</f>
        <v>0</v>
      </c>
      <c r="AQ71" s="58">
        <f t="shared" si="57"/>
        <v>0</v>
      </c>
      <c r="AR71" s="72">
        <f t="shared" si="58"/>
        <v>0</v>
      </c>
      <c r="AS71" s="72">
        <f t="shared" si="59"/>
        <v>0</v>
      </c>
      <c r="AT71" s="68">
        <f>IF(AS71&lt;=HORAS!$B$115,0,IF(AS71&lt;=HORAS!$B$116,0.25,IF(AS71&lt;=HORAS!$B$117,0.5,IF(AS71&lt;=HORAS!$B$114,0.75,1))))</f>
        <v>0</v>
      </c>
      <c r="AU71" s="67">
        <f t="shared" si="60"/>
        <v>0</v>
      </c>
      <c r="AV71" s="59">
        <f>IF(H71=1,IF(E71&gt;HORAS!$C$104,E71-HORAS!$C$104),0)</f>
        <v>0</v>
      </c>
      <c r="AW71" s="67">
        <f t="shared" si="61"/>
        <v>0</v>
      </c>
      <c r="AX71" s="67">
        <f t="shared" si="62"/>
        <v>0</v>
      </c>
      <c r="AY71" s="68">
        <f>IF(AX71&lt;=HORAS!$B$115,0,IF(AX71&lt;=HORAS!$B$116,0.25,IF(AX71&lt;=HORAS!$B$117,0.5,IF(AX71&lt;=HORAS!$B$114,0.75,1))))</f>
        <v>0</v>
      </c>
      <c r="AZ71" s="67">
        <f t="shared" si="63"/>
        <v>0</v>
      </c>
      <c r="BA71" s="67"/>
    </row>
    <row r="72" spans="1:53" s="72" customFormat="1" x14ac:dyDescent="0.2">
      <c r="A72" s="64" t="s">
        <v>219</v>
      </c>
      <c r="B72" s="64" t="s">
        <v>7</v>
      </c>
      <c r="C72" s="61"/>
      <c r="D72" s="62"/>
      <c r="E72" s="59"/>
      <c r="F72" s="66">
        <f>IF(G72=1,0,IF(E72&gt;HORAS!$B$96,E72-HORAS!$B$96,))</f>
        <v>0</v>
      </c>
      <c r="G72" s="67">
        <f t="shared" si="64"/>
        <v>0</v>
      </c>
      <c r="H72" s="67">
        <f>IF(D72&gt;=HORAS!$B$103,1,0)</f>
        <v>0</v>
      </c>
      <c r="I72" s="68">
        <f t="shared" si="65"/>
        <v>0</v>
      </c>
      <c r="J72" s="68">
        <f>IF(I72&lt;=HORAS!$B$115,0,IF(I72&lt;=HORAS!$B$116,0.25,IF(I72&lt;=HORAS!$B$117,0.5,IF(I72&lt;=HORAS!$B$114,0.75,1))))</f>
        <v>0</v>
      </c>
      <c r="K72" s="69">
        <f>IF(G72=1,0,IF(E72&gt;HORAS!$B$97,E72-HORAS!$B$97,0))</f>
        <v>0</v>
      </c>
      <c r="L72" s="68">
        <f t="shared" si="66"/>
        <v>0</v>
      </c>
      <c r="M72" s="68">
        <f t="shared" si="67"/>
        <v>0</v>
      </c>
      <c r="N72" s="67">
        <f t="shared" si="68"/>
        <v>0</v>
      </c>
      <c r="O72" s="67">
        <f>IF(E72&lt;HORAS!$B$97,J72,0)</f>
        <v>0</v>
      </c>
      <c r="P72" s="67">
        <f t="shared" si="69"/>
        <v>0</v>
      </c>
      <c r="Q72" s="67">
        <f>IF(E72&gt;HORAS!$B$97,J72,0)</f>
        <v>0</v>
      </c>
      <c r="R72" s="67">
        <f t="shared" si="41"/>
        <v>0</v>
      </c>
      <c r="S72" s="67">
        <f t="shared" si="42"/>
        <v>0</v>
      </c>
      <c r="T72" s="67"/>
      <c r="U72" s="67">
        <f t="shared" si="43"/>
        <v>6</v>
      </c>
      <c r="V72" s="70" t="e">
        <f>VLOOKUP(C72,HORAS!$A$120:$A$137,1,FALSE)</f>
        <v>#N/A</v>
      </c>
      <c r="W72" s="67" t="b">
        <f t="shared" si="44"/>
        <v>1</v>
      </c>
      <c r="X72" s="59">
        <f t="shared" si="45"/>
        <v>0</v>
      </c>
      <c r="Y72" s="71">
        <f t="shared" si="46"/>
        <v>0</v>
      </c>
      <c r="Z72" s="71">
        <f t="shared" si="47"/>
        <v>0</v>
      </c>
      <c r="AA72" s="67">
        <f t="shared" si="48"/>
        <v>0</v>
      </c>
      <c r="AB72" s="67">
        <f t="shared" si="49"/>
        <v>0</v>
      </c>
      <c r="AC72" s="69">
        <f>IF(U72=7,IF(E72&gt;HORAS!$B$97,E72-HORAS!$B$97,0),IF(W72=FALSE,IF(E72&gt;HORAS!$B$97,E72-HORAS!$B$97,0),0))</f>
        <v>0</v>
      </c>
      <c r="AD72" s="71">
        <f t="shared" si="50"/>
        <v>0</v>
      </c>
      <c r="AE72" s="71">
        <f t="shared" si="51"/>
        <v>0</v>
      </c>
      <c r="AF72" s="68">
        <f>IF(AE72&lt;=HORAS!$B$115,0,IF(AE72&lt;=HORAS!$B$116,0.25,IF(AE72&lt;=HORAS!$B$117,0.5,IF(AE72&lt;=HORAS!$B$114,0.75,1))))</f>
        <v>0</v>
      </c>
      <c r="AG72" s="67">
        <f t="shared" si="52"/>
        <v>0</v>
      </c>
      <c r="AH72" s="67">
        <f>IF(AA72&gt;=8,IF(E72&lt;HORAS!$B$97,AF72,0),0)</f>
        <v>0</v>
      </c>
      <c r="AI72" s="67">
        <f>IF(E72&gt;=HORAS!$B$97,AF72,0)</f>
        <v>0</v>
      </c>
      <c r="AJ72" s="67">
        <f t="shared" si="53"/>
        <v>0</v>
      </c>
      <c r="AK72" s="67">
        <f t="shared" si="54"/>
        <v>0</v>
      </c>
      <c r="AL72" s="71">
        <f t="shared" si="55"/>
        <v>0</v>
      </c>
      <c r="AN72" s="59">
        <f t="shared" si="56"/>
        <v>0</v>
      </c>
      <c r="AO72" s="58">
        <f>IF(H72=1,IF(D72&lt;HORAS!$B$104,HORAS!$D$104-HORAS!$B$104,HORAS!$D$104-D72),0)</f>
        <v>0</v>
      </c>
      <c r="AP72" s="58">
        <f>IF(H72=1,IF(E72&gt;HORAS!$C$104,HORAS!$C$104,E72),0)</f>
        <v>0</v>
      </c>
      <c r="AQ72" s="58">
        <f t="shared" si="57"/>
        <v>0</v>
      </c>
      <c r="AR72" s="72">
        <f t="shared" si="58"/>
        <v>0</v>
      </c>
      <c r="AS72" s="72">
        <f t="shared" si="59"/>
        <v>0</v>
      </c>
      <c r="AT72" s="68">
        <f>IF(AS72&lt;=HORAS!$B$115,0,IF(AS72&lt;=HORAS!$B$116,0.25,IF(AS72&lt;=HORAS!$B$117,0.5,IF(AS72&lt;=HORAS!$B$114,0.75,1))))</f>
        <v>0</v>
      </c>
      <c r="AU72" s="67">
        <f t="shared" si="60"/>
        <v>0</v>
      </c>
      <c r="AV72" s="59">
        <f>IF(H72=1,IF(E72&gt;HORAS!$C$104,E72-HORAS!$C$104),0)</f>
        <v>0</v>
      </c>
      <c r="AW72" s="67">
        <f t="shared" si="61"/>
        <v>0</v>
      </c>
      <c r="AX72" s="67">
        <f t="shared" si="62"/>
        <v>0</v>
      </c>
      <c r="AY72" s="68">
        <f>IF(AX72&lt;=HORAS!$B$115,0,IF(AX72&lt;=HORAS!$B$116,0.25,IF(AX72&lt;=HORAS!$B$117,0.5,IF(AX72&lt;=HORAS!$B$114,0.75,1))))</f>
        <v>0</v>
      </c>
      <c r="AZ72" s="67">
        <f t="shared" si="63"/>
        <v>0</v>
      </c>
      <c r="BA72" s="67"/>
    </row>
    <row r="73" spans="1:53" s="72" customFormat="1" x14ac:dyDescent="0.2">
      <c r="A73" s="64" t="s">
        <v>219</v>
      </c>
      <c r="B73" s="64" t="s">
        <v>7</v>
      </c>
      <c r="C73" s="61"/>
      <c r="D73" s="62"/>
      <c r="E73" s="59"/>
      <c r="F73" s="66">
        <f>IF(G73=1,0,IF(E73&gt;HORAS!$B$96,E73-HORAS!$B$96,))</f>
        <v>0</v>
      </c>
      <c r="G73" s="67">
        <f t="shared" si="64"/>
        <v>0</v>
      </c>
      <c r="H73" s="67">
        <f>IF(D73&gt;=HORAS!$B$103,1,0)</f>
        <v>0</v>
      </c>
      <c r="I73" s="68">
        <f t="shared" si="65"/>
        <v>0</v>
      </c>
      <c r="J73" s="68">
        <f>IF(I73&lt;=HORAS!$B$115,0,IF(I73&lt;=HORAS!$B$116,0.25,IF(I73&lt;=HORAS!$B$117,0.5,IF(I73&lt;=HORAS!$B$114,0.75,1))))</f>
        <v>0</v>
      </c>
      <c r="K73" s="69">
        <f>IF(G73=1,0,IF(E73&gt;HORAS!$B$97,E73-HORAS!$B$97,0))</f>
        <v>0</v>
      </c>
      <c r="L73" s="68">
        <f t="shared" si="66"/>
        <v>0</v>
      </c>
      <c r="M73" s="68">
        <f t="shared" si="67"/>
        <v>0</v>
      </c>
      <c r="N73" s="67">
        <f t="shared" si="68"/>
        <v>0</v>
      </c>
      <c r="O73" s="67">
        <f>IF(E73&lt;HORAS!$B$97,J73,0)</f>
        <v>0</v>
      </c>
      <c r="P73" s="67">
        <f t="shared" si="69"/>
        <v>0</v>
      </c>
      <c r="Q73" s="67">
        <f>IF(E73&gt;HORAS!$B$97,J73,0)</f>
        <v>0</v>
      </c>
      <c r="R73" s="67">
        <f t="shared" si="41"/>
        <v>0</v>
      </c>
      <c r="S73" s="67">
        <f t="shared" si="42"/>
        <v>0</v>
      </c>
      <c r="T73" s="67"/>
      <c r="U73" s="67">
        <f t="shared" si="43"/>
        <v>6</v>
      </c>
      <c r="V73" s="70" t="e">
        <f>VLOOKUP(C73,HORAS!$A$120:$A$137,1,FALSE)</f>
        <v>#N/A</v>
      </c>
      <c r="W73" s="67" t="b">
        <f t="shared" si="44"/>
        <v>1</v>
      </c>
      <c r="X73" s="59">
        <f t="shared" si="45"/>
        <v>0</v>
      </c>
      <c r="Y73" s="71">
        <f t="shared" si="46"/>
        <v>0</v>
      </c>
      <c r="Z73" s="71">
        <f t="shared" si="47"/>
        <v>0</v>
      </c>
      <c r="AA73" s="67">
        <f t="shared" si="48"/>
        <v>0</v>
      </c>
      <c r="AB73" s="67">
        <f t="shared" si="49"/>
        <v>0</v>
      </c>
      <c r="AC73" s="69">
        <f>IF(U73=7,IF(E73&gt;HORAS!$B$97,E73-HORAS!$B$97,0),IF(W73=FALSE,IF(E73&gt;HORAS!$B$97,E73-HORAS!$B$97,0),0))</f>
        <v>0</v>
      </c>
      <c r="AD73" s="71">
        <f t="shared" si="50"/>
        <v>0</v>
      </c>
      <c r="AE73" s="71">
        <f t="shared" si="51"/>
        <v>0</v>
      </c>
      <c r="AF73" s="68">
        <f>IF(AE73&lt;=HORAS!$B$115,0,IF(AE73&lt;=HORAS!$B$116,0.25,IF(AE73&lt;=HORAS!$B$117,0.5,IF(AE73&lt;=HORAS!$B$114,0.75,1))))</f>
        <v>0</v>
      </c>
      <c r="AG73" s="67">
        <f t="shared" si="52"/>
        <v>0</v>
      </c>
      <c r="AH73" s="67">
        <f>IF(AA73&gt;=8,IF(E73&lt;HORAS!$B$97,AF73,0),0)</f>
        <v>0</v>
      </c>
      <c r="AI73" s="67">
        <f>IF(E73&gt;=HORAS!$B$97,AF73,0)</f>
        <v>0</v>
      </c>
      <c r="AJ73" s="67">
        <f t="shared" si="53"/>
        <v>0</v>
      </c>
      <c r="AK73" s="67">
        <f t="shared" si="54"/>
        <v>0</v>
      </c>
      <c r="AL73" s="71">
        <f t="shared" si="55"/>
        <v>0</v>
      </c>
      <c r="AN73" s="59">
        <f t="shared" si="56"/>
        <v>0</v>
      </c>
      <c r="AO73" s="58">
        <f>IF(H73=1,IF(D73&lt;HORAS!$B$104,HORAS!$D$104-HORAS!$B$104,HORAS!$D$104-D73),0)</f>
        <v>0</v>
      </c>
      <c r="AP73" s="58">
        <f>IF(H73=1,IF(E73&gt;HORAS!$C$104,HORAS!$C$104,E73),0)</f>
        <v>0</v>
      </c>
      <c r="AQ73" s="58">
        <f t="shared" si="57"/>
        <v>0</v>
      </c>
      <c r="AR73" s="72">
        <f t="shared" si="58"/>
        <v>0</v>
      </c>
      <c r="AS73" s="72">
        <f t="shared" si="59"/>
        <v>0</v>
      </c>
      <c r="AT73" s="68">
        <f>IF(AS73&lt;=HORAS!$B$115,0,IF(AS73&lt;=HORAS!$B$116,0.25,IF(AS73&lt;=HORAS!$B$117,0.5,IF(AS73&lt;=HORAS!$B$114,0.75,1))))</f>
        <v>0</v>
      </c>
      <c r="AU73" s="67">
        <f t="shared" si="60"/>
        <v>0</v>
      </c>
      <c r="AV73" s="59">
        <f>IF(H73=1,IF(E73&gt;HORAS!$C$104,E73-HORAS!$C$104),0)</f>
        <v>0</v>
      </c>
      <c r="AW73" s="67">
        <f t="shared" si="61"/>
        <v>0</v>
      </c>
      <c r="AX73" s="67">
        <f t="shared" si="62"/>
        <v>0</v>
      </c>
      <c r="AY73" s="68">
        <f>IF(AX73&lt;=HORAS!$B$115,0,IF(AX73&lt;=HORAS!$B$116,0.25,IF(AX73&lt;=HORAS!$B$117,0.5,IF(AX73&lt;=HORAS!$B$114,0.75,1))))</f>
        <v>0</v>
      </c>
      <c r="AZ73" s="67">
        <f t="shared" si="63"/>
        <v>0</v>
      </c>
      <c r="BA73" s="67"/>
    </row>
    <row r="74" spans="1:53" s="72" customFormat="1" x14ac:dyDescent="0.2">
      <c r="A74" s="64" t="s">
        <v>219</v>
      </c>
      <c r="B74" s="64" t="s">
        <v>7</v>
      </c>
      <c r="C74" s="61"/>
      <c r="D74" s="62"/>
      <c r="E74" s="59"/>
      <c r="F74" s="66">
        <f>IF(G74=1,0,IF(E74&gt;HORAS!$B$96,E74-HORAS!$B$96,))</f>
        <v>0</v>
      </c>
      <c r="G74" s="67">
        <f t="shared" si="64"/>
        <v>0</v>
      </c>
      <c r="H74" s="67">
        <f>IF(D74&gt;=HORAS!$B$103,1,0)</f>
        <v>0</v>
      </c>
      <c r="I74" s="68">
        <f t="shared" si="65"/>
        <v>0</v>
      </c>
      <c r="J74" s="68">
        <f>IF(I74&lt;=HORAS!$B$115,0,IF(I74&lt;=HORAS!$B$116,0.25,IF(I74&lt;=HORAS!$B$117,0.5,IF(I74&lt;=HORAS!$B$114,0.75,1))))</f>
        <v>0</v>
      </c>
      <c r="K74" s="69">
        <f>IF(G74=1,0,IF(E74&gt;HORAS!$B$97,E74-HORAS!$B$97,0))</f>
        <v>0</v>
      </c>
      <c r="L74" s="68">
        <f t="shared" si="66"/>
        <v>0</v>
      </c>
      <c r="M74" s="68">
        <f t="shared" si="67"/>
        <v>0</v>
      </c>
      <c r="N74" s="67">
        <f t="shared" si="68"/>
        <v>0</v>
      </c>
      <c r="O74" s="67">
        <f>IF(E74&lt;HORAS!$B$97,J74,0)</f>
        <v>0</v>
      </c>
      <c r="P74" s="67">
        <f t="shared" si="69"/>
        <v>0</v>
      </c>
      <c r="Q74" s="67">
        <f>IF(E74&gt;HORAS!$B$97,J74,0)</f>
        <v>0</v>
      </c>
      <c r="R74" s="67">
        <f t="shared" si="41"/>
        <v>0</v>
      </c>
      <c r="S74" s="67">
        <f t="shared" si="42"/>
        <v>0</v>
      </c>
      <c r="T74" s="67"/>
      <c r="U74" s="67">
        <f t="shared" si="43"/>
        <v>6</v>
      </c>
      <c r="V74" s="70" t="e">
        <f>VLOOKUP(C74,HORAS!$A$120:$A$137,1,FALSE)</f>
        <v>#N/A</v>
      </c>
      <c r="W74" s="67" t="b">
        <f t="shared" si="44"/>
        <v>1</v>
      </c>
      <c r="X74" s="59">
        <f t="shared" si="45"/>
        <v>0</v>
      </c>
      <c r="Y74" s="71">
        <f t="shared" si="46"/>
        <v>0</v>
      </c>
      <c r="Z74" s="71">
        <f t="shared" si="47"/>
        <v>0</v>
      </c>
      <c r="AA74" s="67">
        <f t="shared" si="48"/>
        <v>0</v>
      </c>
      <c r="AB74" s="67">
        <f t="shared" si="49"/>
        <v>0</v>
      </c>
      <c r="AC74" s="69">
        <f>IF(U74=7,IF(E74&gt;HORAS!$B$97,E74-HORAS!$B$97,0),IF(W74=FALSE,IF(E74&gt;HORAS!$B$97,E74-HORAS!$B$97,0),0))</f>
        <v>0</v>
      </c>
      <c r="AD74" s="71">
        <f t="shared" si="50"/>
        <v>0</v>
      </c>
      <c r="AE74" s="71">
        <f t="shared" si="51"/>
        <v>0</v>
      </c>
      <c r="AF74" s="68">
        <f>IF(AE74&lt;=HORAS!$B$115,0,IF(AE74&lt;=HORAS!$B$116,0.25,IF(AE74&lt;=HORAS!$B$117,0.5,IF(AE74&lt;=HORAS!$B$114,0.75,1))))</f>
        <v>0</v>
      </c>
      <c r="AG74" s="67">
        <f t="shared" si="52"/>
        <v>0</v>
      </c>
      <c r="AH74" s="67">
        <f>IF(AA74&gt;=8,IF(E74&lt;HORAS!$B$97,AF74,0),0)</f>
        <v>0</v>
      </c>
      <c r="AI74" s="67">
        <f>IF(E74&gt;=HORAS!$B$97,AF74,0)</f>
        <v>0</v>
      </c>
      <c r="AJ74" s="67">
        <f t="shared" si="53"/>
        <v>0</v>
      </c>
      <c r="AK74" s="67">
        <f t="shared" si="54"/>
        <v>0</v>
      </c>
      <c r="AL74" s="71">
        <f t="shared" si="55"/>
        <v>0</v>
      </c>
      <c r="AN74" s="59">
        <f t="shared" si="56"/>
        <v>0</v>
      </c>
      <c r="AO74" s="58">
        <f>IF(H74=1,IF(D74&lt;HORAS!$B$104,HORAS!$D$104-HORAS!$B$104,HORAS!$D$104-D74),0)</f>
        <v>0</v>
      </c>
      <c r="AP74" s="58">
        <f>IF(H74=1,IF(E74&gt;HORAS!$C$104,HORAS!$C$104,E74),0)</f>
        <v>0</v>
      </c>
      <c r="AQ74" s="58">
        <f t="shared" si="57"/>
        <v>0</v>
      </c>
      <c r="AR74" s="72">
        <f t="shared" si="58"/>
        <v>0</v>
      </c>
      <c r="AS74" s="72">
        <f t="shared" si="59"/>
        <v>0</v>
      </c>
      <c r="AT74" s="68">
        <f>IF(AS74&lt;=HORAS!$B$115,0,IF(AS74&lt;=HORAS!$B$116,0.25,IF(AS74&lt;=HORAS!$B$117,0.5,IF(AS74&lt;=HORAS!$B$114,0.75,1))))</f>
        <v>0</v>
      </c>
      <c r="AU74" s="67">
        <f t="shared" si="60"/>
        <v>0</v>
      </c>
      <c r="AV74" s="59">
        <f>IF(H74=1,IF(E74&gt;HORAS!$C$104,E74-HORAS!$C$104),0)</f>
        <v>0</v>
      </c>
      <c r="AW74" s="67">
        <f t="shared" si="61"/>
        <v>0</v>
      </c>
      <c r="AX74" s="67">
        <f t="shared" si="62"/>
        <v>0</v>
      </c>
      <c r="AY74" s="68">
        <f>IF(AX74&lt;=HORAS!$B$115,0,IF(AX74&lt;=HORAS!$B$116,0.25,IF(AX74&lt;=HORAS!$B$117,0.5,IF(AX74&lt;=HORAS!$B$114,0.75,1))))</f>
        <v>0</v>
      </c>
      <c r="AZ74" s="67">
        <f t="shared" si="63"/>
        <v>0</v>
      </c>
      <c r="BA74" s="67"/>
    </row>
    <row r="75" spans="1:53" s="72" customFormat="1" x14ac:dyDescent="0.2">
      <c r="A75" s="64" t="s">
        <v>219</v>
      </c>
      <c r="B75" s="64" t="s">
        <v>7</v>
      </c>
      <c r="C75" s="61"/>
      <c r="D75" s="62"/>
      <c r="E75" s="59"/>
      <c r="F75" s="66">
        <f>IF(G75=1,0,IF(E75&gt;HORAS!$B$96,E75-HORAS!$B$96,))</f>
        <v>0</v>
      </c>
      <c r="G75" s="67">
        <f t="shared" si="64"/>
        <v>0</v>
      </c>
      <c r="H75" s="67">
        <f>IF(D75&gt;=HORAS!$B$103,1,0)</f>
        <v>0</v>
      </c>
      <c r="I75" s="68">
        <f t="shared" si="65"/>
        <v>0</v>
      </c>
      <c r="J75" s="68">
        <f>IF(I75&lt;=HORAS!$B$115,0,IF(I75&lt;=HORAS!$B$116,0.25,IF(I75&lt;=HORAS!$B$117,0.5,IF(I75&lt;=HORAS!$B$114,0.75,1))))</f>
        <v>0</v>
      </c>
      <c r="K75" s="69">
        <f>IF(G75=1,0,IF(E75&gt;HORAS!$B$97,E75-HORAS!$B$97,0))</f>
        <v>0</v>
      </c>
      <c r="L75" s="68">
        <f t="shared" si="66"/>
        <v>0</v>
      </c>
      <c r="M75" s="68">
        <f t="shared" si="67"/>
        <v>0</v>
      </c>
      <c r="N75" s="67">
        <f t="shared" si="68"/>
        <v>0</v>
      </c>
      <c r="O75" s="67">
        <f>IF(E75&lt;HORAS!$B$97,J75,0)</f>
        <v>0</v>
      </c>
      <c r="P75" s="67">
        <f t="shared" si="69"/>
        <v>0</v>
      </c>
      <c r="Q75" s="67">
        <f>IF(E75&gt;HORAS!$B$97,J75,0)</f>
        <v>0</v>
      </c>
      <c r="R75" s="67">
        <f t="shared" si="41"/>
        <v>0</v>
      </c>
      <c r="S75" s="67">
        <f t="shared" si="42"/>
        <v>0</v>
      </c>
      <c r="T75" s="67"/>
      <c r="U75" s="67">
        <f t="shared" si="43"/>
        <v>6</v>
      </c>
      <c r="V75" s="70" t="e">
        <f>VLOOKUP(C75,HORAS!$A$120:$A$137,1,FALSE)</f>
        <v>#N/A</v>
      </c>
      <c r="W75" s="67" t="b">
        <f t="shared" si="44"/>
        <v>1</v>
      </c>
      <c r="X75" s="59">
        <f t="shared" si="45"/>
        <v>0</v>
      </c>
      <c r="Y75" s="71">
        <f t="shared" si="46"/>
        <v>0</v>
      </c>
      <c r="Z75" s="71">
        <f t="shared" si="47"/>
        <v>0</v>
      </c>
      <c r="AA75" s="67">
        <f t="shared" si="48"/>
        <v>0</v>
      </c>
      <c r="AB75" s="67">
        <f t="shared" si="49"/>
        <v>0</v>
      </c>
      <c r="AC75" s="69">
        <f>IF(U75=7,IF(E75&gt;HORAS!$B$97,E75-HORAS!$B$97,0),IF(W75=FALSE,IF(E75&gt;HORAS!$B$97,E75-HORAS!$B$97,0),0))</f>
        <v>0</v>
      </c>
      <c r="AD75" s="71">
        <f t="shared" si="50"/>
        <v>0</v>
      </c>
      <c r="AE75" s="71">
        <f t="shared" si="51"/>
        <v>0</v>
      </c>
      <c r="AF75" s="68">
        <f>IF(AE75&lt;=HORAS!$B$115,0,IF(AE75&lt;=HORAS!$B$116,0.25,IF(AE75&lt;=HORAS!$B$117,0.5,IF(AE75&lt;=HORAS!$B$114,0.75,1))))</f>
        <v>0</v>
      </c>
      <c r="AG75" s="67">
        <f t="shared" si="52"/>
        <v>0</v>
      </c>
      <c r="AH75" s="67">
        <f>IF(AA75&gt;=8,IF(E75&lt;HORAS!$B$97,AF75,0),0)</f>
        <v>0</v>
      </c>
      <c r="AI75" s="67">
        <f>IF(E75&gt;=HORAS!$B$97,AF75,0)</f>
        <v>0</v>
      </c>
      <c r="AJ75" s="67">
        <f t="shared" si="53"/>
        <v>0</v>
      </c>
      <c r="AK75" s="67">
        <f t="shared" si="54"/>
        <v>0</v>
      </c>
      <c r="AL75" s="71">
        <f t="shared" si="55"/>
        <v>0</v>
      </c>
      <c r="AN75" s="59">
        <f t="shared" si="56"/>
        <v>0</v>
      </c>
      <c r="AO75" s="58">
        <f>IF(H75=1,IF(D75&lt;HORAS!$B$104,HORAS!$D$104-HORAS!$B$104,HORAS!$D$104-D75),0)</f>
        <v>0</v>
      </c>
      <c r="AP75" s="58">
        <f>IF(H75=1,IF(E75&gt;HORAS!$C$104,HORAS!$C$104,E75),0)</f>
        <v>0</v>
      </c>
      <c r="AQ75" s="58">
        <f t="shared" si="57"/>
        <v>0</v>
      </c>
      <c r="AR75" s="72">
        <f t="shared" si="58"/>
        <v>0</v>
      </c>
      <c r="AS75" s="72">
        <f t="shared" si="59"/>
        <v>0</v>
      </c>
      <c r="AT75" s="68">
        <f>IF(AS75&lt;=HORAS!$B$115,0,IF(AS75&lt;=HORAS!$B$116,0.25,IF(AS75&lt;=HORAS!$B$117,0.5,IF(AS75&lt;=HORAS!$B$114,0.75,1))))</f>
        <v>0</v>
      </c>
      <c r="AU75" s="67">
        <f t="shared" si="60"/>
        <v>0</v>
      </c>
      <c r="AV75" s="59">
        <f>IF(H75=1,IF(E75&gt;HORAS!$C$104,E75-HORAS!$C$104),0)</f>
        <v>0</v>
      </c>
      <c r="AW75" s="67">
        <f t="shared" si="61"/>
        <v>0</v>
      </c>
      <c r="AX75" s="67">
        <f t="shared" si="62"/>
        <v>0</v>
      </c>
      <c r="AY75" s="68">
        <f>IF(AX75&lt;=HORAS!$B$115,0,IF(AX75&lt;=HORAS!$B$116,0.25,IF(AX75&lt;=HORAS!$B$117,0.5,IF(AX75&lt;=HORAS!$B$114,0.75,1))))</f>
        <v>0</v>
      </c>
      <c r="AZ75" s="67">
        <f t="shared" si="63"/>
        <v>0</v>
      </c>
      <c r="BA75" s="67"/>
    </row>
    <row r="76" spans="1:53" s="72" customFormat="1" x14ac:dyDescent="0.2">
      <c r="A76" s="64" t="s">
        <v>219</v>
      </c>
      <c r="B76" s="64" t="s">
        <v>7</v>
      </c>
      <c r="C76" s="61"/>
      <c r="D76" s="62"/>
      <c r="E76" s="59"/>
      <c r="F76" s="66">
        <f>IF(G76=1,0,IF(E76&gt;HORAS!$B$96,E76-HORAS!$B$96,))</f>
        <v>0</v>
      </c>
      <c r="G76" s="67">
        <f t="shared" si="64"/>
        <v>0</v>
      </c>
      <c r="H76" s="67">
        <f>IF(D76&gt;=HORAS!$B$103,1,0)</f>
        <v>0</v>
      </c>
      <c r="I76" s="68">
        <f t="shared" si="65"/>
        <v>0</v>
      </c>
      <c r="J76" s="68">
        <f>IF(I76&lt;=HORAS!$B$115,0,IF(I76&lt;=HORAS!$B$116,0.25,IF(I76&lt;=HORAS!$B$117,0.5,IF(I76&lt;=HORAS!$B$114,0.75,1))))</f>
        <v>0</v>
      </c>
      <c r="K76" s="69">
        <f>IF(G76=1,0,IF(E76&gt;HORAS!$B$97,E76-HORAS!$B$97,0))</f>
        <v>0</v>
      </c>
      <c r="L76" s="68">
        <f t="shared" si="66"/>
        <v>0</v>
      </c>
      <c r="M76" s="68">
        <f t="shared" si="67"/>
        <v>0</v>
      </c>
      <c r="N76" s="67">
        <f t="shared" si="68"/>
        <v>0</v>
      </c>
      <c r="O76" s="67">
        <f>IF(E76&lt;HORAS!$B$97,J76,0)</f>
        <v>0</v>
      </c>
      <c r="P76" s="67">
        <f t="shared" si="69"/>
        <v>0</v>
      </c>
      <c r="Q76" s="67">
        <f>IF(E76&gt;HORAS!$B$97,J76,0)</f>
        <v>0</v>
      </c>
      <c r="R76" s="67">
        <f t="shared" si="41"/>
        <v>0</v>
      </c>
      <c r="S76" s="67">
        <f t="shared" si="42"/>
        <v>0</v>
      </c>
      <c r="T76" s="67"/>
      <c r="U76" s="67">
        <f t="shared" si="43"/>
        <v>6</v>
      </c>
      <c r="V76" s="70" t="e">
        <f>VLOOKUP(C76,HORAS!$A$120:$A$137,1,FALSE)</f>
        <v>#N/A</v>
      </c>
      <c r="W76" s="67" t="b">
        <f t="shared" si="44"/>
        <v>1</v>
      </c>
      <c r="X76" s="59">
        <f t="shared" si="45"/>
        <v>0</v>
      </c>
      <c r="Y76" s="71">
        <f t="shared" si="46"/>
        <v>0</v>
      </c>
      <c r="Z76" s="71">
        <f t="shared" si="47"/>
        <v>0</v>
      </c>
      <c r="AA76" s="67">
        <f t="shared" si="48"/>
        <v>0</v>
      </c>
      <c r="AB76" s="67">
        <f t="shared" si="49"/>
        <v>0</v>
      </c>
      <c r="AC76" s="69">
        <f>IF(U76=7,IF(E76&gt;HORAS!$B$97,E76-HORAS!$B$97,0),IF(W76=FALSE,IF(E76&gt;HORAS!$B$97,E76-HORAS!$B$97,0),0))</f>
        <v>0</v>
      </c>
      <c r="AD76" s="71">
        <f t="shared" si="50"/>
        <v>0</v>
      </c>
      <c r="AE76" s="71">
        <f t="shared" si="51"/>
        <v>0</v>
      </c>
      <c r="AF76" s="68">
        <f>IF(AE76&lt;=HORAS!$B$115,0,IF(AE76&lt;=HORAS!$B$116,0.25,IF(AE76&lt;=HORAS!$B$117,0.5,IF(AE76&lt;=HORAS!$B$114,0.75,1))))</f>
        <v>0</v>
      </c>
      <c r="AG76" s="67">
        <f t="shared" si="52"/>
        <v>0</v>
      </c>
      <c r="AH76" s="67">
        <f>IF(AA76&gt;=8,IF(E76&lt;HORAS!$B$97,AF76,0),0)</f>
        <v>0</v>
      </c>
      <c r="AI76" s="67">
        <f>IF(E76&gt;=HORAS!$B$97,AF76,0)</f>
        <v>0</v>
      </c>
      <c r="AJ76" s="67">
        <f t="shared" si="53"/>
        <v>0</v>
      </c>
      <c r="AK76" s="67">
        <f t="shared" si="54"/>
        <v>0</v>
      </c>
      <c r="AL76" s="71">
        <f t="shared" si="55"/>
        <v>0</v>
      </c>
      <c r="AN76" s="59">
        <f t="shared" si="56"/>
        <v>0</v>
      </c>
      <c r="AO76" s="58">
        <f>IF(H76=1,IF(D76&lt;HORAS!$B$104,HORAS!$D$104-HORAS!$B$104,HORAS!$D$104-D76),0)</f>
        <v>0</v>
      </c>
      <c r="AP76" s="58">
        <f>IF(H76=1,IF(E76&gt;HORAS!$C$104,HORAS!$C$104,E76),0)</f>
        <v>0</v>
      </c>
      <c r="AQ76" s="58">
        <f t="shared" si="57"/>
        <v>0</v>
      </c>
      <c r="AR76" s="72">
        <f t="shared" si="58"/>
        <v>0</v>
      </c>
      <c r="AS76" s="72">
        <f t="shared" si="59"/>
        <v>0</v>
      </c>
      <c r="AT76" s="68">
        <f>IF(AS76&lt;=HORAS!$B$115,0,IF(AS76&lt;=HORAS!$B$116,0.25,IF(AS76&lt;=HORAS!$B$117,0.5,IF(AS76&lt;=HORAS!$B$114,0.75,1))))</f>
        <v>0</v>
      </c>
      <c r="AU76" s="67">
        <f t="shared" si="60"/>
        <v>0</v>
      </c>
      <c r="AV76" s="59">
        <f>IF(H76=1,IF(E76&gt;HORAS!$C$104,E76-HORAS!$C$104),0)</f>
        <v>0</v>
      </c>
      <c r="AW76" s="67">
        <f t="shared" si="61"/>
        <v>0</v>
      </c>
      <c r="AX76" s="67">
        <f t="shared" si="62"/>
        <v>0</v>
      </c>
      <c r="AY76" s="68">
        <f>IF(AX76&lt;=HORAS!$B$115,0,IF(AX76&lt;=HORAS!$B$116,0.25,IF(AX76&lt;=HORAS!$B$117,0.5,IF(AX76&lt;=HORAS!$B$114,0.75,1))))</f>
        <v>0</v>
      </c>
      <c r="AZ76" s="67">
        <f t="shared" si="63"/>
        <v>0</v>
      </c>
      <c r="BA76" s="67"/>
    </row>
    <row r="77" spans="1:53" s="72" customFormat="1" x14ac:dyDescent="0.2">
      <c r="A77" s="64" t="s">
        <v>219</v>
      </c>
      <c r="B77" s="64" t="s">
        <v>7</v>
      </c>
      <c r="C77" s="61"/>
      <c r="D77" s="62"/>
      <c r="E77" s="59"/>
      <c r="F77" s="66">
        <f>IF(G77=1,0,IF(E77&gt;HORAS!$B$96,E77-HORAS!$B$96,))</f>
        <v>0</v>
      </c>
      <c r="G77" s="67">
        <f t="shared" si="64"/>
        <v>0</v>
      </c>
      <c r="H77" s="67">
        <f>IF(D77&gt;=HORAS!$B$103,1,0)</f>
        <v>0</v>
      </c>
      <c r="I77" s="68">
        <f t="shared" si="65"/>
        <v>0</v>
      </c>
      <c r="J77" s="68">
        <f>IF(I77&lt;=HORAS!$B$115,0,IF(I77&lt;=HORAS!$B$116,0.25,IF(I77&lt;=HORAS!$B$117,0.5,IF(I77&lt;=HORAS!$B$114,0.75,1))))</f>
        <v>0</v>
      </c>
      <c r="K77" s="69">
        <f>IF(G77=1,0,IF(E77&gt;HORAS!$B$97,E77-HORAS!$B$97,0))</f>
        <v>0</v>
      </c>
      <c r="L77" s="68">
        <f t="shared" si="66"/>
        <v>0</v>
      </c>
      <c r="M77" s="68">
        <f t="shared" si="67"/>
        <v>0</v>
      </c>
      <c r="N77" s="67">
        <f t="shared" si="68"/>
        <v>0</v>
      </c>
      <c r="O77" s="67">
        <f>IF(E77&lt;HORAS!$B$97,J77,0)</f>
        <v>0</v>
      </c>
      <c r="P77" s="67">
        <f t="shared" si="69"/>
        <v>0</v>
      </c>
      <c r="Q77" s="67">
        <f>IF(E77&gt;HORAS!$B$97,J77,0)</f>
        <v>0</v>
      </c>
      <c r="R77" s="67">
        <f t="shared" si="41"/>
        <v>0</v>
      </c>
      <c r="S77" s="67">
        <f t="shared" si="42"/>
        <v>0</v>
      </c>
      <c r="T77" s="67"/>
      <c r="U77" s="67">
        <f t="shared" si="43"/>
        <v>6</v>
      </c>
      <c r="V77" s="70" t="e">
        <f>VLOOKUP(C77,HORAS!$A$120:$A$137,1,FALSE)</f>
        <v>#N/A</v>
      </c>
      <c r="W77" s="67" t="b">
        <f t="shared" si="44"/>
        <v>1</v>
      </c>
      <c r="X77" s="59">
        <f t="shared" si="45"/>
        <v>0</v>
      </c>
      <c r="Y77" s="71">
        <f t="shared" si="46"/>
        <v>0</v>
      </c>
      <c r="Z77" s="71">
        <f t="shared" si="47"/>
        <v>0</v>
      </c>
      <c r="AA77" s="67">
        <f t="shared" si="48"/>
        <v>0</v>
      </c>
      <c r="AB77" s="67">
        <f t="shared" si="49"/>
        <v>0</v>
      </c>
      <c r="AC77" s="69">
        <f>IF(U77=7,IF(E77&gt;HORAS!$B$97,E77-HORAS!$B$97,0),IF(W77=FALSE,IF(E77&gt;HORAS!$B$97,E77-HORAS!$B$97,0),0))</f>
        <v>0</v>
      </c>
      <c r="AD77" s="71">
        <f t="shared" si="50"/>
        <v>0</v>
      </c>
      <c r="AE77" s="71">
        <f t="shared" si="51"/>
        <v>0</v>
      </c>
      <c r="AF77" s="68">
        <f>IF(AE77&lt;=HORAS!$B$115,0,IF(AE77&lt;=HORAS!$B$116,0.25,IF(AE77&lt;=HORAS!$B$117,0.5,IF(AE77&lt;=HORAS!$B$114,0.75,1))))</f>
        <v>0</v>
      </c>
      <c r="AG77" s="67">
        <f t="shared" si="52"/>
        <v>0</v>
      </c>
      <c r="AH77" s="67">
        <f>IF(AA77&gt;=8,IF(E77&lt;HORAS!$B$97,AF77,0),0)</f>
        <v>0</v>
      </c>
      <c r="AI77" s="67">
        <f>IF(E77&gt;=HORAS!$B$97,AF77,0)</f>
        <v>0</v>
      </c>
      <c r="AJ77" s="67">
        <f t="shared" si="53"/>
        <v>0</v>
      </c>
      <c r="AK77" s="67">
        <f t="shared" si="54"/>
        <v>0</v>
      </c>
      <c r="AL77" s="71">
        <f t="shared" si="55"/>
        <v>0</v>
      </c>
      <c r="AN77" s="59">
        <f t="shared" si="56"/>
        <v>0</v>
      </c>
      <c r="AO77" s="58">
        <f>IF(H77=1,IF(D77&lt;HORAS!$B$104,HORAS!$D$104-HORAS!$B$104,HORAS!$D$104-D77),0)</f>
        <v>0</v>
      </c>
      <c r="AP77" s="58">
        <f>IF(H77=1,IF(E77&gt;HORAS!$C$104,HORAS!$C$104,E77),0)</f>
        <v>0</v>
      </c>
      <c r="AQ77" s="58">
        <f t="shared" si="57"/>
        <v>0</v>
      </c>
      <c r="AR77" s="72">
        <f t="shared" si="58"/>
        <v>0</v>
      </c>
      <c r="AS77" s="72">
        <f t="shared" si="59"/>
        <v>0</v>
      </c>
      <c r="AT77" s="68">
        <f>IF(AS77&lt;=HORAS!$B$115,0,IF(AS77&lt;=HORAS!$B$116,0.25,IF(AS77&lt;=HORAS!$B$117,0.5,IF(AS77&lt;=HORAS!$B$114,0.75,1))))</f>
        <v>0</v>
      </c>
      <c r="AU77" s="67">
        <f t="shared" si="60"/>
        <v>0</v>
      </c>
      <c r="AV77" s="59">
        <f>IF(H77=1,IF(E77&gt;HORAS!$C$104,E77-HORAS!$C$104),0)</f>
        <v>0</v>
      </c>
      <c r="AW77" s="67">
        <f t="shared" si="61"/>
        <v>0</v>
      </c>
      <c r="AX77" s="67">
        <f t="shared" si="62"/>
        <v>0</v>
      </c>
      <c r="AY77" s="68">
        <f>IF(AX77&lt;=HORAS!$B$115,0,IF(AX77&lt;=HORAS!$B$116,0.25,IF(AX77&lt;=HORAS!$B$117,0.5,IF(AX77&lt;=HORAS!$B$114,0.75,1))))</f>
        <v>0</v>
      </c>
      <c r="AZ77" s="67">
        <f t="shared" si="63"/>
        <v>0</v>
      </c>
      <c r="BA77" s="67"/>
    </row>
    <row r="78" spans="1:53" s="72" customFormat="1" x14ac:dyDescent="0.2">
      <c r="A78" s="64" t="s">
        <v>219</v>
      </c>
      <c r="B78" s="64" t="s">
        <v>7</v>
      </c>
      <c r="C78" s="61"/>
      <c r="D78" s="62"/>
      <c r="E78" s="59"/>
      <c r="F78" s="66">
        <f>IF(G78=1,0,IF(E78&gt;HORAS!$B$96,E78-HORAS!$B$96,))</f>
        <v>0</v>
      </c>
      <c r="G78" s="67">
        <f t="shared" si="64"/>
        <v>0</v>
      </c>
      <c r="H78" s="67">
        <f>IF(D78&gt;=HORAS!$B$103,1,0)</f>
        <v>0</v>
      </c>
      <c r="I78" s="68">
        <f t="shared" si="65"/>
        <v>0</v>
      </c>
      <c r="J78" s="68">
        <f>IF(I78&lt;=HORAS!$B$115,0,IF(I78&lt;=HORAS!$B$116,0.25,IF(I78&lt;=HORAS!$B$117,0.5,IF(I78&lt;=HORAS!$B$114,0.75,1))))</f>
        <v>0</v>
      </c>
      <c r="K78" s="69">
        <f>IF(G78=1,0,IF(E78&gt;HORAS!$B$97,E78-HORAS!$B$97,0))</f>
        <v>0</v>
      </c>
      <c r="L78" s="68">
        <f t="shared" si="66"/>
        <v>0</v>
      </c>
      <c r="M78" s="68">
        <f t="shared" si="67"/>
        <v>0</v>
      </c>
      <c r="N78" s="67">
        <f t="shared" si="68"/>
        <v>0</v>
      </c>
      <c r="O78" s="67">
        <f>IF(E78&lt;HORAS!$B$97,J78,0)</f>
        <v>0</v>
      </c>
      <c r="P78" s="67">
        <f t="shared" si="69"/>
        <v>0</v>
      </c>
      <c r="Q78" s="67">
        <f>IF(E78&gt;HORAS!$B$97,J78,0)</f>
        <v>0</v>
      </c>
      <c r="R78" s="67">
        <f t="shared" si="41"/>
        <v>0</v>
      </c>
      <c r="S78" s="67">
        <f t="shared" si="42"/>
        <v>0</v>
      </c>
      <c r="T78" s="67"/>
      <c r="U78" s="67">
        <f t="shared" si="43"/>
        <v>6</v>
      </c>
      <c r="V78" s="70" t="e">
        <f>VLOOKUP(C78,HORAS!$A$120:$A$137,1,FALSE)</f>
        <v>#N/A</v>
      </c>
      <c r="W78" s="67" t="b">
        <f t="shared" si="44"/>
        <v>1</v>
      </c>
      <c r="X78" s="59">
        <f t="shared" si="45"/>
        <v>0</v>
      </c>
      <c r="Y78" s="71">
        <f t="shared" si="46"/>
        <v>0</v>
      </c>
      <c r="Z78" s="71">
        <f t="shared" si="47"/>
        <v>0</v>
      </c>
      <c r="AA78" s="67">
        <f t="shared" si="48"/>
        <v>0</v>
      </c>
      <c r="AB78" s="67">
        <f t="shared" si="49"/>
        <v>0</v>
      </c>
      <c r="AC78" s="69">
        <f>IF(U78=7,IF(E78&gt;HORAS!$B$97,E78-HORAS!$B$97,0),IF(W78=FALSE,IF(E78&gt;HORAS!$B$97,E78-HORAS!$B$97,0),0))</f>
        <v>0</v>
      </c>
      <c r="AD78" s="71">
        <f t="shared" si="50"/>
        <v>0</v>
      </c>
      <c r="AE78" s="71">
        <f t="shared" si="51"/>
        <v>0</v>
      </c>
      <c r="AF78" s="68">
        <f>IF(AE78&lt;=HORAS!$B$115,0,IF(AE78&lt;=HORAS!$B$116,0.25,IF(AE78&lt;=HORAS!$B$117,0.5,IF(AE78&lt;=HORAS!$B$114,0.75,1))))</f>
        <v>0</v>
      </c>
      <c r="AG78" s="67">
        <f t="shared" si="52"/>
        <v>0</v>
      </c>
      <c r="AH78" s="67">
        <f>IF(AA78&gt;=8,IF(E78&lt;HORAS!$B$97,AF78,0),0)</f>
        <v>0</v>
      </c>
      <c r="AI78" s="67">
        <f>IF(E78&gt;=HORAS!$B$97,AF78,0)</f>
        <v>0</v>
      </c>
      <c r="AJ78" s="67">
        <f t="shared" si="53"/>
        <v>0</v>
      </c>
      <c r="AK78" s="67">
        <f t="shared" si="54"/>
        <v>0</v>
      </c>
      <c r="AL78" s="71">
        <f t="shared" si="55"/>
        <v>0</v>
      </c>
      <c r="AN78" s="59">
        <f t="shared" si="56"/>
        <v>0</v>
      </c>
      <c r="AO78" s="58">
        <f>IF(H78=1,IF(D78&lt;HORAS!$B$104,HORAS!$D$104-HORAS!$B$104,HORAS!$D$104-D78),0)</f>
        <v>0</v>
      </c>
      <c r="AP78" s="58">
        <f>IF(H78=1,IF(E78&gt;HORAS!$C$104,HORAS!$C$104,E78),0)</f>
        <v>0</v>
      </c>
      <c r="AQ78" s="58">
        <f t="shared" si="57"/>
        <v>0</v>
      </c>
      <c r="AR78" s="72">
        <f t="shared" si="58"/>
        <v>0</v>
      </c>
      <c r="AS78" s="72">
        <f t="shared" si="59"/>
        <v>0</v>
      </c>
      <c r="AT78" s="68">
        <f>IF(AS78&lt;=HORAS!$B$115,0,IF(AS78&lt;=HORAS!$B$116,0.25,IF(AS78&lt;=HORAS!$B$117,0.5,IF(AS78&lt;=HORAS!$B$114,0.75,1))))</f>
        <v>0</v>
      </c>
      <c r="AU78" s="67">
        <f t="shared" si="60"/>
        <v>0</v>
      </c>
      <c r="AV78" s="59">
        <f>IF(H78=1,IF(E78&gt;HORAS!$C$104,E78-HORAS!$C$104),0)</f>
        <v>0</v>
      </c>
      <c r="AW78" s="67">
        <f t="shared" si="61"/>
        <v>0</v>
      </c>
      <c r="AX78" s="67">
        <f t="shared" si="62"/>
        <v>0</v>
      </c>
      <c r="AY78" s="68">
        <f>IF(AX78&lt;=HORAS!$B$115,0,IF(AX78&lt;=HORAS!$B$116,0.25,IF(AX78&lt;=HORAS!$B$117,0.5,IF(AX78&lt;=HORAS!$B$114,0.75,1))))</f>
        <v>0</v>
      </c>
      <c r="AZ78" s="67">
        <f t="shared" si="63"/>
        <v>0</v>
      </c>
      <c r="BA78" s="67"/>
    </row>
    <row r="79" spans="1:53" s="72" customFormat="1" x14ac:dyDescent="0.2">
      <c r="A79" s="64" t="s">
        <v>219</v>
      </c>
      <c r="B79" s="64" t="s">
        <v>7</v>
      </c>
      <c r="C79" s="61"/>
      <c r="D79" s="62"/>
      <c r="E79" s="59"/>
      <c r="F79" s="66">
        <f>IF(G79=1,0,IF(E79&gt;HORAS!$B$96,E79-HORAS!$B$96,))</f>
        <v>0</v>
      </c>
      <c r="G79" s="67">
        <f t="shared" si="64"/>
        <v>0</v>
      </c>
      <c r="H79" s="67">
        <f>IF(D79&gt;=HORAS!$B$103,1,0)</f>
        <v>0</v>
      </c>
      <c r="I79" s="68">
        <f t="shared" si="65"/>
        <v>0</v>
      </c>
      <c r="J79" s="68">
        <f>IF(I79&lt;=HORAS!$B$115,0,IF(I79&lt;=HORAS!$B$116,0.25,IF(I79&lt;=HORAS!$B$117,0.5,IF(I79&lt;=HORAS!$B$114,0.75,1))))</f>
        <v>0</v>
      </c>
      <c r="K79" s="69">
        <f>IF(G79=1,0,IF(E79&gt;HORAS!$B$97,E79-HORAS!$B$97,0))</f>
        <v>0</v>
      </c>
      <c r="L79" s="68">
        <f t="shared" si="66"/>
        <v>0</v>
      </c>
      <c r="M79" s="68">
        <f t="shared" si="67"/>
        <v>0</v>
      </c>
      <c r="N79" s="67">
        <f t="shared" si="68"/>
        <v>0</v>
      </c>
      <c r="O79" s="67">
        <f>IF(E79&lt;HORAS!$B$97,J79,0)</f>
        <v>0</v>
      </c>
      <c r="P79" s="67">
        <f t="shared" si="69"/>
        <v>0</v>
      </c>
      <c r="Q79" s="67">
        <f>IF(E79&gt;HORAS!$B$97,J79,0)</f>
        <v>0</v>
      </c>
      <c r="R79" s="67">
        <f t="shared" si="41"/>
        <v>0</v>
      </c>
      <c r="S79" s="67">
        <f t="shared" si="42"/>
        <v>0</v>
      </c>
      <c r="T79" s="67"/>
      <c r="U79" s="67">
        <f t="shared" si="43"/>
        <v>6</v>
      </c>
      <c r="V79" s="70" t="e">
        <f>VLOOKUP(C79,HORAS!$A$120:$A$137,1,FALSE)</f>
        <v>#N/A</v>
      </c>
      <c r="W79" s="67" t="b">
        <f t="shared" si="44"/>
        <v>1</v>
      </c>
      <c r="X79" s="59">
        <f t="shared" si="45"/>
        <v>0</v>
      </c>
      <c r="Y79" s="71">
        <f t="shared" si="46"/>
        <v>0</v>
      </c>
      <c r="Z79" s="71">
        <f t="shared" si="47"/>
        <v>0</v>
      </c>
      <c r="AA79" s="67">
        <f t="shared" si="48"/>
        <v>0</v>
      </c>
      <c r="AB79" s="67">
        <f t="shared" si="49"/>
        <v>0</v>
      </c>
      <c r="AC79" s="69">
        <f>IF(U79=7,IF(E79&gt;HORAS!$B$97,E79-HORAS!$B$97,0),IF(W79=FALSE,IF(E79&gt;HORAS!$B$97,E79-HORAS!$B$97,0),0))</f>
        <v>0</v>
      </c>
      <c r="AD79" s="71">
        <f t="shared" si="50"/>
        <v>0</v>
      </c>
      <c r="AE79" s="71">
        <f t="shared" si="51"/>
        <v>0</v>
      </c>
      <c r="AF79" s="68">
        <f>IF(AE79&lt;=HORAS!$B$115,0,IF(AE79&lt;=HORAS!$B$116,0.25,IF(AE79&lt;=HORAS!$B$117,0.5,IF(AE79&lt;=HORAS!$B$114,0.75,1))))</f>
        <v>0</v>
      </c>
      <c r="AG79" s="67">
        <f t="shared" si="52"/>
        <v>0</v>
      </c>
      <c r="AH79" s="67">
        <f>IF(AA79&gt;=8,IF(E79&lt;HORAS!$B$97,AF79,0),0)</f>
        <v>0</v>
      </c>
      <c r="AI79" s="67">
        <f>IF(E79&gt;=HORAS!$B$97,AF79,0)</f>
        <v>0</v>
      </c>
      <c r="AJ79" s="67">
        <f t="shared" si="53"/>
        <v>0</v>
      </c>
      <c r="AK79" s="67">
        <f t="shared" si="54"/>
        <v>0</v>
      </c>
      <c r="AL79" s="71">
        <f t="shared" si="55"/>
        <v>0</v>
      </c>
      <c r="AN79" s="59">
        <f t="shared" si="56"/>
        <v>0</v>
      </c>
      <c r="AO79" s="58">
        <f>IF(H79=1,IF(D79&lt;HORAS!$B$104,HORAS!$D$104-HORAS!$B$104,HORAS!$D$104-D79),0)</f>
        <v>0</v>
      </c>
      <c r="AP79" s="58">
        <f>IF(H79=1,IF(E79&gt;HORAS!$C$104,HORAS!$C$104,E79),0)</f>
        <v>0</v>
      </c>
      <c r="AQ79" s="58">
        <f t="shared" si="57"/>
        <v>0</v>
      </c>
      <c r="AR79" s="72">
        <f t="shared" si="58"/>
        <v>0</v>
      </c>
      <c r="AS79" s="72">
        <f t="shared" si="59"/>
        <v>0</v>
      </c>
      <c r="AT79" s="68">
        <f>IF(AS79&lt;=HORAS!$B$115,0,IF(AS79&lt;=HORAS!$B$116,0.25,IF(AS79&lt;=HORAS!$B$117,0.5,IF(AS79&lt;=HORAS!$B$114,0.75,1))))</f>
        <v>0</v>
      </c>
      <c r="AU79" s="67">
        <f t="shared" si="60"/>
        <v>0</v>
      </c>
      <c r="AV79" s="59">
        <f>IF(H79=1,IF(E79&gt;HORAS!$C$104,E79-HORAS!$C$104),0)</f>
        <v>0</v>
      </c>
      <c r="AW79" s="67">
        <f t="shared" si="61"/>
        <v>0</v>
      </c>
      <c r="AX79" s="67">
        <f t="shared" si="62"/>
        <v>0</v>
      </c>
      <c r="AY79" s="68">
        <f>IF(AX79&lt;=HORAS!$B$115,0,IF(AX79&lt;=HORAS!$B$116,0.25,IF(AX79&lt;=HORAS!$B$117,0.5,IF(AX79&lt;=HORAS!$B$114,0.75,1))))</f>
        <v>0</v>
      </c>
      <c r="AZ79" s="67">
        <f t="shared" si="63"/>
        <v>0</v>
      </c>
      <c r="BA79" s="67"/>
    </row>
    <row r="80" spans="1:53" s="72" customFormat="1" x14ac:dyDescent="0.2">
      <c r="A80" s="64" t="s">
        <v>219</v>
      </c>
      <c r="B80" s="64" t="s">
        <v>7</v>
      </c>
      <c r="C80" s="61"/>
      <c r="D80" s="62"/>
      <c r="E80" s="59"/>
      <c r="F80" s="66">
        <f>IF(G80=1,0,IF(E80&gt;HORAS!$B$96,E80-HORAS!$B$96,))</f>
        <v>0</v>
      </c>
      <c r="G80" s="67">
        <f t="shared" si="64"/>
        <v>0</v>
      </c>
      <c r="H80" s="67">
        <f>IF(D80&gt;=HORAS!$B$103,1,0)</f>
        <v>0</v>
      </c>
      <c r="I80" s="68">
        <f t="shared" si="65"/>
        <v>0</v>
      </c>
      <c r="J80" s="68">
        <f>IF(I80&lt;=HORAS!$B$115,0,IF(I80&lt;=HORAS!$B$116,0.25,IF(I80&lt;=HORAS!$B$117,0.5,IF(I80&lt;=HORAS!$B$114,0.75,1))))</f>
        <v>0</v>
      </c>
      <c r="K80" s="69">
        <f>IF(G80=1,0,IF(E80&gt;HORAS!$B$97,E80-HORAS!$B$97,0))</f>
        <v>0</v>
      </c>
      <c r="L80" s="68">
        <f t="shared" si="66"/>
        <v>0</v>
      </c>
      <c r="M80" s="68">
        <f t="shared" si="67"/>
        <v>0</v>
      </c>
      <c r="N80" s="67">
        <f t="shared" si="68"/>
        <v>0</v>
      </c>
      <c r="O80" s="67">
        <f>IF(E80&lt;HORAS!$B$97,J80,0)</f>
        <v>0</v>
      </c>
      <c r="P80" s="67">
        <f t="shared" si="69"/>
        <v>0</v>
      </c>
      <c r="Q80" s="67">
        <f>IF(E80&gt;HORAS!$B$97,J80,0)</f>
        <v>0</v>
      </c>
      <c r="R80" s="67">
        <f t="shared" si="41"/>
        <v>0</v>
      </c>
      <c r="S80" s="67">
        <f t="shared" si="42"/>
        <v>0</v>
      </c>
      <c r="T80" s="67"/>
      <c r="U80" s="67">
        <f t="shared" si="43"/>
        <v>6</v>
      </c>
      <c r="V80" s="70" t="e">
        <f>VLOOKUP(C80,HORAS!$A$120:$A$137,1,FALSE)</f>
        <v>#N/A</v>
      </c>
      <c r="W80" s="67" t="b">
        <f t="shared" si="44"/>
        <v>1</v>
      </c>
      <c r="X80" s="59">
        <f t="shared" si="45"/>
        <v>0</v>
      </c>
      <c r="Y80" s="71">
        <f t="shared" si="46"/>
        <v>0</v>
      </c>
      <c r="Z80" s="71">
        <f t="shared" si="47"/>
        <v>0</v>
      </c>
      <c r="AA80" s="67">
        <f t="shared" si="48"/>
        <v>0</v>
      </c>
      <c r="AB80" s="67">
        <f t="shared" si="49"/>
        <v>0</v>
      </c>
      <c r="AC80" s="69">
        <f>IF(U80=7,IF(E80&gt;HORAS!$B$97,E80-HORAS!$B$97,0),IF(W80=FALSE,IF(E80&gt;HORAS!$B$97,E80-HORAS!$B$97,0),0))</f>
        <v>0</v>
      </c>
      <c r="AD80" s="71">
        <f t="shared" si="50"/>
        <v>0</v>
      </c>
      <c r="AE80" s="71">
        <f t="shared" si="51"/>
        <v>0</v>
      </c>
      <c r="AF80" s="68">
        <f>IF(AE80&lt;=HORAS!$B$115,0,IF(AE80&lt;=HORAS!$B$116,0.25,IF(AE80&lt;=HORAS!$B$117,0.5,IF(AE80&lt;=HORAS!$B$114,0.75,1))))</f>
        <v>0</v>
      </c>
      <c r="AG80" s="67">
        <f t="shared" si="52"/>
        <v>0</v>
      </c>
      <c r="AH80" s="67">
        <f>IF(AA80&gt;=8,IF(E80&lt;HORAS!$B$97,AF80,0),0)</f>
        <v>0</v>
      </c>
      <c r="AI80" s="67">
        <f>IF(E80&gt;=HORAS!$B$97,AF80,0)</f>
        <v>0</v>
      </c>
      <c r="AJ80" s="67">
        <f t="shared" si="53"/>
        <v>0</v>
      </c>
      <c r="AK80" s="67">
        <f t="shared" si="54"/>
        <v>0</v>
      </c>
      <c r="AL80" s="71">
        <f t="shared" si="55"/>
        <v>0</v>
      </c>
      <c r="AN80" s="59">
        <f t="shared" si="56"/>
        <v>0</v>
      </c>
      <c r="AO80" s="58">
        <f>IF(H80=1,IF(D80&lt;HORAS!$B$104,HORAS!$D$104-HORAS!$B$104,HORAS!$D$104-D80),0)</f>
        <v>0</v>
      </c>
      <c r="AP80" s="58">
        <f>IF(H80=1,IF(E80&gt;HORAS!$C$104,HORAS!$C$104,E80),0)</f>
        <v>0</v>
      </c>
      <c r="AQ80" s="58">
        <f t="shared" si="57"/>
        <v>0</v>
      </c>
      <c r="AR80" s="72">
        <f t="shared" si="58"/>
        <v>0</v>
      </c>
      <c r="AS80" s="72">
        <f t="shared" si="59"/>
        <v>0</v>
      </c>
      <c r="AT80" s="68">
        <f>IF(AS80&lt;=HORAS!$B$115,0,IF(AS80&lt;=HORAS!$B$116,0.25,IF(AS80&lt;=HORAS!$B$117,0.5,IF(AS80&lt;=HORAS!$B$114,0.75,1))))</f>
        <v>0</v>
      </c>
      <c r="AU80" s="67">
        <f t="shared" si="60"/>
        <v>0</v>
      </c>
      <c r="AV80" s="59">
        <f>IF(H80=1,IF(E80&gt;HORAS!$C$104,E80-HORAS!$C$104),0)</f>
        <v>0</v>
      </c>
      <c r="AW80" s="67">
        <f t="shared" si="61"/>
        <v>0</v>
      </c>
      <c r="AX80" s="67">
        <f t="shared" si="62"/>
        <v>0</v>
      </c>
      <c r="AY80" s="68">
        <f>IF(AX80&lt;=HORAS!$B$115,0,IF(AX80&lt;=HORAS!$B$116,0.25,IF(AX80&lt;=HORAS!$B$117,0.5,IF(AX80&lt;=HORAS!$B$114,0.75,1))))</f>
        <v>0</v>
      </c>
      <c r="AZ80" s="67">
        <f t="shared" si="63"/>
        <v>0</v>
      </c>
      <c r="BA80" s="67"/>
    </row>
    <row r="81" spans="1:53" s="72" customFormat="1" x14ac:dyDescent="0.2">
      <c r="A81" s="64" t="s">
        <v>283</v>
      </c>
      <c r="B81" s="64" t="s">
        <v>252</v>
      </c>
      <c r="C81" s="74">
        <v>45667</v>
      </c>
      <c r="D81" s="62">
        <v>0.65625</v>
      </c>
      <c r="E81" s="59">
        <v>0.79166666666666663</v>
      </c>
      <c r="F81" s="66">
        <f>IF(G81=1,0,IF(E81&gt;HORAS!$B$96,E81-HORAS!$B$96,))</f>
        <v>0.13541666666666663</v>
      </c>
      <c r="G81" s="67">
        <f t="shared" si="64"/>
        <v>0</v>
      </c>
      <c r="H81" s="67">
        <f>IF(D81&gt;=HORAS!$B$103,1,0)</f>
        <v>0</v>
      </c>
      <c r="I81" s="68">
        <f t="shared" si="65"/>
        <v>15</v>
      </c>
      <c r="J81" s="68">
        <f>IF(I81&lt;=HORAS!$B$115,0,IF(I81&lt;=HORAS!$B$116,0.25,IF(I81&lt;=HORAS!$B$117,0.5,IF(I81&lt;=HORAS!$B$114,0.75,1))))</f>
        <v>0.25</v>
      </c>
      <c r="K81" s="69">
        <f>IF(G81=1,0,IF(E81&gt;HORAS!$B$97,E81-HORAS!$B$97,0))</f>
        <v>0</v>
      </c>
      <c r="L81" s="68">
        <f t="shared" si="66"/>
        <v>0</v>
      </c>
      <c r="M81" s="68">
        <f t="shared" si="67"/>
        <v>3</v>
      </c>
      <c r="N81" s="67">
        <f t="shared" si="68"/>
        <v>3</v>
      </c>
      <c r="O81" s="67">
        <f>IF(E81&lt;HORAS!$B$97,J81,0)</f>
        <v>0.25</v>
      </c>
      <c r="P81" s="67">
        <f t="shared" si="69"/>
        <v>0</v>
      </c>
      <c r="Q81" s="67">
        <f>IF(E81&gt;HORAS!$B$97,J81,0)</f>
        <v>0</v>
      </c>
      <c r="R81" s="100">
        <f t="shared" si="41"/>
        <v>3.25</v>
      </c>
      <c r="S81" s="67">
        <f t="shared" si="42"/>
        <v>0</v>
      </c>
      <c r="T81" s="67"/>
      <c r="U81" s="67">
        <f t="shared" si="43"/>
        <v>5</v>
      </c>
      <c r="V81" s="70" t="e">
        <f>VLOOKUP(C81,HORAS!$A$120:$A$137,1,FALSE)</f>
        <v>#N/A</v>
      </c>
      <c r="W81" s="67" t="b">
        <f t="shared" si="44"/>
        <v>1</v>
      </c>
      <c r="X81" s="59">
        <f t="shared" si="45"/>
        <v>0</v>
      </c>
      <c r="Y81" s="71">
        <f t="shared" si="46"/>
        <v>0</v>
      </c>
      <c r="Z81" s="71">
        <f t="shared" si="47"/>
        <v>0</v>
      </c>
      <c r="AA81" s="67">
        <f t="shared" si="48"/>
        <v>0</v>
      </c>
      <c r="AB81" s="67">
        <f t="shared" si="49"/>
        <v>0</v>
      </c>
      <c r="AC81" s="69">
        <f>IF(U81=7,IF(E81&gt;HORAS!$B$97,E81-HORAS!$B$97,0),IF(W81=FALSE,IF(E81&gt;HORAS!$B$97,E81-HORAS!$B$97,0),0))</f>
        <v>0</v>
      </c>
      <c r="AD81" s="71">
        <f t="shared" si="50"/>
        <v>0</v>
      </c>
      <c r="AE81" s="71">
        <f t="shared" si="51"/>
        <v>0</v>
      </c>
      <c r="AF81" s="68">
        <f>IF(AE81&lt;=HORAS!$B$115,0,IF(AE81&lt;=HORAS!$B$116,0.25,IF(AE81&lt;=HORAS!$B$117,0.5,IF(AE81&lt;=HORAS!$B$114,0.75,1))))</f>
        <v>0</v>
      </c>
      <c r="AG81" s="67">
        <f t="shared" si="52"/>
        <v>0</v>
      </c>
      <c r="AH81" s="67">
        <f>IF(AA81&gt;=8,IF(E81&lt;HORAS!$B$97,AF81,0),0)</f>
        <v>0</v>
      </c>
      <c r="AI81" s="67">
        <f>IF(E81&gt;=HORAS!$B$97,AF81,0)</f>
        <v>0</v>
      </c>
      <c r="AJ81" s="67">
        <f t="shared" si="53"/>
        <v>0</v>
      </c>
      <c r="AK81" s="67">
        <f t="shared" si="54"/>
        <v>0</v>
      </c>
      <c r="AL81" s="71">
        <f t="shared" si="55"/>
        <v>0</v>
      </c>
      <c r="AN81" s="59">
        <f t="shared" si="56"/>
        <v>0</v>
      </c>
      <c r="AO81" s="58">
        <f>IF(H81=1,IF(D81&lt;HORAS!$B$104,HORAS!$D$104-HORAS!$B$104,HORAS!$D$104-D81),0)</f>
        <v>0</v>
      </c>
      <c r="AP81" s="58">
        <f>IF(H81=1,IF(E81&gt;HORAS!$C$104,HORAS!$C$104,E81),0)</f>
        <v>0</v>
      </c>
      <c r="AQ81" s="58">
        <f t="shared" si="57"/>
        <v>0</v>
      </c>
      <c r="AR81" s="72">
        <f t="shared" si="58"/>
        <v>0</v>
      </c>
      <c r="AS81" s="72">
        <f t="shared" si="59"/>
        <v>0</v>
      </c>
      <c r="AT81" s="68">
        <f>IF(AS81&lt;=HORAS!$B$115,0,IF(AS81&lt;=HORAS!$B$116,0.25,IF(AS81&lt;=HORAS!$B$117,0.5,IF(AS81&lt;=HORAS!$B$114,0.75,1))))</f>
        <v>0</v>
      </c>
      <c r="AU81" s="67">
        <f t="shared" si="60"/>
        <v>0</v>
      </c>
      <c r="AV81" s="59">
        <f>IF(H81=1,IF(E81&gt;HORAS!$C$104,E81-HORAS!$C$104),0)</f>
        <v>0</v>
      </c>
      <c r="AW81" s="67">
        <f t="shared" si="61"/>
        <v>0</v>
      </c>
      <c r="AX81" s="67">
        <f t="shared" si="62"/>
        <v>0</v>
      </c>
      <c r="AY81" s="68">
        <f>IF(AX81&lt;=HORAS!$B$115,0,IF(AX81&lt;=HORAS!$B$116,0.25,IF(AX81&lt;=HORAS!$B$117,0.5,IF(AX81&lt;=HORAS!$B$114,0.75,1))))</f>
        <v>0</v>
      </c>
      <c r="AZ81" s="67">
        <f t="shared" si="63"/>
        <v>0</v>
      </c>
      <c r="BA81" s="67"/>
    </row>
    <row r="82" spans="1:53" s="72" customFormat="1" x14ac:dyDescent="0.2">
      <c r="A82" s="64" t="s">
        <v>220</v>
      </c>
      <c r="B82" s="64" t="s">
        <v>7</v>
      </c>
      <c r="C82" s="61"/>
      <c r="D82" s="62"/>
      <c r="E82" s="59"/>
      <c r="F82" s="66">
        <f>IF(G82=1,0,IF(E82&gt;HORAS!$B$96,E82-HORAS!$B$96,))</f>
        <v>0</v>
      </c>
      <c r="G82" s="67">
        <f t="shared" si="64"/>
        <v>0</v>
      </c>
      <c r="H82" s="67">
        <f>IF(D82&gt;=HORAS!$B$103,1,0)</f>
        <v>0</v>
      </c>
      <c r="I82" s="68">
        <f t="shared" si="65"/>
        <v>0</v>
      </c>
      <c r="J82" s="68">
        <f>IF(I82&lt;=HORAS!$B$115,0,IF(I82&lt;=HORAS!$B$116,0.25,IF(I82&lt;=HORAS!$B$117,0.5,IF(I82&lt;=HORAS!$B$114,0.75,1))))</f>
        <v>0</v>
      </c>
      <c r="K82" s="69">
        <f>IF(G82=1,0,IF(E82&gt;HORAS!$B$97,E82-HORAS!$B$97,0))</f>
        <v>0</v>
      </c>
      <c r="L82" s="68">
        <f t="shared" si="66"/>
        <v>0</v>
      </c>
      <c r="M82" s="68">
        <f t="shared" si="67"/>
        <v>0</v>
      </c>
      <c r="N82" s="67">
        <f t="shared" si="68"/>
        <v>0</v>
      </c>
      <c r="O82" s="67">
        <f>IF(E82&lt;HORAS!$B$97,J82,0)</f>
        <v>0</v>
      </c>
      <c r="P82" s="67">
        <f t="shared" si="69"/>
        <v>0</v>
      </c>
      <c r="Q82" s="67">
        <f>IF(E82&gt;HORAS!$B$97,J82,0)</f>
        <v>0</v>
      </c>
      <c r="R82" s="67">
        <f t="shared" si="41"/>
        <v>0</v>
      </c>
      <c r="S82" s="67">
        <f t="shared" si="42"/>
        <v>0</v>
      </c>
      <c r="T82" s="67"/>
      <c r="U82" s="67">
        <f t="shared" si="43"/>
        <v>6</v>
      </c>
      <c r="V82" s="70" t="e">
        <f>VLOOKUP(C82,HORAS!$A$120:$A$137,1,FALSE)</f>
        <v>#N/A</v>
      </c>
      <c r="W82" s="67" t="b">
        <f t="shared" si="44"/>
        <v>1</v>
      </c>
      <c r="X82" s="59">
        <f t="shared" si="45"/>
        <v>0</v>
      </c>
      <c r="Y82" s="71">
        <f t="shared" si="46"/>
        <v>0</v>
      </c>
      <c r="Z82" s="71">
        <f t="shared" si="47"/>
        <v>0</v>
      </c>
      <c r="AA82" s="67">
        <f t="shared" si="48"/>
        <v>0</v>
      </c>
      <c r="AB82" s="67">
        <f t="shared" si="49"/>
        <v>0</v>
      </c>
      <c r="AC82" s="69">
        <f>IF(U82=7,IF(E82&gt;HORAS!$B$97,E82-HORAS!$B$97,0),IF(W82=FALSE,IF(E82&gt;HORAS!$B$97,E82-HORAS!$B$97,0),0))</f>
        <v>0</v>
      </c>
      <c r="AD82" s="71">
        <f t="shared" si="50"/>
        <v>0</v>
      </c>
      <c r="AE82" s="71">
        <f t="shared" si="51"/>
        <v>0</v>
      </c>
      <c r="AF82" s="68">
        <f>IF(AE82&lt;=HORAS!$B$115,0,IF(AE82&lt;=HORAS!$B$116,0.25,IF(AE82&lt;=HORAS!$B$117,0.5,IF(AE82&lt;=HORAS!$B$114,0.75,1))))</f>
        <v>0</v>
      </c>
      <c r="AG82" s="67">
        <f t="shared" si="52"/>
        <v>0</v>
      </c>
      <c r="AH82" s="67">
        <f>IF(AA82&gt;=8,IF(E82&lt;HORAS!$B$97,AF82,0),0)</f>
        <v>0</v>
      </c>
      <c r="AI82" s="67">
        <f>IF(E82&gt;=HORAS!$B$97,AF82,0)</f>
        <v>0</v>
      </c>
      <c r="AJ82" s="67">
        <f t="shared" si="53"/>
        <v>0</v>
      </c>
      <c r="AK82" s="67">
        <f t="shared" si="54"/>
        <v>0</v>
      </c>
      <c r="AL82" s="71">
        <f t="shared" si="55"/>
        <v>0</v>
      </c>
      <c r="AN82" s="59">
        <f t="shared" si="56"/>
        <v>0</v>
      </c>
      <c r="AO82" s="58">
        <f>IF(H82=1,IF(D82&lt;HORAS!$B$104,HORAS!$D$104-HORAS!$B$104,HORAS!$D$104-D82),0)</f>
        <v>0</v>
      </c>
      <c r="AP82" s="58">
        <f>IF(H82=1,IF(E82&gt;HORAS!$C$104,HORAS!$C$104,E82),0)</f>
        <v>0</v>
      </c>
      <c r="AQ82" s="58">
        <f t="shared" si="57"/>
        <v>0</v>
      </c>
      <c r="AR82" s="72">
        <f t="shared" si="58"/>
        <v>0</v>
      </c>
      <c r="AS82" s="72">
        <f t="shared" si="59"/>
        <v>0</v>
      </c>
      <c r="AT82" s="68">
        <f>IF(AS82&lt;=HORAS!$B$115,0,IF(AS82&lt;=HORAS!$B$116,0.25,IF(AS82&lt;=HORAS!$B$117,0.5,IF(AS82&lt;=HORAS!$B$114,0.75,1))))</f>
        <v>0</v>
      </c>
      <c r="AU82" s="67">
        <f t="shared" si="60"/>
        <v>0</v>
      </c>
      <c r="AV82" s="59">
        <f>IF(H82=1,IF(E82&gt;HORAS!$C$104,E82-HORAS!$C$104),0)</f>
        <v>0</v>
      </c>
      <c r="AW82" s="67">
        <f t="shared" si="61"/>
        <v>0</v>
      </c>
      <c r="AX82" s="67">
        <f t="shared" si="62"/>
        <v>0</v>
      </c>
      <c r="AY82" s="68">
        <f>IF(AX82&lt;=HORAS!$B$115,0,IF(AX82&lt;=HORAS!$B$116,0.25,IF(AX82&lt;=HORAS!$B$117,0.5,IF(AX82&lt;=HORAS!$B$114,0.75,1))))</f>
        <v>0</v>
      </c>
      <c r="AZ82" s="67">
        <f t="shared" si="63"/>
        <v>0</v>
      </c>
      <c r="BA82" s="67"/>
    </row>
    <row r="83" spans="1:53" s="72" customFormat="1" x14ac:dyDescent="0.2">
      <c r="A83" s="64" t="s">
        <v>220</v>
      </c>
      <c r="B83" s="64" t="s">
        <v>7</v>
      </c>
      <c r="C83" s="61"/>
      <c r="D83" s="62"/>
      <c r="E83" s="59"/>
      <c r="F83" s="66">
        <f>IF(G83=1,0,IF(E83&gt;HORAS!$B$96,E83-HORAS!$B$96,))</f>
        <v>0</v>
      </c>
      <c r="G83" s="67">
        <f t="shared" si="64"/>
        <v>0</v>
      </c>
      <c r="H83" s="67">
        <f>IF(D83&gt;=HORAS!$B$103,1,0)</f>
        <v>0</v>
      </c>
      <c r="I83" s="68">
        <f t="shared" si="65"/>
        <v>0</v>
      </c>
      <c r="J83" s="68">
        <f>IF(I83&lt;=HORAS!$B$115,0,IF(I83&lt;=HORAS!$B$116,0.25,IF(I83&lt;=HORAS!$B$117,0.5,IF(I83&lt;=HORAS!$B$114,0.75,1))))</f>
        <v>0</v>
      </c>
      <c r="K83" s="69">
        <f>IF(G83=1,0,IF(E83&gt;HORAS!$B$97,E83-HORAS!$B$97,0))</f>
        <v>0</v>
      </c>
      <c r="L83" s="68">
        <f t="shared" si="66"/>
        <v>0</v>
      </c>
      <c r="M83" s="68">
        <f t="shared" si="67"/>
        <v>0</v>
      </c>
      <c r="N83" s="67">
        <f t="shared" si="68"/>
        <v>0</v>
      </c>
      <c r="O83" s="67">
        <f>IF(E83&lt;HORAS!$B$97,J83,0)</f>
        <v>0</v>
      </c>
      <c r="P83" s="67">
        <f t="shared" si="69"/>
        <v>0</v>
      </c>
      <c r="Q83" s="67">
        <f>IF(E83&gt;HORAS!$B$97,J83,0)</f>
        <v>0</v>
      </c>
      <c r="R83" s="67">
        <f t="shared" si="41"/>
        <v>0</v>
      </c>
      <c r="S83" s="67">
        <f t="shared" si="42"/>
        <v>0</v>
      </c>
      <c r="T83" s="67"/>
      <c r="U83" s="67">
        <f t="shared" si="43"/>
        <v>6</v>
      </c>
      <c r="V83" s="70" t="e">
        <f>VLOOKUP(C83,HORAS!$A$120:$A$137,1,FALSE)</f>
        <v>#N/A</v>
      </c>
      <c r="W83" s="67" t="b">
        <f t="shared" si="44"/>
        <v>1</v>
      </c>
      <c r="X83" s="59">
        <f t="shared" si="45"/>
        <v>0</v>
      </c>
      <c r="Y83" s="71">
        <f t="shared" si="46"/>
        <v>0</v>
      </c>
      <c r="Z83" s="71">
        <f t="shared" si="47"/>
        <v>0</v>
      </c>
      <c r="AA83" s="67">
        <f t="shared" si="48"/>
        <v>0</v>
      </c>
      <c r="AB83" s="67">
        <f t="shared" si="49"/>
        <v>0</v>
      </c>
      <c r="AC83" s="69">
        <f>IF(U83=7,IF(E83&gt;HORAS!$B$97,E83-HORAS!$B$97,0),IF(W83=FALSE,IF(E83&gt;HORAS!$B$97,E83-HORAS!$B$97,0),0))</f>
        <v>0</v>
      </c>
      <c r="AD83" s="71">
        <f t="shared" si="50"/>
        <v>0</v>
      </c>
      <c r="AE83" s="71">
        <f t="shared" si="51"/>
        <v>0</v>
      </c>
      <c r="AF83" s="68">
        <f>IF(AE83&lt;=HORAS!$B$115,0,IF(AE83&lt;=HORAS!$B$116,0.25,IF(AE83&lt;=HORAS!$B$117,0.5,IF(AE83&lt;=HORAS!$B$114,0.75,1))))</f>
        <v>0</v>
      </c>
      <c r="AG83" s="67">
        <f t="shared" si="52"/>
        <v>0</v>
      </c>
      <c r="AH83" s="67">
        <f>IF(AA83&gt;=8,IF(E83&lt;HORAS!$B$97,AF83,0),0)</f>
        <v>0</v>
      </c>
      <c r="AI83" s="67">
        <f>IF(E83&gt;=HORAS!$B$97,AF83,0)</f>
        <v>0</v>
      </c>
      <c r="AJ83" s="67">
        <f t="shared" si="53"/>
        <v>0</v>
      </c>
      <c r="AK83" s="67">
        <f t="shared" si="54"/>
        <v>0</v>
      </c>
      <c r="AL83" s="71">
        <f t="shared" si="55"/>
        <v>0</v>
      </c>
      <c r="AN83" s="59">
        <f t="shared" si="56"/>
        <v>0</v>
      </c>
      <c r="AO83" s="58">
        <f>IF(H83=1,IF(D83&lt;HORAS!$B$104,HORAS!$D$104-HORAS!$B$104,HORAS!$D$104-D83),0)</f>
        <v>0</v>
      </c>
      <c r="AP83" s="58">
        <f>IF(H83=1,IF(E83&gt;HORAS!$C$104,HORAS!$C$104,E83),0)</f>
        <v>0</v>
      </c>
      <c r="AQ83" s="58">
        <f t="shared" si="57"/>
        <v>0</v>
      </c>
      <c r="AR83" s="72">
        <f t="shared" si="58"/>
        <v>0</v>
      </c>
      <c r="AS83" s="72">
        <f t="shared" si="59"/>
        <v>0</v>
      </c>
      <c r="AT83" s="68">
        <f>IF(AS83&lt;=HORAS!$B$115,0,IF(AS83&lt;=HORAS!$B$116,0.25,IF(AS83&lt;=HORAS!$B$117,0.5,IF(AS83&lt;=HORAS!$B$114,0.75,1))))</f>
        <v>0</v>
      </c>
      <c r="AU83" s="67">
        <f t="shared" si="60"/>
        <v>0</v>
      </c>
      <c r="AV83" s="59">
        <f>IF(H83=1,IF(E83&gt;HORAS!$C$104,E83-HORAS!$C$104),0)</f>
        <v>0</v>
      </c>
      <c r="AW83" s="67">
        <f t="shared" si="61"/>
        <v>0</v>
      </c>
      <c r="AX83" s="67">
        <f t="shared" si="62"/>
        <v>0</v>
      </c>
      <c r="AY83" s="68">
        <f>IF(AX83&lt;=HORAS!$B$115,0,IF(AX83&lt;=HORAS!$B$116,0.25,IF(AX83&lt;=HORAS!$B$117,0.5,IF(AX83&lt;=HORAS!$B$114,0.75,1))))</f>
        <v>0</v>
      </c>
      <c r="AZ83" s="67">
        <f t="shared" si="63"/>
        <v>0</v>
      </c>
      <c r="BA83" s="67"/>
    </row>
    <row r="84" spans="1:53" s="72" customFormat="1" x14ac:dyDescent="0.2">
      <c r="A84" s="64" t="s">
        <v>220</v>
      </c>
      <c r="B84" s="64" t="s">
        <v>7</v>
      </c>
      <c r="C84" s="61"/>
      <c r="D84" s="62"/>
      <c r="E84" s="59"/>
      <c r="F84" s="66">
        <f>IF(G84=1,0,IF(E84&gt;HORAS!$B$96,E84-HORAS!$B$96,))</f>
        <v>0</v>
      </c>
      <c r="G84" s="67">
        <f t="shared" si="64"/>
        <v>0</v>
      </c>
      <c r="H84" s="67">
        <f>IF(D84&gt;=HORAS!$B$103,1,0)</f>
        <v>0</v>
      </c>
      <c r="I84" s="68">
        <f t="shared" si="65"/>
        <v>0</v>
      </c>
      <c r="J84" s="68">
        <f>IF(I84&lt;=HORAS!$B$115,0,IF(I84&lt;=HORAS!$B$116,0.25,IF(I84&lt;=HORAS!$B$117,0.5,IF(I84&lt;=HORAS!$B$114,0.75,1))))</f>
        <v>0</v>
      </c>
      <c r="K84" s="69">
        <f>IF(G84=1,0,IF(E84&gt;HORAS!$B$97,E84-HORAS!$B$97,0))</f>
        <v>0</v>
      </c>
      <c r="L84" s="68">
        <f t="shared" si="66"/>
        <v>0</v>
      </c>
      <c r="M84" s="68">
        <f t="shared" si="67"/>
        <v>0</v>
      </c>
      <c r="N84" s="67">
        <f t="shared" si="68"/>
        <v>0</v>
      </c>
      <c r="O84" s="67">
        <f>IF(E84&lt;HORAS!$B$97,J84,0)</f>
        <v>0</v>
      </c>
      <c r="P84" s="67">
        <f t="shared" si="69"/>
        <v>0</v>
      </c>
      <c r="Q84" s="67">
        <f>IF(E84&gt;HORAS!$B$97,J84,0)</f>
        <v>0</v>
      </c>
      <c r="R84" s="67">
        <f t="shared" si="41"/>
        <v>0</v>
      </c>
      <c r="S84" s="67">
        <f t="shared" si="42"/>
        <v>0</v>
      </c>
      <c r="T84" s="67"/>
      <c r="U84" s="67">
        <f t="shared" si="43"/>
        <v>6</v>
      </c>
      <c r="V84" s="70" t="e">
        <f>VLOOKUP(C84,HORAS!$A$120:$A$137,1,FALSE)</f>
        <v>#N/A</v>
      </c>
      <c r="W84" s="67" t="b">
        <f t="shared" si="44"/>
        <v>1</v>
      </c>
      <c r="X84" s="59">
        <f t="shared" si="45"/>
        <v>0</v>
      </c>
      <c r="Y84" s="71">
        <f t="shared" si="46"/>
        <v>0</v>
      </c>
      <c r="Z84" s="71">
        <f t="shared" si="47"/>
        <v>0</v>
      </c>
      <c r="AA84" s="67">
        <f t="shared" si="48"/>
        <v>0</v>
      </c>
      <c r="AB84" s="67">
        <f t="shared" si="49"/>
        <v>0</v>
      </c>
      <c r="AC84" s="69">
        <f>IF(U84=7,IF(E84&gt;HORAS!$B$97,E84-HORAS!$B$97,0),IF(W84=FALSE,IF(E84&gt;HORAS!$B$97,E84-HORAS!$B$97,0),0))</f>
        <v>0</v>
      </c>
      <c r="AD84" s="71">
        <f t="shared" si="50"/>
        <v>0</v>
      </c>
      <c r="AE84" s="71">
        <f t="shared" si="51"/>
        <v>0</v>
      </c>
      <c r="AF84" s="68">
        <f>IF(AE84&lt;=HORAS!$B$115,0,IF(AE84&lt;=HORAS!$B$116,0.25,IF(AE84&lt;=HORAS!$B$117,0.5,IF(AE84&lt;=HORAS!$B$114,0.75,1))))</f>
        <v>0</v>
      </c>
      <c r="AG84" s="67">
        <f t="shared" si="52"/>
        <v>0</v>
      </c>
      <c r="AH84" s="67">
        <f>IF(AA84&gt;=8,IF(E84&lt;HORAS!$B$97,AF84,0),0)</f>
        <v>0</v>
      </c>
      <c r="AI84" s="67">
        <f>IF(E84&gt;=HORAS!$B$97,AF84,0)</f>
        <v>0</v>
      </c>
      <c r="AJ84" s="67">
        <f t="shared" si="53"/>
        <v>0</v>
      </c>
      <c r="AK84" s="67">
        <f t="shared" si="54"/>
        <v>0</v>
      </c>
      <c r="AL84" s="71">
        <f t="shared" si="55"/>
        <v>0</v>
      </c>
      <c r="AN84" s="59">
        <f t="shared" si="56"/>
        <v>0</v>
      </c>
      <c r="AO84" s="58">
        <f>IF(H84=1,IF(D84&lt;HORAS!$B$104,HORAS!$D$104-HORAS!$B$104,HORAS!$D$104-D84),0)</f>
        <v>0</v>
      </c>
      <c r="AP84" s="58">
        <f>IF(H84=1,IF(E84&gt;HORAS!$C$104,HORAS!$C$104,E84),0)</f>
        <v>0</v>
      </c>
      <c r="AQ84" s="58">
        <f t="shared" si="57"/>
        <v>0</v>
      </c>
      <c r="AR84" s="72">
        <f t="shared" si="58"/>
        <v>0</v>
      </c>
      <c r="AS84" s="72">
        <f t="shared" si="59"/>
        <v>0</v>
      </c>
      <c r="AT84" s="68">
        <f>IF(AS84&lt;=HORAS!$B$115,0,IF(AS84&lt;=HORAS!$B$116,0.25,IF(AS84&lt;=HORAS!$B$117,0.5,IF(AS84&lt;=HORAS!$B$114,0.75,1))))</f>
        <v>0</v>
      </c>
      <c r="AU84" s="67">
        <f t="shared" si="60"/>
        <v>0</v>
      </c>
      <c r="AV84" s="59">
        <f>IF(H84=1,IF(E84&gt;HORAS!$C$104,E84-HORAS!$C$104),0)</f>
        <v>0</v>
      </c>
      <c r="AW84" s="67">
        <f t="shared" si="61"/>
        <v>0</v>
      </c>
      <c r="AX84" s="67">
        <f t="shared" si="62"/>
        <v>0</v>
      </c>
      <c r="AY84" s="68">
        <f>IF(AX84&lt;=HORAS!$B$115,0,IF(AX84&lt;=HORAS!$B$116,0.25,IF(AX84&lt;=HORAS!$B$117,0.5,IF(AX84&lt;=HORAS!$B$114,0.75,1))))</f>
        <v>0</v>
      </c>
      <c r="AZ84" s="67">
        <f t="shared" si="63"/>
        <v>0</v>
      </c>
      <c r="BA84" s="67"/>
    </row>
    <row r="85" spans="1:53" s="72" customFormat="1" x14ac:dyDescent="0.2">
      <c r="A85" s="64" t="s">
        <v>220</v>
      </c>
      <c r="B85" s="64" t="s">
        <v>7</v>
      </c>
      <c r="C85" s="61"/>
      <c r="D85" s="62"/>
      <c r="E85" s="59"/>
      <c r="F85" s="66">
        <f>IF(G85=1,0,IF(E85&gt;HORAS!$B$96,E85-HORAS!$B$96,))</f>
        <v>0</v>
      </c>
      <c r="G85" s="67">
        <f t="shared" si="64"/>
        <v>0</v>
      </c>
      <c r="H85" s="67">
        <f>IF(D85&gt;=HORAS!$B$103,1,0)</f>
        <v>0</v>
      </c>
      <c r="I85" s="68">
        <f t="shared" si="65"/>
        <v>0</v>
      </c>
      <c r="J85" s="68">
        <f>IF(I85&lt;=HORAS!$B$115,0,IF(I85&lt;=HORAS!$B$116,0.25,IF(I85&lt;=HORAS!$B$117,0.5,IF(I85&lt;=HORAS!$B$114,0.75,1))))</f>
        <v>0</v>
      </c>
      <c r="K85" s="69">
        <f>IF(G85=1,0,IF(E85&gt;HORAS!$B$97,E85-HORAS!$B$97,0))</f>
        <v>0</v>
      </c>
      <c r="L85" s="68">
        <f t="shared" si="66"/>
        <v>0</v>
      </c>
      <c r="M85" s="68">
        <f t="shared" si="67"/>
        <v>0</v>
      </c>
      <c r="N85" s="67">
        <f t="shared" si="68"/>
        <v>0</v>
      </c>
      <c r="O85" s="67">
        <f>IF(E85&lt;HORAS!$B$97,J85,0)</f>
        <v>0</v>
      </c>
      <c r="P85" s="67">
        <f t="shared" si="69"/>
        <v>0</v>
      </c>
      <c r="Q85" s="67">
        <f>IF(E85&gt;HORAS!$B$97,J85,0)</f>
        <v>0</v>
      </c>
      <c r="R85" s="67">
        <f t="shared" si="41"/>
        <v>0</v>
      </c>
      <c r="S85" s="67">
        <f t="shared" si="42"/>
        <v>0</v>
      </c>
      <c r="T85" s="67"/>
      <c r="U85" s="67">
        <f t="shared" si="43"/>
        <v>6</v>
      </c>
      <c r="V85" s="70" t="e">
        <f>VLOOKUP(C85,HORAS!$A$120:$A$137,1,FALSE)</f>
        <v>#N/A</v>
      </c>
      <c r="W85" s="67" t="b">
        <f t="shared" si="44"/>
        <v>1</v>
      </c>
      <c r="X85" s="59">
        <f t="shared" si="45"/>
        <v>0</v>
      </c>
      <c r="Y85" s="71">
        <f t="shared" si="46"/>
        <v>0</v>
      </c>
      <c r="Z85" s="71">
        <f t="shared" si="47"/>
        <v>0</v>
      </c>
      <c r="AA85" s="67">
        <f t="shared" si="48"/>
        <v>0</v>
      </c>
      <c r="AB85" s="67">
        <f t="shared" si="49"/>
        <v>0</v>
      </c>
      <c r="AC85" s="69">
        <f>IF(U85=7,IF(E85&gt;HORAS!$B$97,E85-HORAS!$B$97,0),IF(W85=FALSE,IF(E85&gt;HORAS!$B$97,E85-HORAS!$B$97,0),0))</f>
        <v>0</v>
      </c>
      <c r="AD85" s="71">
        <f t="shared" si="50"/>
        <v>0</v>
      </c>
      <c r="AE85" s="71">
        <f t="shared" si="51"/>
        <v>0</v>
      </c>
      <c r="AF85" s="68">
        <f>IF(AE85&lt;=HORAS!$B$115,0,IF(AE85&lt;=HORAS!$B$116,0.25,IF(AE85&lt;=HORAS!$B$117,0.5,IF(AE85&lt;=HORAS!$B$114,0.75,1))))</f>
        <v>0</v>
      </c>
      <c r="AG85" s="67">
        <f t="shared" si="52"/>
        <v>0</v>
      </c>
      <c r="AH85" s="67">
        <f>IF(AA85&gt;=8,IF(E85&lt;HORAS!$B$97,AF85,0),0)</f>
        <v>0</v>
      </c>
      <c r="AI85" s="67">
        <f>IF(E85&gt;=HORAS!$B$97,AF85,0)</f>
        <v>0</v>
      </c>
      <c r="AJ85" s="67">
        <f t="shared" si="53"/>
        <v>0</v>
      </c>
      <c r="AK85" s="67">
        <f t="shared" si="54"/>
        <v>0</v>
      </c>
      <c r="AL85" s="71">
        <f t="shared" si="55"/>
        <v>0</v>
      </c>
      <c r="AN85" s="59">
        <f t="shared" si="56"/>
        <v>0</v>
      </c>
      <c r="AO85" s="58">
        <f>IF(H85=1,IF(D85&lt;HORAS!$B$104,HORAS!$D$104-HORAS!$B$104,HORAS!$D$104-D85),0)</f>
        <v>0</v>
      </c>
      <c r="AP85" s="58">
        <f>IF(H85=1,IF(E85&gt;HORAS!$C$104,HORAS!$C$104,E85),0)</f>
        <v>0</v>
      </c>
      <c r="AQ85" s="58">
        <f t="shared" si="57"/>
        <v>0</v>
      </c>
      <c r="AR85" s="72">
        <f t="shared" si="58"/>
        <v>0</v>
      </c>
      <c r="AS85" s="72">
        <f t="shared" si="59"/>
        <v>0</v>
      </c>
      <c r="AT85" s="68">
        <f>IF(AS85&lt;=HORAS!$B$115,0,IF(AS85&lt;=HORAS!$B$116,0.25,IF(AS85&lt;=HORAS!$B$117,0.5,IF(AS85&lt;=HORAS!$B$114,0.75,1))))</f>
        <v>0</v>
      </c>
      <c r="AU85" s="67">
        <f t="shared" si="60"/>
        <v>0</v>
      </c>
      <c r="AV85" s="59">
        <f>IF(H85=1,IF(E85&gt;HORAS!$C$104,E85-HORAS!$C$104),0)</f>
        <v>0</v>
      </c>
      <c r="AW85" s="67">
        <f t="shared" si="61"/>
        <v>0</v>
      </c>
      <c r="AX85" s="67">
        <f t="shared" si="62"/>
        <v>0</v>
      </c>
      <c r="AY85" s="68">
        <f>IF(AX85&lt;=HORAS!$B$115,0,IF(AX85&lt;=HORAS!$B$116,0.25,IF(AX85&lt;=HORAS!$B$117,0.5,IF(AX85&lt;=HORAS!$B$114,0.75,1))))</f>
        <v>0</v>
      </c>
      <c r="AZ85" s="67">
        <f t="shared" si="63"/>
        <v>0</v>
      </c>
      <c r="BA85" s="67"/>
    </row>
    <row r="86" spans="1:53" s="72" customFormat="1" x14ac:dyDescent="0.2">
      <c r="A86" s="64" t="s">
        <v>220</v>
      </c>
      <c r="B86" s="64" t="s">
        <v>7</v>
      </c>
      <c r="C86" s="61"/>
      <c r="D86" s="62"/>
      <c r="E86" s="59"/>
      <c r="F86" s="66">
        <f>IF(G86=1,0,IF(E86&gt;HORAS!$B$96,E86-HORAS!$B$96,))</f>
        <v>0</v>
      </c>
      <c r="G86" s="67">
        <f t="shared" si="64"/>
        <v>0</v>
      </c>
      <c r="H86" s="67">
        <f>IF(D86&gt;=HORAS!$B$103,1,0)</f>
        <v>0</v>
      </c>
      <c r="I86" s="68">
        <f t="shared" si="65"/>
        <v>0</v>
      </c>
      <c r="J86" s="68">
        <f>IF(I86&lt;=HORAS!$B$115,0,IF(I86&lt;=HORAS!$B$116,0.25,IF(I86&lt;=HORAS!$B$117,0.5,IF(I86&lt;=HORAS!$B$114,0.75,1))))</f>
        <v>0</v>
      </c>
      <c r="K86" s="69">
        <f>IF(G86=1,0,IF(E86&gt;HORAS!$B$97,E86-HORAS!$B$97,0))</f>
        <v>0</v>
      </c>
      <c r="L86" s="68">
        <f t="shared" si="66"/>
        <v>0</v>
      </c>
      <c r="M86" s="68">
        <f t="shared" si="67"/>
        <v>0</v>
      </c>
      <c r="N86" s="67">
        <f t="shared" si="68"/>
        <v>0</v>
      </c>
      <c r="O86" s="67">
        <f>IF(E86&lt;HORAS!$B$97,J86,0)</f>
        <v>0</v>
      </c>
      <c r="P86" s="67">
        <f t="shared" si="69"/>
        <v>0</v>
      </c>
      <c r="Q86" s="67">
        <f>IF(E86&gt;HORAS!$B$97,J86,0)</f>
        <v>0</v>
      </c>
      <c r="R86" s="67">
        <f t="shared" si="41"/>
        <v>0</v>
      </c>
      <c r="S86" s="67">
        <f t="shared" si="42"/>
        <v>0</v>
      </c>
      <c r="T86" s="67"/>
      <c r="U86" s="67">
        <f t="shared" si="43"/>
        <v>6</v>
      </c>
      <c r="V86" s="70" t="e">
        <f>VLOOKUP(C86,HORAS!$A$120:$A$137,1,FALSE)</f>
        <v>#N/A</v>
      </c>
      <c r="W86" s="67" t="b">
        <f t="shared" si="44"/>
        <v>1</v>
      </c>
      <c r="X86" s="59">
        <f t="shared" si="45"/>
        <v>0</v>
      </c>
      <c r="Y86" s="71">
        <f t="shared" si="46"/>
        <v>0</v>
      </c>
      <c r="Z86" s="71">
        <f t="shared" si="47"/>
        <v>0</v>
      </c>
      <c r="AA86" s="67">
        <f t="shared" si="48"/>
        <v>0</v>
      </c>
      <c r="AB86" s="67">
        <f t="shared" si="49"/>
        <v>0</v>
      </c>
      <c r="AC86" s="69">
        <f>IF(U86=7,IF(E86&gt;HORAS!$B$97,E86-HORAS!$B$97,0),IF(W86=FALSE,IF(E86&gt;HORAS!$B$97,E86-HORAS!$B$97,0),0))</f>
        <v>0</v>
      </c>
      <c r="AD86" s="71">
        <f t="shared" si="50"/>
        <v>0</v>
      </c>
      <c r="AE86" s="71">
        <f t="shared" si="51"/>
        <v>0</v>
      </c>
      <c r="AF86" s="68">
        <f>IF(AE86&lt;=HORAS!$B$115,0,IF(AE86&lt;=HORAS!$B$116,0.25,IF(AE86&lt;=HORAS!$B$117,0.5,IF(AE86&lt;=HORAS!$B$114,0.75,1))))</f>
        <v>0</v>
      </c>
      <c r="AG86" s="67">
        <f t="shared" si="52"/>
        <v>0</v>
      </c>
      <c r="AH86" s="67">
        <f>IF(AA86&gt;=8,IF(E86&lt;HORAS!$B$97,AF86,0),0)</f>
        <v>0</v>
      </c>
      <c r="AI86" s="67">
        <f>IF(E86&gt;=HORAS!$B$97,AF86,0)</f>
        <v>0</v>
      </c>
      <c r="AJ86" s="67">
        <f t="shared" si="53"/>
        <v>0</v>
      </c>
      <c r="AK86" s="67">
        <f t="shared" si="54"/>
        <v>0</v>
      </c>
      <c r="AL86" s="71">
        <f t="shared" si="55"/>
        <v>0</v>
      </c>
      <c r="AN86" s="59">
        <f t="shared" si="56"/>
        <v>0</v>
      </c>
      <c r="AO86" s="58">
        <f>IF(H86=1,IF(D86&lt;HORAS!$B$104,HORAS!$D$104-HORAS!$B$104,HORAS!$D$104-D86),0)</f>
        <v>0</v>
      </c>
      <c r="AP86" s="58">
        <f>IF(H86=1,IF(E86&gt;HORAS!$C$104,HORAS!$C$104,E86),0)</f>
        <v>0</v>
      </c>
      <c r="AQ86" s="58">
        <f t="shared" si="57"/>
        <v>0</v>
      </c>
      <c r="AR86" s="72">
        <f t="shared" si="58"/>
        <v>0</v>
      </c>
      <c r="AS86" s="72">
        <f t="shared" si="59"/>
        <v>0</v>
      </c>
      <c r="AT86" s="68">
        <f>IF(AS86&lt;=HORAS!$B$115,0,IF(AS86&lt;=HORAS!$B$116,0.25,IF(AS86&lt;=HORAS!$B$117,0.5,IF(AS86&lt;=HORAS!$B$114,0.75,1))))</f>
        <v>0</v>
      </c>
      <c r="AU86" s="67">
        <f t="shared" si="60"/>
        <v>0</v>
      </c>
      <c r="AV86" s="59">
        <f>IF(H86=1,IF(E86&gt;HORAS!$C$104,E86-HORAS!$C$104),0)</f>
        <v>0</v>
      </c>
      <c r="AW86" s="67">
        <f t="shared" si="61"/>
        <v>0</v>
      </c>
      <c r="AX86" s="67">
        <f t="shared" si="62"/>
        <v>0</v>
      </c>
      <c r="AY86" s="68">
        <f>IF(AX86&lt;=HORAS!$B$115,0,IF(AX86&lt;=HORAS!$B$116,0.25,IF(AX86&lt;=HORAS!$B$117,0.5,IF(AX86&lt;=HORAS!$B$114,0.75,1))))</f>
        <v>0</v>
      </c>
      <c r="AZ86" s="67">
        <f t="shared" si="63"/>
        <v>0</v>
      </c>
      <c r="BA86" s="67"/>
    </row>
    <row r="87" spans="1:53" s="72" customFormat="1" x14ac:dyDescent="0.2">
      <c r="A87" s="64" t="s">
        <v>220</v>
      </c>
      <c r="B87" s="64" t="s">
        <v>7</v>
      </c>
      <c r="C87" s="61"/>
      <c r="D87" s="62"/>
      <c r="E87" s="59"/>
      <c r="F87" s="66">
        <f>IF(G87=1,0,IF(E87&gt;HORAS!$B$96,E87-HORAS!$B$96,))</f>
        <v>0</v>
      </c>
      <c r="G87" s="67">
        <f t="shared" si="64"/>
        <v>0</v>
      </c>
      <c r="H87" s="67">
        <f>IF(D87&gt;=HORAS!$B$103,1,0)</f>
        <v>0</v>
      </c>
      <c r="I87" s="68">
        <f t="shared" si="65"/>
        <v>0</v>
      </c>
      <c r="J87" s="68">
        <f>IF(I87&lt;=HORAS!$B$115,0,IF(I87&lt;=HORAS!$B$116,0.25,IF(I87&lt;=HORAS!$B$117,0.5,IF(I87&lt;=HORAS!$B$114,0.75,1))))</f>
        <v>0</v>
      </c>
      <c r="K87" s="69">
        <f>IF(G87=1,0,IF(E87&gt;HORAS!$B$97,E87-HORAS!$B$97,0))</f>
        <v>0</v>
      </c>
      <c r="L87" s="68">
        <f t="shared" si="66"/>
        <v>0</v>
      </c>
      <c r="M87" s="68">
        <f t="shared" si="67"/>
        <v>0</v>
      </c>
      <c r="N87" s="67">
        <f t="shared" si="68"/>
        <v>0</v>
      </c>
      <c r="O87" s="67">
        <f>IF(E87&lt;HORAS!$B$97,J87,0)</f>
        <v>0</v>
      </c>
      <c r="P87" s="67">
        <f t="shared" si="69"/>
        <v>0</v>
      </c>
      <c r="Q87" s="67">
        <f>IF(E87&gt;HORAS!$B$97,J87,0)</f>
        <v>0</v>
      </c>
      <c r="R87" s="67">
        <f t="shared" si="41"/>
        <v>0</v>
      </c>
      <c r="S87" s="67">
        <f t="shared" si="42"/>
        <v>0</v>
      </c>
      <c r="T87" s="67"/>
      <c r="U87" s="67">
        <f t="shared" si="43"/>
        <v>6</v>
      </c>
      <c r="V87" s="70" t="e">
        <f>VLOOKUP(C87,HORAS!$A$120:$A$137,1,FALSE)</f>
        <v>#N/A</v>
      </c>
      <c r="W87" s="67" t="b">
        <f t="shared" si="44"/>
        <v>1</v>
      </c>
      <c r="X87" s="59">
        <f t="shared" si="45"/>
        <v>0</v>
      </c>
      <c r="Y87" s="71">
        <f t="shared" si="46"/>
        <v>0</v>
      </c>
      <c r="Z87" s="71">
        <f t="shared" si="47"/>
        <v>0</v>
      </c>
      <c r="AA87" s="67">
        <f t="shared" si="48"/>
        <v>0</v>
      </c>
      <c r="AB87" s="67">
        <f t="shared" si="49"/>
        <v>0</v>
      </c>
      <c r="AC87" s="69">
        <f>IF(U87=7,IF(E87&gt;HORAS!$B$97,E87-HORAS!$B$97,0),IF(W87=FALSE,IF(E87&gt;HORAS!$B$97,E87-HORAS!$B$97,0),0))</f>
        <v>0</v>
      </c>
      <c r="AD87" s="71">
        <f t="shared" si="50"/>
        <v>0</v>
      </c>
      <c r="AE87" s="71">
        <f t="shared" si="51"/>
        <v>0</v>
      </c>
      <c r="AF87" s="68">
        <f>IF(AE87&lt;=HORAS!$B$115,0,IF(AE87&lt;=HORAS!$B$116,0.25,IF(AE87&lt;=HORAS!$B$117,0.5,IF(AE87&lt;=HORAS!$B$114,0.75,1))))</f>
        <v>0</v>
      </c>
      <c r="AG87" s="67">
        <f t="shared" si="52"/>
        <v>0</v>
      </c>
      <c r="AH87" s="67">
        <f>IF(AA87&gt;=8,IF(E87&lt;HORAS!$B$97,AF87,0),0)</f>
        <v>0</v>
      </c>
      <c r="AI87" s="67">
        <f>IF(E87&gt;=HORAS!$B$97,AF87,0)</f>
        <v>0</v>
      </c>
      <c r="AJ87" s="67">
        <f t="shared" si="53"/>
        <v>0</v>
      </c>
      <c r="AK87" s="67">
        <f t="shared" si="54"/>
        <v>0</v>
      </c>
      <c r="AL87" s="71">
        <f t="shared" si="55"/>
        <v>0</v>
      </c>
      <c r="AN87" s="59">
        <f t="shared" si="56"/>
        <v>0</v>
      </c>
      <c r="AO87" s="58">
        <f>IF(H87=1,IF(D87&lt;HORAS!$B$104,HORAS!$D$104-HORAS!$B$104,HORAS!$D$104-D87),0)</f>
        <v>0</v>
      </c>
      <c r="AP87" s="58">
        <f>IF(H87=1,IF(E87&gt;HORAS!$C$104,HORAS!$C$104,E87),0)</f>
        <v>0</v>
      </c>
      <c r="AQ87" s="58">
        <f t="shared" si="57"/>
        <v>0</v>
      </c>
      <c r="AR87" s="72">
        <f t="shared" si="58"/>
        <v>0</v>
      </c>
      <c r="AS87" s="72">
        <f t="shared" si="59"/>
        <v>0</v>
      </c>
      <c r="AT87" s="68">
        <f>IF(AS87&lt;=HORAS!$B$115,0,IF(AS87&lt;=HORAS!$B$116,0.25,IF(AS87&lt;=HORAS!$B$117,0.5,IF(AS87&lt;=HORAS!$B$114,0.75,1))))</f>
        <v>0</v>
      </c>
      <c r="AU87" s="67">
        <f t="shared" si="60"/>
        <v>0</v>
      </c>
      <c r="AV87" s="59">
        <f>IF(H87=1,IF(E87&gt;HORAS!$C$104,E87-HORAS!$C$104),0)</f>
        <v>0</v>
      </c>
      <c r="AW87" s="67">
        <f t="shared" si="61"/>
        <v>0</v>
      </c>
      <c r="AX87" s="67">
        <f t="shared" si="62"/>
        <v>0</v>
      </c>
      <c r="AY87" s="68">
        <f>IF(AX87&lt;=HORAS!$B$115,0,IF(AX87&lt;=HORAS!$B$116,0.25,IF(AX87&lt;=HORAS!$B$117,0.5,IF(AX87&lt;=HORAS!$B$114,0.75,1))))</f>
        <v>0</v>
      </c>
      <c r="AZ87" s="67">
        <f t="shared" si="63"/>
        <v>0</v>
      </c>
      <c r="BA87" s="67"/>
    </row>
    <row r="88" spans="1:53" s="72" customFormat="1" x14ac:dyDescent="0.2">
      <c r="A88" s="64" t="s">
        <v>220</v>
      </c>
      <c r="B88" s="64" t="s">
        <v>7</v>
      </c>
      <c r="C88" s="61"/>
      <c r="D88" s="62"/>
      <c r="E88" s="59"/>
      <c r="F88" s="66">
        <f>IF(G88=1,0,IF(E88&gt;HORAS!$B$96,E88-HORAS!$B$96,))</f>
        <v>0</v>
      </c>
      <c r="G88" s="67">
        <f t="shared" si="64"/>
        <v>0</v>
      </c>
      <c r="H88" s="67">
        <f>IF(D88&gt;=HORAS!$B$103,1,0)</f>
        <v>0</v>
      </c>
      <c r="I88" s="68">
        <f t="shared" si="65"/>
        <v>0</v>
      </c>
      <c r="J88" s="68">
        <f>IF(I88&lt;=HORAS!$B$115,0,IF(I88&lt;=HORAS!$B$116,0.25,IF(I88&lt;=HORAS!$B$117,0.5,IF(I88&lt;=HORAS!$B$114,0.75,1))))</f>
        <v>0</v>
      </c>
      <c r="K88" s="69">
        <f>IF(G88=1,0,IF(E88&gt;HORAS!$B$97,E88-HORAS!$B$97,0))</f>
        <v>0</v>
      </c>
      <c r="L88" s="68">
        <f t="shared" si="66"/>
        <v>0</v>
      </c>
      <c r="M88" s="68">
        <f t="shared" si="67"/>
        <v>0</v>
      </c>
      <c r="N88" s="67">
        <f t="shared" si="68"/>
        <v>0</v>
      </c>
      <c r="O88" s="67">
        <f>IF(E88&lt;HORAS!$B$97,J88,0)</f>
        <v>0</v>
      </c>
      <c r="P88" s="67">
        <f t="shared" si="69"/>
        <v>0</v>
      </c>
      <c r="Q88" s="67">
        <f>IF(E88&gt;HORAS!$B$97,J88,0)</f>
        <v>0</v>
      </c>
      <c r="R88" s="67">
        <f t="shared" si="41"/>
        <v>0</v>
      </c>
      <c r="S88" s="67">
        <f t="shared" si="42"/>
        <v>0</v>
      </c>
      <c r="T88" s="67"/>
      <c r="U88" s="67">
        <f t="shared" si="43"/>
        <v>6</v>
      </c>
      <c r="V88" s="70" t="e">
        <f>VLOOKUP(C88,HORAS!$A$120:$A$137,1,FALSE)</f>
        <v>#N/A</v>
      </c>
      <c r="W88" s="67" t="b">
        <f t="shared" si="44"/>
        <v>1</v>
      </c>
      <c r="X88" s="59">
        <f t="shared" si="45"/>
        <v>0</v>
      </c>
      <c r="Y88" s="71">
        <f t="shared" si="46"/>
        <v>0</v>
      </c>
      <c r="Z88" s="71">
        <f t="shared" si="47"/>
        <v>0</v>
      </c>
      <c r="AA88" s="67">
        <f t="shared" si="48"/>
        <v>0</v>
      </c>
      <c r="AB88" s="67">
        <f t="shared" si="49"/>
        <v>0</v>
      </c>
      <c r="AC88" s="69">
        <f>IF(U88=7,IF(E88&gt;HORAS!$B$97,E88-HORAS!$B$97,0),IF(W88=FALSE,IF(E88&gt;HORAS!$B$97,E88-HORAS!$B$97,0),0))</f>
        <v>0</v>
      </c>
      <c r="AD88" s="71">
        <f t="shared" si="50"/>
        <v>0</v>
      </c>
      <c r="AE88" s="71">
        <f t="shared" si="51"/>
        <v>0</v>
      </c>
      <c r="AF88" s="68">
        <f>IF(AE88&lt;=HORAS!$B$115,0,IF(AE88&lt;=HORAS!$B$116,0.25,IF(AE88&lt;=HORAS!$B$117,0.5,IF(AE88&lt;=HORAS!$B$114,0.75,1))))</f>
        <v>0</v>
      </c>
      <c r="AG88" s="67">
        <f t="shared" si="52"/>
        <v>0</v>
      </c>
      <c r="AH88" s="67">
        <f>IF(AA88&gt;=8,IF(E88&lt;HORAS!$B$97,AF88,0),0)</f>
        <v>0</v>
      </c>
      <c r="AI88" s="67">
        <f>IF(E88&gt;=HORAS!$B$97,AF88,0)</f>
        <v>0</v>
      </c>
      <c r="AJ88" s="67">
        <f t="shared" si="53"/>
        <v>0</v>
      </c>
      <c r="AK88" s="67">
        <f t="shared" si="54"/>
        <v>0</v>
      </c>
      <c r="AL88" s="71">
        <f t="shared" si="55"/>
        <v>0</v>
      </c>
      <c r="AN88" s="59">
        <f t="shared" si="56"/>
        <v>0</v>
      </c>
      <c r="AO88" s="58">
        <f>IF(H88=1,IF(D88&lt;HORAS!$B$104,HORAS!$D$104-HORAS!$B$104,HORAS!$D$104-D88),0)</f>
        <v>0</v>
      </c>
      <c r="AP88" s="58">
        <f>IF(H88=1,IF(E88&gt;HORAS!$C$104,HORAS!$C$104,E88),0)</f>
        <v>0</v>
      </c>
      <c r="AQ88" s="58">
        <f t="shared" si="57"/>
        <v>0</v>
      </c>
      <c r="AR88" s="72">
        <f t="shared" si="58"/>
        <v>0</v>
      </c>
      <c r="AS88" s="72">
        <f t="shared" si="59"/>
        <v>0</v>
      </c>
      <c r="AT88" s="68">
        <f>IF(AS88&lt;=HORAS!$B$115,0,IF(AS88&lt;=HORAS!$B$116,0.25,IF(AS88&lt;=HORAS!$B$117,0.5,IF(AS88&lt;=HORAS!$B$114,0.75,1))))</f>
        <v>0</v>
      </c>
      <c r="AU88" s="67">
        <f t="shared" si="60"/>
        <v>0</v>
      </c>
      <c r="AV88" s="59">
        <f>IF(H88=1,IF(E88&gt;HORAS!$C$104,E88-HORAS!$C$104),0)</f>
        <v>0</v>
      </c>
      <c r="AW88" s="67">
        <f t="shared" si="61"/>
        <v>0</v>
      </c>
      <c r="AX88" s="67">
        <f t="shared" si="62"/>
        <v>0</v>
      </c>
      <c r="AY88" s="68">
        <f>IF(AX88&lt;=HORAS!$B$115,0,IF(AX88&lt;=HORAS!$B$116,0.25,IF(AX88&lt;=HORAS!$B$117,0.5,IF(AX88&lt;=HORAS!$B$114,0.75,1))))</f>
        <v>0</v>
      </c>
      <c r="AZ88" s="67">
        <f t="shared" si="63"/>
        <v>0</v>
      </c>
      <c r="BA88" s="67"/>
    </row>
    <row r="89" spans="1:53" s="72" customFormat="1" x14ac:dyDescent="0.2">
      <c r="A89" s="64" t="s">
        <v>220</v>
      </c>
      <c r="B89" s="64" t="s">
        <v>7</v>
      </c>
      <c r="C89" s="61"/>
      <c r="D89" s="62"/>
      <c r="E89" s="59"/>
      <c r="F89" s="66">
        <f>IF(G89=1,0,IF(E89&gt;HORAS!$B$96,E89-HORAS!$B$96,))</f>
        <v>0</v>
      </c>
      <c r="G89" s="67">
        <f t="shared" si="64"/>
        <v>0</v>
      </c>
      <c r="H89" s="67">
        <f>IF(D89&gt;=HORAS!$B$103,1,0)</f>
        <v>0</v>
      </c>
      <c r="I89" s="68">
        <f t="shared" si="65"/>
        <v>0</v>
      </c>
      <c r="J89" s="68">
        <f>IF(I89&lt;=HORAS!$B$115,0,IF(I89&lt;=HORAS!$B$116,0.25,IF(I89&lt;=HORAS!$B$117,0.5,IF(I89&lt;=HORAS!$B$114,0.75,1))))</f>
        <v>0</v>
      </c>
      <c r="K89" s="69">
        <f>IF(G89=1,0,IF(E89&gt;HORAS!$B$97,E89-HORAS!$B$97,0))</f>
        <v>0</v>
      </c>
      <c r="L89" s="68">
        <f t="shared" si="66"/>
        <v>0</v>
      </c>
      <c r="M89" s="68">
        <f t="shared" si="67"/>
        <v>0</v>
      </c>
      <c r="N89" s="67">
        <f t="shared" si="68"/>
        <v>0</v>
      </c>
      <c r="O89" s="67">
        <f>IF(E89&lt;HORAS!$B$97,J89,0)</f>
        <v>0</v>
      </c>
      <c r="P89" s="67">
        <f t="shared" si="69"/>
        <v>0</v>
      </c>
      <c r="Q89" s="67">
        <f>IF(E89&gt;HORAS!$B$97,J89,0)</f>
        <v>0</v>
      </c>
      <c r="R89" s="67">
        <f t="shared" si="41"/>
        <v>0</v>
      </c>
      <c r="S89" s="67">
        <f t="shared" si="42"/>
        <v>0</v>
      </c>
      <c r="T89" s="67"/>
      <c r="U89" s="67">
        <f t="shared" si="43"/>
        <v>6</v>
      </c>
      <c r="V89" s="70" t="e">
        <f>VLOOKUP(C89,HORAS!$A$120:$A$137,1,FALSE)</f>
        <v>#N/A</v>
      </c>
      <c r="W89" s="67" t="b">
        <f t="shared" si="44"/>
        <v>1</v>
      </c>
      <c r="X89" s="59">
        <f t="shared" si="45"/>
        <v>0</v>
      </c>
      <c r="Y89" s="71">
        <f t="shared" si="46"/>
        <v>0</v>
      </c>
      <c r="Z89" s="71">
        <f t="shared" si="47"/>
        <v>0</v>
      </c>
      <c r="AA89" s="67">
        <f t="shared" si="48"/>
        <v>0</v>
      </c>
      <c r="AB89" s="67">
        <f t="shared" si="49"/>
        <v>0</v>
      </c>
      <c r="AC89" s="69">
        <f>IF(U89=7,IF(E89&gt;HORAS!$B$97,E89-HORAS!$B$97,0),IF(W89=FALSE,IF(E89&gt;HORAS!$B$97,E89-HORAS!$B$97,0),0))</f>
        <v>0</v>
      </c>
      <c r="AD89" s="71">
        <f t="shared" si="50"/>
        <v>0</v>
      </c>
      <c r="AE89" s="71">
        <f t="shared" si="51"/>
        <v>0</v>
      </c>
      <c r="AF89" s="68">
        <f>IF(AE89&lt;=HORAS!$B$115,0,IF(AE89&lt;=HORAS!$B$116,0.25,IF(AE89&lt;=HORAS!$B$117,0.5,IF(AE89&lt;=HORAS!$B$114,0.75,1))))</f>
        <v>0</v>
      </c>
      <c r="AG89" s="67">
        <f t="shared" si="52"/>
        <v>0</v>
      </c>
      <c r="AH89" s="67">
        <f>IF(AA89&gt;=8,IF(E89&lt;HORAS!$B$97,AF89,0),0)</f>
        <v>0</v>
      </c>
      <c r="AI89" s="67">
        <f>IF(E89&gt;=HORAS!$B$97,AF89,0)</f>
        <v>0</v>
      </c>
      <c r="AJ89" s="67">
        <f t="shared" si="53"/>
        <v>0</v>
      </c>
      <c r="AK89" s="67">
        <f t="shared" si="54"/>
        <v>0</v>
      </c>
      <c r="AL89" s="71">
        <f t="shared" si="55"/>
        <v>0</v>
      </c>
      <c r="AN89" s="59">
        <f t="shared" si="56"/>
        <v>0</v>
      </c>
      <c r="AO89" s="58">
        <f>IF(H89=1,IF(D89&lt;HORAS!$B$104,HORAS!$D$104-HORAS!$B$104,HORAS!$D$104-D89),0)</f>
        <v>0</v>
      </c>
      <c r="AP89" s="58">
        <f>IF(H89=1,IF(E89&gt;HORAS!$C$104,HORAS!$C$104,E89),0)</f>
        <v>0</v>
      </c>
      <c r="AQ89" s="58">
        <f t="shared" si="57"/>
        <v>0</v>
      </c>
      <c r="AR89" s="72">
        <f t="shared" si="58"/>
        <v>0</v>
      </c>
      <c r="AS89" s="72">
        <f t="shared" si="59"/>
        <v>0</v>
      </c>
      <c r="AT89" s="68">
        <f>IF(AS89&lt;=HORAS!$B$115,0,IF(AS89&lt;=HORAS!$B$116,0.25,IF(AS89&lt;=HORAS!$B$117,0.5,IF(AS89&lt;=HORAS!$B$114,0.75,1))))</f>
        <v>0</v>
      </c>
      <c r="AU89" s="67">
        <f t="shared" si="60"/>
        <v>0</v>
      </c>
      <c r="AV89" s="59">
        <f>IF(H89=1,IF(E89&gt;HORAS!$C$104,E89-HORAS!$C$104),0)</f>
        <v>0</v>
      </c>
      <c r="AW89" s="67">
        <f t="shared" si="61"/>
        <v>0</v>
      </c>
      <c r="AX89" s="67">
        <f t="shared" si="62"/>
        <v>0</v>
      </c>
      <c r="AY89" s="68">
        <f>IF(AX89&lt;=HORAS!$B$115,0,IF(AX89&lt;=HORAS!$B$116,0.25,IF(AX89&lt;=HORAS!$B$117,0.5,IF(AX89&lt;=HORAS!$B$114,0.75,1))))</f>
        <v>0</v>
      </c>
      <c r="AZ89" s="67">
        <f t="shared" si="63"/>
        <v>0</v>
      </c>
      <c r="BA89" s="67"/>
    </row>
    <row r="90" spans="1:53" s="72" customFormat="1" x14ac:dyDescent="0.2">
      <c r="A90" s="64" t="s">
        <v>220</v>
      </c>
      <c r="B90" s="64" t="s">
        <v>7</v>
      </c>
      <c r="C90" s="61"/>
      <c r="D90" s="62"/>
      <c r="E90" s="59"/>
      <c r="F90" s="66">
        <f>IF(G90=1,0,IF(E90&gt;HORAS!$B$96,E90-HORAS!$B$96,))</f>
        <v>0</v>
      </c>
      <c r="G90" s="67">
        <f t="shared" si="64"/>
        <v>0</v>
      </c>
      <c r="H90" s="67">
        <f>IF(D90&gt;=HORAS!$B$103,1,0)</f>
        <v>0</v>
      </c>
      <c r="I90" s="68">
        <f t="shared" si="65"/>
        <v>0</v>
      </c>
      <c r="J90" s="68">
        <f>IF(I90&lt;=HORAS!$B$115,0,IF(I90&lt;=HORAS!$B$116,0.25,IF(I90&lt;=HORAS!$B$117,0.5,IF(I90&lt;=HORAS!$B$114,0.75,1))))</f>
        <v>0</v>
      </c>
      <c r="K90" s="69">
        <f>IF(G90=1,0,IF(E90&gt;HORAS!$B$97,E90-HORAS!$B$97,0))</f>
        <v>0</v>
      </c>
      <c r="L90" s="68">
        <f t="shared" si="66"/>
        <v>0</v>
      </c>
      <c r="M90" s="68">
        <f t="shared" si="67"/>
        <v>0</v>
      </c>
      <c r="N90" s="67">
        <f t="shared" si="68"/>
        <v>0</v>
      </c>
      <c r="O90" s="67">
        <f>IF(E90&lt;HORAS!$B$97,J90,0)</f>
        <v>0</v>
      </c>
      <c r="P90" s="67">
        <f t="shared" si="69"/>
        <v>0</v>
      </c>
      <c r="Q90" s="67">
        <f>IF(E90&gt;HORAS!$B$97,J90,0)</f>
        <v>0</v>
      </c>
      <c r="R90" s="67">
        <f t="shared" si="41"/>
        <v>0</v>
      </c>
      <c r="S90" s="67">
        <f t="shared" si="42"/>
        <v>0</v>
      </c>
      <c r="T90" s="67"/>
      <c r="U90" s="67">
        <f t="shared" si="43"/>
        <v>6</v>
      </c>
      <c r="V90" s="70" t="e">
        <f>VLOOKUP(C90,HORAS!$A$120:$A$137,1,FALSE)</f>
        <v>#N/A</v>
      </c>
      <c r="W90" s="67" t="b">
        <f t="shared" si="44"/>
        <v>1</v>
      </c>
      <c r="X90" s="59">
        <f t="shared" si="45"/>
        <v>0</v>
      </c>
      <c r="Y90" s="71">
        <f t="shared" si="46"/>
        <v>0</v>
      </c>
      <c r="Z90" s="71">
        <f t="shared" si="47"/>
        <v>0</v>
      </c>
      <c r="AA90" s="67">
        <f t="shared" si="48"/>
        <v>0</v>
      </c>
      <c r="AB90" s="67">
        <f t="shared" si="49"/>
        <v>0</v>
      </c>
      <c r="AC90" s="69">
        <f>IF(U90=7,IF(E90&gt;HORAS!$B$97,E90-HORAS!$B$97,0),IF(W90=FALSE,IF(E90&gt;HORAS!$B$97,E90-HORAS!$B$97,0),0))</f>
        <v>0</v>
      </c>
      <c r="AD90" s="71">
        <f t="shared" si="50"/>
        <v>0</v>
      </c>
      <c r="AE90" s="71">
        <f t="shared" si="51"/>
        <v>0</v>
      </c>
      <c r="AF90" s="68">
        <f>IF(AE90&lt;=HORAS!$B$115,0,IF(AE90&lt;=HORAS!$B$116,0.25,IF(AE90&lt;=HORAS!$B$117,0.5,IF(AE90&lt;=HORAS!$B$114,0.75,1))))</f>
        <v>0</v>
      </c>
      <c r="AG90" s="67">
        <f t="shared" si="52"/>
        <v>0</v>
      </c>
      <c r="AH90" s="67">
        <f>IF(AA90&gt;=8,IF(E90&lt;HORAS!$B$97,AF90,0),0)</f>
        <v>0</v>
      </c>
      <c r="AI90" s="67">
        <f>IF(E90&gt;=HORAS!$B$97,AF90,0)</f>
        <v>0</v>
      </c>
      <c r="AJ90" s="67">
        <f t="shared" si="53"/>
        <v>0</v>
      </c>
      <c r="AK90" s="67">
        <f t="shared" si="54"/>
        <v>0</v>
      </c>
      <c r="AL90" s="71">
        <f t="shared" si="55"/>
        <v>0</v>
      </c>
      <c r="AN90" s="59">
        <f t="shared" si="56"/>
        <v>0</v>
      </c>
      <c r="AO90" s="58">
        <f>IF(H90=1,IF(D90&lt;HORAS!$B$104,HORAS!$D$104-HORAS!$B$104,HORAS!$D$104-D90),0)</f>
        <v>0</v>
      </c>
      <c r="AP90" s="58">
        <f>IF(H90=1,IF(E90&gt;HORAS!$C$104,HORAS!$C$104,E90),0)</f>
        <v>0</v>
      </c>
      <c r="AQ90" s="58">
        <f t="shared" si="57"/>
        <v>0</v>
      </c>
      <c r="AR90" s="72">
        <f t="shared" si="58"/>
        <v>0</v>
      </c>
      <c r="AS90" s="72">
        <f t="shared" si="59"/>
        <v>0</v>
      </c>
      <c r="AT90" s="68">
        <f>IF(AS90&lt;=HORAS!$B$115,0,IF(AS90&lt;=HORAS!$B$116,0.25,IF(AS90&lt;=HORAS!$B$117,0.5,IF(AS90&lt;=HORAS!$B$114,0.75,1))))</f>
        <v>0</v>
      </c>
      <c r="AU90" s="67">
        <f t="shared" si="60"/>
        <v>0</v>
      </c>
      <c r="AV90" s="59">
        <f>IF(H90=1,IF(E90&gt;HORAS!$C$104,E90-HORAS!$C$104),0)</f>
        <v>0</v>
      </c>
      <c r="AW90" s="67">
        <f t="shared" si="61"/>
        <v>0</v>
      </c>
      <c r="AX90" s="67">
        <f t="shared" si="62"/>
        <v>0</v>
      </c>
      <c r="AY90" s="68">
        <f>IF(AX90&lt;=HORAS!$B$115,0,IF(AX90&lt;=HORAS!$B$116,0.25,IF(AX90&lt;=HORAS!$B$117,0.5,IF(AX90&lt;=HORAS!$B$114,0.75,1))))</f>
        <v>0</v>
      </c>
      <c r="AZ90" s="67">
        <f t="shared" si="63"/>
        <v>0</v>
      </c>
      <c r="BA90" s="67"/>
    </row>
    <row r="91" spans="1:53" s="72" customFormat="1" x14ac:dyDescent="0.2">
      <c r="A91" s="64" t="s">
        <v>220</v>
      </c>
      <c r="B91" s="64" t="s">
        <v>7</v>
      </c>
      <c r="C91" s="61"/>
      <c r="D91" s="62"/>
      <c r="E91" s="59"/>
      <c r="F91" s="66">
        <f>IF(G91=1,0,IF(E91&gt;HORAS!$B$96,E91-HORAS!$B$96,))</f>
        <v>0</v>
      </c>
      <c r="G91" s="67">
        <f t="shared" si="64"/>
        <v>0</v>
      </c>
      <c r="H91" s="67">
        <f>IF(D91&gt;=HORAS!$B$103,1,0)</f>
        <v>0</v>
      </c>
      <c r="I91" s="68">
        <f t="shared" si="65"/>
        <v>0</v>
      </c>
      <c r="J91" s="68">
        <f>IF(I91&lt;=HORAS!$B$115,0,IF(I91&lt;=HORAS!$B$116,0.25,IF(I91&lt;=HORAS!$B$117,0.5,IF(I91&lt;=HORAS!$B$114,0.75,1))))</f>
        <v>0</v>
      </c>
      <c r="K91" s="69">
        <f>IF(G91=1,0,IF(E91&gt;HORAS!$B$97,E91-HORAS!$B$97,0))</f>
        <v>0</v>
      </c>
      <c r="L91" s="68">
        <f t="shared" si="66"/>
        <v>0</v>
      </c>
      <c r="M91" s="68">
        <f t="shared" si="67"/>
        <v>0</v>
      </c>
      <c r="N91" s="67">
        <f t="shared" si="68"/>
        <v>0</v>
      </c>
      <c r="O91" s="67">
        <f>IF(E91&lt;HORAS!$B$97,J91,0)</f>
        <v>0</v>
      </c>
      <c r="P91" s="67">
        <f t="shared" si="69"/>
        <v>0</v>
      </c>
      <c r="Q91" s="67">
        <f>IF(E91&gt;HORAS!$B$97,J91,0)</f>
        <v>0</v>
      </c>
      <c r="R91" s="67">
        <f t="shared" ref="R91:R149" si="70">N91+O91</f>
        <v>0</v>
      </c>
      <c r="S91" s="67">
        <f t="shared" ref="S91:S149" si="71">P91+Q91</f>
        <v>0</v>
      </c>
      <c r="T91" s="67"/>
      <c r="U91" s="67">
        <f t="shared" ref="U91:U149" si="72">WEEKDAY(C91,2)</f>
        <v>6</v>
      </c>
      <c r="V91" s="70" t="e">
        <f>VLOOKUP(C91,HORAS!$A$120:$A$137,1,FALSE)</f>
        <v>#N/A</v>
      </c>
      <c r="W91" s="67" t="b">
        <f t="shared" ref="W91:W149" si="73">ISERROR(V91)</f>
        <v>1</v>
      </c>
      <c r="X91" s="59">
        <f t="shared" ref="X91:X149" si="74">IF(U91=7,E91-D91,IF(W91=FALSE,E91-D91,0))</f>
        <v>0</v>
      </c>
      <c r="Y91" s="71">
        <f t="shared" ref="Y91:Y149" si="75">HOUR(X91)</f>
        <v>0</v>
      </c>
      <c r="Z91" s="71">
        <f t="shared" ref="Z91:Z149" si="76">MINUTE(X91)</f>
        <v>0</v>
      </c>
      <c r="AA91" s="67">
        <f t="shared" ref="AA91:AA149" si="77">IF(Y91&lt;8,Y91,8)</f>
        <v>0</v>
      </c>
      <c r="AB91" s="67">
        <f t="shared" ref="AB91:AB149" si="78">IF(Y91&gt;=8,Y91-AA91,0)</f>
        <v>0</v>
      </c>
      <c r="AC91" s="69">
        <f>IF(U91=7,IF(E91&gt;HORAS!$B$97,E91-HORAS!$B$97,0),IF(W91=FALSE,IF(E91&gt;HORAS!$B$97,E91-HORAS!$B$97,0),0))</f>
        <v>0</v>
      </c>
      <c r="AD91" s="71">
        <f t="shared" ref="AD91:AD149" si="79">HOUR(AC91)</f>
        <v>0</v>
      </c>
      <c r="AE91" s="71">
        <f t="shared" ref="AE91:AE149" si="80">MINUTE(AC91)</f>
        <v>0</v>
      </c>
      <c r="AF91" s="68">
        <f>IF(AE91&lt;=HORAS!$B$115,0,IF(AE91&lt;=HORAS!$B$116,0.25,IF(AE91&lt;=HORAS!$B$117,0.5,IF(AE91&lt;=HORAS!$B$114,0.75,1))))</f>
        <v>0</v>
      </c>
      <c r="AG91" s="67">
        <f t="shared" ref="AG91:AG149" si="81">IF(AA91&lt;8,AF91,0)</f>
        <v>0</v>
      </c>
      <c r="AH91" s="67">
        <f>IF(AA91&gt;=8,IF(E91&lt;HORAS!$B$97,AF91,0),0)</f>
        <v>0</v>
      </c>
      <c r="AI91" s="67">
        <f>IF(E91&gt;=HORAS!$B$97,AF91,0)</f>
        <v>0</v>
      </c>
      <c r="AJ91" s="67">
        <f t="shared" ref="AJ91:AJ149" si="82">AA91+AG91</f>
        <v>0</v>
      </c>
      <c r="AK91" s="67">
        <f t="shared" ref="AK91:AK149" si="83">AB91+AH91</f>
        <v>0</v>
      </c>
      <c r="AL91" s="71">
        <f t="shared" ref="AL91:AL149" si="84">AD91+AI91</f>
        <v>0</v>
      </c>
      <c r="AN91" s="59">
        <f t="shared" ref="AN91:AN149" si="85">IF(H91=1,E91-(D91-12),0)</f>
        <v>0</v>
      </c>
      <c r="AO91" s="58">
        <f>IF(H91=1,IF(D91&lt;HORAS!$B$104,HORAS!$D$104-HORAS!$B$104,HORAS!$D$104-D91),0)</f>
        <v>0</v>
      </c>
      <c r="AP91" s="58">
        <f>IF(H91=1,IF(E91&gt;HORAS!$C$104,HORAS!$C$104,E91),0)</f>
        <v>0</v>
      </c>
      <c r="AQ91" s="58">
        <f t="shared" ref="AQ91:AQ149" si="86">AO91+AP91</f>
        <v>0</v>
      </c>
      <c r="AR91" s="72">
        <f t="shared" ref="AR91:AR149" si="87">HOUR(AQ91)</f>
        <v>0</v>
      </c>
      <c r="AS91" s="72">
        <f t="shared" ref="AS91:AS149" si="88">MINUTE(AQ91)</f>
        <v>0</v>
      </c>
      <c r="AT91" s="68">
        <f>IF(AS91&lt;=HORAS!$B$115,0,IF(AS91&lt;=HORAS!$B$116,0.25,IF(AS91&lt;=HORAS!$B$117,0.5,IF(AS91&lt;=HORAS!$B$114,0.75,1))))</f>
        <v>0</v>
      </c>
      <c r="AU91" s="67">
        <f t="shared" ref="AU91:AU149" si="89">AR91+AT91</f>
        <v>0</v>
      </c>
      <c r="AV91" s="59">
        <f>IF(H91=1,IF(E91&gt;HORAS!$C$104,E91-HORAS!$C$104),0)</f>
        <v>0</v>
      </c>
      <c r="AW91" s="67">
        <f t="shared" ref="AW91:AW149" si="90">HOUR(AV91)</f>
        <v>0</v>
      </c>
      <c r="AX91" s="67">
        <f t="shared" ref="AX91:AX149" si="91">MINUTE(AV91)</f>
        <v>0</v>
      </c>
      <c r="AY91" s="68">
        <f>IF(AX91&lt;=HORAS!$B$115,0,IF(AX91&lt;=HORAS!$B$116,0.25,IF(AX91&lt;=HORAS!$B$117,0.5,IF(AX91&lt;=HORAS!$B$114,0.75,1))))</f>
        <v>0</v>
      </c>
      <c r="AZ91" s="67">
        <f t="shared" ref="AZ91:AZ149" si="92">AW91+AY91</f>
        <v>0</v>
      </c>
      <c r="BA91" s="67"/>
    </row>
    <row r="92" spans="1:53" s="72" customFormat="1" x14ac:dyDescent="0.2">
      <c r="A92" s="64" t="s">
        <v>220</v>
      </c>
      <c r="B92" s="64" t="s">
        <v>7</v>
      </c>
      <c r="C92" s="61"/>
      <c r="D92" s="62"/>
      <c r="E92" s="59"/>
      <c r="F92" s="66">
        <f>IF(G92=1,0,IF(E92&gt;HORAS!$B$96,E92-HORAS!$B$96,))</f>
        <v>0</v>
      </c>
      <c r="G92" s="67">
        <f t="shared" ref="G92:G150" si="93">IF(U92=7,1,IF(W92=FALSE,1,0))</f>
        <v>0</v>
      </c>
      <c r="H92" s="67">
        <f>IF(D92&gt;=HORAS!$B$103,1,0)</f>
        <v>0</v>
      </c>
      <c r="I92" s="68">
        <f t="shared" ref="I92:I150" si="94">MINUTE(F92)</f>
        <v>0</v>
      </c>
      <c r="J92" s="68">
        <f>IF(I92&lt;=HORAS!$B$115,0,IF(I92&lt;=HORAS!$B$116,0.25,IF(I92&lt;=HORAS!$B$117,0.5,IF(I92&lt;=HORAS!$B$114,0.75,1))))</f>
        <v>0</v>
      </c>
      <c r="K92" s="69">
        <f>IF(G92=1,0,IF(E92&gt;HORAS!$B$97,E92-HORAS!$B$97,0))</f>
        <v>0</v>
      </c>
      <c r="L92" s="68">
        <f t="shared" ref="L92:L150" si="95">MINUTE(K92)</f>
        <v>0</v>
      </c>
      <c r="M92" s="68">
        <f t="shared" ref="M92:M150" si="96">HOUR(F92)</f>
        <v>0</v>
      </c>
      <c r="N92" s="67">
        <f t="shared" ref="N92:N150" si="97">M92-P92</f>
        <v>0</v>
      </c>
      <c r="O92" s="67">
        <f>IF(E92&lt;HORAS!$B$97,J92,0)</f>
        <v>0</v>
      </c>
      <c r="P92" s="67">
        <f t="shared" ref="P92:P150" si="98">HOUR(K92)</f>
        <v>0</v>
      </c>
      <c r="Q92" s="67">
        <f>IF(E92&gt;HORAS!$B$97,J92,0)</f>
        <v>0</v>
      </c>
      <c r="R92" s="67">
        <f t="shared" si="70"/>
        <v>0</v>
      </c>
      <c r="S92" s="67">
        <f t="shared" si="71"/>
        <v>0</v>
      </c>
      <c r="T92" s="67"/>
      <c r="U92" s="67">
        <f t="shared" si="72"/>
        <v>6</v>
      </c>
      <c r="V92" s="70" t="e">
        <f>VLOOKUP(C92,HORAS!$A$120:$A$137,1,FALSE)</f>
        <v>#N/A</v>
      </c>
      <c r="W92" s="67" t="b">
        <f t="shared" si="73"/>
        <v>1</v>
      </c>
      <c r="X92" s="59">
        <f t="shared" si="74"/>
        <v>0</v>
      </c>
      <c r="Y92" s="71">
        <f t="shared" si="75"/>
        <v>0</v>
      </c>
      <c r="Z92" s="71">
        <f t="shared" si="76"/>
        <v>0</v>
      </c>
      <c r="AA92" s="67">
        <f t="shared" si="77"/>
        <v>0</v>
      </c>
      <c r="AB92" s="67">
        <f t="shared" si="78"/>
        <v>0</v>
      </c>
      <c r="AC92" s="69">
        <f>IF(U92=7,IF(E92&gt;HORAS!$B$97,E92-HORAS!$B$97,0),IF(W92=FALSE,IF(E92&gt;HORAS!$B$97,E92-HORAS!$B$97,0),0))</f>
        <v>0</v>
      </c>
      <c r="AD92" s="71">
        <f t="shared" si="79"/>
        <v>0</v>
      </c>
      <c r="AE92" s="71">
        <f t="shared" si="80"/>
        <v>0</v>
      </c>
      <c r="AF92" s="68">
        <f>IF(AE92&lt;=HORAS!$B$115,0,IF(AE92&lt;=HORAS!$B$116,0.25,IF(AE92&lt;=HORAS!$B$117,0.5,IF(AE92&lt;=HORAS!$B$114,0.75,1))))</f>
        <v>0</v>
      </c>
      <c r="AG92" s="67">
        <f t="shared" si="81"/>
        <v>0</v>
      </c>
      <c r="AH92" s="67">
        <f>IF(AA92&gt;=8,IF(E92&lt;HORAS!$B$97,AF92,0),0)</f>
        <v>0</v>
      </c>
      <c r="AI92" s="67">
        <f>IF(E92&gt;=HORAS!$B$97,AF92,0)</f>
        <v>0</v>
      </c>
      <c r="AJ92" s="67">
        <f t="shared" si="82"/>
        <v>0</v>
      </c>
      <c r="AK92" s="67">
        <f t="shared" si="83"/>
        <v>0</v>
      </c>
      <c r="AL92" s="71">
        <f t="shared" si="84"/>
        <v>0</v>
      </c>
      <c r="AN92" s="59">
        <f t="shared" si="85"/>
        <v>0</v>
      </c>
      <c r="AO92" s="58">
        <f>IF(H92=1,IF(D92&lt;HORAS!$B$104,HORAS!$D$104-HORAS!$B$104,HORAS!$D$104-D92),0)</f>
        <v>0</v>
      </c>
      <c r="AP92" s="58">
        <f>IF(H92=1,IF(E92&gt;HORAS!$C$104,HORAS!$C$104,E92),0)</f>
        <v>0</v>
      </c>
      <c r="AQ92" s="58">
        <f t="shared" si="86"/>
        <v>0</v>
      </c>
      <c r="AR92" s="72">
        <f t="shared" si="87"/>
        <v>0</v>
      </c>
      <c r="AS92" s="72">
        <f t="shared" si="88"/>
        <v>0</v>
      </c>
      <c r="AT92" s="68">
        <f>IF(AS92&lt;=HORAS!$B$115,0,IF(AS92&lt;=HORAS!$B$116,0.25,IF(AS92&lt;=HORAS!$B$117,0.5,IF(AS92&lt;=HORAS!$B$114,0.75,1))))</f>
        <v>0</v>
      </c>
      <c r="AU92" s="67">
        <f t="shared" si="89"/>
        <v>0</v>
      </c>
      <c r="AV92" s="59">
        <f>IF(H92=1,IF(E92&gt;HORAS!$C$104,E92-HORAS!$C$104),0)</f>
        <v>0</v>
      </c>
      <c r="AW92" s="67">
        <f t="shared" si="90"/>
        <v>0</v>
      </c>
      <c r="AX92" s="67">
        <f t="shared" si="91"/>
        <v>0</v>
      </c>
      <c r="AY92" s="68">
        <f>IF(AX92&lt;=HORAS!$B$115,0,IF(AX92&lt;=HORAS!$B$116,0.25,IF(AX92&lt;=HORAS!$B$117,0.5,IF(AX92&lt;=HORAS!$B$114,0.75,1))))</f>
        <v>0</v>
      </c>
      <c r="AZ92" s="67">
        <f t="shared" si="92"/>
        <v>0</v>
      </c>
      <c r="BA92" s="67"/>
    </row>
    <row r="93" spans="1:53" s="72" customFormat="1" x14ac:dyDescent="0.2">
      <c r="A93" s="64" t="s">
        <v>220</v>
      </c>
      <c r="B93" s="64" t="s">
        <v>7</v>
      </c>
      <c r="C93" s="61"/>
      <c r="D93" s="62"/>
      <c r="E93" s="59"/>
      <c r="F93" s="66">
        <f>IF(G93=1,0,IF(E93&gt;HORAS!$B$96,E93-HORAS!$B$96,))</f>
        <v>0</v>
      </c>
      <c r="G93" s="67">
        <f t="shared" si="93"/>
        <v>0</v>
      </c>
      <c r="H93" s="67">
        <f>IF(D93&gt;=HORAS!$B$103,1,0)</f>
        <v>0</v>
      </c>
      <c r="I93" s="68">
        <f t="shared" si="94"/>
        <v>0</v>
      </c>
      <c r="J93" s="68">
        <f>IF(I93&lt;=HORAS!$B$115,0,IF(I93&lt;=HORAS!$B$116,0.25,IF(I93&lt;=HORAS!$B$117,0.5,IF(I93&lt;=HORAS!$B$114,0.75,1))))</f>
        <v>0</v>
      </c>
      <c r="K93" s="69">
        <f>IF(G93=1,0,IF(E93&gt;HORAS!$B$97,E93-HORAS!$B$97,0))</f>
        <v>0</v>
      </c>
      <c r="L93" s="68">
        <f t="shared" si="95"/>
        <v>0</v>
      </c>
      <c r="M93" s="68">
        <f t="shared" si="96"/>
        <v>0</v>
      </c>
      <c r="N93" s="67">
        <f t="shared" si="97"/>
        <v>0</v>
      </c>
      <c r="O93" s="67">
        <f>IF(E93&lt;HORAS!$B$97,J93,0)</f>
        <v>0</v>
      </c>
      <c r="P93" s="67">
        <f t="shared" si="98"/>
        <v>0</v>
      </c>
      <c r="Q93" s="67">
        <f>IF(E93&gt;HORAS!$B$97,J93,0)</f>
        <v>0</v>
      </c>
      <c r="R93" s="67">
        <f t="shared" si="70"/>
        <v>0</v>
      </c>
      <c r="S93" s="67">
        <f t="shared" si="71"/>
        <v>0</v>
      </c>
      <c r="T93" s="67"/>
      <c r="U93" s="67">
        <f t="shared" si="72"/>
        <v>6</v>
      </c>
      <c r="V93" s="70" t="e">
        <f>VLOOKUP(C93,HORAS!$A$120:$A$137,1,FALSE)</f>
        <v>#N/A</v>
      </c>
      <c r="W93" s="67" t="b">
        <f t="shared" si="73"/>
        <v>1</v>
      </c>
      <c r="X93" s="59">
        <f t="shared" si="74"/>
        <v>0</v>
      </c>
      <c r="Y93" s="71">
        <f t="shared" si="75"/>
        <v>0</v>
      </c>
      <c r="Z93" s="71">
        <f t="shared" si="76"/>
        <v>0</v>
      </c>
      <c r="AA93" s="67">
        <f t="shared" si="77"/>
        <v>0</v>
      </c>
      <c r="AB93" s="67">
        <f t="shared" si="78"/>
        <v>0</v>
      </c>
      <c r="AC93" s="69">
        <f>IF(U93=7,IF(E93&gt;HORAS!$B$97,E93-HORAS!$B$97,0),IF(W93=FALSE,IF(E93&gt;HORAS!$B$97,E93-HORAS!$B$97,0),0))</f>
        <v>0</v>
      </c>
      <c r="AD93" s="71">
        <f t="shared" si="79"/>
        <v>0</v>
      </c>
      <c r="AE93" s="71">
        <f t="shared" si="80"/>
        <v>0</v>
      </c>
      <c r="AF93" s="68">
        <f>IF(AE93&lt;=HORAS!$B$115,0,IF(AE93&lt;=HORAS!$B$116,0.25,IF(AE93&lt;=HORAS!$B$117,0.5,IF(AE93&lt;=HORAS!$B$114,0.75,1))))</f>
        <v>0</v>
      </c>
      <c r="AG93" s="67">
        <f t="shared" si="81"/>
        <v>0</v>
      </c>
      <c r="AH93" s="67">
        <f>IF(AA93&gt;=8,IF(E93&lt;HORAS!$B$97,AF93,0),0)</f>
        <v>0</v>
      </c>
      <c r="AI93" s="67">
        <f>IF(E93&gt;=HORAS!$B$97,AF93,0)</f>
        <v>0</v>
      </c>
      <c r="AJ93" s="67">
        <f t="shared" si="82"/>
        <v>0</v>
      </c>
      <c r="AK93" s="67">
        <f t="shared" si="83"/>
        <v>0</v>
      </c>
      <c r="AL93" s="71">
        <f t="shared" si="84"/>
        <v>0</v>
      </c>
      <c r="AN93" s="59">
        <f t="shared" si="85"/>
        <v>0</v>
      </c>
      <c r="AO93" s="58">
        <f>IF(H93=1,IF(D93&lt;HORAS!$B$104,HORAS!$D$104-HORAS!$B$104,HORAS!$D$104-D93),0)</f>
        <v>0</v>
      </c>
      <c r="AP93" s="58">
        <f>IF(H93=1,IF(E93&gt;HORAS!$C$104,HORAS!$C$104,E93),0)</f>
        <v>0</v>
      </c>
      <c r="AQ93" s="58">
        <f t="shared" si="86"/>
        <v>0</v>
      </c>
      <c r="AR93" s="72">
        <f t="shared" si="87"/>
        <v>0</v>
      </c>
      <c r="AS93" s="72">
        <f t="shared" si="88"/>
        <v>0</v>
      </c>
      <c r="AT93" s="68">
        <f>IF(AS93&lt;=HORAS!$B$115,0,IF(AS93&lt;=HORAS!$B$116,0.25,IF(AS93&lt;=HORAS!$B$117,0.5,IF(AS93&lt;=HORAS!$B$114,0.75,1))))</f>
        <v>0</v>
      </c>
      <c r="AU93" s="67">
        <f t="shared" si="89"/>
        <v>0</v>
      </c>
      <c r="AV93" s="59">
        <f>IF(H93=1,IF(E93&gt;HORAS!$C$104,E93-HORAS!$C$104),0)</f>
        <v>0</v>
      </c>
      <c r="AW93" s="67">
        <f t="shared" si="90"/>
        <v>0</v>
      </c>
      <c r="AX93" s="67">
        <f t="shared" si="91"/>
        <v>0</v>
      </c>
      <c r="AY93" s="68">
        <f>IF(AX93&lt;=HORAS!$B$115,0,IF(AX93&lt;=HORAS!$B$116,0.25,IF(AX93&lt;=HORAS!$B$117,0.5,IF(AX93&lt;=HORAS!$B$114,0.75,1))))</f>
        <v>0</v>
      </c>
      <c r="AZ93" s="67">
        <f t="shared" si="92"/>
        <v>0</v>
      </c>
      <c r="BA93" s="67"/>
    </row>
    <row r="94" spans="1:53" s="72" customFormat="1" x14ac:dyDescent="0.2">
      <c r="A94" s="64" t="s">
        <v>220</v>
      </c>
      <c r="B94" s="64" t="s">
        <v>7</v>
      </c>
      <c r="C94" s="61"/>
      <c r="D94" s="62"/>
      <c r="E94" s="59"/>
      <c r="F94" s="66">
        <f>IF(G94=1,0,IF(E94&gt;HORAS!$B$96,E94-HORAS!$B$96,))</f>
        <v>0</v>
      </c>
      <c r="G94" s="67">
        <f t="shared" si="93"/>
        <v>0</v>
      </c>
      <c r="H94" s="67">
        <f>IF(D94&gt;=HORAS!$B$103,1,0)</f>
        <v>0</v>
      </c>
      <c r="I94" s="68">
        <f t="shared" si="94"/>
        <v>0</v>
      </c>
      <c r="J94" s="68">
        <f>IF(I94&lt;=HORAS!$B$115,0,IF(I94&lt;=HORAS!$B$116,0.25,IF(I94&lt;=HORAS!$B$117,0.5,IF(I94&lt;=HORAS!$B$114,0.75,1))))</f>
        <v>0</v>
      </c>
      <c r="K94" s="69">
        <f>IF(G94=1,0,IF(E94&gt;HORAS!$B$97,E94-HORAS!$B$97,0))</f>
        <v>0</v>
      </c>
      <c r="L94" s="68">
        <f t="shared" si="95"/>
        <v>0</v>
      </c>
      <c r="M94" s="68">
        <f t="shared" si="96"/>
        <v>0</v>
      </c>
      <c r="N94" s="67">
        <f t="shared" si="97"/>
        <v>0</v>
      </c>
      <c r="O94" s="67">
        <f>IF(E94&lt;HORAS!$B$97,J94,0)</f>
        <v>0</v>
      </c>
      <c r="P94" s="67">
        <f t="shared" si="98"/>
        <v>0</v>
      </c>
      <c r="Q94" s="67">
        <f>IF(E94&gt;HORAS!$B$97,J94,0)</f>
        <v>0</v>
      </c>
      <c r="R94" s="67">
        <f t="shared" si="70"/>
        <v>0</v>
      </c>
      <c r="S94" s="67">
        <f t="shared" si="71"/>
        <v>0</v>
      </c>
      <c r="T94" s="67"/>
      <c r="U94" s="67">
        <f t="shared" si="72"/>
        <v>6</v>
      </c>
      <c r="V94" s="70" t="e">
        <f>VLOOKUP(C94,HORAS!$A$120:$A$137,1,FALSE)</f>
        <v>#N/A</v>
      </c>
      <c r="W94" s="67" t="b">
        <f t="shared" si="73"/>
        <v>1</v>
      </c>
      <c r="X94" s="59">
        <f t="shared" si="74"/>
        <v>0</v>
      </c>
      <c r="Y94" s="71">
        <f t="shared" si="75"/>
        <v>0</v>
      </c>
      <c r="Z94" s="71">
        <f t="shared" si="76"/>
        <v>0</v>
      </c>
      <c r="AA94" s="67">
        <f t="shared" si="77"/>
        <v>0</v>
      </c>
      <c r="AB94" s="67">
        <f t="shared" si="78"/>
        <v>0</v>
      </c>
      <c r="AC94" s="69">
        <f>IF(U94=7,IF(E94&gt;HORAS!$B$97,E94-HORAS!$B$97,0),IF(W94=FALSE,IF(E94&gt;HORAS!$B$97,E94-HORAS!$B$97,0),0))</f>
        <v>0</v>
      </c>
      <c r="AD94" s="71">
        <f t="shared" si="79"/>
        <v>0</v>
      </c>
      <c r="AE94" s="71">
        <f t="shared" si="80"/>
        <v>0</v>
      </c>
      <c r="AF94" s="68">
        <f>IF(AE94&lt;=HORAS!$B$115,0,IF(AE94&lt;=HORAS!$B$116,0.25,IF(AE94&lt;=HORAS!$B$117,0.5,IF(AE94&lt;=HORAS!$B$114,0.75,1))))</f>
        <v>0</v>
      </c>
      <c r="AG94" s="67">
        <f t="shared" si="81"/>
        <v>0</v>
      </c>
      <c r="AH94" s="67">
        <f>IF(AA94&gt;=8,IF(E94&lt;HORAS!$B$97,AF94,0),0)</f>
        <v>0</v>
      </c>
      <c r="AI94" s="67">
        <f>IF(E94&gt;=HORAS!$B$97,AF94,0)</f>
        <v>0</v>
      </c>
      <c r="AJ94" s="67">
        <f t="shared" si="82"/>
        <v>0</v>
      </c>
      <c r="AK94" s="67">
        <f t="shared" si="83"/>
        <v>0</v>
      </c>
      <c r="AL94" s="71">
        <f t="shared" si="84"/>
        <v>0</v>
      </c>
      <c r="AN94" s="59">
        <f t="shared" si="85"/>
        <v>0</v>
      </c>
      <c r="AO94" s="58">
        <f>IF(H94=1,IF(D94&lt;HORAS!$B$104,HORAS!$D$104-HORAS!$B$104,HORAS!$D$104-D94),0)</f>
        <v>0</v>
      </c>
      <c r="AP94" s="58">
        <f>IF(H94=1,IF(E94&gt;HORAS!$C$104,HORAS!$C$104,E94),0)</f>
        <v>0</v>
      </c>
      <c r="AQ94" s="58">
        <f t="shared" si="86"/>
        <v>0</v>
      </c>
      <c r="AR94" s="72">
        <f t="shared" si="87"/>
        <v>0</v>
      </c>
      <c r="AS94" s="72">
        <f t="shared" si="88"/>
        <v>0</v>
      </c>
      <c r="AT94" s="68">
        <f>IF(AS94&lt;=HORAS!$B$115,0,IF(AS94&lt;=HORAS!$B$116,0.25,IF(AS94&lt;=HORAS!$B$117,0.5,IF(AS94&lt;=HORAS!$B$114,0.75,1))))</f>
        <v>0</v>
      </c>
      <c r="AU94" s="67">
        <f t="shared" si="89"/>
        <v>0</v>
      </c>
      <c r="AV94" s="59">
        <f>IF(H94=1,IF(E94&gt;HORAS!$C$104,E94-HORAS!$C$104),0)</f>
        <v>0</v>
      </c>
      <c r="AW94" s="67">
        <f t="shared" si="90"/>
        <v>0</v>
      </c>
      <c r="AX94" s="67">
        <f t="shared" si="91"/>
        <v>0</v>
      </c>
      <c r="AY94" s="68">
        <f>IF(AX94&lt;=HORAS!$B$115,0,IF(AX94&lt;=HORAS!$B$116,0.25,IF(AX94&lt;=HORAS!$B$117,0.5,IF(AX94&lt;=HORAS!$B$114,0.75,1))))</f>
        <v>0</v>
      </c>
      <c r="AZ94" s="67">
        <f t="shared" si="92"/>
        <v>0</v>
      </c>
      <c r="BA94" s="67"/>
    </row>
    <row r="95" spans="1:53" s="72" customFormat="1" x14ac:dyDescent="0.2">
      <c r="A95" s="64" t="s">
        <v>220</v>
      </c>
      <c r="B95" s="64" t="s">
        <v>7</v>
      </c>
      <c r="C95" s="61"/>
      <c r="D95" s="62"/>
      <c r="E95" s="59"/>
      <c r="F95" s="66">
        <f>IF(G95=1,0,IF(E95&gt;HORAS!$B$96,E95-HORAS!$B$96,))</f>
        <v>0</v>
      </c>
      <c r="G95" s="67">
        <f t="shared" si="93"/>
        <v>0</v>
      </c>
      <c r="H95" s="67">
        <f>IF(D95&gt;=HORAS!$B$103,1,0)</f>
        <v>0</v>
      </c>
      <c r="I95" s="68">
        <f t="shared" si="94"/>
        <v>0</v>
      </c>
      <c r="J95" s="68">
        <f>IF(I95&lt;=HORAS!$B$115,0,IF(I95&lt;=HORAS!$B$116,0.25,IF(I95&lt;=HORAS!$B$117,0.5,IF(I95&lt;=HORAS!$B$114,0.75,1))))</f>
        <v>0</v>
      </c>
      <c r="K95" s="69">
        <f>IF(G95=1,0,IF(E95&gt;HORAS!$B$97,E95-HORAS!$B$97,0))</f>
        <v>0</v>
      </c>
      <c r="L95" s="68">
        <f t="shared" si="95"/>
        <v>0</v>
      </c>
      <c r="M95" s="68">
        <f t="shared" si="96"/>
        <v>0</v>
      </c>
      <c r="N95" s="67">
        <f t="shared" si="97"/>
        <v>0</v>
      </c>
      <c r="O95" s="67">
        <f>IF(E95&lt;HORAS!$B$97,J95,0)</f>
        <v>0</v>
      </c>
      <c r="P95" s="67">
        <f t="shared" si="98"/>
        <v>0</v>
      </c>
      <c r="Q95" s="67">
        <f>IF(E95&gt;HORAS!$B$97,J95,0)</f>
        <v>0</v>
      </c>
      <c r="R95" s="67">
        <f t="shared" si="70"/>
        <v>0</v>
      </c>
      <c r="S95" s="67">
        <f t="shared" si="71"/>
        <v>0</v>
      </c>
      <c r="T95" s="67"/>
      <c r="U95" s="67">
        <f t="shared" si="72"/>
        <v>6</v>
      </c>
      <c r="V95" s="70" t="e">
        <f>VLOOKUP(C95,HORAS!$A$120:$A$137,1,FALSE)</f>
        <v>#N/A</v>
      </c>
      <c r="W95" s="67" t="b">
        <f t="shared" si="73"/>
        <v>1</v>
      </c>
      <c r="X95" s="59">
        <f t="shared" si="74"/>
        <v>0</v>
      </c>
      <c r="Y95" s="71">
        <f t="shared" si="75"/>
        <v>0</v>
      </c>
      <c r="Z95" s="71">
        <f t="shared" si="76"/>
        <v>0</v>
      </c>
      <c r="AA95" s="67">
        <f t="shared" si="77"/>
        <v>0</v>
      </c>
      <c r="AB95" s="67">
        <f t="shared" si="78"/>
        <v>0</v>
      </c>
      <c r="AC95" s="69">
        <f>IF(U95=7,IF(E95&gt;HORAS!$B$97,E95-HORAS!$B$97,0),IF(W95=FALSE,IF(E95&gt;HORAS!$B$97,E95-HORAS!$B$97,0),0))</f>
        <v>0</v>
      </c>
      <c r="AD95" s="71">
        <f t="shared" si="79"/>
        <v>0</v>
      </c>
      <c r="AE95" s="71">
        <f t="shared" si="80"/>
        <v>0</v>
      </c>
      <c r="AF95" s="68">
        <f>IF(AE95&lt;=HORAS!$B$115,0,IF(AE95&lt;=HORAS!$B$116,0.25,IF(AE95&lt;=HORAS!$B$117,0.5,IF(AE95&lt;=HORAS!$B$114,0.75,1))))</f>
        <v>0</v>
      </c>
      <c r="AG95" s="67">
        <f t="shared" si="81"/>
        <v>0</v>
      </c>
      <c r="AH95" s="67">
        <f>IF(AA95&gt;=8,IF(E95&lt;HORAS!$B$97,AF95,0),0)</f>
        <v>0</v>
      </c>
      <c r="AI95" s="67">
        <f>IF(E95&gt;=HORAS!$B$97,AF95,0)</f>
        <v>0</v>
      </c>
      <c r="AJ95" s="67">
        <f t="shared" si="82"/>
        <v>0</v>
      </c>
      <c r="AK95" s="67">
        <f t="shared" si="83"/>
        <v>0</v>
      </c>
      <c r="AL95" s="71">
        <f t="shared" si="84"/>
        <v>0</v>
      </c>
      <c r="AN95" s="59">
        <f t="shared" si="85"/>
        <v>0</v>
      </c>
      <c r="AO95" s="58">
        <f>IF(H95=1,IF(D95&lt;HORAS!$B$104,HORAS!$D$104-HORAS!$B$104,HORAS!$D$104-D95),0)</f>
        <v>0</v>
      </c>
      <c r="AP95" s="58">
        <f>IF(H95=1,IF(E95&gt;HORAS!$C$104,HORAS!$C$104,E95),0)</f>
        <v>0</v>
      </c>
      <c r="AQ95" s="58">
        <f t="shared" si="86"/>
        <v>0</v>
      </c>
      <c r="AR95" s="72">
        <f t="shared" si="87"/>
        <v>0</v>
      </c>
      <c r="AS95" s="72">
        <f t="shared" si="88"/>
        <v>0</v>
      </c>
      <c r="AT95" s="68">
        <f>IF(AS95&lt;=HORAS!$B$115,0,IF(AS95&lt;=HORAS!$B$116,0.25,IF(AS95&lt;=HORAS!$B$117,0.5,IF(AS95&lt;=HORAS!$B$114,0.75,1))))</f>
        <v>0</v>
      </c>
      <c r="AU95" s="67">
        <f t="shared" si="89"/>
        <v>0</v>
      </c>
      <c r="AV95" s="59">
        <f>IF(H95=1,IF(E95&gt;HORAS!$C$104,E95-HORAS!$C$104),0)</f>
        <v>0</v>
      </c>
      <c r="AW95" s="67">
        <f t="shared" si="90"/>
        <v>0</v>
      </c>
      <c r="AX95" s="67">
        <f t="shared" si="91"/>
        <v>0</v>
      </c>
      <c r="AY95" s="68">
        <f>IF(AX95&lt;=HORAS!$B$115,0,IF(AX95&lt;=HORAS!$B$116,0.25,IF(AX95&lt;=HORAS!$B$117,0.5,IF(AX95&lt;=HORAS!$B$114,0.75,1))))</f>
        <v>0</v>
      </c>
      <c r="AZ95" s="67">
        <f t="shared" si="92"/>
        <v>0</v>
      </c>
      <c r="BA95" s="67"/>
    </row>
    <row r="96" spans="1:53" s="72" customFormat="1" x14ac:dyDescent="0.2">
      <c r="A96" s="64" t="s">
        <v>221</v>
      </c>
      <c r="B96" s="64" t="s">
        <v>7</v>
      </c>
      <c r="C96" s="74">
        <v>45665</v>
      </c>
      <c r="D96" s="62">
        <v>0.83333333333333337</v>
      </c>
      <c r="E96" s="59">
        <v>4.1666666666666664E-2</v>
      </c>
      <c r="F96" s="66">
        <f>IF(G96=1,0,IF(E96&gt;HORAS!$B$96,E96-HORAS!$B$96,))</f>
        <v>0</v>
      </c>
      <c r="G96" s="67">
        <f t="shared" si="93"/>
        <v>0</v>
      </c>
      <c r="H96" s="67">
        <f>IF(D96&gt;=HORAS!$B$103,1,0)</f>
        <v>1</v>
      </c>
      <c r="I96" s="68">
        <f t="shared" si="94"/>
        <v>0</v>
      </c>
      <c r="J96" s="68">
        <f>IF(I96&lt;=HORAS!$B$115,0,IF(I96&lt;=HORAS!$B$116,0.25,IF(I96&lt;=HORAS!$B$117,0.5,IF(I96&lt;=HORAS!$B$114,0.75,1))))</f>
        <v>0</v>
      </c>
      <c r="K96" s="69">
        <f>IF(G96=1,0,IF(E96&gt;HORAS!$B$97,E96-HORAS!$B$97,0))</f>
        <v>0</v>
      </c>
      <c r="L96" s="68">
        <f t="shared" si="95"/>
        <v>0</v>
      </c>
      <c r="M96" s="68">
        <f t="shared" si="96"/>
        <v>0</v>
      </c>
      <c r="N96" s="67">
        <f t="shared" si="97"/>
        <v>0</v>
      </c>
      <c r="O96" s="67">
        <f>IF(E96&lt;HORAS!$B$97,J96,0)</f>
        <v>0</v>
      </c>
      <c r="P96" s="67">
        <f t="shared" si="98"/>
        <v>0</v>
      </c>
      <c r="Q96" s="67">
        <f>IF(E96&gt;HORAS!$B$97,J96,0)</f>
        <v>0</v>
      </c>
      <c r="R96" s="100">
        <v>1</v>
      </c>
      <c r="S96" s="67">
        <f t="shared" si="71"/>
        <v>0</v>
      </c>
      <c r="T96" s="67"/>
      <c r="U96" s="67">
        <f t="shared" si="72"/>
        <v>3</v>
      </c>
      <c r="V96" s="70" t="e">
        <f>VLOOKUP(C96,HORAS!$A$120:$A$137,1,FALSE)</f>
        <v>#N/A</v>
      </c>
      <c r="W96" s="67" t="b">
        <f t="shared" si="73"/>
        <v>1</v>
      </c>
      <c r="X96" s="59">
        <f t="shared" si="74"/>
        <v>0</v>
      </c>
      <c r="Y96" s="71">
        <f t="shared" si="75"/>
        <v>0</v>
      </c>
      <c r="Z96" s="71">
        <f t="shared" si="76"/>
        <v>0</v>
      </c>
      <c r="AA96" s="67">
        <f t="shared" si="77"/>
        <v>0</v>
      </c>
      <c r="AB96" s="67">
        <f t="shared" si="78"/>
        <v>0</v>
      </c>
      <c r="AC96" s="69">
        <f>IF(U96=7,IF(E96&gt;HORAS!$B$97,E96-HORAS!$B$97,0),IF(W96=FALSE,IF(E96&gt;HORAS!$B$97,E96-HORAS!$B$97,0),0))</f>
        <v>0</v>
      </c>
      <c r="AD96" s="71">
        <f t="shared" si="79"/>
        <v>0</v>
      </c>
      <c r="AE96" s="71">
        <f t="shared" si="80"/>
        <v>0</v>
      </c>
      <c r="AF96" s="68">
        <f>IF(AE96&lt;=HORAS!$B$115,0,IF(AE96&lt;=HORAS!$B$116,0.25,IF(AE96&lt;=HORAS!$B$117,0.5,IF(AE96&lt;=HORAS!$B$114,0.75,1))))</f>
        <v>0</v>
      </c>
      <c r="AG96" s="67">
        <f t="shared" si="81"/>
        <v>0</v>
      </c>
      <c r="AH96" s="67">
        <f>IF(AA96&gt;=8,IF(E96&lt;HORAS!$B$97,AF96,0),0)</f>
        <v>0</v>
      </c>
      <c r="AI96" s="67">
        <f>IF(E96&gt;=HORAS!$B$97,AF96,0)</f>
        <v>0</v>
      </c>
      <c r="AJ96" s="67">
        <f t="shared" si="82"/>
        <v>0</v>
      </c>
      <c r="AK96" s="67">
        <f t="shared" si="83"/>
        <v>0</v>
      </c>
      <c r="AL96" s="71">
        <f t="shared" si="84"/>
        <v>0</v>
      </c>
      <c r="AN96" s="59">
        <f t="shared" si="85"/>
        <v>11.208333333333332</v>
      </c>
      <c r="AO96" s="58">
        <f>IF(H96=1,IF(D96&lt;HORAS!$B$104,HORAS!$D$104-HORAS!$B$104,HORAS!$D$104-D96),0)</f>
        <v>23.125</v>
      </c>
      <c r="AP96" s="58">
        <f>IF(H96=1,IF(E96&gt;HORAS!$C$104,HORAS!$C$104,E96),0)</f>
        <v>4.1666666666666664E-2</v>
      </c>
      <c r="AQ96" s="58">
        <f t="shared" si="86"/>
        <v>23.166666666666668</v>
      </c>
      <c r="AR96" s="72">
        <f t="shared" si="87"/>
        <v>4</v>
      </c>
      <c r="AS96" s="72">
        <f t="shared" si="88"/>
        <v>0</v>
      </c>
      <c r="AT96" s="68">
        <f>IF(AS96&lt;=HORAS!$B$115,0,IF(AS96&lt;=HORAS!$B$116,0.25,IF(AS96&lt;=HORAS!$B$117,0.5,IF(AS96&lt;=HORAS!$B$114,0.75,1))))</f>
        <v>0</v>
      </c>
      <c r="AU96" s="100">
        <f t="shared" si="89"/>
        <v>4</v>
      </c>
      <c r="AV96" s="59" t="b">
        <f>IF(H96=1,IF(E96&gt;HORAS!$C$104,E96-HORAS!$C$104),0)</f>
        <v>0</v>
      </c>
      <c r="AW96" s="67">
        <f t="shared" si="90"/>
        <v>0</v>
      </c>
      <c r="AX96" s="67">
        <f t="shared" si="91"/>
        <v>0</v>
      </c>
      <c r="AY96" s="68">
        <f>IF(AX96&lt;=HORAS!$B$115,0,IF(AX96&lt;=HORAS!$B$116,0.25,IF(AX96&lt;=HORAS!$B$117,0.5,IF(AX96&lt;=HORAS!$B$114,0.75,1))))</f>
        <v>0</v>
      </c>
      <c r="AZ96" s="67">
        <f t="shared" si="92"/>
        <v>0</v>
      </c>
      <c r="BA96" s="67"/>
    </row>
    <row r="97" spans="1:53" s="72" customFormat="1" x14ac:dyDescent="0.2">
      <c r="A97" s="64" t="s">
        <v>249</v>
      </c>
      <c r="B97" s="64" t="s">
        <v>80</v>
      </c>
      <c r="C97" s="61"/>
      <c r="D97" s="62"/>
      <c r="E97" s="59"/>
      <c r="F97" s="66">
        <f>IF(G97=1,0,IF(E97&gt;HORAS!$B$96,E97-HORAS!$B$96,))</f>
        <v>0</v>
      </c>
      <c r="G97" s="67">
        <f t="shared" si="93"/>
        <v>0</v>
      </c>
      <c r="H97" s="67">
        <f>IF(D97&gt;=HORAS!$B$103,1,0)</f>
        <v>0</v>
      </c>
      <c r="I97" s="68">
        <f t="shared" si="94"/>
        <v>0</v>
      </c>
      <c r="J97" s="68">
        <f>IF(I97&lt;=HORAS!$B$115,0,IF(I97&lt;=HORAS!$B$116,0.25,IF(I97&lt;=HORAS!$B$117,0.5,IF(I97&lt;=HORAS!$B$114,0.75,1))))</f>
        <v>0</v>
      </c>
      <c r="K97" s="69">
        <f>IF(G97=1,0,IF(E97&gt;HORAS!$B$97,E97-HORAS!$B$97,0))</f>
        <v>0</v>
      </c>
      <c r="L97" s="68">
        <f t="shared" si="95"/>
        <v>0</v>
      </c>
      <c r="M97" s="68">
        <f t="shared" si="96"/>
        <v>0</v>
      </c>
      <c r="N97" s="67">
        <f t="shared" si="97"/>
        <v>0</v>
      </c>
      <c r="O97" s="67">
        <f>IF(E97&lt;HORAS!$B$97,J97,0)</f>
        <v>0</v>
      </c>
      <c r="P97" s="67">
        <f t="shared" si="98"/>
        <v>0</v>
      </c>
      <c r="Q97" s="67">
        <f>IF(E97&gt;HORAS!$B$97,J97,0)</f>
        <v>0</v>
      </c>
      <c r="R97" s="67">
        <f t="shared" si="70"/>
        <v>0</v>
      </c>
      <c r="S97" s="67">
        <f t="shared" si="71"/>
        <v>0</v>
      </c>
      <c r="T97" s="67"/>
      <c r="U97" s="67">
        <f t="shared" si="72"/>
        <v>6</v>
      </c>
      <c r="V97" s="70" t="e">
        <f>VLOOKUP(C97,HORAS!$A$120:$A$137,1,FALSE)</f>
        <v>#N/A</v>
      </c>
      <c r="W97" s="67" t="b">
        <f t="shared" si="73"/>
        <v>1</v>
      </c>
      <c r="X97" s="59">
        <f t="shared" si="74"/>
        <v>0</v>
      </c>
      <c r="Y97" s="71">
        <f t="shared" si="75"/>
        <v>0</v>
      </c>
      <c r="Z97" s="71">
        <f t="shared" si="76"/>
        <v>0</v>
      </c>
      <c r="AA97" s="67">
        <f t="shared" si="77"/>
        <v>0</v>
      </c>
      <c r="AB97" s="67">
        <f t="shared" si="78"/>
        <v>0</v>
      </c>
      <c r="AC97" s="69">
        <f>IF(U97=7,IF(E97&gt;HORAS!$B$97,E97-HORAS!$B$97,0),IF(W97=FALSE,IF(E97&gt;HORAS!$B$97,E97-HORAS!$B$97,0),0))</f>
        <v>0</v>
      </c>
      <c r="AD97" s="71">
        <f t="shared" si="79"/>
        <v>0</v>
      </c>
      <c r="AE97" s="71">
        <f t="shared" si="80"/>
        <v>0</v>
      </c>
      <c r="AF97" s="68">
        <f>IF(AE97&lt;=HORAS!$B$115,0,IF(AE97&lt;=HORAS!$B$116,0.25,IF(AE97&lt;=HORAS!$B$117,0.5,IF(AE97&lt;=HORAS!$B$114,0.75,1))))</f>
        <v>0</v>
      </c>
      <c r="AG97" s="67">
        <f t="shared" si="81"/>
        <v>0</v>
      </c>
      <c r="AH97" s="67">
        <f>IF(AA97&gt;=8,IF(E97&lt;HORAS!$B$97,AF97,0),0)</f>
        <v>0</v>
      </c>
      <c r="AI97" s="67">
        <f>IF(E97&gt;=HORAS!$B$97,AF97,0)</f>
        <v>0</v>
      </c>
      <c r="AJ97" s="67">
        <f t="shared" si="82"/>
        <v>0</v>
      </c>
      <c r="AK97" s="67">
        <f t="shared" si="83"/>
        <v>0</v>
      </c>
      <c r="AL97" s="71">
        <f t="shared" si="84"/>
        <v>0</v>
      </c>
      <c r="AN97" s="59">
        <f t="shared" si="85"/>
        <v>0</v>
      </c>
      <c r="AO97" s="58">
        <f>IF(H97=1,IF(D97&lt;HORAS!$B$104,HORAS!$D$104-HORAS!$B$104,HORAS!$D$104-D97),0)</f>
        <v>0</v>
      </c>
      <c r="AP97" s="58">
        <f>IF(H97=1,IF(E97&gt;HORAS!$C$104,HORAS!$C$104,E97),0)</f>
        <v>0</v>
      </c>
      <c r="AQ97" s="58">
        <f t="shared" si="86"/>
        <v>0</v>
      </c>
      <c r="AR97" s="72">
        <f t="shared" si="87"/>
        <v>0</v>
      </c>
      <c r="AS97" s="72">
        <f t="shared" si="88"/>
        <v>0</v>
      </c>
      <c r="AT97" s="68">
        <f>IF(AS97&lt;=HORAS!$B$115,0,IF(AS97&lt;=HORAS!$B$116,0.25,IF(AS97&lt;=HORAS!$B$117,0.5,IF(AS97&lt;=HORAS!$B$114,0.75,1))))</f>
        <v>0</v>
      </c>
      <c r="AU97" s="67">
        <f t="shared" si="89"/>
        <v>0</v>
      </c>
      <c r="AV97" s="59">
        <f>IF(H97=1,IF(E97&gt;HORAS!$C$104,E97-HORAS!$C$104),0)</f>
        <v>0</v>
      </c>
      <c r="AW97" s="67">
        <f t="shared" si="90"/>
        <v>0</v>
      </c>
      <c r="AX97" s="67">
        <f t="shared" si="91"/>
        <v>0</v>
      </c>
      <c r="AY97" s="68">
        <f>IF(AX97&lt;=HORAS!$B$115,0,IF(AX97&lt;=HORAS!$B$116,0.25,IF(AX97&lt;=HORAS!$B$117,0.5,IF(AX97&lt;=HORAS!$B$114,0.75,1))))</f>
        <v>0</v>
      </c>
      <c r="AZ97" s="67">
        <f t="shared" si="92"/>
        <v>0</v>
      </c>
      <c r="BA97" s="67"/>
    </row>
    <row r="98" spans="1:53" s="72" customFormat="1" x14ac:dyDescent="0.2">
      <c r="A98" s="64" t="s">
        <v>249</v>
      </c>
      <c r="B98" s="64" t="s">
        <v>80</v>
      </c>
      <c r="C98" s="61"/>
      <c r="D98" s="62"/>
      <c r="E98" s="59"/>
      <c r="F98" s="66">
        <f>IF(G98=1,0,IF(E98&gt;HORAS!$B$96,E98-HORAS!$B$96,))</f>
        <v>0</v>
      </c>
      <c r="G98" s="67">
        <f t="shared" si="93"/>
        <v>0</v>
      </c>
      <c r="H98" s="67">
        <f>IF(D98&gt;=HORAS!$B$103,1,0)</f>
        <v>0</v>
      </c>
      <c r="I98" s="68">
        <f t="shared" si="94"/>
        <v>0</v>
      </c>
      <c r="J98" s="68">
        <f>IF(I98&lt;=HORAS!$B$115,0,IF(I98&lt;=HORAS!$B$116,0.25,IF(I98&lt;=HORAS!$B$117,0.5,IF(I98&lt;=HORAS!$B$114,0.75,1))))</f>
        <v>0</v>
      </c>
      <c r="K98" s="69">
        <f>IF(G98=1,0,IF(E98&gt;HORAS!$B$97,E98-HORAS!$B$97,0))</f>
        <v>0</v>
      </c>
      <c r="L98" s="68">
        <f t="shared" si="95"/>
        <v>0</v>
      </c>
      <c r="M98" s="68">
        <f t="shared" si="96"/>
        <v>0</v>
      </c>
      <c r="N98" s="67">
        <f t="shared" si="97"/>
        <v>0</v>
      </c>
      <c r="O98" s="67">
        <f>IF(E98&lt;HORAS!$B$97,J98,0)</f>
        <v>0</v>
      </c>
      <c r="P98" s="67">
        <f t="shared" si="98"/>
        <v>0</v>
      </c>
      <c r="Q98" s="67">
        <f>IF(E98&gt;HORAS!$B$97,J98,0)</f>
        <v>0</v>
      </c>
      <c r="R98" s="67">
        <f t="shared" si="70"/>
        <v>0</v>
      </c>
      <c r="S98" s="67">
        <f t="shared" si="71"/>
        <v>0</v>
      </c>
      <c r="T98" s="67"/>
      <c r="U98" s="67">
        <f t="shared" si="72"/>
        <v>6</v>
      </c>
      <c r="V98" s="70" t="e">
        <f>VLOOKUP(C98,HORAS!$A$120:$A$137,1,FALSE)</f>
        <v>#N/A</v>
      </c>
      <c r="W98" s="67" t="b">
        <f t="shared" si="73"/>
        <v>1</v>
      </c>
      <c r="X98" s="59">
        <f t="shared" si="74"/>
        <v>0</v>
      </c>
      <c r="Y98" s="71">
        <f t="shared" si="75"/>
        <v>0</v>
      </c>
      <c r="Z98" s="71">
        <f t="shared" si="76"/>
        <v>0</v>
      </c>
      <c r="AA98" s="67">
        <f t="shared" si="77"/>
        <v>0</v>
      </c>
      <c r="AB98" s="67">
        <f t="shared" si="78"/>
        <v>0</v>
      </c>
      <c r="AC98" s="69">
        <f>IF(U98=7,IF(E98&gt;HORAS!$B$97,E98-HORAS!$B$97,0),IF(W98=FALSE,IF(E98&gt;HORAS!$B$97,E98-HORAS!$B$97,0),0))</f>
        <v>0</v>
      </c>
      <c r="AD98" s="71">
        <f t="shared" si="79"/>
        <v>0</v>
      </c>
      <c r="AE98" s="71">
        <f t="shared" si="80"/>
        <v>0</v>
      </c>
      <c r="AF98" s="68">
        <f>IF(AE98&lt;=HORAS!$B$115,0,IF(AE98&lt;=HORAS!$B$116,0.25,IF(AE98&lt;=HORAS!$B$117,0.5,IF(AE98&lt;=HORAS!$B$114,0.75,1))))</f>
        <v>0</v>
      </c>
      <c r="AG98" s="67">
        <f t="shared" si="81"/>
        <v>0</v>
      </c>
      <c r="AH98" s="67">
        <f>IF(AA98&gt;=8,IF(E98&lt;HORAS!$B$97,AF98,0),0)</f>
        <v>0</v>
      </c>
      <c r="AI98" s="67">
        <f>IF(E98&gt;=HORAS!$B$97,AF98,0)</f>
        <v>0</v>
      </c>
      <c r="AJ98" s="67">
        <f t="shared" si="82"/>
        <v>0</v>
      </c>
      <c r="AK98" s="67">
        <f t="shared" si="83"/>
        <v>0</v>
      </c>
      <c r="AL98" s="71">
        <f t="shared" si="84"/>
        <v>0</v>
      </c>
      <c r="AN98" s="59">
        <f t="shared" si="85"/>
        <v>0</v>
      </c>
      <c r="AO98" s="58">
        <f>IF(H98=1,IF(D98&lt;HORAS!$B$104,HORAS!$D$104-HORAS!$B$104,HORAS!$D$104-D98),0)</f>
        <v>0</v>
      </c>
      <c r="AP98" s="58">
        <f>IF(H98=1,IF(E98&gt;HORAS!$C$104,HORAS!$C$104,E98),0)</f>
        <v>0</v>
      </c>
      <c r="AQ98" s="58">
        <f t="shared" si="86"/>
        <v>0</v>
      </c>
      <c r="AR98" s="72">
        <f t="shared" si="87"/>
        <v>0</v>
      </c>
      <c r="AS98" s="72">
        <f t="shared" si="88"/>
        <v>0</v>
      </c>
      <c r="AT98" s="68">
        <f>IF(AS98&lt;=HORAS!$B$115,0,IF(AS98&lt;=HORAS!$B$116,0.25,IF(AS98&lt;=HORAS!$B$117,0.5,IF(AS98&lt;=HORAS!$B$114,0.75,1))))</f>
        <v>0</v>
      </c>
      <c r="AU98" s="67">
        <f t="shared" si="89"/>
        <v>0</v>
      </c>
      <c r="AV98" s="59">
        <f>IF(H98=1,IF(E98&gt;HORAS!$C$104,E98-HORAS!$C$104),0)</f>
        <v>0</v>
      </c>
      <c r="AW98" s="67">
        <f t="shared" si="90"/>
        <v>0</v>
      </c>
      <c r="AX98" s="67">
        <f t="shared" si="91"/>
        <v>0</v>
      </c>
      <c r="AY98" s="68">
        <f>IF(AX98&lt;=HORAS!$B$115,0,IF(AX98&lt;=HORAS!$B$116,0.25,IF(AX98&lt;=HORAS!$B$117,0.5,IF(AX98&lt;=HORAS!$B$114,0.75,1))))</f>
        <v>0</v>
      </c>
      <c r="AZ98" s="67">
        <f t="shared" si="92"/>
        <v>0</v>
      </c>
      <c r="BA98" s="67"/>
    </row>
    <row r="99" spans="1:53" s="72" customFormat="1" x14ac:dyDescent="0.2">
      <c r="A99" s="64" t="s">
        <v>249</v>
      </c>
      <c r="B99" s="64" t="s">
        <v>80</v>
      </c>
      <c r="C99" s="61"/>
      <c r="D99" s="62"/>
      <c r="E99" s="59"/>
      <c r="F99" s="66">
        <f>IF(G99=1,0,IF(E99&gt;HORAS!$B$96,E99-HORAS!$B$96,))</f>
        <v>0</v>
      </c>
      <c r="G99" s="67">
        <f t="shared" si="93"/>
        <v>0</v>
      </c>
      <c r="H99" s="67">
        <f>IF(D99&gt;=HORAS!$B$103,1,0)</f>
        <v>0</v>
      </c>
      <c r="I99" s="68">
        <f t="shared" si="94"/>
        <v>0</v>
      </c>
      <c r="J99" s="68">
        <f>IF(I99&lt;=HORAS!$B$115,0,IF(I99&lt;=HORAS!$B$116,0.25,IF(I99&lt;=HORAS!$B$117,0.5,IF(I99&lt;=HORAS!$B$114,0.75,1))))</f>
        <v>0</v>
      </c>
      <c r="K99" s="69">
        <f>IF(G99=1,0,IF(E99&gt;HORAS!$B$97,E99-HORAS!$B$97,0))</f>
        <v>0</v>
      </c>
      <c r="L99" s="68">
        <f t="shared" si="95"/>
        <v>0</v>
      </c>
      <c r="M99" s="68">
        <f t="shared" si="96"/>
        <v>0</v>
      </c>
      <c r="N99" s="67">
        <f t="shared" si="97"/>
        <v>0</v>
      </c>
      <c r="O99" s="67">
        <f>IF(E99&lt;HORAS!$B$97,J99,0)</f>
        <v>0</v>
      </c>
      <c r="P99" s="67">
        <f t="shared" si="98"/>
        <v>0</v>
      </c>
      <c r="Q99" s="67">
        <f>IF(E99&gt;HORAS!$B$97,J99,0)</f>
        <v>0</v>
      </c>
      <c r="R99" s="67">
        <f t="shared" si="70"/>
        <v>0</v>
      </c>
      <c r="S99" s="67">
        <f t="shared" si="71"/>
        <v>0</v>
      </c>
      <c r="T99" s="67"/>
      <c r="U99" s="67">
        <f t="shared" si="72"/>
        <v>6</v>
      </c>
      <c r="V99" s="70" t="e">
        <f>VLOOKUP(C99,HORAS!$A$120:$A$137,1,FALSE)</f>
        <v>#N/A</v>
      </c>
      <c r="W99" s="67" t="b">
        <f t="shared" si="73"/>
        <v>1</v>
      </c>
      <c r="X99" s="59">
        <f t="shared" si="74"/>
        <v>0</v>
      </c>
      <c r="Y99" s="71">
        <f t="shared" si="75"/>
        <v>0</v>
      </c>
      <c r="Z99" s="71">
        <f t="shared" si="76"/>
        <v>0</v>
      </c>
      <c r="AA99" s="67">
        <f t="shared" si="77"/>
        <v>0</v>
      </c>
      <c r="AB99" s="67">
        <f t="shared" si="78"/>
        <v>0</v>
      </c>
      <c r="AC99" s="69">
        <f>IF(U99=7,IF(E99&gt;HORAS!$B$97,E99-HORAS!$B$97,0),IF(W99=FALSE,IF(E99&gt;HORAS!$B$97,E99-HORAS!$B$97,0),0))</f>
        <v>0</v>
      </c>
      <c r="AD99" s="71">
        <f t="shared" si="79"/>
        <v>0</v>
      </c>
      <c r="AE99" s="71">
        <f t="shared" si="80"/>
        <v>0</v>
      </c>
      <c r="AF99" s="68">
        <f>IF(AE99&lt;=HORAS!$B$115,0,IF(AE99&lt;=HORAS!$B$116,0.25,IF(AE99&lt;=HORAS!$B$117,0.5,IF(AE99&lt;=HORAS!$B$114,0.75,1))))</f>
        <v>0</v>
      </c>
      <c r="AG99" s="67">
        <f t="shared" si="81"/>
        <v>0</v>
      </c>
      <c r="AH99" s="67">
        <f>IF(AA99&gt;=8,IF(E99&lt;HORAS!$B$97,AF99,0),0)</f>
        <v>0</v>
      </c>
      <c r="AI99" s="67">
        <f>IF(E99&gt;=HORAS!$B$97,AF99,0)</f>
        <v>0</v>
      </c>
      <c r="AJ99" s="67">
        <f t="shared" si="82"/>
        <v>0</v>
      </c>
      <c r="AK99" s="67">
        <f t="shared" si="83"/>
        <v>0</v>
      </c>
      <c r="AL99" s="71">
        <f t="shared" si="84"/>
        <v>0</v>
      </c>
      <c r="AN99" s="59">
        <f t="shared" si="85"/>
        <v>0</v>
      </c>
      <c r="AO99" s="58">
        <f>IF(H99=1,IF(D99&lt;HORAS!$B$104,HORAS!$D$104-HORAS!$B$104,HORAS!$D$104-D99),0)</f>
        <v>0</v>
      </c>
      <c r="AP99" s="58">
        <f>IF(H99=1,IF(E99&gt;HORAS!$C$104,HORAS!$C$104,E99),0)</f>
        <v>0</v>
      </c>
      <c r="AQ99" s="58">
        <f t="shared" si="86"/>
        <v>0</v>
      </c>
      <c r="AR99" s="72">
        <f t="shared" si="87"/>
        <v>0</v>
      </c>
      <c r="AS99" s="72">
        <f t="shared" si="88"/>
        <v>0</v>
      </c>
      <c r="AT99" s="68">
        <f>IF(AS99&lt;=HORAS!$B$115,0,IF(AS99&lt;=HORAS!$B$116,0.25,IF(AS99&lt;=HORAS!$B$117,0.5,IF(AS99&lt;=HORAS!$B$114,0.75,1))))</f>
        <v>0</v>
      </c>
      <c r="AU99" s="67">
        <f t="shared" si="89"/>
        <v>0</v>
      </c>
      <c r="AV99" s="59">
        <f>IF(H99=1,IF(E99&gt;HORAS!$C$104,E99-HORAS!$C$104),0)</f>
        <v>0</v>
      </c>
      <c r="AW99" s="67">
        <f t="shared" si="90"/>
        <v>0</v>
      </c>
      <c r="AX99" s="67">
        <f t="shared" si="91"/>
        <v>0</v>
      </c>
      <c r="AY99" s="68">
        <f>IF(AX99&lt;=HORAS!$B$115,0,IF(AX99&lt;=HORAS!$B$116,0.25,IF(AX99&lt;=HORAS!$B$117,0.5,IF(AX99&lt;=HORAS!$B$114,0.75,1))))</f>
        <v>0</v>
      </c>
      <c r="AZ99" s="67">
        <f t="shared" si="92"/>
        <v>0</v>
      </c>
      <c r="BA99" s="67"/>
    </row>
    <row r="100" spans="1:53" s="72" customFormat="1" x14ac:dyDescent="0.2">
      <c r="A100" s="64" t="s">
        <v>249</v>
      </c>
      <c r="B100" s="64" t="s">
        <v>80</v>
      </c>
      <c r="C100" s="61"/>
      <c r="D100" s="62"/>
      <c r="E100" s="59"/>
      <c r="F100" s="66">
        <f>IF(G100=1,0,IF(E100&gt;HORAS!$B$96,E100-HORAS!$B$96,))</f>
        <v>0</v>
      </c>
      <c r="G100" s="67">
        <f t="shared" si="93"/>
        <v>0</v>
      </c>
      <c r="H100" s="67">
        <f>IF(D100&gt;=HORAS!$B$103,1,0)</f>
        <v>0</v>
      </c>
      <c r="I100" s="68">
        <f t="shared" si="94"/>
        <v>0</v>
      </c>
      <c r="J100" s="68">
        <f>IF(I100&lt;=HORAS!$B$115,0,IF(I100&lt;=HORAS!$B$116,0.25,IF(I100&lt;=HORAS!$B$117,0.5,IF(I100&lt;=HORAS!$B$114,0.75,1))))</f>
        <v>0</v>
      </c>
      <c r="K100" s="69">
        <f>IF(G100=1,0,IF(E100&gt;HORAS!$B$97,E100-HORAS!$B$97,0))</f>
        <v>0</v>
      </c>
      <c r="L100" s="68">
        <f t="shared" si="95"/>
        <v>0</v>
      </c>
      <c r="M100" s="68">
        <f t="shared" si="96"/>
        <v>0</v>
      </c>
      <c r="N100" s="67">
        <f t="shared" si="97"/>
        <v>0</v>
      </c>
      <c r="O100" s="67">
        <f>IF(E100&lt;HORAS!$B$97,J100,0)</f>
        <v>0</v>
      </c>
      <c r="P100" s="67">
        <f t="shared" si="98"/>
        <v>0</v>
      </c>
      <c r="Q100" s="67">
        <f>IF(E100&gt;HORAS!$B$97,J100,0)</f>
        <v>0</v>
      </c>
      <c r="R100" s="67">
        <f t="shared" si="70"/>
        <v>0</v>
      </c>
      <c r="S100" s="67">
        <f t="shared" si="71"/>
        <v>0</v>
      </c>
      <c r="T100" s="67"/>
      <c r="U100" s="67">
        <f t="shared" si="72"/>
        <v>6</v>
      </c>
      <c r="V100" s="70" t="e">
        <f>VLOOKUP(C100,HORAS!$A$120:$A$137,1,FALSE)</f>
        <v>#N/A</v>
      </c>
      <c r="W100" s="67" t="b">
        <f t="shared" si="73"/>
        <v>1</v>
      </c>
      <c r="X100" s="59">
        <f t="shared" si="74"/>
        <v>0</v>
      </c>
      <c r="Y100" s="71">
        <f t="shared" si="75"/>
        <v>0</v>
      </c>
      <c r="Z100" s="71">
        <f t="shared" si="76"/>
        <v>0</v>
      </c>
      <c r="AA100" s="67">
        <f t="shared" si="77"/>
        <v>0</v>
      </c>
      <c r="AB100" s="67">
        <f t="shared" si="78"/>
        <v>0</v>
      </c>
      <c r="AC100" s="69">
        <f>IF(U100=7,IF(E100&gt;HORAS!$B$97,E100-HORAS!$B$97,0),IF(W100=FALSE,IF(E100&gt;HORAS!$B$97,E100-HORAS!$B$97,0),0))</f>
        <v>0</v>
      </c>
      <c r="AD100" s="71">
        <f t="shared" si="79"/>
        <v>0</v>
      </c>
      <c r="AE100" s="71">
        <f t="shared" si="80"/>
        <v>0</v>
      </c>
      <c r="AF100" s="68">
        <f>IF(AE100&lt;=HORAS!$B$115,0,IF(AE100&lt;=HORAS!$B$116,0.25,IF(AE100&lt;=HORAS!$B$117,0.5,IF(AE100&lt;=HORAS!$B$114,0.75,1))))</f>
        <v>0</v>
      </c>
      <c r="AG100" s="67">
        <f t="shared" si="81"/>
        <v>0</v>
      </c>
      <c r="AH100" s="67">
        <f>IF(AA100&gt;=8,IF(E100&lt;HORAS!$B$97,AF100,0),0)</f>
        <v>0</v>
      </c>
      <c r="AI100" s="67">
        <f>IF(E100&gt;=HORAS!$B$97,AF100,0)</f>
        <v>0</v>
      </c>
      <c r="AJ100" s="67">
        <f t="shared" si="82"/>
        <v>0</v>
      </c>
      <c r="AK100" s="67">
        <f t="shared" si="83"/>
        <v>0</v>
      </c>
      <c r="AL100" s="71">
        <f t="shared" si="84"/>
        <v>0</v>
      </c>
      <c r="AN100" s="59">
        <f t="shared" si="85"/>
        <v>0</v>
      </c>
      <c r="AO100" s="58">
        <f>IF(H100=1,IF(D100&lt;HORAS!$B$104,HORAS!$D$104-HORAS!$B$104,HORAS!$D$104-D100),0)</f>
        <v>0</v>
      </c>
      <c r="AP100" s="58">
        <f>IF(H100=1,IF(E100&gt;HORAS!$C$104,HORAS!$C$104,E100),0)</f>
        <v>0</v>
      </c>
      <c r="AQ100" s="58">
        <f t="shared" si="86"/>
        <v>0</v>
      </c>
      <c r="AR100" s="72">
        <f t="shared" si="87"/>
        <v>0</v>
      </c>
      <c r="AS100" s="72">
        <f t="shared" si="88"/>
        <v>0</v>
      </c>
      <c r="AT100" s="68">
        <f>IF(AS100&lt;=HORAS!$B$115,0,IF(AS100&lt;=HORAS!$B$116,0.25,IF(AS100&lt;=HORAS!$B$117,0.5,IF(AS100&lt;=HORAS!$B$114,0.75,1))))</f>
        <v>0</v>
      </c>
      <c r="AU100" s="67">
        <f t="shared" si="89"/>
        <v>0</v>
      </c>
      <c r="AV100" s="59">
        <f>IF(H100=1,IF(E100&gt;HORAS!$C$104,E100-HORAS!$C$104),0)</f>
        <v>0</v>
      </c>
      <c r="AW100" s="67">
        <f t="shared" si="90"/>
        <v>0</v>
      </c>
      <c r="AX100" s="67">
        <f t="shared" si="91"/>
        <v>0</v>
      </c>
      <c r="AY100" s="68">
        <f>IF(AX100&lt;=HORAS!$B$115,0,IF(AX100&lt;=HORAS!$B$116,0.25,IF(AX100&lt;=HORAS!$B$117,0.5,IF(AX100&lt;=HORAS!$B$114,0.75,1))))</f>
        <v>0</v>
      </c>
      <c r="AZ100" s="67">
        <f t="shared" si="92"/>
        <v>0</v>
      </c>
      <c r="BA100" s="67"/>
    </row>
    <row r="101" spans="1:53" s="72" customFormat="1" x14ac:dyDescent="0.2">
      <c r="A101" s="64" t="s">
        <v>249</v>
      </c>
      <c r="B101" s="64" t="s">
        <v>80</v>
      </c>
      <c r="C101" s="61"/>
      <c r="D101" s="62"/>
      <c r="E101" s="59"/>
      <c r="F101" s="66">
        <f>IF(G101=1,0,IF(E101&gt;HORAS!$B$96,E101-HORAS!$B$96,))</f>
        <v>0</v>
      </c>
      <c r="G101" s="67">
        <f t="shared" si="93"/>
        <v>0</v>
      </c>
      <c r="H101" s="67">
        <f>IF(D101&gt;=HORAS!$B$103,1,0)</f>
        <v>0</v>
      </c>
      <c r="I101" s="68">
        <f t="shared" si="94"/>
        <v>0</v>
      </c>
      <c r="J101" s="68">
        <f>IF(I101&lt;=HORAS!$B$115,0,IF(I101&lt;=HORAS!$B$116,0.25,IF(I101&lt;=HORAS!$B$117,0.5,IF(I101&lt;=HORAS!$B$114,0.75,1))))</f>
        <v>0</v>
      </c>
      <c r="K101" s="69">
        <f>IF(G101=1,0,IF(E101&gt;HORAS!$B$97,E101-HORAS!$B$97,0))</f>
        <v>0</v>
      </c>
      <c r="L101" s="68">
        <f t="shared" si="95"/>
        <v>0</v>
      </c>
      <c r="M101" s="68">
        <f t="shared" si="96"/>
        <v>0</v>
      </c>
      <c r="N101" s="67">
        <f t="shared" si="97"/>
        <v>0</v>
      </c>
      <c r="O101" s="67">
        <f>IF(E101&lt;HORAS!$B$97,J101,0)</f>
        <v>0</v>
      </c>
      <c r="P101" s="67">
        <f t="shared" si="98"/>
        <v>0</v>
      </c>
      <c r="Q101" s="67">
        <f>IF(E101&gt;HORAS!$B$97,J101,0)</f>
        <v>0</v>
      </c>
      <c r="R101" s="67">
        <f t="shared" si="70"/>
        <v>0</v>
      </c>
      <c r="S101" s="67">
        <f t="shared" si="71"/>
        <v>0</v>
      </c>
      <c r="T101" s="67"/>
      <c r="U101" s="67">
        <f t="shared" si="72"/>
        <v>6</v>
      </c>
      <c r="V101" s="70" t="e">
        <f>VLOOKUP(C101,HORAS!$A$120:$A$137,1,FALSE)</f>
        <v>#N/A</v>
      </c>
      <c r="W101" s="67" t="b">
        <f t="shared" si="73"/>
        <v>1</v>
      </c>
      <c r="X101" s="59">
        <f t="shared" si="74"/>
        <v>0</v>
      </c>
      <c r="Y101" s="71">
        <f t="shared" si="75"/>
        <v>0</v>
      </c>
      <c r="Z101" s="71">
        <f t="shared" si="76"/>
        <v>0</v>
      </c>
      <c r="AA101" s="67">
        <f t="shared" si="77"/>
        <v>0</v>
      </c>
      <c r="AB101" s="67">
        <f t="shared" si="78"/>
        <v>0</v>
      </c>
      <c r="AC101" s="69">
        <f>IF(U101=7,IF(E101&gt;HORAS!$B$97,E101-HORAS!$B$97,0),IF(W101=FALSE,IF(E101&gt;HORAS!$B$97,E101-HORAS!$B$97,0),0))</f>
        <v>0</v>
      </c>
      <c r="AD101" s="71">
        <f t="shared" si="79"/>
        <v>0</v>
      </c>
      <c r="AE101" s="71">
        <f t="shared" si="80"/>
        <v>0</v>
      </c>
      <c r="AF101" s="68">
        <f>IF(AE101&lt;=HORAS!$B$115,0,IF(AE101&lt;=HORAS!$B$116,0.25,IF(AE101&lt;=HORAS!$B$117,0.5,IF(AE101&lt;=HORAS!$B$114,0.75,1))))</f>
        <v>0</v>
      </c>
      <c r="AG101" s="67">
        <f t="shared" si="81"/>
        <v>0</v>
      </c>
      <c r="AH101" s="67">
        <f>IF(AA101&gt;=8,IF(E101&lt;HORAS!$B$97,AF101,0),0)</f>
        <v>0</v>
      </c>
      <c r="AI101" s="67">
        <f>IF(E101&gt;=HORAS!$B$97,AF101,0)</f>
        <v>0</v>
      </c>
      <c r="AJ101" s="67">
        <f t="shared" si="82"/>
        <v>0</v>
      </c>
      <c r="AK101" s="67">
        <f t="shared" si="83"/>
        <v>0</v>
      </c>
      <c r="AL101" s="71">
        <f t="shared" si="84"/>
        <v>0</v>
      </c>
      <c r="AN101" s="59">
        <f t="shared" si="85"/>
        <v>0</v>
      </c>
      <c r="AO101" s="58">
        <f>IF(H101=1,IF(D101&lt;HORAS!$B$104,HORAS!$D$104-HORAS!$B$104,HORAS!$D$104-D101),0)</f>
        <v>0</v>
      </c>
      <c r="AP101" s="58">
        <f>IF(H101=1,IF(E101&gt;HORAS!$C$104,HORAS!$C$104,E101),0)</f>
        <v>0</v>
      </c>
      <c r="AQ101" s="58">
        <f t="shared" si="86"/>
        <v>0</v>
      </c>
      <c r="AR101" s="72">
        <f t="shared" si="87"/>
        <v>0</v>
      </c>
      <c r="AS101" s="72">
        <f t="shared" si="88"/>
        <v>0</v>
      </c>
      <c r="AT101" s="68">
        <f>IF(AS101&lt;=HORAS!$B$115,0,IF(AS101&lt;=HORAS!$B$116,0.25,IF(AS101&lt;=HORAS!$B$117,0.5,IF(AS101&lt;=HORAS!$B$114,0.75,1))))</f>
        <v>0</v>
      </c>
      <c r="AU101" s="67">
        <f t="shared" si="89"/>
        <v>0</v>
      </c>
      <c r="AV101" s="59">
        <f>IF(H101=1,IF(E101&gt;HORAS!$C$104,E101-HORAS!$C$104),0)</f>
        <v>0</v>
      </c>
      <c r="AW101" s="67">
        <f t="shared" si="90"/>
        <v>0</v>
      </c>
      <c r="AX101" s="67">
        <f t="shared" si="91"/>
        <v>0</v>
      </c>
      <c r="AY101" s="68">
        <f>IF(AX101&lt;=HORAS!$B$115,0,IF(AX101&lt;=HORAS!$B$116,0.25,IF(AX101&lt;=HORAS!$B$117,0.5,IF(AX101&lt;=HORAS!$B$114,0.75,1))))</f>
        <v>0</v>
      </c>
      <c r="AZ101" s="67">
        <f t="shared" si="92"/>
        <v>0</v>
      </c>
      <c r="BA101" s="67"/>
    </row>
    <row r="102" spans="1:53" s="72" customFormat="1" x14ac:dyDescent="0.2">
      <c r="A102" s="64" t="s">
        <v>249</v>
      </c>
      <c r="B102" s="64" t="s">
        <v>80</v>
      </c>
      <c r="C102" s="61"/>
      <c r="D102" s="62"/>
      <c r="E102" s="59"/>
      <c r="F102" s="66">
        <f>IF(G102=1,0,IF(E102&gt;HORAS!$B$96,E102-HORAS!$B$96,))</f>
        <v>0</v>
      </c>
      <c r="G102" s="67">
        <f t="shared" si="93"/>
        <v>0</v>
      </c>
      <c r="H102" s="67">
        <f>IF(D102&gt;=HORAS!$B$103,1,0)</f>
        <v>0</v>
      </c>
      <c r="I102" s="68">
        <f t="shared" si="94"/>
        <v>0</v>
      </c>
      <c r="J102" s="68">
        <f>IF(I102&lt;=HORAS!$B$115,0,IF(I102&lt;=HORAS!$B$116,0.25,IF(I102&lt;=HORAS!$B$117,0.5,IF(I102&lt;=HORAS!$B$114,0.75,1))))</f>
        <v>0</v>
      </c>
      <c r="K102" s="69">
        <f>IF(G102=1,0,IF(E102&gt;HORAS!$B$97,E102-HORAS!$B$97,0))</f>
        <v>0</v>
      </c>
      <c r="L102" s="68">
        <f t="shared" si="95"/>
        <v>0</v>
      </c>
      <c r="M102" s="68">
        <f t="shared" si="96"/>
        <v>0</v>
      </c>
      <c r="N102" s="67">
        <f t="shared" si="97"/>
        <v>0</v>
      </c>
      <c r="O102" s="67">
        <f>IF(E102&lt;HORAS!$B$97,J102,0)</f>
        <v>0</v>
      </c>
      <c r="P102" s="67">
        <f t="shared" si="98"/>
        <v>0</v>
      </c>
      <c r="Q102" s="67">
        <f>IF(E102&gt;HORAS!$B$97,J102,0)</f>
        <v>0</v>
      </c>
      <c r="R102" s="67">
        <f t="shared" si="70"/>
        <v>0</v>
      </c>
      <c r="S102" s="67">
        <f t="shared" si="71"/>
        <v>0</v>
      </c>
      <c r="T102" s="67"/>
      <c r="U102" s="67">
        <f t="shared" si="72"/>
        <v>6</v>
      </c>
      <c r="V102" s="70" t="e">
        <f>VLOOKUP(C102,HORAS!$A$120:$A$137,1,FALSE)</f>
        <v>#N/A</v>
      </c>
      <c r="W102" s="67" t="b">
        <f t="shared" si="73"/>
        <v>1</v>
      </c>
      <c r="X102" s="59">
        <f t="shared" si="74"/>
        <v>0</v>
      </c>
      <c r="Y102" s="71">
        <f t="shared" si="75"/>
        <v>0</v>
      </c>
      <c r="Z102" s="71">
        <f t="shared" si="76"/>
        <v>0</v>
      </c>
      <c r="AA102" s="67">
        <f t="shared" si="77"/>
        <v>0</v>
      </c>
      <c r="AB102" s="67">
        <f t="shared" si="78"/>
        <v>0</v>
      </c>
      <c r="AC102" s="69">
        <f>IF(U102=7,IF(E102&gt;HORAS!$B$97,E102-HORAS!$B$97,0),IF(W102=FALSE,IF(E102&gt;HORAS!$B$97,E102-HORAS!$B$97,0),0))</f>
        <v>0</v>
      </c>
      <c r="AD102" s="71">
        <f t="shared" si="79"/>
        <v>0</v>
      </c>
      <c r="AE102" s="71">
        <f t="shared" si="80"/>
        <v>0</v>
      </c>
      <c r="AF102" s="68">
        <f>IF(AE102&lt;=HORAS!$B$115,0,IF(AE102&lt;=HORAS!$B$116,0.25,IF(AE102&lt;=HORAS!$B$117,0.5,IF(AE102&lt;=HORAS!$B$114,0.75,1))))</f>
        <v>0</v>
      </c>
      <c r="AG102" s="67">
        <f t="shared" si="81"/>
        <v>0</v>
      </c>
      <c r="AH102" s="67">
        <f>IF(AA102&gt;=8,IF(E102&lt;HORAS!$B$97,AF102,0),0)</f>
        <v>0</v>
      </c>
      <c r="AI102" s="67">
        <f>IF(E102&gt;=HORAS!$B$97,AF102,0)</f>
        <v>0</v>
      </c>
      <c r="AJ102" s="67">
        <f t="shared" si="82"/>
        <v>0</v>
      </c>
      <c r="AK102" s="67">
        <f t="shared" si="83"/>
        <v>0</v>
      </c>
      <c r="AL102" s="71">
        <f t="shared" si="84"/>
        <v>0</v>
      </c>
      <c r="AN102" s="59">
        <f t="shared" si="85"/>
        <v>0</v>
      </c>
      <c r="AO102" s="58">
        <f>IF(H102=1,IF(D102&lt;HORAS!$B$104,HORAS!$D$104-HORAS!$B$104,HORAS!$D$104-D102),0)</f>
        <v>0</v>
      </c>
      <c r="AP102" s="58">
        <f>IF(H102=1,IF(E102&gt;HORAS!$C$104,HORAS!$C$104,E102),0)</f>
        <v>0</v>
      </c>
      <c r="AQ102" s="58">
        <f t="shared" si="86"/>
        <v>0</v>
      </c>
      <c r="AR102" s="72">
        <f t="shared" si="87"/>
        <v>0</v>
      </c>
      <c r="AS102" s="72">
        <f t="shared" si="88"/>
        <v>0</v>
      </c>
      <c r="AT102" s="68">
        <f>IF(AS102&lt;=HORAS!$B$115,0,IF(AS102&lt;=HORAS!$B$116,0.25,IF(AS102&lt;=HORAS!$B$117,0.5,IF(AS102&lt;=HORAS!$B$114,0.75,1))))</f>
        <v>0</v>
      </c>
      <c r="AU102" s="67">
        <f t="shared" si="89"/>
        <v>0</v>
      </c>
      <c r="AV102" s="59">
        <f>IF(H102=1,IF(E102&gt;HORAS!$C$104,E102-HORAS!$C$104),0)</f>
        <v>0</v>
      </c>
      <c r="AW102" s="67">
        <f t="shared" si="90"/>
        <v>0</v>
      </c>
      <c r="AX102" s="67">
        <f t="shared" si="91"/>
        <v>0</v>
      </c>
      <c r="AY102" s="68">
        <f>IF(AX102&lt;=HORAS!$B$115,0,IF(AX102&lt;=HORAS!$B$116,0.25,IF(AX102&lt;=HORAS!$B$117,0.5,IF(AX102&lt;=HORAS!$B$114,0.75,1))))</f>
        <v>0</v>
      </c>
      <c r="AZ102" s="67">
        <f t="shared" si="92"/>
        <v>0</v>
      </c>
      <c r="BA102" s="67"/>
    </row>
    <row r="103" spans="1:53" s="72" customFormat="1" x14ac:dyDescent="0.2">
      <c r="A103" s="64" t="s">
        <v>249</v>
      </c>
      <c r="B103" s="64" t="s">
        <v>80</v>
      </c>
      <c r="C103" s="61"/>
      <c r="D103" s="62"/>
      <c r="E103" s="59"/>
      <c r="F103" s="66">
        <f>IF(G103=1,0,IF(E103&gt;HORAS!$B$96,E103-HORAS!$B$96,))</f>
        <v>0</v>
      </c>
      <c r="G103" s="67">
        <f t="shared" si="93"/>
        <v>0</v>
      </c>
      <c r="H103" s="67">
        <f>IF(D103&gt;=HORAS!$B$103,1,0)</f>
        <v>0</v>
      </c>
      <c r="I103" s="68">
        <f t="shared" si="94"/>
        <v>0</v>
      </c>
      <c r="J103" s="68">
        <f>IF(I103&lt;=HORAS!$B$115,0,IF(I103&lt;=HORAS!$B$116,0.25,IF(I103&lt;=HORAS!$B$117,0.5,IF(I103&lt;=HORAS!$B$114,0.75,1))))</f>
        <v>0</v>
      </c>
      <c r="K103" s="69">
        <f>IF(G103=1,0,IF(E103&gt;HORAS!$B$97,E103-HORAS!$B$97,0))</f>
        <v>0</v>
      </c>
      <c r="L103" s="68">
        <f t="shared" si="95"/>
        <v>0</v>
      </c>
      <c r="M103" s="68">
        <f t="shared" si="96"/>
        <v>0</v>
      </c>
      <c r="N103" s="67">
        <f t="shared" si="97"/>
        <v>0</v>
      </c>
      <c r="O103" s="67">
        <f>IF(E103&lt;HORAS!$B$97,J103,0)</f>
        <v>0</v>
      </c>
      <c r="P103" s="67">
        <f t="shared" si="98"/>
        <v>0</v>
      </c>
      <c r="Q103" s="67">
        <f>IF(E103&gt;HORAS!$B$97,J103,0)</f>
        <v>0</v>
      </c>
      <c r="R103" s="67">
        <f t="shared" si="70"/>
        <v>0</v>
      </c>
      <c r="S103" s="67">
        <f t="shared" si="71"/>
        <v>0</v>
      </c>
      <c r="T103" s="67"/>
      <c r="U103" s="67">
        <f t="shared" si="72"/>
        <v>6</v>
      </c>
      <c r="V103" s="70" t="e">
        <f>VLOOKUP(C103,HORAS!$A$120:$A$137,1,FALSE)</f>
        <v>#N/A</v>
      </c>
      <c r="W103" s="67" t="b">
        <f t="shared" si="73"/>
        <v>1</v>
      </c>
      <c r="X103" s="59">
        <f t="shared" si="74"/>
        <v>0</v>
      </c>
      <c r="Y103" s="71">
        <f t="shared" si="75"/>
        <v>0</v>
      </c>
      <c r="Z103" s="71">
        <f t="shared" si="76"/>
        <v>0</v>
      </c>
      <c r="AA103" s="67">
        <f t="shared" si="77"/>
        <v>0</v>
      </c>
      <c r="AB103" s="67">
        <f t="shared" si="78"/>
        <v>0</v>
      </c>
      <c r="AC103" s="69">
        <f>IF(U103=7,IF(E103&gt;HORAS!$B$97,E103-HORAS!$B$97,0),IF(W103=FALSE,IF(E103&gt;HORAS!$B$97,E103-HORAS!$B$97,0),0))</f>
        <v>0</v>
      </c>
      <c r="AD103" s="71">
        <f t="shared" si="79"/>
        <v>0</v>
      </c>
      <c r="AE103" s="71">
        <f t="shared" si="80"/>
        <v>0</v>
      </c>
      <c r="AF103" s="68">
        <f>IF(AE103&lt;=HORAS!$B$115,0,IF(AE103&lt;=HORAS!$B$116,0.25,IF(AE103&lt;=HORAS!$B$117,0.5,IF(AE103&lt;=HORAS!$B$114,0.75,1))))</f>
        <v>0</v>
      </c>
      <c r="AG103" s="67">
        <f t="shared" si="81"/>
        <v>0</v>
      </c>
      <c r="AH103" s="67">
        <f>IF(AA103&gt;=8,IF(E103&lt;HORAS!$B$97,AF103,0),0)</f>
        <v>0</v>
      </c>
      <c r="AI103" s="67">
        <f>IF(E103&gt;=HORAS!$B$97,AF103,0)</f>
        <v>0</v>
      </c>
      <c r="AJ103" s="67">
        <f t="shared" si="82"/>
        <v>0</v>
      </c>
      <c r="AK103" s="67">
        <f t="shared" si="83"/>
        <v>0</v>
      </c>
      <c r="AL103" s="71">
        <f t="shared" si="84"/>
        <v>0</v>
      </c>
      <c r="AN103" s="59">
        <f t="shared" si="85"/>
        <v>0</v>
      </c>
      <c r="AO103" s="58">
        <f>IF(H103=1,IF(D103&lt;HORAS!$B$104,HORAS!$D$104-HORAS!$B$104,HORAS!$D$104-D103),0)</f>
        <v>0</v>
      </c>
      <c r="AP103" s="58">
        <f>IF(H103=1,IF(E103&gt;HORAS!$C$104,HORAS!$C$104,E103),0)</f>
        <v>0</v>
      </c>
      <c r="AQ103" s="58">
        <f t="shared" si="86"/>
        <v>0</v>
      </c>
      <c r="AR103" s="72">
        <f t="shared" si="87"/>
        <v>0</v>
      </c>
      <c r="AS103" s="72">
        <f t="shared" si="88"/>
        <v>0</v>
      </c>
      <c r="AT103" s="68">
        <f>IF(AS103&lt;=HORAS!$B$115,0,IF(AS103&lt;=HORAS!$B$116,0.25,IF(AS103&lt;=HORAS!$B$117,0.5,IF(AS103&lt;=HORAS!$B$114,0.75,1))))</f>
        <v>0</v>
      </c>
      <c r="AU103" s="67">
        <f t="shared" si="89"/>
        <v>0</v>
      </c>
      <c r="AV103" s="59">
        <f>IF(H103=1,IF(E103&gt;HORAS!$C$104,E103-HORAS!$C$104),0)</f>
        <v>0</v>
      </c>
      <c r="AW103" s="67">
        <f t="shared" si="90"/>
        <v>0</v>
      </c>
      <c r="AX103" s="67">
        <f t="shared" si="91"/>
        <v>0</v>
      </c>
      <c r="AY103" s="68">
        <f>IF(AX103&lt;=HORAS!$B$115,0,IF(AX103&lt;=HORAS!$B$116,0.25,IF(AX103&lt;=HORAS!$B$117,0.5,IF(AX103&lt;=HORAS!$B$114,0.75,1))))</f>
        <v>0</v>
      </c>
      <c r="AZ103" s="67">
        <f t="shared" si="92"/>
        <v>0</v>
      </c>
      <c r="BA103" s="67"/>
    </row>
    <row r="104" spans="1:53" s="72" customFormat="1" x14ac:dyDescent="0.2">
      <c r="A104" s="64" t="s">
        <v>249</v>
      </c>
      <c r="B104" s="64" t="s">
        <v>80</v>
      </c>
      <c r="C104" s="61"/>
      <c r="D104" s="62"/>
      <c r="E104" s="59"/>
      <c r="F104" s="66">
        <f>IF(G104=1,0,IF(E104&gt;HORAS!$B$96,E104-HORAS!$B$96,))</f>
        <v>0</v>
      </c>
      <c r="G104" s="67">
        <f t="shared" si="93"/>
        <v>0</v>
      </c>
      <c r="H104" s="67">
        <f>IF(D104&gt;=HORAS!$B$103,1,0)</f>
        <v>0</v>
      </c>
      <c r="I104" s="68">
        <f t="shared" si="94"/>
        <v>0</v>
      </c>
      <c r="J104" s="68">
        <f>IF(I104&lt;=HORAS!$B$115,0,IF(I104&lt;=HORAS!$B$116,0.25,IF(I104&lt;=HORAS!$B$117,0.5,IF(I104&lt;=HORAS!$B$114,0.75,1))))</f>
        <v>0</v>
      </c>
      <c r="K104" s="69">
        <f>IF(G104=1,0,IF(E104&gt;HORAS!$B$97,E104-HORAS!$B$97,0))</f>
        <v>0</v>
      </c>
      <c r="L104" s="68">
        <f t="shared" si="95"/>
        <v>0</v>
      </c>
      <c r="M104" s="68">
        <f t="shared" si="96"/>
        <v>0</v>
      </c>
      <c r="N104" s="67">
        <f t="shared" si="97"/>
        <v>0</v>
      </c>
      <c r="O104" s="67">
        <f>IF(E104&lt;HORAS!$B$97,J104,0)</f>
        <v>0</v>
      </c>
      <c r="P104" s="67">
        <f t="shared" si="98"/>
        <v>0</v>
      </c>
      <c r="Q104" s="67">
        <f>IF(E104&gt;HORAS!$B$97,J104,0)</f>
        <v>0</v>
      </c>
      <c r="R104" s="67">
        <f t="shared" si="70"/>
        <v>0</v>
      </c>
      <c r="S104" s="67">
        <f t="shared" si="71"/>
        <v>0</v>
      </c>
      <c r="T104" s="67"/>
      <c r="U104" s="67">
        <f t="shared" si="72"/>
        <v>6</v>
      </c>
      <c r="V104" s="70" t="e">
        <f>VLOOKUP(C104,HORAS!$A$120:$A$137,1,FALSE)</f>
        <v>#N/A</v>
      </c>
      <c r="W104" s="67" t="b">
        <f t="shared" si="73"/>
        <v>1</v>
      </c>
      <c r="X104" s="59">
        <f t="shared" si="74"/>
        <v>0</v>
      </c>
      <c r="Y104" s="71">
        <f t="shared" si="75"/>
        <v>0</v>
      </c>
      <c r="Z104" s="71">
        <f t="shared" si="76"/>
        <v>0</v>
      </c>
      <c r="AA104" s="67">
        <f t="shared" si="77"/>
        <v>0</v>
      </c>
      <c r="AB104" s="67">
        <f t="shared" si="78"/>
        <v>0</v>
      </c>
      <c r="AC104" s="69">
        <f>IF(U104=7,IF(E104&gt;HORAS!$B$97,E104-HORAS!$B$97,0),IF(W104=FALSE,IF(E104&gt;HORAS!$B$97,E104-HORAS!$B$97,0),0))</f>
        <v>0</v>
      </c>
      <c r="AD104" s="71">
        <f t="shared" si="79"/>
        <v>0</v>
      </c>
      <c r="AE104" s="71">
        <f t="shared" si="80"/>
        <v>0</v>
      </c>
      <c r="AF104" s="68">
        <f>IF(AE104&lt;=HORAS!$B$115,0,IF(AE104&lt;=HORAS!$B$116,0.25,IF(AE104&lt;=HORAS!$B$117,0.5,IF(AE104&lt;=HORAS!$B$114,0.75,1))))</f>
        <v>0</v>
      </c>
      <c r="AG104" s="67">
        <f t="shared" si="81"/>
        <v>0</v>
      </c>
      <c r="AH104" s="67">
        <f>IF(AA104&gt;=8,IF(E104&lt;HORAS!$B$97,AF104,0),0)</f>
        <v>0</v>
      </c>
      <c r="AI104" s="67">
        <f>IF(E104&gt;=HORAS!$B$97,AF104,0)</f>
        <v>0</v>
      </c>
      <c r="AJ104" s="67">
        <f t="shared" si="82"/>
        <v>0</v>
      </c>
      <c r="AK104" s="67">
        <f t="shared" si="83"/>
        <v>0</v>
      </c>
      <c r="AL104" s="71">
        <f t="shared" si="84"/>
        <v>0</v>
      </c>
      <c r="AN104" s="59">
        <f t="shared" si="85"/>
        <v>0</v>
      </c>
      <c r="AO104" s="58">
        <f>IF(H104=1,IF(D104&lt;HORAS!$B$104,HORAS!$D$104-HORAS!$B$104,HORAS!$D$104-D104),0)</f>
        <v>0</v>
      </c>
      <c r="AP104" s="58">
        <f>IF(H104=1,IF(E104&gt;HORAS!$C$104,HORAS!$C$104,E104),0)</f>
        <v>0</v>
      </c>
      <c r="AQ104" s="58">
        <f t="shared" si="86"/>
        <v>0</v>
      </c>
      <c r="AR104" s="72">
        <f t="shared" si="87"/>
        <v>0</v>
      </c>
      <c r="AS104" s="72">
        <f t="shared" si="88"/>
        <v>0</v>
      </c>
      <c r="AT104" s="68">
        <f>IF(AS104&lt;=HORAS!$B$115,0,IF(AS104&lt;=HORAS!$B$116,0.25,IF(AS104&lt;=HORAS!$B$117,0.5,IF(AS104&lt;=HORAS!$B$114,0.75,1))))</f>
        <v>0</v>
      </c>
      <c r="AU104" s="67">
        <f t="shared" si="89"/>
        <v>0</v>
      </c>
      <c r="AV104" s="59">
        <f>IF(H104=1,IF(E104&gt;HORAS!$C$104,E104-HORAS!$C$104),0)</f>
        <v>0</v>
      </c>
      <c r="AW104" s="67">
        <f t="shared" si="90"/>
        <v>0</v>
      </c>
      <c r="AX104" s="67">
        <f t="shared" si="91"/>
        <v>0</v>
      </c>
      <c r="AY104" s="68">
        <f>IF(AX104&lt;=HORAS!$B$115,0,IF(AX104&lt;=HORAS!$B$116,0.25,IF(AX104&lt;=HORAS!$B$117,0.5,IF(AX104&lt;=HORAS!$B$114,0.75,1))))</f>
        <v>0</v>
      </c>
      <c r="AZ104" s="67">
        <f t="shared" si="92"/>
        <v>0</v>
      </c>
      <c r="BA104" s="67"/>
    </row>
    <row r="105" spans="1:53" s="72" customFormat="1" x14ac:dyDescent="0.2">
      <c r="A105" s="64" t="s">
        <v>249</v>
      </c>
      <c r="B105" s="64" t="s">
        <v>80</v>
      </c>
      <c r="C105" s="61"/>
      <c r="D105" s="62"/>
      <c r="E105" s="59"/>
      <c r="F105" s="66">
        <f>IF(G105=1,0,IF(E105&gt;HORAS!$B$96,E105-HORAS!$B$96,))</f>
        <v>0</v>
      </c>
      <c r="G105" s="67">
        <f t="shared" si="93"/>
        <v>0</v>
      </c>
      <c r="H105" s="67">
        <f>IF(D105&gt;=HORAS!$B$103,1,0)</f>
        <v>0</v>
      </c>
      <c r="I105" s="68">
        <f t="shared" si="94"/>
        <v>0</v>
      </c>
      <c r="J105" s="68">
        <f>IF(I105&lt;=HORAS!$B$115,0,IF(I105&lt;=HORAS!$B$116,0.25,IF(I105&lt;=HORAS!$B$117,0.5,IF(I105&lt;=HORAS!$B$114,0.75,1))))</f>
        <v>0</v>
      </c>
      <c r="K105" s="69">
        <f>IF(G105=1,0,IF(E105&gt;HORAS!$B$97,E105-HORAS!$B$97,0))</f>
        <v>0</v>
      </c>
      <c r="L105" s="68">
        <f t="shared" si="95"/>
        <v>0</v>
      </c>
      <c r="M105" s="68">
        <f t="shared" si="96"/>
        <v>0</v>
      </c>
      <c r="N105" s="67">
        <f t="shared" si="97"/>
        <v>0</v>
      </c>
      <c r="O105" s="67">
        <f>IF(E105&lt;HORAS!$B$97,J105,0)</f>
        <v>0</v>
      </c>
      <c r="P105" s="67">
        <f t="shared" si="98"/>
        <v>0</v>
      </c>
      <c r="Q105" s="67">
        <f>IF(E105&gt;HORAS!$B$97,J105,0)</f>
        <v>0</v>
      </c>
      <c r="R105" s="67">
        <f t="shared" si="70"/>
        <v>0</v>
      </c>
      <c r="S105" s="67">
        <f t="shared" si="71"/>
        <v>0</v>
      </c>
      <c r="T105" s="67"/>
      <c r="U105" s="67">
        <f t="shared" si="72"/>
        <v>6</v>
      </c>
      <c r="V105" s="70" t="e">
        <f>VLOOKUP(C105,HORAS!$A$120:$A$137,1,FALSE)</f>
        <v>#N/A</v>
      </c>
      <c r="W105" s="67" t="b">
        <f t="shared" si="73"/>
        <v>1</v>
      </c>
      <c r="X105" s="59">
        <f t="shared" si="74"/>
        <v>0</v>
      </c>
      <c r="Y105" s="71">
        <f t="shared" si="75"/>
        <v>0</v>
      </c>
      <c r="Z105" s="71">
        <f t="shared" si="76"/>
        <v>0</v>
      </c>
      <c r="AA105" s="67">
        <f t="shared" si="77"/>
        <v>0</v>
      </c>
      <c r="AB105" s="67">
        <f t="shared" si="78"/>
        <v>0</v>
      </c>
      <c r="AC105" s="69">
        <f>IF(U105=7,IF(E105&gt;HORAS!$B$97,E105-HORAS!$B$97,0),IF(W105=FALSE,IF(E105&gt;HORAS!$B$97,E105-HORAS!$B$97,0),0))</f>
        <v>0</v>
      </c>
      <c r="AD105" s="71">
        <f t="shared" si="79"/>
        <v>0</v>
      </c>
      <c r="AE105" s="71">
        <f t="shared" si="80"/>
        <v>0</v>
      </c>
      <c r="AF105" s="68">
        <f>IF(AE105&lt;=HORAS!$B$115,0,IF(AE105&lt;=HORAS!$B$116,0.25,IF(AE105&lt;=HORAS!$B$117,0.5,IF(AE105&lt;=HORAS!$B$114,0.75,1))))</f>
        <v>0</v>
      </c>
      <c r="AG105" s="67">
        <f t="shared" si="81"/>
        <v>0</v>
      </c>
      <c r="AH105" s="67">
        <f>IF(AA105&gt;=8,IF(E105&lt;HORAS!$B$97,AF105,0),0)</f>
        <v>0</v>
      </c>
      <c r="AI105" s="67">
        <f>IF(E105&gt;=HORAS!$B$97,AF105,0)</f>
        <v>0</v>
      </c>
      <c r="AJ105" s="67">
        <f t="shared" si="82"/>
        <v>0</v>
      </c>
      <c r="AK105" s="67">
        <f t="shared" si="83"/>
        <v>0</v>
      </c>
      <c r="AL105" s="71">
        <f t="shared" si="84"/>
        <v>0</v>
      </c>
      <c r="AN105" s="59">
        <f t="shared" si="85"/>
        <v>0</v>
      </c>
      <c r="AO105" s="58">
        <f>IF(H105=1,IF(D105&lt;HORAS!$B$104,HORAS!$D$104-HORAS!$B$104,HORAS!$D$104-D105),0)</f>
        <v>0</v>
      </c>
      <c r="AP105" s="58">
        <f>IF(H105=1,IF(E105&gt;HORAS!$C$104,HORAS!$C$104,E105),0)</f>
        <v>0</v>
      </c>
      <c r="AQ105" s="58">
        <f t="shared" si="86"/>
        <v>0</v>
      </c>
      <c r="AR105" s="72">
        <f t="shared" si="87"/>
        <v>0</v>
      </c>
      <c r="AS105" s="72">
        <f t="shared" si="88"/>
        <v>0</v>
      </c>
      <c r="AT105" s="68">
        <f>IF(AS105&lt;=HORAS!$B$115,0,IF(AS105&lt;=HORAS!$B$116,0.25,IF(AS105&lt;=HORAS!$B$117,0.5,IF(AS105&lt;=HORAS!$B$114,0.75,1))))</f>
        <v>0</v>
      </c>
      <c r="AU105" s="67">
        <f t="shared" si="89"/>
        <v>0</v>
      </c>
      <c r="AV105" s="59">
        <f>IF(H105=1,IF(E105&gt;HORAS!$C$104,E105-HORAS!$C$104),0)</f>
        <v>0</v>
      </c>
      <c r="AW105" s="67">
        <f t="shared" si="90"/>
        <v>0</v>
      </c>
      <c r="AX105" s="67">
        <f t="shared" si="91"/>
        <v>0</v>
      </c>
      <c r="AY105" s="68">
        <f>IF(AX105&lt;=HORAS!$B$115,0,IF(AX105&lt;=HORAS!$B$116,0.25,IF(AX105&lt;=HORAS!$B$117,0.5,IF(AX105&lt;=HORAS!$B$114,0.75,1))))</f>
        <v>0</v>
      </c>
      <c r="AZ105" s="67">
        <f t="shared" si="92"/>
        <v>0</v>
      </c>
      <c r="BA105" s="67"/>
    </row>
    <row r="106" spans="1:53" s="72" customFormat="1" x14ac:dyDescent="0.2">
      <c r="A106" s="64" t="s">
        <v>249</v>
      </c>
      <c r="B106" s="64" t="s">
        <v>80</v>
      </c>
      <c r="C106" s="61"/>
      <c r="D106" s="62"/>
      <c r="E106" s="59"/>
      <c r="F106" s="66">
        <f>IF(G106=1,0,IF(E106&gt;HORAS!$B$96,E106-HORAS!$B$96,))</f>
        <v>0</v>
      </c>
      <c r="G106" s="67">
        <f t="shared" si="93"/>
        <v>0</v>
      </c>
      <c r="H106" s="67">
        <f>IF(D106&gt;=HORAS!$B$103,1,0)</f>
        <v>0</v>
      </c>
      <c r="I106" s="68">
        <f t="shared" si="94"/>
        <v>0</v>
      </c>
      <c r="J106" s="68">
        <f>IF(I106&lt;=HORAS!$B$115,0,IF(I106&lt;=HORAS!$B$116,0.25,IF(I106&lt;=HORAS!$B$117,0.5,IF(I106&lt;=HORAS!$B$114,0.75,1))))</f>
        <v>0</v>
      </c>
      <c r="K106" s="69">
        <f>IF(G106=1,0,IF(E106&gt;HORAS!$B$97,E106-HORAS!$B$97,0))</f>
        <v>0</v>
      </c>
      <c r="L106" s="68">
        <f t="shared" si="95"/>
        <v>0</v>
      </c>
      <c r="M106" s="68">
        <f t="shared" si="96"/>
        <v>0</v>
      </c>
      <c r="N106" s="67">
        <f t="shared" si="97"/>
        <v>0</v>
      </c>
      <c r="O106" s="67">
        <f>IF(E106&lt;HORAS!$B$97,J106,0)</f>
        <v>0</v>
      </c>
      <c r="P106" s="67">
        <f t="shared" si="98"/>
        <v>0</v>
      </c>
      <c r="Q106" s="67">
        <f>IF(E106&gt;HORAS!$B$97,J106,0)</f>
        <v>0</v>
      </c>
      <c r="R106" s="67">
        <f t="shared" si="70"/>
        <v>0</v>
      </c>
      <c r="S106" s="67">
        <f t="shared" si="71"/>
        <v>0</v>
      </c>
      <c r="T106" s="67"/>
      <c r="U106" s="67">
        <f t="shared" si="72"/>
        <v>6</v>
      </c>
      <c r="V106" s="70" t="e">
        <f>VLOOKUP(C106,HORAS!$A$120:$A$137,1,FALSE)</f>
        <v>#N/A</v>
      </c>
      <c r="W106" s="67" t="b">
        <f t="shared" si="73"/>
        <v>1</v>
      </c>
      <c r="X106" s="59">
        <f t="shared" si="74"/>
        <v>0</v>
      </c>
      <c r="Y106" s="71">
        <f t="shared" si="75"/>
        <v>0</v>
      </c>
      <c r="Z106" s="71">
        <f t="shared" si="76"/>
        <v>0</v>
      </c>
      <c r="AA106" s="67">
        <f t="shared" si="77"/>
        <v>0</v>
      </c>
      <c r="AB106" s="67">
        <f t="shared" si="78"/>
        <v>0</v>
      </c>
      <c r="AC106" s="69">
        <f>IF(U106=7,IF(E106&gt;HORAS!$B$97,E106-HORAS!$B$97,0),IF(W106=FALSE,IF(E106&gt;HORAS!$B$97,E106-HORAS!$B$97,0),0))</f>
        <v>0</v>
      </c>
      <c r="AD106" s="71">
        <f t="shared" si="79"/>
        <v>0</v>
      </c>
      <c r="AE106" s="71">
        <f t="shared" si="80"/>
        <v>0</v>
      </c>
      <c r="AF106" s="68">
        <f>IF(AE106&lt;=HORAS!$B$115,0,IF(AE106&lt;=HORAS!$B$116,0.25,IF(AE106&lt;=HORAS!$B$117,0.5,IF(AE106&lt;=HORAS!$B$114,0.75,1))))</f>
        <v>0</v>
      </c>
      <c r="AG106" s="67">
        <f t="shared" si="81"/>
        <v>0</v>
      </c>
      <c r="AH106" s="67">
        <f>IF(AA106&gt;=8,IF(E106&lt;HORAS!$B$97,AF106,0),0)</f>
        <v>0</v>
      </c>
      <c r="AI106" s="67">
        <f>IF(E106&gt;=HORAS!$B$97,AF106,0)</f>
        <v>0</v>
      </c>
      <c r="AJ106" s="67">
        <f t="shared" si="82"/>
        <v>0</v>
      </c>
      <c r="AK106" s="67">
        <f t="shared" si="83"/>
        <v>0</v>
      </c>
      <c r="AL106" s="71">
        <f t="shared" si="84"/>
        <v>0</v>
      </c>
      <c r="AN106" s="59">
        <f t="shared" si="85"/>
        <v>0</v>
      </c>
      <c r="AO106" s="58">
        <f>IF(H106=1,IF(D106&lt;HORAS!$B$104,HORAS!$D$104-HORAS!$B$104,HORAS!$D$104-D106),0)</f>
        <v>0</v>
      </c>
      <c r="AP106" s="58">
        <f>IF(H106=1,IF(E106&gt;HORAS!$C$104,HORAS!$C$104,E106),0)</f>
        <v>0</v>
      </c>
      <c r="AQ106" s="58">
        <f t="shared" si="86"/>
        <v>0</v>
      </c>
      <c r="AR106" s="72">
        <f t="shared" si="87"/>
        <v>0</v>
      </c>
      <c r="AS106" s="72">
        <f t="shared" si="88"/>
        <v>0</v>
      </c>
      <c r="AT106" s="68">
        <f>IF(AS106&lt;=HORAS!$B$115,0,IF(AS106&lt;=HORAS!$B$116,0.25,IF(AS106&lt;=HORAS!$B$117,0.5,IF(AS106&lt;=HORAS!$B$114,0.75,1))))</f>
        <v>0</v>
      </c>
      <c r="AU106" s="67">
        <f t="shared" si="89"/>
        <v>0</v>
      </c>
      <c r="AV106" s="59">
        <f>IF(H106=1,IF(E106&gt;HORAS!$C$104,E106-HORAS!$C$104),0)</f>
        <v>0</v>
      </c>
      <c r="AW106" s="67">
        <f t="shared" si="90"/>
        <v>0</v>
      </c>
      <c r="AX106" s="67">
        <f t="shared" si="91"/>
        <v>0</v>
      </c>
      <c r="AY106" s="68">
        <f>IF(AX106&lt;=HORAS!$B$115,0,IF(AX106&lt;=HORAS!$B$116,0.25,IF(AX106&lt;=HORAS!$B$117,0.5,IF(AX106&lt;=HORAS!$B$114,0.75,1))))</f>
        <v>0</v>
      </c>
      <c r="AZ106" s="67">
        <f t="shared" si="92"/>
        <v>0</v>
      </c>
      <c r="BA106" s="67"/>
    </row>
    <row r="107" spans="1:53" s="72" customFormat="1" x14ac:dyDescent="0.2">
      <c r="A107" s="64" t="s">
        <v>249</v>
      </c>
      <c r="B107" s="64" t="s">
        <v>80</v>
      </c>
      <c r="C107" s="61"/>
      <c r="D107" s="62"/>
      <c r="E107" s="59"/>
      <c r="F107" s="66">
        <f>IF(G107=1,0,IF(E107&gt;HORAS!$B$96,E107-HORAS!$B$96,))</f>
        <v>0</v>
      </c>
      <c r="G107" s="67">
        <f t="shared" si="93"/>
        <v>0</v>
      </c>
      <c r="H107" s="67">
        <f>IF(D107&gt;=HORAS!$B$103,1,0)</f>
        <v>0</v>
      </c>
      <c r="I107" s="68">
        <f t="shared" si="94"/>
        <v>0</v>
      </c>
      <c r="J107" s="68">
        <f>IF(I107&lt;=HORAS!$B$115,0,IF(I107&lt;=HORAS!$B$116,0.25,IF(I107&lt;=HORAS!$B$117,0.5,IF(I107&lt;=HORAS!$B$114,0.75,1))))</f>
        <v>0</v>
      </c>
      <c r="K107" s="69">
        <f>IF(G107=1,0,IF(E107&gt;HORAS!$B$97,E107-HORAS!$B$97,0))</f>
        <v>0</v>
      </c>
      <c r="L107" s="68">
        <f t="shared" si="95"/>
        <v>0</v>
      </c>
      <c r="M107" s="68">
        <f t="shared" si="96"/>
        <v>0</v>
      </c>
      <c r="N107" s="67">
        <f t="shared" si="97"/>
        <v>0</v>
      </c>
      <c r="O107" s="67">
        <f>IF(E107&lt;HORAS!$B$97,J107,0)</f>
        <v>0</v>
      </c>
      <c r="P107" s="67">
        <f t="shared" si="98"/>
        <v>0</v>
      </c>
      <c r="Q107" s="67">
        <f>IF(E107&gt;HORAS!$B$97,J107,0)</f>
        <v>0</v>
      </c>
      <c r="R107" s="67">
        <f t="shared" si="70"/>
        <v>0</v>
      </c>
      <c r="S107" s="67">
        <f t="shared" si="71"/>
        <v>0</v>
      </c>
      <c r="T107" s="67"/>
      <c r="U107" s="67">
        <f t="shared" si="72"/>
        <v>6</v>
      </c>
      <c r="V107" s="70" t="e">
        <f>VLOOKUP(C107,HORAS!$A$120:$A$137,1,FALSE)</f>
        <v>#N/A</v>
      </c>
      <c r="W107" s="67" t="b">
        <f t="shared" si="73"/>
        <v>1</v>
      </c>
      <c r="X107" s="59">
        <f t="shared" si="74"/>
        <v>0</v>
      </c>
      <c r="Y107" s="71">
        <f t="shared" si="75"/>
        <v>0</v>
      </c>
      <c r="Z107" s="71">
        <f t="shared" si="76"/>
        <v>0</v>
      </c>
      <c r="AA107" s="67">
        <f t="shared" si="77"/>
        <v>0</v>
      </c>
      <c r="AB107" s="67">
        <f t="shared" si="78"/>
        <v>0</v>
      </c>
      <c r="AC107" s="69">
        <f>IF(U107=7,IF(E107&gt;HORAS!$B$97,E107-HORAS!$B$97,0),IF(W107=FALSE,IF(E107&gt;HORAS!$B$97,E107-HORAS!$B$97,0),0))</f>
        <v>0</v>
      </c>
      <c r="AD107" s="71">
        <f t="shared" si="79"/>
        <v>0</v>
      </c>
      <c r="AE107" s="71">
        <f t="shared" si="80"/>
        <v>0</v>
      </c>
      <c r="AF107" s="68">
        <f>IF(AE107&lt;=HORAS!$B$115,0,IF(AE107&lt;=HORAS!$B$116,0.25,IF(AE107&lt;=HORAS!$B$117,0.5,IF(AE107&lt;=HORAS!$B$114,0.75,1))))</f>
        <v>0</v>
      </c>
      <c r="AG107" s="67">
        <f t="shared" si="81"/>
        <v>0</v>
      </c>
      <c r="AH107" s="67">
        <f>IF(AA107&gt;=8,IF(E107&lt;HORAS!$B$97,AF107,0),0)</f>
        <v>0</v>
      </c>
      <c r="AI107" s="67">
        <f>IF(E107&gt;=HORAS!$B$97,AF107,0)</f>
        <v>0</v>
      </c>
      <c r="AJ107" s="67">
        <f t="shared" si="82"/>
        <v>0</v>
      </c>
      <c r="AK107" s="67">
        <f t="shared" si="83"/>
        <v>0</v>
      </c>
      <c r="AL107" s="71">
        <f t="shared" si="84"/>
        <v>0</v>
      </c>
      <c r="AN107" s="59">
        <f t="shared" si="85"/>
        <v>0</v>
      </c>
      <c r="AO107" s="58">
        <f>IF(H107=1,IF(D107&lt;HORAS!$B$104,HORAS!$D$104-HORAS!$B$104,HORAS!$D$104-D107),0)</f>
        <v>0</v>
      </c>
      <c r="AP107" s="58">
        <f>IF(H107=1,IF(E107&gt;HORAS!$C$104,HORAS!$C$104,E107),0)</f>
        <v>0</v>
      </c>
      <c r="AQ107" s="58">
        <f t="shared" si="86"/>
        <v>0</v>
      </c>
      <c r="AR107" s="72">
        <f t="shared" si="87"/>
        <v>0</v>
      </c>
      <c r="AS107" s="72">
        <f t="shared" si="88"/>
        <v>0</v>
      </c>
      <c r="AT107" s="68">
        <f>IF(AS107&lt;=HORAS!$B$115,0,IF(AS107&lt;=HORAS!$B$116,0.25,IF(AS107&lt;=HORAS!$B$117,0.5,IF(AS107&lt;=HORAS!$B$114,0.75,1))))</f>
        <v>0</v>
      </c>
      <c r="AU107" s="67">
        <f t="shared" si="89"/>
        <v>0</v>
      </c>
      <c r="AV107" s="59">
        <f>IF(H107=1,IF(E107&gt;HORAS!$C$104,E107-HORAS!$C$104),0)</f>
        <v>0</v>
      </c>
      <c r="AW107" s="67">
        <f t="shared" si="90"/>
        <v>0</v>
      </c>
      <c r="AX107" s="67">
        <f t="shared" si="91"/>
        <v>0</v>
      </c>
      <c r="AY107" s="68">
        <f>IF(AX107&lt;=HORAS!$B$115,0,IF(AX107&lt;=HORAS!$B$116,0.25,IF(AX107&lt;=HORAS!$B$117,0.5,IF(AX107&lt;=HORAS!$B$114,0.75,1))))</f>
        <v>0</v>
      </c>
      <c r="AZ107" s="67">
        <f t="shared" si="92"/>
        <v>0</v>
      </c>
      <c r="BA107" s="67"/>
    </row>
    <row r="108" spans="1:53" s="72" customFormat="1" x14ac:dyDescent="0.2">
      <c r="A108" s="64" t="s">
        <v>222</v>
      </c>
      <c r="B108" s="64" t="s">
        <v>252</v>
      </c>
      <c r="C108" s="61"/>
      <c r="D108" s="62"/>
      <c r="E108" s="59"/>
      <c r="F108" s="66">
        <f>IF(G108=1,0,IF(E108&gt;HORAS!$B$96,E108-HORAS!$B$96,))</f>
        <v>0</v>
      </c>
      <c r="G108" s="67">
        <f t="shared" si="93"/>
        <v>0</v>
      </c>
      <c r="H108" s="67">
        <f>IF(D108&gt;=HORAS!$B$103,1,0)</f>
        <v>0</v>
      </c>
      <c r="I108" s="68">
        <f t="shared" si="94"/>
        <v>0</v>
      </c>
      <c r="J108" s="68">
        <f>IF(I108&lt;=HORAS!$B$115,0,IF(I108&lt;=HORAS!$B$116,0.25,IF(I108&lt;=HORAS!$B$117,0.5,IF(I108&lt;=HORAS!$B$114,0.75,1))))</f>
        <v>0</v>
      </c>
      <c r="K108" s="69">
        <f>IF(G108=1,0,IF(E108&gt;HORAS!$B$97,E108-HORAS!$B$97,0))</f>
        <v>0</v>
      </c>
      <c r="L108" s="68">
        <f t="shared" si="95"/>
        <v>0</v>
      </c>
      <c r="M108" s="68">
        <f t="shared" si="96"/>
        <v>0</v>
      </c>
      <c r="N108" s="67">
        <f t="shared" si="97"/>
        <v>0</v>
      </c>
      <c r="O108" s="67">
        <f>IF(E108&lt;HORAS!$B$97,J108,0)</f>
        <v>0</v>
      </c>
      <c r="P108" s="67">
        <f t="shared" si="98"/>
        <v>0</v>
      </c>
      <c r="Q108" s="67">
        <f>IF(E108&gt;HORAS!$B$97,J108,0)</f>
        <v>0</v>
      </c>
      <c r="R108" s="67">
        <f t="shared" si="70"/>
        <v>0</v>
      </c>
      <c r="S108" s="67">
        <f t="shared" si="71"/>
        <v>0</v>
      </c>
      <c r="T108" s="67"/>
      <c r="U108" s="67">
        <f t="shared" si="72"/>
        <v>6</v>
      </c>
      <c r="V108" s="70" t="e">
        <f>VLOOKUP(C108,HORAS!$A$120:$A$137,1,FALSE)</f>
        <v>#N/A</v>
      </c>
      <c r="W108" s="67" t="b">
        <f t="shared" si="73"/>
        <v>1</v>
      </c>
      <c r="X108" s="59">
        <f t="shared" si="74"/>
        <v>0</v>
      </c>
      <c r="Y108" s="71">
        <f t="shared" si="75"/>
        <v>0</v>
      </c>
      <c r="Z108" s="71">
        <f t="shared" si="76"/>
        <v>0</v>
      </c>
      <c r="AA108" s="67">
        <f t="shared" si="77"/>
        <v>0</v>
      </c>
      <c r="AB108" s="67">
        <f t="shared" si="78"/>
        <v>0</v>
      </c>
      <c r="AC108" s="69">
        <f>IF(U108=7,IF(E108&gt;HORAS!$B$97,E108-HORAS!$B$97,0),IF(W108=FALSE,IF(E108&gt;HORAS!$B$97,E108-HORAS!$B$97,0),0))</f>
        <v>0</v>
      </c>
      <c r="AD108" s="71">
        <f t="shared" si="79"/>
        <v>0</v>
      </c>
      <c r="AE108" s="71">
        <f t="shared" si="80"/>
        <v>0</v>
      </c>
      <c r="AF108" s="68">
        <f>IF(AE108&lt;=HORAS!$B$115,0,IF(AE108&lt;=HORAS!$B$116,0.25,IF(AE108&lt;=HORAS!$B$117,0.5,IF(AE108&lt;=HORAS!$B$114,0.75,1))))</f>
        <v>0</v>
      </c>
      <c r="AG108" s="67">
        <f t="shared" si="81"/>
        <v>0</v>
      </c>
      <c r="AH108" s="67">
        <f>IF(AA108&gt;=8,IF(E108&lt;HORAS!$B$97,AF108,0),0)</f>
        <v>0</v>
      </c>
      <c r="AI108" s="67">
        <f>IF(E108&gt;=HORAS!$B$97,AF108,0)</f>
        <v>0</v>
      </c>
      <c r="AJ108" s="67">
        <f t="shared" si="82"/>
        <v>0</v>
      </c>
      <c r="AK108" s="67">
        <f t="shared" si="83"/>
        <v>0</v>
      </c>
      <c r="AL108" s="71">
        <f t="shared" si="84"/>
        <v>0</v>
      </c>
      <c r="AN108" s="59">
        <f t="shared" si="85"/>
        <v>0</v>
      </c>
      <c r="AO108" s="58">
        <f>IF(H108=1,IF(D108&lt;HORAS!$B$104,HORAS!$D$104-HORAS!$B$104,HORAS!$D$104-D108),0)</f>
        <v>0</v>
      </c>
      <c r="AP108" s="58">
        <f>IF(H108=1,IF(E108&gt;HORAS!$C$104,HORAS!$C$104,E108),0)</f>
        <v>0</v>
      </c>
      <c r="AQ108" s="58">
        <f t="shared" si="86"/>
        <v>0</v>
      </c>
      <c r="AR108" s="72">
        <f t="shared" si="87"/>
        <v>0</v>
      </c>
      <c r="AS108" s="72">
        <f t="shared" si="88"/>
        <v>0</v>
      </c>
      <c r="AT108" s="68">
        <f>IF(AS108&lt;=HORAS!$B$115,0,IF(AS108&lt;=HORAS!$B$116,0.25,IF(AS108&lt;=HORAS!$B$117,0.5,IF(AS108&lt;=HORAS!$B$114,0.75,1))))</f>
        <v>0</v>
      </c>
      <c r="AU108" s="67">
        <f t="shared" si="89"/>
        <v>0</v>
      </c>
      <c r="AV108" s="59">
        <f>IF(H108=1,IF(E108&gt;HORAS!$C$104,E108-HORAS!$C$104),0)</f>
        <v>0</v>
      </c>
      <c r="AW108" s="67">
        <f t="shared" si="90"/>
        <v>0</v>
      </c>
      <c r="AX108" s="67">
        <f t="shared" si="91"/>
        <v>0</v>
      </c>
      <c r="AY108" s="68">
        <f>IF(AX108&lt;=HORAS!$B$115,0,IF(AX108&lt;=HORAS!$B$116,0.25,IF(AX108&lt;=HORAS!$B$117,0.5,IF(AX108&lt;=HORAS!$B$114,0.75,1))))</f>
        <v>0</v>
      </c>
      <c r="AZ108" s="67">
        <f t="shared" si="92"/>
        <v>0</v>
      </c>
      <c r="BA108" s="67"/>
    </row>
    <row r="109" spans="1:53" s="72" customFormat="1" x14ac:dyDescent="0.2">
      <c r="A109" s="64" t="s">
        <v>222</v>
      </c>
      <c r="B109" s="64" t="s">
        <v>252</v>
      </c>
      <c r="C109" s="61"/>
      <c r="D109" s="62"/>
      <c r="E109" s="59"/>
      <c r="F109" s="66">
        <f>IF(G109=1,0,IF(E109&gt;HORAS!$B$96,E109-HORAS!$B$96,))</f>
        <v>0</v>
      </c>
      <c r="G109" s="67">
        <f t="shared" si="93"/>
        <v>0</v>
      </c>
      <c r="H109" s="67">
        <f>IF(D109&gt;=HORAS!$B$103,1,0)</f>
        <v>0</v>
      </c>
      <c r="I109" s="68">
        <f t="shared" si="94"/>
        <v>0</v>
      </c>
      <c r="J109" s="68">
        <f>IF(I109&lt;=HORAS!$B$115,0,IF(I109&lt;=HORAS!$B$116,0.25,IF(I109&lt;=HORAS!$B$117,0.5,IF(I109&lt;=HORAS!$B$114,0.75,1))))</f>
        <v>0</v>
      </c>
      <c r="K109" s="69">
        <f>IF(G109=1,0,IF(E109&gt;HORAS!$B$97,E109-HORAS!$B$97,0))</f>
        <v>0</v>
      </c>
      <c r="L109" s="68">
        <f t="shared" si="95"/>
        <v>0</v>
      </c>
      <c r="M109" s="68">
        <f t="shared" si="96"/>
        <v>0</v>
      </c>
      <c r="N109" s="67">
        <f t="shared" si="97"/>
        <v>0</v>
      </c>
      <c r="O109" s="67">
        <f>IF(E109&lt;HORAS!$B$97,J109,0)</f>
        <v>0</v>
      </c>
      <c r="P109" s="67">
        <f t="shared" si="98"/>
        <v>0</v>
      </c>
      <c r="Q109" s="67">
        <f>IF(E109&gt;HORAS!$B$97,J109,0)</f>
        <v>0</v>
      </c>
      <c r="R109" s="67">
        <f t="shared" si="70"/>
        <v>0</v>
      </c>
      <c r="S109" s="67">
        <f t="shared" si="71"/>
        <v>0</v>
      </c>
      <c r="T109" s="67"/>
      <c r="U109" s="67">
        <f t="shared" si="72"/>
        <v>6</v>
      </c>
      <c r="V109" s="70" t="e">
        <f>VLOOKUP(C109,HORAS!$A$120:$A$137,1,FALSE)</f>
        <v>#N/A</v>
      </c>
      <c r="W109" s="67" t="b">
        <f t="shared" si="73"/>
        <v>1</v>
      </c>
      <c r="X109" s="59">
        <f t="shared" si="74"/>
        <v>0</v>
      </c>
      <c r="Y109" s="71">
        <f t="shared" si="75"/>
        <v>0</v>
      </c>
      <c r="Z109" s="71">
        <f t="shared" si="76"/>
        <v>0</v>
      </c>
      <c r="AA109" s="67">
        <f t="shared" si="77"/>
        <v>0</v>
      </c>
      <c r="AB109" s="67">
        <f t="shared" si="78"/>
        <v>0</v>
      </c>
      <c r="AC109" s="69">
        <f>IF(U109=7,IF(E109&gt;HORAS!$B$97,E109-HORAS!$B$97,0),IF(W109=FALSE,IF(E109&gt;HORAS!$B$97,E109-HORAS!$B$97,0),0))</f>
        <v>0</v>
      </c>
      <c r="AD109" s="71">
        <f t="shared" si="79"/>
        <v>0</v>
      </c>
      <c r="AE109" s="71">
        <f t="shared" si="80"/>
        <v>0</v>
      </c>
      <c r="AF109" s="68">
        <f>IF(AE109&lt;=HORAS!$B$115,0,IF(AE109&lt;=HORAS!$B$116,0.25,IF(AE109&lt;=HORAS!$B$117,0.5,IF(AE109&lt;=HORAS!$B$114,0.75,1))))</f>
        <v>0</v>
      </c>
      <c r="AG109" s="67">
        <f t="shared" si="81"/>
        <v>0</v>
      </c>
      <c r="AH109" s="67">
        <f>IF(AA109&gt;=8,IF(E109&lt;HORAS!$B$97,AF109,0),0)</f>
        <v>0</v>
      </c>
      <c r="AI109" s="67">
        <f>IF(E109&gt;=HORAS!$B$97,AF109,0)</f>
        <v>0</v>
      </c>
      <c r="AJ109" s="67">
        <f t="shared" si="82"/>
        <v>0</v>
      </c>
      <c r="AK109" s="67">
        <f t="shared" si="83"/>
        <v>0</v>
      </c>
      <c r="AL109" s="71">
        <f t="shared" si="84"/>
        <v>0</v>
      </c>
      <c r="AN109" s="59">
        <f t="shared" si="85"/>
        <v>0</v>
      </c>
      <c r="AO109" s="58">
        <f>IF(H109=1,IF(D109&lt;HORAS!$B$104,HORAS!$D$104-HORAS!$B$104,HORAS!$D$104-D109),0)</f>
        <v>0</v>
      </c>
      <c r="AP109" s="58">
        <f>IF(H109=1,IF(E109&gt;HORAS!$C$104,HORAS!$C$104,E109),0)</f>
        <v>0</v>
      </c>
      <c r="AQ109" s="58">
        <f t="shared" si="86"/>
        <v>0</v>
      </c>
      <c r="AR109" s="72">
        <f t="shared" si="87"/>
        <v>0</v>
      </c>
      <c r="AS109" s="72">
        <f t="shared" si="88"/>
        <v>0</v>
      </c>
      <c r="AT109" s="68">
        <f>IF(AS109&lt;=HORAS!$B$115,0,IF(AS109&lt;=HORAS!$B$116,0.25,IF(AS109&lt;=HORAS!$B$117,0.5,IF(AS109&lt;=HORAS!$B$114,0.75,1))))</f>
        <v>0</v>
      </c>
      <c r="AU109" s="67">
        <f t="shared" si="89"/>
        <v>0</v>
      </c>
      <c r="AV109" s="59">
        <f>IF(H109=1,IF(E109&gt;HORAS!$C$104,E109-HORAS!$C$104),0)</f>
        <v>0</v>
      </c>
      <c r="AW109" s="67">
        <f t="shared" si="90"/>
        <v>0</v>
      </c>
      <c r="AX109" s="67">
        <f t="shared" si="91"/>
        <v>0</v>
      </c>
      <c r="AY109" s="68">
        <f>IF(AX109&lt;=HORAS!$B$115,0,IF(AX109&lt;=HORAS!$B$116,0.25,IF(AX109&lt;=HORAS!$B$117,0.5,IF(AX109&lt;=HORAS!$B$114,0.75,1))))</f>
        <v>0</v>
      </c>
      <c r="AZ109" s="67">
        <f t="shared" si="92"/>
        <v>0</v>
      </c>
      <c r="BA109" s="67"/>
    </row>
    <row r="110" spans="1:53" s="72" customFormat="1" x14ac:dyDescent="0.2">
      <c r="A110" s="64" t="s">
        <v>222</v>
      </c>
      <c r="B110" s="64" t="s">
        <v>252</v>
      </c>
      <c r="C110" s="61"/>
      <c r="D110" s="62"/>
      <c r="E110" s="59"/>
      <c r="F110" s="66">
        <f>IF(G110=1,0,IF(E110&gt;HORAS!$B$96,E110-HORAS!$B$96,))</f>
        <v>0</v>
      </c>
      <c r="G110" s="67">
        <f t="shared" si="93"/>
        <v>0</v>
      </c>
      <c r="H110" s="67">
        <f>IF(D110&gt;=HORAS!$B$103,1,0)</f>
        <v>0</v>
      </c>
      <c r="I110" s="68">
        <f t="shared" si="94"/>
        <v>0</v>
      </c>
      <c r="J110" s="68">
        <f>IF(I110&lt;=HORAS!$B$115,0,IF(I110&lt;=HORAS!$B$116,0.25,IF(I110&lt;=HORAS!$B$117,0.5,IF(I110&lt;=HORAS!$B$114,0.75,1))))</f>
        <v>0</v>
      </c>
      <c r="K110" s="69">
        <f>IF(G110=1,0,IF(E110&gt;HORAS!$B$97,E110-HORAS!$B$97,0))</f>
        <v>0</v>
      </c>
      <c r="L110" s="68">
        <f t="shared" si="95"/>
        <v>0</v>
      </c>
      <c r="M110" s="68">
        <f t="shared" si="96"/>
        <v>0</v>
      </c>
      <c r="N110" s="67">
        <f t="shared" si="97"/>
        <v>0</v>
      </c>
      <c r="O110" s="67">
        <f>IF(E110&lt;HORAS!$B$97,J110,0)</f>
        <v>0</v>
      </c>
      <c r="P110" s="67">
        <f t="shared" si="98"/>
        <v>0</v>
      </c>
      <c r="Q110" s="67">
        <f>IF(E110&gt;HORAS!$B$97,J110,0)</f>
        <v>0</v>
      </c>
      <c r="R110" s="67">
        <f t="shared" si="70"/>
        <v>0</v>
      </c>
      <c r="S110" s="67">
        <f t="shared" si="71"/>
        <v>0</v>
      </c>
      <c r="T110" s="67"/>
      <c r="U110" s="67">
        <f t="shared" si="72"/>
        <v>6</v>
      </c>
      <c r="V110" s="70" t="e">
        <f>VLOOKUP(C110,HORAS!$A$120:$A$137,1,FALSE)</f>
        <v>#N/A</v>
      </c>
      <c r="W110" s="67" t="b">
        <f t="shared" si="73"/>
        <v>1</v>
      </c>
      <c r="X110" s="59">
        <f t="shared" si="74"/>
        <v>0</v>
      </c>
      <c r="Y110" s="71">
        <f t="shared" si="75"/>
        <v>0</v>
      </c>
      <c r="Z110" s="71">
        <f t="shared" si="76"/>
        <v>0</v>
      </c>
      <c r="AA110" s="67">
        <f t="shared" si="77"/>
        <v>0</v>
      </c>
      <c r="AB110" s="67">
        <f t="shared" si="78"/>
        <v>0</v>
      </c>
      <c r="AC110" s="69">
        <f>IF(U110=7,IF(E110&gt;HORAS!$B$97,E110-HORAS!$B$97,0),IF(W110=FALSE,IF(E110&gt;HORAS!$B$97,E110-HORAS!$B$97,0),0))</f>
        <v>0</v>
      </c>
      <c r="AD110" s="71">
        <f t="shared" si="79"/>
        <v>0</v>
      </c>
      <c r="AE110" s="71">
        <f t="shared" si="80"/>
        <v>0</v>
      </c>
      <c r="AF110" s="68">
        <f>IF(AE110&lt;=HORAS!$B$115,0,IF(AE110&lt;=HORAS!$B$116,0.25,IF(AE110&lt;=HORAS!$B$117,0.5,IF(AE110&lt;=HORAS!$B$114,0.75,1))))</f>
        <v>0</v>
      </c>
      <c r="AG110" s="67">
        <f t="shared" si="81"/>
        <v>0</v>
      </c>
      <c r="AH110" s="67">
        <f>IF(AA110&gt;=8,IF(E110&lt;HORAS!$B$97,AF110,0),0)</f>
        <v>0</v>
      </c>
      <c r="AI110" s="67">
        <f>IF(E110&gt;=HORAS!$B$97,AF110,0)</f>
        <v>0</v>
      </c>
      <c r="AJ110" s="67">
        <f t="shared" si="82"/>
        <v>0</v>
      </c>
      <c r="AK110" s="67">
        <f t="shared" si="83"/>
        <v>0</v>
      </c>
      <c r="AL110" s="71">
        <f t="shared" si="84"/>
        <v>0</v>
      </c>
      <c r="AN110" s="59">
        <f t="shared" si="85"/>
        <v>0</v>
      </c>
      <c r="AO110" s="58">
        <f>IF(H110=1,IF(D110&lt;HORAS!$B$104,HORAS!$D$104-HORAS!$B$104,HORAS!$D$104-D110),0)</f>
        <v>0</v>
      </c>
      <c r="AP110" s="58">
        <f>IF(H110=1,IF(E110&gt;HORAS!$C$104,HORAS!$C$104,E110),0)</f>
        <v>0</v>
      </c>
      <c r="AQ110" s="58">
        <f t="shared" si="86"/>
        <v>0</v>
      </c>
      <c r="AR110" s="72">
        <f t="shared" si="87"/>
        <v>0</v>
      </c>
      <c r="AS110" s="72">
        <f t="shared" si="88"/>
        <v>0</v>
      </c>
      <c r="AT110" s="68">
        <f>IF(AS110&lt;=HORAS!$B$115,0,IF(AS110&lt;=HORAS!$B$116,0.25,IF(AS110&lt;=HORAS!$B$117,0.5,IF(AS110&lt;=HORAS!$B$114,0.75,1))))</f>
        <v>0</v>
      </c>
      <c r="AU110" s="67">
        <f t="shared" si="89"/>
        <v>0</v>
      </c>
      <c r="AV110" s="59">
        <f>IF(H110=1,IF(E110&gt;HORAS!$C$104,E110-HORAS!$C$104),0)</f>
        <v>0</v>
      </c>
      <c r="AW110" s="67">
        <f t="shared" si="90"/>
        <v>0</v>
      </c>
      <c r="AX110" s="67">
        <f t="shared" si="91"/>
        <v>0</v>
      </c>
      <c r="AY110" s="68">
        <f>IF(AX110&lt;=HORAS!$B$115,0,IF(AX110&lt;=HORAS!$B$116,0.25,IF(AX110&lt;=HORAS!$B$117,0.5,IF(AX110&lt;=HORAS!$B$114,0.75,1))))</f>
        <v>0</v>
      </c>
      <c r="AZ110" s="67">
        <f t="shared" si="92"/>
        <v>0</v>
      </c>
      <c r="BA110" s="67"/>
    </row>
    <row r="111" spans="1:53" s="72" customFormat="1" x14ac:dyDescent="0.2">
      <c r="A111" s="64" t="s">
        <v>222</v>
      </c>
      <c r="B111" s="64" t="s">
        <v>252</v>
      </c>
      <c r="C111" s="61"/>
      <c r="D111" s="62"/>
      <c r="E111" s="59"/>
      <c r="F111" s="66">
        <f>IF(G111=1,0,IF(E111&gt;HORAS!$B$96,E111-HORAS!$B$96,))</f>
        <v>0</v>
      </c>
      <c r="G111" s="67">
        <f t="shared" si="93"/>
        <v>0</v>
      </c>
      <c r="H111" s="67">
        <f>IF(D111&gt;=HORAS!$B$103,1,0)</f>
        <v>0</v>
      </c>
      <c r="I111" s="68">
        <f t="shared" si="94"/>
        <v>0</v>
      </c>
      <c r="J111" s="68">
        <f>IF(I111&lt;=HORAS!$B$115,0,IF(I111&lt;=HORAS!$B$116,0.25,IF(I111&lt;=HORAS!$B$117,0.5,IF(I111&lt;=HORAS!$B$114,0.75,1))))</f>
        <v>0</v>
      </c>
      <c r="K111" s="69">
        <f>IF(G111=1,0,IF(E111&gt;HORAS!$B$97,E111-HORAS!$B$97,0))</f>
        <v>0</v>
      </c>
      <c r="L111" s="68">
        <f t="shared" si="95"/>
        <v>0</v>
      </c>
      <c r="M111" s="68">
        <f t="shared" si="96"/>
        <v>0</v>
      </c>
      <c r="N111" s="67">
        <f t="shared" si="97"/>
        <v>0</v>
      </c>
      <c r="O111" s="67">
        <f>IF(E111&lt;HORAS!$B$97,J111,0)</f>
        <v>0</v>
      </c>
      <c r="P111" s="67">
        <f t="shared" si="98"/>
        <v>0</v>
      </c>
      <c r="Q111" s="67">
        <f>IF(E111&gt;HORAS!$B$97,J111,0)</f>
        <v>0</v>
      </c>
      <c r="R111" s="67">
        <f t="shared" si="70"/>
        <v>0</v>
      </c>
      <c r="S111" s="67">
        <f t="shared" si="71"/>
        <v>0</v>
      </c>
      <c r="T111" s="67"/>
      <c r="U111" s="67">
        <f t="shared" si="72"/>
        <v>6</v>
      </c>
      <c r="V111" s="70" t="e">
        <f>VLOOKUP(C111,HORAS!$A$120:$A$137,1,FALSE)</f>
        <v>#N/A</v>
      </c>
      <c r="W111" s="67" t="b">
        <f t="shared" si="73"/>
        <v>1</v>
      </c>
      <c r="X111" s="59">
        <f t="shared" si="74"/>
        <v>0</v>
      </c>
      <c r="Y111" s="71">
        <f t="shared" si="75"/>
        <v>0</v>
      </c>
      <c r="Z111" s="71">
        <f t="shared" si="76"/>
        <v>0</v>
      </c>
      <c r="AA111" s="67">
        <f t="shared" si="77"/>
        <v>0</v>
      </c>
      <c r="AB111" s="67">
        <f t="shared" si="78"/>
        <v>0</v>
      </c>
      <c r="AC111" s="69">
        <f>IF(U111=7,IF(E111&gt;HORAS!$B$97,E111-HORAS!$B$97,0),IF(W111=FALSE,IF(E111&gt;HORAS!$B$97,E111-HORAS!$B$97,0),0))</f>
        <v>0</v>
      </c>
      <c r="AD111" s="71">
        <f t="shared" si="79"/>
        <v>0</v>
      </c>
      <c r="AE111" s="71">
        <f t="shared" si="80"/>
        <v>0</v>
      </c>
      <c r="AF111" s="68">
        <f>IF(AE111&lt;=HORAS!$B$115,0,IF(AE111&lt;=HORAS!$B$116,0.25,IF(AE111&lt;=HORAS!$B$117,0.5,IF(AE111&lt;=HORAS!$B$114,0.75,1))))</f>
        <v>0</v>
      </c>
      <c r="AG111" s="67">
        <f t="shared" si="81"/>
        <v>0</v>
      </c>
      <c r="AH111" s="67">
        <f>IF(AA111&gt;=8,IF(E111&lt;HORAS!$B$97,AF111,0),0)</f>
        <v>0</v>
      </c>
      <c r="AI111" s="67">
        <f>IF(E111&gt;=HORAS!$B$97,AF111,0)</f>
        <v>0</v>
      </c>
      <c r="AJ111" s="67">
        <f t="shared" si="82"/>
        <v>0</v>
      </c>
      <c r="AK111" s="67">
        <f t="shared" si="83"/>
        <v>0</v>
      </c>
      <c r="AL111" s="71">
        <f t="shared" si="84"/>
        <v>0</v>
      </c>
      <c r="AN111" s="59">
        <f t="shared" si="85"/>
        <v>0</v>
      </c>
      <c r="AO111" s="58">
        <f>IF(H111=1,IF(D111&lt;HORAS!$B$104,HORAS!$D$104-HORAS!$B$104,HORAS!$D$104-D111),0)</f>
        <v>0</v>
      </c>
      <c r="AP111" s="58">
        <f>IF(H111=1,IF(E111&gt;HORAS!$C$104,HORAS!$C$104,E111),0)</f>
        <v>0</v>
      </c>
      <c r="AQ111" s="58">
        <f t="shared" si="86"/>
        <v>0</v>
      </c>
      <c r="AR111" s="72">
        <f t="shared" si="87"/>
        <v>0</v>
      </c>
      <c r="AS111" s="72">
        <f t="shared" si="88"/>
        <v>0</v>
      </c>
      <c r="AT111" s="68">
        <f>IF(AS111&lt;=HORAS!$B$115,0,IF(AS111&lt;=HORAS!$B$116,0.25,IF(AS111&lt;=HORAS!$B$117,0.5,IF(AS111&lt;=HORAS!$B$114,0.75,1))))</f>
        <v>0</v>
      </c>
      <c r="AU111" s="67">
        <f t="shared" si="89"/>
        <v>0</v>
      </c>
      <c r="AV111" s="59">
        <f>IF(H111=1,IF(E111&gt;HORAS!$C$104,E111-HORAS!$C$104),0)</f>
        <v>0</v>
      </c>
      <c r="AW111" s="67">
        <f t="shared" si="90"/>
        <v>0</v>
      </c>
      <c r="AX111" s="67">
        <f t="shared" si="91"/>
        <v>0</v>
      </c>
      <c r="AY111" s="68">
        <f>IF(AX111&lt;=HORAS!$B$115,0,IF(AX111&lt;=HORAS!$B$116,0.25,IF(AX111&lt;=HORAS!$B$117,0.5,IF(AX111&lt;=HORAS!$B$114,0.75,1))))</f>
        <v>0</v>
      </c>
      <c r="AZ111" s="67">
        <f t="shared" si="92"/>
        <v>0</v>
      </c>
      <c r="BA111" s="67"/>
    </row>
    <row r="112" spans="1:53" s="72" customFormat="1" x14ac:dyDescent="0.2">
      <c r="A112" s="64" t="s">
        <v>222</v>
      </c>
      <c r="B112" s="64" t="s">
        <v>252</v>
      </c>
      <c r="C112" s="61"/>
      <c r="D112" s="62"/>
      <c r="E112" s="59"/>
      <c r="F112" s="66">
        <f>IF(G112=1,0,IF(E112&gt;HORAS!$B$96,E112-HORAS!$B$96,))</f>
        <v>0</v>
      </c>
      <c r="G112" s="67">
        <f t="shared" si="93"/>
        <v>0</v>
      </c>
      <c r="H112" s="67">
        <f>IF(D112&gt;=HORAS!$B$103,1,0)</f>
        <v>0</v>
      </c>
      <c r="I112" s="68">
        <f t="shared" si="94"/>
        <v>0</v>
      </c>
      <c r="J112" s="68">
        <f>IF(I112&lt;=HORAS!$B$115,0,IF(I112&lt;=HORAS!$B$116,0.25,IF(I112&lt;=HORAS!$B$117,0.5,IF(I112&lt;=HORAS!$B$114,0.75,1))))</f>
        <v>0</v>
      </c>
      <c r="K112" s="69">
        <f>IF(G112=1,0,IF(E112&gt;HORAS!$B$97,E112-HORAS!$B$97,0))</f>
        <v>0</v>
      </c>
      <c r="L112" s="68">
        <f t="shared" si="95"/>
        <v>0</v>
      </c>
      <c r="M112" s="68">
        <f t="shared" si="96"/>
        <v>0</v>
      </c>
      <c r="N112" s="67">
        <f t="shared" si="97"/>
        <v>0</v>
      </c>
      <c r="O112" s="67">
        <f>IF(E112&lt;HORAS!$B$97,J112,0)</f>
        <v>0</v>
      </c>
      <c r="P112" s="67">
        <f t="shared" si="98"/>
        <v>0</v>
      </c>
      <c r="Q112" s="67">
        <f>IF(E112&gt;HORAS!$B$97,J112,0)</f>
        <v>0</v>
      </c>
      <c r="R112" s="67">
        <f t="shared" si="70"/>
        <v>0</v>
      </c>
      <c r="S112" s="67">
        <f t="shared" si="71"/>
        <v>0</v>
      </c>
      <c r="T112" s="67"/>
      <c r="U112" s="67">
        <f t="shared" si="72"/>
        <v>6</v>
      </c>
      <c r="V112" s="70" t="e">
        <f>VLOOKUP(C112,HORAS!$A$120:$A$137,1,FALSE)</f>
        <v>#N/A</v>
      </c>
      <c r="W112" s="67" t="b">
        <f t="shared" si="73"/>
        <v>1</v>
      </c>
      <c r="X112" s="59">
        <f t="shared" si="74"/>
        <v>0</v>
      </c>
      <c r="Y112" s="71">
        <f t="shared" si="75"/>
        <v>0</v>
      </c>
      <c r="Z112" s="71">
        <f t="shared" si="76"/>
        <v>0</v>
      </c>
      <c r="AA112" s="67">
        <f t="shared" si="77"/>
        <v>0</v>
      </c>
      <c r="AB112" s="67">
        <f t="shared" si="78"/>
        <v>0</v>
      </c>
      <c r="AC112" s="69">
        <f>IF(U112=7,IF(E112&gt;HORAS!$B$97,E112-HORAS!$B$97,0),IF(W112=FALSE,IF(E112&gt;HORAS!$B$97,E112-HORAS!$B$97,0),0))</f>
        <v>0</v>
      </c>
      <c r="AD112" s="71">
        <f t="shared" si="79"/>
        <v>0</v>
      </c>
      <c r="AE112" s="71">
        <f t="shared" si="80"/>
        <v>0</v>
      </c>
      <c r="AF112" s="68">
        <f>IF(AE112&lt;=HORAS!$B$115,0,IF(AE112&lt;=HORAS!$B$116,0.25,IF(AE112&lt;=HORAS!$B$117,0.5,IF(AE112&lt;=HORAS!$B$114,0.75,1))))</f>
        <v>0</v>
      </c>
      <c r="AG112" s="67">
        <f t="shared" si="81"/>
        <v>0</v>
      </c>
      <c r="AH112" s="67">
        <f>IF(AA112&gt;=8,IF(E112&lt;HORAS!$B$97,AF112,0),0)</f>
        <v>0</v>
      </c>
      <c r="AI112" s="67">
        <f>IF(E112&gt;=HORAS!$B$97,AF112,0)</f>
        <v>0</v>
      </c>
      <c r="AJ112" s="67">
        <f t="shared" si="82"/>
        <v>0</v>
      </c>
      <c r="AK112" s="67">
        <f t="shared" si="83"/>
        <v>0</v>
      </c>
      <c r="AL112" s="71">
        <f t="shared" si="84"/>
        <v>0</v>
      </c>
      <c r="AN112" s="59">
        <f t="shared" si="85"/>
        <v>0</v>
      </c>
      <c r="AO112" s="58">
        <f>IF(H112=1,IF(D112&lt;HORAS!$B$104,HORAS!$D$104-HORAS!$B$104,HORAS!$D$104-D112),0)</f>
        <v>0</v>
      </c>
      <c r="AP112" s="58">
        <f>IF(H112=1,IF(E112&gt;HORAS!$C$104,HORAS!$C$104,E112),0)</f>
        <v>0</v>
      </c>
      <c r="AQ112" s="58">
        <f t="shared" si="86"/>
        <v>0</v>
      </c>
      <c r="AR112" s="72">
        <f t="shared" si="87"/>
        <v>0</v>
      </c>
      <c r="AS112" s="72">
        <f t="shared" si="88"/>
        <v>0</v>
      </c>
      <c r="AT112" s="68">
        <f>IF(AS112&lt;=HORAS!$B$115,0,IF(AS112&lt;=HORAS!$B$116,0.25,IF(AS112&lt;=HORAS!$B$117,0.5,IF(AS112&lt;=HORAS!$B$114,0.75,1))))</f>
        <v>0</v>
      </c>
      <c r="AU112" s="67">
        <f t="shared" si="89"/>
        <v>0</v>
      </c>
      <c r="AV112" s="59">
        <f>IF(H112=1,IF(E112&gt;HORAS!$C$104,E112-HORAS!$C$104),0)</f>
        <v>0</v>
      </c>
      <c r="AW112" s="67">
        <f t="shared" si="90"/>
        <v>0</v>
      </c>
      <c r="AX112" s="67">
        <f t="shared" si="91"/>
        <v>0</v>
      </c>
      <c r="AY112" s="68">
        <f>IF(AX112&lt;=HORAS!$B$115,0,IF(AX112&lt;=HORAS!$B$116,0.25,IF(AX112&lt;=HORAS!$B$117,0.5,IF(AX112&lt;=HORAS!$B$114,0.75,1))))</f>
        <v>0</v>
      </c>
      <c r="AZ112" s="67">
        <f t="shared" si="92"/>
        <v>0</v>
      </c>
      <c r="BA112" s="67"/>
    </row>
    <row r="113" spans="1:53" s="72" customFormat="1" x14ac:dyDescent="0.2">
      <c r="A113" s="64" t="s">
        <v>222</v>
      </c>
      <c r="B113" s="64" t="s">
        <v>252</v>
      </c>
      <c r="C113" s="61"/>
      <c r="D113" s="62"/>
      <c r="E113" s="59"/>
      <c r="F113" s="66">
        <f>IF(G113=1,0,IF(E113&gt;HORAS!$B$96,E113-HORAS!$B$96,))</f>
        <v>0</v>
      </c>
      <c r="G113" s="67">
        <f t="shared" si="93"/>
        <v>0</v>
      </c>
      <c r="H113" s="67">
        <f>IF(D113&gt;=HORAS!$B$103,1,0)</f>
        <v>0</v>
      </c>
      <c r="I113" s="68">
        <f t="shared" si="94"/>
        <v>0</v>
      </c>
      <c r="J113" s="68">
        <f>IF(I113&lt;=HORAS!$B$115,0,IF(I113&lt;=HORAS!$B$116,0.25,IF(I113&lt;=HORAS!$B$117,0.5,IF(I113&lt;=HORAS!$B$114,0.75,1))))</f>
        <v>0</v>
      </c>
      <c r="K113" s="69">
        <f>IF(G113=1,0,IF(E113&gt;HORAS!$B$97,E113-HORAS!$B$97,0))</f>
        <v>0</v>
      </c>
      <c r="L113" s="68">
        <f t="shared" si="95"/>
        <v>0</v>
      </c>
      <c r="M113" s="68">
        <f t="shared" si="96"/>
        <v>0</v>
      </c>
      <c r="N113" s="67">
        <f t="shared" si="97"/>
        <v>0</v>
      </c>
      <c r="O113" s="67">
        <f>IF(E113&lt;HORAS!$B$97,J113,0)</f>
        <v>0</v>
      </c>
      <c r="P113" s="67">
        <f t="shared" si="98"/>
        <v>0</v>
      </c>
      <c r="Q113" s="67">
        <f>IF(E113&gt;HORAS!$B$97,J113,0)</f>
        <v>0</v>
      </c>
      <c r="R113" s="67">
        <f t="shared" si="70"/>
        <v>0</v>
      </c>
      <c r="S113" s="67">
        <f t="shared" si="71"/>
        <v>0</v>
      </c>
      <c r="T113" s="67"/>
      <c r="U113" s="67">
        <f t="shared" si="72"/>
        <v>6</v>
      </c>
      <c r="V113" s="70" t="e">
        <f>VLOOKUP(C113,HORAS!$A$120:$A$137,1,FALSE)</f>
        <v>#N/A</v>
      </c>
      <c r="W113" s="67" t="b">
        <f t="shared" si="73"/>
        <v>1</v>
      </c>
      <c r="X113" s="59">
        <f t="shared" si="74"/>
        <v>0</v>
      </c>
      <c r="Y113" s="71">
        <f t="shared" si="75"/>
        <v>0</v>
      </c>
      <c r="Z113" s="71">
        <f t="shared" si="76"/>
        <v>0</v>
      </c>
      <c r="AA113" s="67">
        <f t="shared" si="77"/>
        <v>0</v>
      </c>
      <c r="AB113" s="67">
        <f t="shared" si="78"/>
        <v>0</v>
      </c>
      <c r="AC113" s="69">
        <f>IF(U113=7,IF(E113&gt;HORAS!$B$97,E113-HORAS!$B$97,0),IF(W113=FALSE,IF(E113&gt;HORAS!$B$97,E113-HORAS!$B$97,0),0))</f>
        <v>0</v>
      </c>
      <c r="AD113" s="71">
        <f t="shared" si="79"/>
        <v>0</v>
      </c>
      <c r="AE113" s="71">
        <f t="shared" si="80"/>
        <v>0</v>
      </c>
      <c r="AF113" s="68">
        <f>IF(AE113&lt;=HORAS!$B$115,0,IF(AE113&lt;=HORAS!$B$116,0.25,IF(AE113&lt;=HORAS!$B$117,0.5,IF(AE113&lt;=HORAS!$B$114,0.75,1))))</f>
        <v>0</v>
      </c>
      <c r="AG113" s="67">
        <f t="shared" si="81"/>
        <v>0</v>
      </c>
      <c r="AH113" s="67">
        <f>IF(AA113&gt;=8,IF(E113&lt;HORAS!$B$97,AF113,0),0)</f>
        <v>0</v>
      </c>
      <c r="AI113" s="67">
        <f>IF(E113&gt;=HORAS!$B$97,AF113,0)</f>
        <v>0</v>
      </c>
      <c r="AJ113" s="67">
        <f t="shared" si="82"/>
        <v>0</v>
      </c>
      <c r="AK113" s="67">
        <f t="shared" si="83"/>
        <v>0</v>
      </c>
      <c r="AL113" s="71">
        <f t="shared" si="84"/>
        <v>0</v>
      </c>
      <c r="AN113" s="59">
        <f t="shared" si="85"/>
        <v>0</v>
      </c>
      <c r="AO113" s="58">
        <f>IF(H113=1,IF(D113&lt;HORAS!$B$104,HORAS!$D$104-HORAS!$B$104,HORAS!$D$104-D113),0)</f>
        <v>0</v>
      </c>
      <c r="AP113" s="58">
        <f>IF(H113=1,IF(E113&gt;HORAS!$C$104,HORAS!$C$104,E113),0)</f>
        <v>0</v>
      </c>
      <c r="AQ113" s="58">
        <f t="shared" si="86"/>
        <v>0</v>
      </c>
      <c r="AR113" s="72">
        <f t="shared" si="87"/>
        <v>0</v>
      </c>
      <c r="AS113" s="72">
        <f t="shared" si="88"/>
        <v>0</v>
      </c>
      <c r="AT113" s="68">
        <f>IF(AS113&lt;=HORAS!$B$115,0,IF(AS113&lt;=HORAS!$B$116,0.25,IF(AS113&lt;=HORAS!$B$117,0.5,IF(AS113&lt;=HORAS!$B$114,0.75,1))))</f>
        <v>0</v>
      </c>
      <c r="AU113" s="67">
        <f t="shared" si="89"/>
        <v>0</v>
      </c>
      <c r="AV113" s="59">
        <f>IF(H113=1,IF(E113&gt;HORAS!$C$104,E113-HORAS!$C$104),0)</f>
        <v>0</v>
      </c>
      <c r="AW113" s="67">
        <f t="shared" si="90"/>
        <v>0</v>
      </c>
      <c r="AX113" s="67">
        <f t="shared" si="91"/>
        <v>0</v>
      </c>
      <c r="AY113" s="68">
        <f>IF(AX113&lt;=HORAS!$B$115,0,IF(AX113&lt;=HORAS!$B$116,0.25,IF(AX113&lt;=HORAS!$B$117,0.5,IF(AX113&lt;=HORAS!$B$114,0.75,1))))</f>
        <v>0</v>
      </c>
      <c r="AZ113" s="67">
        <f t="shared" si="92"/>
        <v>0</v>
      </c>
      <c r="BA113" s="67"/>
    </row>
    <row r="114" spans="1:53" s="72" customFormat="1" x14ac:dyDescent="0.2">
      <c r="A114" s="64" t="s">
        <v>222</v>
      </c>
      <c r="B114" s="64" t="s">
        <v>252</v>
      </c>
      <c r="C114" s="61"/>
      <c r="D114" s="62"/>
      <c r="E114" s="59"/>
      <c r="F114" s="66">
        <f>IF(G114=1,0,IF(E114&gt;HORAS!$B$96,E114-HORAS!$B$96,))</f>
        <v>0</v>
      </c>
      <c r="G114" s="67">
        <f t="shared" si="93"/>
        <v>0</v>
      </c>
      <c r="H114" s="67">
        <f>IF(D114&gt;=HORAS!$B$103,1,0)</f>
        <v>0</v>
      </c>
      <c r="I114" s="68">
        <f t="shared" si="94"/>
        <v>0</v>
      </c>
      <c r="J114" s="68">
        <f>IF(I114&lt;=HORAS!$B$115,0,IF(I114&lt;=HORAS!$B$116,0.25,IF(I114&lt;=HORAS!$B$117,0.5,IF(I114&lt;=HORAS!$B$114,0.75,1))))</f>
        <v>0</v>
      </c>
      <c r="K114" s="69">
        <f>IF(G114=1,0,IF(E114&gt;HORAS!$B$97,E114-HORAS!$B$97,0))</f>
        <v>0</v>
      </c>
      <c r="L114" s="68">
        <f t="shared" si="95"/>
        <v>0</v>
      </c>
      <c r="M114" s="68">
        <f t="shared" si="96"/>
        <v>0</v>
      </c>
      <c r="N114" s="67">
        <f t="shared" si="97"/>
        <v>0</v>
      </c>
      <c r="O114" s="67">
        <f>IF(E114&lt;HORAS!$B$97,J114,0)</f>
        <v>0</v>
      </c>
      <c r="P114" s="67">
        <f t="shared" si="98"/>
        <v>0</v>
      </c>
      <c r="Q114" s="67">
        <f>IF(E114&gt;HORAS!$B$97,J114,0)</f>
        <v>0</v>
      </c>
      <c r="R114" s="67">
        <f t="shared" si="70"/>
        <v>0</v>
      </c>
      <c r="S114" s="67">
        <f t="shared" si="71"/>
        <v>0</v>
      </c>
      <c r="T114" s="67"/>
      <c r="U114" s="67">
        <f t="shared" si="72"/>
        <v>6</v>
      </c>
      <c r="V114" s="70" t="e">
        <f>VLOOKUP(C114,HORAS!$A$120:$A$137,1,FALSE)</f>
        <v>#N/A</v>
      </c>
      <c r="W114" s="67" t="b">
        <f t="shared" si="73"/>
        <v>1</v>
      </c>
      <c r="X114" s="59">
        <f t="shared" si="74"/>
        <v>0</v>
      </c>
      <c r="Y114" s="71">
        <f t="shared" si="75"/>
        <v>0</v>
      </c>
      <c r="Z114" s="71">
        <f t="shared" si="76"/>
        <v>0</v>
      </c>
      <c r="AA114" s="67">
        <f t="shared" si="77"/>
        <v>0</v>
      </c>
      <c r="AB114" s="67">
        <f t="shared" si="78"/>
        <v>0</v>
      </c>
      <c r="AC114" s="69">
        <f>IF(U114=7,IF(E114&gt;HORAS!$B$97,E114-HORAS!$B$97,0),IF(W114=FALSE,IF(E114&gt;HORAS!$B$97,E114-HORAS!$B$97,0),0))</f>
        <v>0</v>
      </c>
      <c r="AD114" s="71">
        <f t="shared" si="79"/>
        <v>0</v>
      </c>
      <c r="AE114" s="71">
        <f t="shared" si="80"/>
        <v>0</v>
      </c>
      <c r="AF114" s="68">
        <f>IF(AE114&lt;=HORAS!$B$115,0,IF(AE114&lt;=HORAS!$B$116,0.25,IF(AE114&lt;=HORAS!$B$117,0.5,IF(AE114&lt;=HORAS!$B$114,0.75,1))))</f>
        <v>0</v>
      </c>
      <c r="AG114" s="67">
        <f t="shared" si="81"/>
        <v>0</v>
      </c>
      <c r="AH114" s="67">
        <f>IF(AA114&gt;=8,IF(E114&lt;HORAS!$B$97,AF114,0),0)</f>
        <v>0</v>
      </c>
      <c r="AI114" s="67">
        <f>IF(E114&gt;=HORAS!$B$97,AF114,0)</f>
        <v>0</v>
      </c>
      <c r="AJ114" s="67">
        <f t="shared" si="82"/>
        <v>0</v>
      </c>
      <c r="AK114" s="67">
        <f t="shared" si="83"/>
        <v>0</v>
      </c>
      <c r="AL114" s="71">
        <f t="shared" si="84"/>
        <v>0</v>
      </c>
      <c r="AN114" s="59">
        <f t="shared" si="85"/>
        <v>0</v>
      </c>
      <c r="AO114" s="58">
        <f>IF(H114=1,IF(D114&lt;HORAS!$B$104,HORAS!$D$104-HORAS!$B$104,HORAS!$D$104-D114),0)</f>
        <v>0</v>
      </c>
      <c r="AP114" s="58">
        <f>IF(H114=1,IF(E114&gt;HORAS!$C$104,HORAS!$C$104,E114),0)</f>
        <v>0</v>
      </c>
      <c r="AQ114" s="58">
        <f t="shared" si="86"/>
        <v>0</v>
      </c>
      <c r="AR114" s="72">
        <f t="shared" si="87"/>
        <v>0</v>
      </c>
      <c r="AS114" s="72">
        <f t="shared" si="88"/>
        <v>0</v>
      </c>
      <c r="AT114" s="68">
        <f>IF(AS114&lt;=HORAS!$B$115,0,IF(AS114&lt;=HORAS!$B$116,0.25,IF(AS114&lt;=HORAS!$B$117,0.5,IF(AS114&lt;=HORAS!$B$114,0.75,1))))</f>
        <v>0</v>
      </c>
      <c r="AU114" s="67">
        <f t="shared" si="89"/>
        <v>0</v>
      </c>
      <c r="AV114" s="59">
        <f>IF(H114=1,IF(E114&gt;HORAS!$C$104,E114-HORAS!$C$104),0)</f>
        <v>0</v>
      </c>
      <c r="AW114" s="67">
        <f t="shared" si="90"/>
        <v>0</v>
      </c>
      <c r="AX114" s="67">
        <f t="shared" si="91"/>
        <v>0</v>
      </c>
      <c r="AY114" s="68">
        <f>IF(AX114&lt;=HORAS!$B$115,0,IF(AX114&lt;=HORAS!$B$116,0.25,IF(AX114&lt;=HORAS!$B$117,0.5,IF(AX114&lt;=HORAS!$B$114,0.75,1))))</f>
        <v>0</v>
      </c>
      <c r="AZ114" s="67">
        <f t="shared" si="92"/>
        <v>0</v>
      </c>
      <c r="BA114" s="67"/>
    </row>
    <row r="115" spans="1:53" s="72" customFormat="1" x14ac:dyDescent="0.2">
      <c r="A115" s="64" t="s">
        <v>222</v>
      </c>
      <c r="B115" s="64" t="s">
        <v>252</v>
      </c>
      <c r="C115" s="61"/>
      <c r="D115" s="62"/>
      <c r="E115" s="59"/>
      <c r="F115" s="66">
        <f>IF(G115=1,0,IF(E115&gt;HORAS!$B$96,E115-HORAS!$B$96,))</f>
        <v>0</v>
      </c>
      <c r="G115" s="67">
        <f t="shared" si="93"/>
        <v>0</v>
      </c>
      <c r="H115" s="67">
        <f>IF(D115&gt;=HORAS!$B$103,1,0)</f>
        <v>0</v>
      </c>
      <c r="I115" s="68">
        <f t="shared" si="94"/>
        <v>0</v>
      </c>
      <c r="J115" s="68">
        <f>IF(I115&lt;=HORAS!$B$115,0,IF(I115&lt;=HORAS!$B$116,0.25,IF(I115&lt;=HORAS!$B$117,0.5,IF(I115&lt;=HORAS!$B$114,0.75,1))))</f>
        <v>0</v>
      </c>
      <c r="K115" s="69">
        <f>IF(G115=1,0,IF(E115&gt;HORAS!$B$97,E115-HORAS!$B$97,0))</f>
        <v>0</v>
      </c>
      <c r="L115" s="68">
        <f t="shared" si="95"/>
        <v>0</v>
      </c>
      <c r="M115" s="68">
        <f t="shared" si="96"/>
        <v>0</v>
      </c>
      <c r="N115" s="67">
        <f t="shared" si="97"/>
        <v>0</v>
      </c>
      <c r="O115" s="67">
        <f>IF(E115&lt;HORAS!$B$97,J115,0)</f>
        <v>0</v>
      </c>
      <c r="P115" s="67">
        <f t="shared" si="98"/>
        <v>0</v>
      </c>
      <c r="Q115" s="67">
        <f>IF(E115&gt;HORAS!$B$97,J115,0)</f>
        <v>0</v>
      </c>
      <c r="R115" s="67">
        <f t="shared" si="70"/>
        <v>0</v>
      </c>
      <c r="S115" s="67">
        <f t="shared" si="71"/>
        <v>0</v>
      </c>
      <c r="T115" s="67"/>
      <c r="U115" s="67">
        <f t="shared" si="72"/>
        <v>6</v>
      </c>
      <c r="V115" s="70" t="e">
        <f>VLOOKUP(C115,HORAS!$A$120:$A$137,1,FALSE)</f>
        <v>#N/A</v>
      </c>
      <c r="W115" s="67" t="b">
        <f t="shared" si="73"/>
        <v>1</v>
      </c>
      <c r="X115" s="59">
        <f t="shared" si="74"/>
        <v>0</v>
      </c>
      <c r="Y115" s="71">
        <f t="shared" si="75"/>
        <v>0</v>
      </c>
      <c r="Z115" s="71">
        <f t="shared" si="76"/>
        <v>0</v>
      </c>
      <c r="AA115" s="67">
        <f t="shared" si="77"/>
        <v>0</v>
      </c>
      <c r="AB115" s="67">
        <f t="shared" si="78"/>
        <v>0</v>
      </c>
      <c r="AC115" s="69">
        <f>IF(U115=7,IF(E115&gt;HORAS!$B$97,E115-HORAS!$B$97,0),IF(W115=FALSE,IF(E115&gt;HORAS!$B$97,E115-HORAS!$B$97,0),0))</f>
        <v>0</v>
      </c>
      <c r="AD115" s="71">
        <f t="shared" si="79"/>
        <v>0</v>
      </c>
      <c r="AE115" s="71">
        <f t="shared" si="80"/>
        <v>0</v>
      </c>
      <c r="AF115" s="68">
        <f>IF(AE115&lt;=HORAS!$B$115,0,IF(AE115&lt;=HORAS!$B$116,0.25,IF(AE115&lt;=HORAS!$B$117,0.5,IF(AE115&lt;=HORAS!$B$114,0.75,1))))</f>
        <v>0</v>
      </c>
      <c r="AG115" s="67">
        <f t="shared" si="81"/>
        <v>0</v>
      </c>
      <c r="AH115" s="67">
        <f>IF(AA115&gt;=8,IF(E115&lt;HORAS!$B$97,AF115,0),0)</f>
        <v>0</v>
      </c>
      <c r="AI115" s="67">
        <f>IF(E115&gt;=HORAS!$B$97,AF115,0)</f>
        <v>0</v>
      </c>
      <c r="AJ115" s="67">
        <f t="shared" si="82"/>
        <v>0</v>
      </c>
      <c r="AK115" s="67">
        <f t="shared" si="83"/>
        <v>0</v>
      </c>
      <c r="AL115" s="71">
        <f t="shared" si="84"/>
        <v>0</v>
      </c>
      <c r="AN115" s="59">
        <f t="shared" si="85"/>
        <v>0</v>
      </c>
      <c r="AO115" s="58">
        <f>IF(H115=1,IF(D115&lt;HORAS!$B$104,HORAS!$D$104-HORAS!$B$104,HORAS!$D$104-D115),0)</f>
        <v>0</v>
      </c>
      <c r="AP115" s="58">
        <f>IF(H115=1,IF(E115&gt;HORAS!$C$104,HORAS!$C$104,E115),0)</f>
        <v>0</v>
      </c>
      <c r="AQ115" s="58">
        <f t="shared" si="86"/>
        <v>0</v>
      </c>
      <c r="AR115" s="72">
        <f t="shared" si="87"/>
        <v>0</v>
      </c>
      <c r="AS115" s="72">
        <f t="shared" si="88"/>
        <v>0</v>
      </c>
      <c r="AT115" s="68">
        <f>IF(AS115&lt;=HORAS!$B$115,0,IF(AS115&lt;=HORAS!$B$116,0.25,IF(AS115&lt;=HORAS!$B$117,0.5,IF(AS115&lt;=HORAS!$B$114,0.75,1))))</f>
        <v>0</v>
      </c>
      <c r="AU115" s="67">
        <f t="shared" si="89"/>
        <v>0</v>
      </c>
      <c r="AV115" s="59">
        <f>IF(H115=1,IF(E115&gt;HORAS!$C$104,E115-HORAS!$C$104),0)</f>
        <v>0</v>
      </c>
      <c r="AW115" s="67">
        <f t="shared" si="90"/>
        <v>0</v>
      </c>
      <c r="AX115" s="67">
        <f t="shared" si="91"/>
        <v>0</v>
      </c>
      <c r="AY115" s="68">
        <f>IF(AX115&lt;=HORAS!$B$115,0,IF(AX115&lt;=HORAS!$B$116,0.25,IF(AX115&lt;=HORAS!$B$117,0.5,IF(AX115&lt;=HORAS!$B$114,0.75,1))))</f>
        <v>0</v>
      </c>
      <c r="AZ115" s="67">
        <f t="shared" si="92"/>
        <v>0</v>
      </c>
      <c r="BA115" s="67"/>
    </row>
    <row r="116" spans="1:53" s="72" customFormat="1" x14ac:dyDescent="0.2">
      <c r="A116" s="64" t="s">
        <v>222</v>
      </c>
      <c r="B116" s="64" t="s">
        <v>252</v>
      </c>
      <c r="C116" s="61"/>
      <c r="D116" s="62"/>
      <c r="E116" s="59"/>
      <c r="F116" s="66">
        <f>IF(G116=1,0,IF(E116&gt;HORAS!$B$96,E116-HORAS!$B$96,))</f>
        <v>0</v>
      </c>
      <c r="G116" s="67">
        <f t="shared" si="93"/>
        <v>0</v>
      </c>
      <c r="H116" s="67">
        <f>IF(D116&gt;=HORAS!$B$103,1,0)</f>
        <v>0</v>
      </c>
      <c r="I116" s="68">
        <f t="shared" si="94"/>
        <v>0</v>
      </c>
      <c r="J116" s="68">
        <f>IF(I116&lt;=HORAS!$B$115,0,IF(I116&lt;=HORAS!$B$116,0.25,IF(I116&lt;=HORAS!$B$117,0.5,IF(I116&lt;=HORAS!$B$114,0.75,1))))</f>
        <v>0</v>
      </c>
      <c r="K116" s="69">
        <f>IF(G116=1,0,IF(E116&gt;HORAS!$B$97,E116-HORAS!$B$97,0))</f>
        <v>0</v>
      </c>
      <c r="L116" s="68">
        <f t="shared" si="95"/>
        <v>0</v>
      </c>
      <c r="M116" s="68">
        <f t="shared" si="96"/>
        <v>0</v>
      </c>
      <c r="N116" s="67">
        <f t="shared" si="97"/>
        <v>0</v>
      </c>
      <c r="O116" s="67">
        <f>IF(E116&lt;HORAS!$B$97,J116,0)</f>
        <v>0</v>
      </c>
      <c r="P116" s="67">
        <f t="shared" si="98"/>
        <v>0</v>
      </c>
      <c r="Q116" s="67">
        <f>IF(E116&gt;HORAS!$B$97,J116,0)</f>
        <v>0</v>
      </c>
      <c r="R116" s="67">
        <f t="shared" si="70"/>
        <v>0</v>
      </c>
      <c r="S116" s="67">
        <f t="shared" si="71"/>
        <v>0</v>
      </c>
      <c r="T116" s="67"/>
      <c r="U116" s="67">
        <f t="shared" si="72"/>
        <v>6</v>
      </c>
      <c r="V116" s="70" t="e">
        <f>VLOOKUP(C116,HORAS!$A$120:$A$137,1,FALSE)</f>
        <v>#N/A</v>
      </c>
      <c r="W116" s="67" t="b">
        <f t="shared" si="73"/>
        <v>1</v>
      </c>
      <c r="X116" s="59">
        <f t="shared" si="74"/>
        <v>0</v>
      </c>
      <c r="Y116" s="71">
        <f t="shared" si="75"/>
        <v>0</v>
      </c>
      <c r="Z116" s="71">
        <f t="shared" si="76"/>
        <v>0</v>
      </c>
      <c r="AA116" s="67">
        <f t="shared" si="77"/>
        <v>0</v>
      </c>
      <c r="AB116" s="67">
        <f t="shared" si="78"/>
        <v>0</v>
      </c>
      <c r="AC116" s="69">
        <f>IF(U116=7,IF(E116&gt;HORAS!$B$97,E116-HORAS!$B$97,0),IF(W116=FALSE,IF(E116&gt;HORAS!$B$97,E116-HORAS!$B$97,0),0))</f>
        <v>0</v>
      </c>
      <c r="AD116" s="71">
        <f t="shared" si="79"/>
        <v>0</v>
      </c>
      <c r="AE116" s="71">
        <f t="shared" si="80"/>
        <v>0</v>
      </c>
      <c r="AF116" s="68">
        <f>IF(AE116&lt;=HORAS!$B$115,0,IF(AE116&lt;=HORAS!$B$116,0.25,IF(AE116&lt;=HORAS!$B$117,0.5,IF(AE116&lt;=HORAS!$B$114,0.75,1))))</f>
        <v>0</v>
      </c>
      <c r="AG116" s="67">
        <f t="shared" si="81"/>
        <v>0</v>
      </c>
      <c r="AH116" s="67">
        <f>IF(AA116&gt;=8,IF(E116&lt;HORAS!$B$97,AF116,0),0)</f>
        <v>0</v>
      </c>
      <c r="AI116" s="67">
        <f>IF(E116&gt;=HORAS!$B$97,AF116,0)</f>
        <v>0</v>
      </c>
      <c r="AJ116" s="67">
        <f t="shared" si="82"/>
        <v>0</v>
      </c>
      <c r="AK116" s="67">
        <f t="shared" si="83"/>
        <v>0</v>
      </c>
      <c r="AL116" s="71">
        <f t="shared" si="84"/>
        <v>0</v>
      </c>
      <c r="AN116" s="59">
        <f t="shared" si="85"/>
        <v>0</v>
      </c>
      <c r="AO116" s="58">
        <f>IF(H116=1,IF(D116&lt;HORAS!$B$104,HORAS!$D$104-HORAS!$B$104,HORAS!$D$104-D116),0)</f>
        <v>0</v>
      </c>
      <c r="AP116" s="58">
        <f>IF(H116=1,IF(E116&gt;HORAS!$C$104,HORAS!$C$104,E116),0)</f>
        <v>0</v>
      </c>
      <c r="AQ116" s="58">
        <f t="shared" si="86"/>
        <v>0</v>
      </c>
      <c r="AR116" s="72">
        <f t="shared" si="87"/>
        <v>0</v>
      </c>
      <c r="AS116" s="72">
        <f t="shared" si="88"/>
        <v>0</v>
      </c>
      <c r="AT116" s="68">
        <f>IF(AS116&lt;=HORAS!$B$115,0,IF(AS116&lt;=HORAS!$B$116,0.25,IF(AS116&lt;=HORAS!$B$117,0.5,IF(AS116&lt;=HORAS!$B$114,0.75,1))))</f>
        <v>0</v>
      </c>
      <c r="AU116" s="67">
        <f t="shared" si="89"/>
        <v>0</v>
      </c>
      <c r="AV116" s="59">
        <f>IF(H116=1,IF(E116&gt;HORAS!$C$104,E116-HORAS!$C$104),0)</f>
        <v>0</v>
      </c>
      <c r="AW116" s="67">
        <f t="shared" si="90"/>
        <v>0</v>
      </c>
      <c r="AX116" s="67">
        <f t="shared" si="91"/>
        <v>0</v>
      </c>
      <c r="AY116" s="68">
        <f>IF(AX116&lt;=HORAS!$B$115,0,IF(AX116&lt;=HORAS!$B$116,0.25,IF(AX116&lt;=HORAS!$B$117,0.5,IF(AX116&lt;=HORAS!$B$114,0.75,1))))</f>
        <v>0</v>
      </c>
      <c r="AZ116" s="67">
        <f t="shared" si="92"/>
        <v>0</v>
      </c>
      <c r="BA116" s="67"/>
    </row>
    <row r="117" spans="1:53" s="72" customFormat="1" x14ac:dyDescent="0.2">
      <c r="A117" s="64" t="s">
        <v>222</v>
      </c>
      <c r="B117" s="64" t="s">
        <v>252</v>
      </c>
      <c r="C117" s="61"/>
      <c r="D117" s="62"/>
      <c r="E117" s="59"/>
      <c r="F117" s="66">
        <f>IF(G117=1,0,IF(E117&gt;HORAS!$B$96,E117-HORAS!$B$96,))</f>
        <v>0</v>
      </c>
      <c r="G117" s="67">
        <f t="shared" si="93"/>
        <v>0</v>
      </c>
      <c r="H117" s="67">
        <f>IF(D117&gt;=HORAS!$B$103,1,0)</f>
        <v>0</v>
      </c>
      <c r="I117" s="68">
        <f t="shared" si="94"/>
        <v>0</v>
      </c>
      <c r="J117" s="68">
        <f>IF(I117&lt;=HORAS!$B$115,0,IF(I117&lt;=HORAS!$B$116,0.25,IF(I117&lt;=HORAS!$B$117,0.5,IF(I117&lt;=HORAS!$B$114,0.75,1))))</f>
        <v>0</v>
      </c>
      <c r="K117" s="69">
        <f>IF(G117=1,0,IF(E117&gt;HORAS!$B$97,E117-HORAS!$B$97,0))</f>
        <v>0</v>
      </c>
      <c r="L117" s="68">
        <f t="shared" si="95"/>
        <v>0</v>
      </c>
      <c r="M117" s="68">
        <f t="shared" si="96"/>
        <v>0</v>
      </c>
      <c r="N117" s="67">
        <f t="shared" si="97"/>
        <v>0</v>
      </c>
      <c r="O117" s="67">
        <f>IF(E117&lt;HORAS!$B$97,J117,0)</f>
        <v>0</v>
      </c>
      <c r="P117" s="67">
        <f t="shared" si="98"/>
        <v>0</v>
      </c>
      <c r="Q117" s="67">
        <f>IF(E117&gt;HORAS!$B$97,J117,0)</f>
        <v>0</v>
      </c>
      <c r="R117" s="67">
        <f t="shared" si="70"/>
        <v>0</v>
      </c>
      <c r="S117" s="67">
        <f t="shared" si="71"/>
        <v>0</v>
      </c>
      <c r="T117" s="67"/>
      <c r="U117" s="67">
        <f t="shared" si="72"/>
        <v>6</v>
      </c>
      <c r="V117" s="70" t="e">
        <f>VLOOKUP(C117,HORAS!$A$120:$A$137,1,FALSE)</f>
        <v>#N/A</v>
      </c>
      <c r="W117" s="67" t="b">
        <f t="shared" si="73"/>
        <v>1</v>
      </c>
      <c r="X117" s="59">
        <f t="shared" si="74"/>
        <v>0</v>
      </c>
      <c r="Y117" s="71">
        <f t="shared" si="75"/>
        <v>0</v>
      </c>
      <c r="Z117" s="71">
        <f t="shared" si="76"/>
        <v>0</v>
      </c>
      <c r="AA117" s="67">
        <f t="shared" si="77"/>
        <v>0</v>
      </c>
      <c r="AB117" s="67">
        <f t="shared" si="78"/>
        <v>0</v>
      </c>
      <c r="AC117" s="69">
        <f>IF(U117=7,IF(E117&gt;HORAS!$B$97,E117-HORAS!$B$97,0),IF(W117=FALSE,IF(E117&gt;HORAS!$B$97,E117-HORAS!$B$97,0),0))</f>
        <v>0</v>
      </c>
      <c r="AD117" s="71">
        <f t="shared" si="79"/>
        <v>0</v>
      </c>
      <c r="AE117" s="71">
        <f t="shared" si="80"/>
        <v>0</v>
      </c>
      <c r="AF117" s="68">
        <f>IF(AE117&lt;=HORAS!$B$115,0,IF(AE117&lt;=HORAS!$B$116,0.25,IF(AE117&lt;=HORAS!$B$117,0.5,IF(AE117&lt;=HORAS!$B$114,0.75,1))))</f>
        <v>0</v>
      </c>
      <c r="AG117" s="67">
        <f t="shared" si="81"/>
        <v>0</v>
      </c>
      <c r="AH117" s="67">
        <f>IF(AA117&gt;=8,IF(E117&lt;HORAS!$B$97,AF117,0),0)</f>
        <v>0</v>
      </c>
      <c r="AI117" s="67">
        <f>IF(E117&gt;=HORAS!$B$97,AF117,0)</f>
        <v>0</v>
      </c>
      <c r="AJ117" s="67">
        <f t="shared" si="82"/>
        <v>0</v>
      </c>
      <c r="AK117" s="67">
        <f t="shared" si="83"/>
        <v>0</v>
      </c>
      <c r="AL117" s="71">
        <f t="shared" si="84"/>
        <v>0</v>
      </c>
      <c r="AN117" s="59">
        <f t="shared" si="85"/>
        <v>0</v>
      </c>
      <c r="AO117" s="58">
        <f>IF(H117=1,IF(D117&lt;HORAS!$B$104,HORAS!$D$104-HORAS!$B$104,HORAS!$D$104-D117),0)</f>
        <v>0</v>
      </c>
      <c r="AP117" s="58">
        <f>IF(H117=1,IF(E117&gt;HORAS!$C$104,HORAS!$C$104,E117),0)</f>
        <v>0</v>
      </c>
      <c r="AQ117" s="58">
        <f t="shared" si="86"/>
        <v>0</v>
      </c>
      <c r="AR117" s="72">
        <f t="shared" si="87"/>
        <v>0</v>
      </c>
      <c r="AS117" s="72">
        <f t="shared" si="88"/>
        <v>0</v>
      </c>
      <c r="AT117" s="68">
        <f>IF(AS117&lt;=HORAS!$B$115,0,IF(AS117&lt;=HORAS!$B$116,0.25,IF(AS117&lt;=HORAS!$B$117,0.5,IF(AS117&lt;=HORAS!$B$114,0.75,1))))</f>
        <v>0</v>
      </c>
      <c r="AU117" s="67">
        <f t="shared" si="89"/>
        <v>0</v>
      </c>
      <c r="AV117" s="59">
        <f>IF(H117=1,IF(E117&gt;HORAS!$C$104,E117-HORAS!$C$104),0)</f>
        <v>0</v>
      </c>
      <c r="AW117" s="67">
        <f t="shared" si="90"/>
        <v>0</v>
      </c>
      <c r="AX117" s="67">
        <f t="shared" si="91"/>
        <v>0</v>
      </c>
      <c r="AY117" s="68">
        <f>IF(AX117&lt;=HORAS!$B$115,0,IF(AX117&lt;=HORAS!$B$116,0.25,IF(AX117&lt;=HORAS!$B$117,0.5,IF(AX117&lt;=HORAS!$B$114,0.75,1))))</f>
        <v>0</v>
      </c>
      <c r="AZ117" s="67">
        <f t="shared" si="92"/>
        <v>0</v>
      </c>
      <c r="BA117" s="67"/>
    </row>
    <row r="118" spans="1:53" s="72" customFormat="1" x14ac:dyDescent="0.2">
      <c r="A118" s="64" t="s">
        <v>222</v>
      </c>
      <c r="B118" s="64" t="s">
        <v>252</v>
      </c>
      <c r="C118" s="61"/>
      <c r="D118" s="62"/>
      <c r="E118" s="63"/>
      <c r="F118" s="66">
        <f>IF(G118=1,0,IF(E118&gt;HORAS!$B$96,E118-HORAS!$B$96,))</f>
        <v>0</v>
      </c>
      <c r="G118" s="67">
        <f t="shared" si="93"/>
        <v>0</v>
      </c>
      <c r="H118" s="67">
        <f>IF(D118&gt;=HORAS!$B$103,1,0)</f>
        <v>0</v>
      </c>
      <c r="I118" s="68">
        <f t="shared" si="94"/>
        <v>0</v>
      </c>
      <c r="J118" s="68">
        <f>IF(I118&lt;=HORAS!$B$115,0,IF(I118&lt;=HORAS!$B$116,0.25,IF(I118&lt;=HORAS!$B$117,0.5,IF(I118&lt;=HORAS!$B$114,0.75,1))))</f>
        <v>0</v>
      </c>
      <c r="K118" s="69">
        <f>IF(G118=1,0,IF(E118&gt;HORAS!$B$97,E118-HORAS!$B$97,0))</f>
        <v>0</v>
      </c>
      <c r="L118" s="68">
        <f t="shared" si="95"/>
        <v>0</v>
      </c>
      <c r="M118" s="68">
        <f t="shared" si="96"/>
        <v>0</v>
      </c>
      <c r="N118" s="67">
        <f t="shared" si="97"/>
        <v>0</v>
      </c>
      <c r="O118" s="67">
        <f>IF(E118&lt;HORAS!$B$97,J118,0)</f>
        <v>0</v>
      </c>
      <c r="P118" s="67">
        <f t="shared" si="98"/>
        <v>0</v>
      </c>
      <c r="Q118" s="67">
        <f>IF(E118&gt;HORAS!$B$97,J118,0)</f>
        <v>0</v>
      </c>
      <c r="R118" s="67">
        <f t="shared" si="70"/>
        <v>0</v>
      </c>
      <c r="S118" s="67">
        <f t="shared" si="71"/>
        <v>0</v>
      </c>
      <c r="T118" s="67"/>
      <c r="U118" s="67">
        <f t="shared" si="72"/>
        <v>6</v>
      </c>
      <c r="V118" s="70" t="e">
        <f>VLOOKUP(C118,HORAS!$A$120:$A$137,1,FALSE)</f>
        <v>#N/A</v>
      </c>
      <c r="W118" s="67" t="b">
        <f t="shared" si="73"/>
        <v>1</v>
      </c>
      <c r="X118" s="59">
        <f t="shared" si="74"/>
        <v>0</v>
      </c>
      <c r="Y118" s="71">
        <f t="shared" si="75"/>
        <v>0</v>
      </c>
      <c r="Z118" s="71">
        <f t="shared" si="76"/>
        <v>0</v>
      </c>
      <c r="AA118" s="67">
        <f t="shared" si="77"/>
        <v>0</v>
      </c>
      <c r="AB118" s="67">
        <f t="shared" si="78"/>
        <v>0</v>
      </c>
      <c r="AC118" s="69">
        <f>IF(U118=7,IF(E118&gt;HORAS!$B$97,E118-HORAS!$B$97,0),IF(W118=FALSE,IF(E118&gt;HORAS!$B$97,E118-HORAS!$B$97,0),0))</f>
        <v>0</v>
      </c>
      <c r="AD118" s="71">
        <f t="shared" si="79"/>
        <v>0</v>
      </c>
      <c r="AE118" s="71">
        <f t="shared" si="80"/>
        <v>0</v>
      </c>
      <c r="AF118" s="68">
        <f>IF(AE118&lt;=HORAS!$B$115,0,IF(AE118&lt;=HORAS!$B$116,0.25,IF(AE118&lt;=HORAS!$B$117,0.5,IF(AE118&lt;=HORAS!$B$114,0.75,1))))</f>
        <v>0</v>
      </c>
      <c r="AG118" s="67">
        <f t="shared" si="81"/>
        <v>0</v>
      </c>
      <c r="AH118" s="67">
        <f>IF(AA118&gt;=8,IF(E118&lt;HORAS!$B$97,AF118,0),0)</f>
        <v>0</v>
      </c>
      <c r="AI118" s="67">
        <f>IF(E118&gt;=HORAS!$B$97,AF118,0)</f>
        <v>0</v>
      </c>
      <c r="AJ118" s="67">
        <f t="shared" si="82"/>
        <v>0</v>
      </c>
      <c r="AK118" s="67">
        <f t="shared" si="83"/>
        <v>0</v>
      </c>
      <c r="AL118" s="71">
        <f t="shared" si="84"/>
        <v>0</v>
      </c>
      <c r="AN118" s="59">
        <f t="shared" si="85"/>
        <v>0</v>
      </c>
      <c r="AO118" s="58">
        <f>IF(H118=1,IF(D118&lt;HORAS!$B$104,HORAS!$D$104-HORAS!$B$104,HORAS!$D$104-D118),0)</f>
        <v>0</v>
      </c>
      <c r="AP118" s="58">
        <f>IF(H118=1,IF(E118&gt;HORAS!$C$104,HORAS!$C$104,E118),0)</f>
        <v>0</v>
      </c>
      <c r="AQ118" s="58">
        <f t="shared" si="86"/>
        <v>0</v>
      </c>
      <c r="AR118" s="72">
        <f t="shared" si="87"/>
        <v>0</v>
      </c>
      <c r="AS118" s="72">
        <f t="shared" si="88"/>
        <v>0</v>
      </c>
      <c r="AT118" s="68">
        <f>IF(AS118&lt;=HORAS!$B$115,0,IF(AS118&lt;=HORAS!$B$116,0.25,IF(AS118&lt;=HORAS!$B$117,0.5,IF(AS118&lt;=HORAS!$B$114,0.75,1))))</f>
        <v>0</v>
      </c>
      <c r="AU118" s="67">
        <f t="shared" si="89"/>
        <v>0</v>
      </c>
      <c r="AV118" s="59">
        <f>IF(H118=1,IF(E118&gt;HORAS!$C$104,E118-HORAS!$C$104),0)</f>
        <v>0</v>
      </c>
      <c r="AW118" s="67">
        <f t="shared" si="90"/>
        <v>0</v>
      </c>
      <c r="AX118" s="67">
        <f t="shared" si="91"/>
        <v>0</v>
      </c>
      <c r="AY118" s="68">
        <f>IF(AX118&lt;=HORAS!$B$115,0,IF(AX118&lt;=HORAS!$B$116,0.25,IF(AX118&lt;=HORAS!$B$117,0.5,IF(AX118&lt;=HORAS!$B$114,0.75,1))))</f>
        <v>0</v>
      </c>
      <c r="AZ118" s="67">
        <f t="shared" si="92"/>
        <v>0</v>
      </c>
      <c r="BA118" s="67"/>
    </row>
    <row r="119" spans="1:53" s="72" customFormat="1" x14ac:dyDescent="0.2">
      <c r="A119" s="64" t="s">
        <v>222</v>
      </c>
      <c r="B119" s="64" t="s">
        <v>252</v>
      </c>
      <c r="C119" s="61"/>
      <c r="D119" s="62"/>
      <c r="E119" s="64"/>
      <c r="F119" s="66">
        <f>IF(G119=1,0,IF(E119&gt;HORAS!$B$96,E119-HORAS!$B$96,))</f>
        <v>0</v>
      </c>
      <c r="G119" s="67">
        <f t="shared" si="93"/>
        <v>0</v>
      </c>
      <c r="H119" s="67">
        <f>IF(D119&gt;=HORAS!$B$103,1,0)</f>
        <v>0</v>
      </c>
      <c r="I119" s="68">
        <f t="shared" si="94"/>
        <v>0</v>
      </c>
      <c r="J119" s="68">
        <f>IF(I119&lt;=HORAS!$B$115,0,IF(I119&lt;=HORAS!$B$116,0.25,IF(I119&lt;=HORAS!$B$117,0.5,IF(I119&lt;=HORAS!$B$114,0.75,1))))</f>
        <v>0</v>
      </c>
      <c r="K119" s="69">
        <f>IF(G119=1,0,IF(E119&gt;HORAS!$B$97,E119-HORAS!$B$97,0))</f>
        <v>0</v>
      </c>
      <c r="L119" s="68">
        <f t="shared" si="95"/>
        <v>0</v>
      </c>
      <c r="M119" s="68">
        <f t="shared" si="96"/>
        <v>0</v>
      </c>
      <c r="N119" s="67">
        <f t="shared" si="97"/>
        <v>0</v>
      </c>
      <c r="O119" s="67">
        <f>IF(E119&lt;HORAS!$B$97,J119,0)</f>
        <v>0</v>
      </c>
      <c r="P119" s="67">
        <f t="shared" si="98"/>
        <v>0</v>
      </c>
      <c r="Q119" s="67">
        <f>IF(E119&gt;HORAS!$B$97,J119,0)</f>
        <v>0</v>
      </c>
      <c r="R119" s="67">
        <f t="shared" si="70"/>
        <v>0</v>
      </c>
      <c r="S119" s="67">
        <f t="shared" si="71"/>
        <v>0</v>
      </c>
      <c r="T119" s="67"/>
      <c r="U119" s="67">
        <f t="shared" si="72"/>
        <v>6</v>
      </c>
      <c r="V119" s="70" t="e">
        <f>VLOOKUP(C119,HORAS!$A$120:$A$137,1,FALSE)</f>
        <v>#N/A</v>
      </c>
      <c r="W119" s="67" t="b">
        <f t="shared" si="73"/>
        <v>1</v>
      </c>
      <c r="X119" s="59">
        <f t="shared" si="74"/>
        <v>0</v>
      </c>
      <c r="Y119" s="71">
        <f t="shared" si="75"/>
        <v>0</v>
      </c>
      <c r="Z119" s="71">
        <f t="shared" si="76"/>
        <v>0</v>
      </c>
      <c r="AA119" s="67">
        <f t="shared" si="77"/>
        <v>0</v>
      </c>
      <c r="AB119" s="67">
        <f t="shared" si="78"/>
        <v>0</v>
      </c>
      <c r="AC119" s="69">
        <f>IF(U119=7,IF(E119&gt;HORAS!$B$97,E119-HORAS!$B$97,0),IF(W119=FALSE,IF(E119&gt;HORAS!$B$97,E119-HORAS!$B$97,0),0))</f>
        <v>0</v>
      </c>
      <c r="AD119" s="71">
        <f t="shared" si="79"/>
        <v>0</v>
      </c>
      <c r="AE119" s="71">
        <f t="shared" si="80"/>
        <v>0</v>
      </c>
      <c r="AF119" s="68">
        <f>IF(AE119&lt;=HORAS!$B$115,0,IF(AE119&lt;=HORAS!$B$116,0.25,IF(AE119&lt;=HORAS!$B$117,0.5,IF(AE119&lt;=HORAS!$B$114,0.75,1))))</f>
        <v>0</v>
      </c>
      <c r="AG119" s="67">
        <f t="shared" si="81"/>
        <v>0</v>
      </c>
      <c r="AH119" s="67">
        <f>IF(AA119&gt;=8,IF(E119&lt;HORAS!$B$97,AF119,0),0)</f>
        <v>0</v>
      </c>
      <c r="AI119" s="67">
        <f>IF(E119&gt;=HORAS!$B$97,AF119,0)</f>
        <v>0</v>
      </c>
      <c r="AJ119" s="67">
        <f t="shared" si="82"/>
        <v>0</v>
      </c>
      <c r="AK119" s="67">
        <f t="shared" si="83"/>
        <v>0</v>
      </c>
      <c r="AL119" s="71">
        <f t="shared" si="84"/>
        <v>0</v>
      </c>
      <c r="AN119" s="59">
        <f t="shared" si="85"/>
        <v>0</v>
      </c>
      <c r="AO119" s="58">
        <f>IF(H119=1,IF(D119&lt;HORAS!$B$104,HORAS!$D$104-HORAS!$B$104,HORAS!$D$104-D119),0)</f>
        <v>0</v>
      </c>
      <c r="AP119" s="58">
        <f>IF(H119=1,IF(E119&gt;HORAS!$C$104,HORAS!$C$104,E119),0)</f>
        <v>0</v>
      </c>
      <c r="AQ119" s="58">
        <f t="shared" si="86"/>
        <v>0</v>
      </c>
      <c r="AR119" s="72">
        <f t="shared" si="87"/>
        <v>0</v>
      </c>
      <c r="AS119" s="72">
        <f t="shared" si="88"/>
        <v>0</v>
      </c>
      <c r="AT119" s="68">
        <f>IF(AS119&lt;=HORAS!$B$115,0,IF(AS119&lt;=HORAS!$B$116,0.25,IF(AS119&lt;=HORAS!$B$117,0.5,IF(AS119&lt;=HORAS!$B$114,0.75,1))))</f>
        <v>0</v>
      </c>
      <c r="AU119" s="67">
        <f t="shared" si="89"/>
        <v>0</v>
      </c>
      <c r="AV119" s="59">
        <f>IF(H119=1,IF(E119&gt;HORAS!$C$104,E119-HORAS!$C$104),0)</f>
        <v>0</v>
      </c>
      <c r="AW119" s="67">
        <f t="shared" si="90"/>
        <v>0</v>
      </c>
      <c r="AX119" s="67">
        <f t="shared" si="91"/>
        <v>0</v>
      </c>
      <c r="AY119" s="68">
        <f>IF(AX119&lt;=HORAS!$B$115,0,IF(AX119&lt;=HORAS!$B$116,0.25,IF(AX119&lt;=HORAS!$B$117,0.5,IF(AX119&lt;=HORAS!$B$114,0.75,1))))</f>
        <v>0</v>
      </c>
      <c r="AZ119" s="67">
        <f t="shared" si="92"/>
        <v>0</v>
      </c>
      <c r="BA119" s="67"/>
    </row>
    <row r="120" spans="1:53" s="72" customFormat="1" x14ac:dyDescent="0.2">
      <c r="A120" s="64" t="s">
        <v>222</v>
      </c>
      <c r="B120" s="64" t="s">
        <v>252</v>
      </c>
      <c r="C120" s="61"/>
      <c r="D120" s="62"/>
      <c r="E120" s="59"/>
      <c r="F120" s="66">
        <f>IF(G120=1,0,IF(E120&gt;HORAS!$B$96,E120-HORAS!$B$96,))</f>
        <v>0</v>
      </c>
      <c r="G120" s="67">
        <f t="shared" si="93"/>
        <v>0</v>
      </c>
      <c r="H120" s="67">
        <f>IF(D120&gt;=HORAS!$B$103,1,0)</f>
        <v>0</v>
      </c>
      <c r="I120" s="68">
        <f t="shared" si="94"/>
        <v>0</v>
      </c>
      <c r="J120" s="68">
        <f>IF(I120&lt;=HORAS!$B$115,0,IF(I120&lt;=HORAS!$B$116,0.25,IF(I120&lt;=HORAS!$B$117,0.5,IF(I120&lt;=HORAS!$B$114,0.75,1))))</f>
        <v>0</v>
      </c>
      <c r="K120" s="69">
        <f>IF(G120=1,0,IF(E120&gt;HORAS!$B$97,E120-HORAS!$B$97,0))</f>
        <v>0</v>
      </c>
      <c r="L120" s="68">
        <f t="shared" si="95"/>
        <v>0</v>
      </c>
      <c r="M120" s="68">
        <f t="shared" si="96"/>
        <v>0</v>
      </c>
      <c r="N120" s="67">
        <f t="shared" si="97"/>
        <v>0</v>
      </c>
      <c r="O120" s="67">
        <f>IF(E120&lt;HORAS!$B$97,J120,0)</f>
        <v>0</v>
      </c>
      <c r="P120" s="67">
        <f t="shared" si="98"/>
        <v>0</v>
      </c>
      <c r="Q120" s="67">
        <f>IF(E120&gt;HORAS!$B$97,J120,0)</f>
        <v>0</v>
      </c>
      <c r="R120" s="67">
        <f t="shared" si="70"/>
        <v>0</v>
      </c>
      <c r="S120" s="67">
        <f t="shared" si="71"/>
        <v>0</v>
      </c>
      <c r="T120" s="67"/>
      <c r="U120" s="67">
        <f t="shared" si="72"/>
        <v>6</v>
      </c>
      <c r="V120" s="70" t="e">
        <f>VLOOKUP(C120,HORAS!$A$120:$A$137,1,FALSE)</f>
        <v>#N/A</v>
      </c>
      <c r="W120" s="67" t="b">
        <f t="shared" si="73"/>
        <v>1</v>
      </c>
      <c r="X120" s="59">
        <f t="shared" si="74"/>
        <v>0</v>
      </c>
      <c r="Y120" s="71">
        <f t="shared" si="75"/>
        <v>0</v>
      </c>
      <c r="Z120" s="71">
        <f t="shared" si="76"/>
        <v>0</v>
      </c>
      <c r="AA120" s="67">
        <f t="shared" si="77"/>
        <v>0</v>
      </c>
      <c r="AB120" s="67">
        <f t="shared" si="78"/>
        <v>0</v>
      </c>
      <c r="AC120" s="69">
        <f>IF(U120=7,IF(E120&gt;HORAS!$B$97,E120-HORAS!$B$97,0),IF(W120=FALSE,IF(E120&gt;HORAS!$B$97,E120-HORAS!$B$97,0),0))</f>
        <v>0</v>
      </c>
      <c r="AD120" s="71">
        <f t="shared" si="79"/>
        <v>0</v>
      </c>
      <c r="AE120" s="71">
        <f t="shared" si="80"/>
        <v>0</v>
      </c>
      <c r="AF120" s="68">
        <f>IF(AE120&lt;=HORAS!$B$115,0,IF(AE120&lt;=HORAS!$B$116,0.25,IF(AE120&lt;=HORAS!$B$117,0.5,IF(AE120&lt;=HORAS!$B$114,0.75,1))))</f>
        <v>0</v>
      </c>
      <c r="AG120" s="67">
        <f t="shared" si="81"/>
        <v>0</v>
      </c>
      <c r="AH120" s="67">
        <f>IF(AA120&gt;=8,IF(E120&lt;HORAS!$B$97,AF120,0),0)</f>
        <v>0</v>
      </c>
      <c r="AI120" s="67">
        <f>IF(E120&gt;=HORAS!$B$97,AF120,0)</f>
        <v>0</v>
      </c>
      <c r="AJ120" s="67">
        <f t="shared" si="82"/>
        <v>0</v>
      </c>
      <c r="AK120" s="67">
        <f t="shared" si="83"/>
        <v>0</v>
      </c>
      <c r="AL120" s="71">
        <f t="shared" si="84"/>
        <v>0</v>
      </c>
      <c r="AN120" s="59">
        <f t="shared" si="85"/>
        <v>0</v>
      </c>
      <c r="AO120" s="58">
        <f>IF(H120=1,IF(D120&lt;HORAS!$B$104,HORAS!$D$104-HORAS!$B$104,HORAS!$D$104-D120),0)</f>
        <v>0</v>
      </c>
      <c r="AP120" s="58">
        <f>IF(H120=1,IF(E120&gt;HORAS!$C$104,HORAS!$C$104,E120),0)</f>
        <v>0</v>
      </c>
      <c r="AQ120" s="58">
        <f t="shared" si="86"/>
        <v>0</v>
      </c>
      <c r="AR120" s="72">
        <f t="shared" si="87"/>
        <v>0</v>
      </c>
      <c r="AS120" s="72">
        <f t="shared" si="88"/>
        <v>0</v>
      </c>
      <c r="AT120" s="68">
        <f>IF(AS120&lt;=HORAS!$B$115,0,IF(AS120&lt;=HORAS!$B$116,0.25,IF(AS120&lt;=HORAS!$B$117,0.5,IF(AS120&lt;=HORAS!$B$114,0.75,1))))</f>
        <v>0</v>
      </c>
      <c r="AU120" s="67">
        <f t="shared" si="89"/>
        <v>0</v>
      </c>
      <c r="AV120" s="59">
        <f>IF(H120=1,IF(E120&gt;HORAS!$C$104,E120-HORAS!$C$104),0)</f>
        <v>0</v>
      </c>
      <c r="AW120" s="67">
        <f t="shared" si="90"/>
        <v>0</v>
      </c>
      <c r="AX120" s="67">
        <f t="shared" si="91"/>
        <v>0</v>
      </c>
      <c r="AY120" s="68">
        <f>IF(AX120&lt;=HORAS!$B$115,0,IF(AX120&lt;=HORAS!$B$116,0.25,IF(AX120&lt;=HORAS!$B$117,0.5,IF(AX120&lt;=HORAS!$B$114,0.75,1))))</f>
        <v>0</v>
      </c>
      <c r="AZ120" s="67">
        <f t="shared" si="92"/>
        <v>0</v>
      </c>
      <c r="BA120" s="67"/>
    </row>
    <row r="121" spans="1:53" s="72" customFormat="1" x14ac:dyDescent="0.2">
      <c r="A121" s="73" t="s">
        <v>223</v>
      </c>
      <c r="B121" s="64" t="s">
        <v>7</v>
      </c>
      <c r="C121" s="61"/>
      <c r="D121" s="62"/>
      <c r="E121" s="59"/>
      <c r="F121" s="66">
        <f>IF(G121=1,0,IF(E121&gt;HORAS!$B$96,E121-HORAS!$B$96,))</f>
        <v>0</v>
      </c>
      <c r="G121" s="67">
        <f t="shared" si="93"/>
        <v>0</v>
      </c>
      <c r="H121" s="67">
        <f>IF(D121&gt;=HORAS!$B$103,1,0)</f>
        <v>0</v>
      </c>
      <c r="I121" s="68">
        <f t="shared" si="94"/>
        <v>0</v>
      </c>
      <c r="J121" s="68">
        <f>IF(I121&lt;=HORAS!$B$115,0,IF(I121&lt;=HORAS!$B$116,0.25,IF(I121&lt;=HORAS!$B$117,0.5,IF(I121&lt;=HORAS!$B$114,0.75,1))))</f>
        <v>0</v>
      </c>
      <c r="K121" s="69">
        <f>IF(G121=1,0,IF(E121&gt;HORAS!$B$97,E121-HORAS!$B$97,0))</f>
        <v>0</v>
      </c>
      <c r="L121" s="68">
        <f t="shared" si="95"/>
        <v>0</v>
      </c>
      <c r="M121" s="68">
        <f t="shared" si="96"/>
        <v>0</v>
      </c>
      <c r="N121" s="67">
        <f t="shared" si="97"/>
        <v>0</v>
      </c>
      <c r="O121" s="67">
        <f>IF(E121&lt;HORAS!$B$97,J121,0)</f>
        <v>0</v>
      </c>
      <c r="P121" s="67">
        <f t="shared" si="98"/>
        <v>0</v>
      </c>
      <c r="Q121" s="67">
        <f>IF(E121&gt;HORAS!$B$97,J121,0)</f>
        <v>0</v>
      </c>
      <c r="R121" s="67">
        <f t="shared" si="70"/>
        <v>0</v>
      </c>
      <c r="S121" s="67">
        <f t="shared" si="71"/>
        <v>0</v>
      </c>
      <c r="T121" s="67"/>
      <c r="U121" s="67">
        <f t="shared" si="72"/>
        <v>6</v>
      </c>
      <c r="V121" s="70" t="e">
        <f>VLOOKUP(C121,HORAS!$A$120:$A$137,1,FALSE)</f>
        <v>#N/A</v>
      </c>
      <c r="W121" s="67" t="b">
        <f t="shared" si="73"/>
        <v>1</v>
      </c>
      <c r="X121" s="59">
        <f t="shared" si="74"/>
        <v>0</v>
      </c>
      <c r="Y121" s="71">
        <f t="shared" si="75"/>
        <v>0</v>
      </c>
      <c r="Z121" s="71">
        <f t="shared" si="76"/>
        <v>0</v>
      </c>
      <c r="AA121" s="67">
        <f t="shared" si="77"/>
        <v>0</v>
      </c>
      <c r="AB121" s="67">
        <f t="shared" si="78"/>
        <v>0</v>
      </c>
      <c r="AC121" s="69">
        <f>IF(U121=7,IF(E121&gt;HORAS!$B$97,E121-HORAS!$B$97,0),IF(W121=FALSE,IF(E121&gt;HORAS!$B$97,E121-HORAS!$B$97,0),0))</f>
        <v>0</v>
      </c>
      <c r="AD121" s="71">
        <f t="shared" si="79"/>
        <v>0</v>
      </c>
      <c r="AE121" s="71">
        <f t="shared" si="80"/>
        <v>0</v>
      </c>
      <c r="AF121" s="68">
        <f>IF(AE121&lt;=HORAS!$B$115,0,IF(AE121&lt;=HORAS!$B$116,0.25,IF(AE121&lt;=HORAS!$B$117,0.5,IF(AE121&lt;=HORAS!$B$114,0.75,1))))</f>
        <v>0</v>
      </c>
      <c r="AG121" s="67">
        <f t="shared" si="81"/>
        <v>0</v>
      </c>
      <c r="AH121" s="67">
        <f>IF(AA121&gt;=8,IF(E121&lt;HORAS!$B$97,AF121,0),0)</f>
        <v>0</v>
      </c>
      <c r="AI121" s="67">
        <f>IF(E121&gt;=HORAS!$B$97,AF121,0)</f>
        <v>0</v>
      </c>
      <c r="AJ121" s="67">
        <f t="shared" si="82"/>
        <v>0</v>
      </c>
      <c r="AK121" s="67">
        <f t="shared" si="83"/>
        <v>0</v>
      </c>
      <c r="AL121" s="71">
        <f t="shared" si="84"/>
        <v>0</v>
      </c>
      <c r="AN121" s="59">
        <f t="shared" si="85"/>
        <v>0</v>
      </c>
      <c r="AO121" s="58">
        <f>IF(H121=1,IF(D121&lt;HORAS!$B$104,HORAS!$D$104-HORAS!$B$104,HORAS!$D$104-D121),0)</f>
        <v>0</v>
      </c>
      <c r="AP121" s="58">
        <f>IF(H121=1,IF(E121&gt;HORAS!$C$104,HORAS!$C$104,E121),0)</f>
        <v>0</v>
      </c>
      <c r="AQ121" s="58">
        <f t="shared" si="86"/>
        <v>0</v>
      </c>
      <c r="AR121" s="72">
        <f t="shared" si="87"/>
        <v>0</v>
      </c>
      <c r="AS121" s="72">
        <f t="shared" si="88"/>
        <v>0</v>
      </c>
      <c r="AT121" s="68">
        <f>IF(AS121&lt;=HORAS!$B$115,0,IF(AS121&lt;=HORAS!$B$116,0.25,IF(AS121&lt;=HORAS!$B$117,0.5,IF(AS121&lt;=HORAS!$B$114,0.75,1))))</f>
        <v>0</v>
      </c>
      <c r="AU121" s="67">
        <f t="shared" si="89"/>
        <v>0</v>
      </c>
      <c r="AV121" s="59">
        <f>IF(H121=1,IF(E121&gt;HORAS!$C$104,E121-HORAS!$C$104),0)</f>
        <v>0</v>
      </c>
      <c r="AW121" s="67">
        <f t="shared" si="90"/>
        <v>0</v>
      </c>
      <c r="AX121" s="67">
        <f t="shared" si="91"/>
        <v>0</v>
      </c>
      <c r="AY121" s="68">
        <f>IF(AX121&lt;=HORAS!$B$115,0,IF(AX121&lt;=HORAS!$B$116,0.25,IF(AX121&lt;=HORAS!$B$117,0.5,IF(AX121&lt;=HORAS!$B$114,0.75,1))))</f>
        <v>0</v>
      </c>
      <c r="AZ121" s="67">
        <f t="shared" si="92"/>
        <v>0</v>
      </c>
      <c r="BA121" s="67"/>
    </row>
    <row r="122" spans="1:53" s="72" customFormat="1" x14ac:dyDescent="0.2">
      <c r="A122" s="73" t="s">
        <v>223</v>
      </c>
      <c r="B122" s="64" t="s">
        <v>7</v>
      </c>
      <c r="C122" s="61"/>
      <c r="D122" s="62"/>
      <c r="E122" s="59"/>
      <c r="F122" s="66">
        <f>IF(G122=1,0,IF(E122&gt;HORAS!$B$96,E122-HORAS!$B$96,))</f>
        <v>0</v>
      </c>
      <c r="G122" s="67">
        <f t="shared" si="93"/>
        <v>0</v>
      </c>
      <c r="H122" s="67">
        <f>IF(D122&gt;=HORAS!$B$103,1,0)</f>
        <v>0</v>
      </c>
      <c r="I122" s="68">
        <f t="shared" si="94"/>
        <v>0</v>
      </c>
      <c r="J122" s="68">
        <f>IF(I122&lt;=HORAS!$B$115,0,IF(I122&lt;=HORAS!$B$116,0.25,IF(I122&lt;=HORAS!$B$117,0.5,IF(I122&lt;=HORAS!$B$114,0.75,1))))</f>
        <v>0</v>
      </c>
      <c r="K122" s="69">
        <f>IF(G122=1,0,IF(E122&gt;HORAS!$B$97,E122-HORAS!$B$97,0))</f>
        <v>0</v>
      </c>
      <c r="L122" s="68">
        <f t="shared" si="95"/>
        <v>0</v>
      </c>
      <c r="M122" s="68">
        <f t="shared" si="96"/>
        <v>0</v>
      </c>
      <c r="N122" s="67">
        <f t="shared" si="97"/>
        <v>0</v>
      </c>
      <c r="O122" s="67">
        <f>IF(E122&lt;HORAS!$B$97,J122,0)</f>
        <v>0</v>
      </c>
      <c r="P122" s="67">
        <f t="shared" si="98"/>
        <v>0</v>
      </c>
      <c r="Q122" s="67">
        <f>IF(E122&gt;HORAS!$B$97,J122,0)</f>
        <v>0</v>
      </c>
      <c r="R122" s="67">
        <f t="shared" si="70"/>
        <v>0</v>
      </c>
      <c r="S122" s="67">
        <f t="shared" si="71"/>
        <v>0</v>
      </c>
      <c r="T122" s="67"/>
      <c r="U122" s="67">
        <f t="shared" si="72"/>
        <v>6</v>
      </c>
      <c r="V122" s="70" t="e">
        <f>VLOOKUP(C122,HORAS!$A$120:$A$137,1,FALSE)</f>
        <v>#N/A</v>
      </c>
      <c r="W122" s="67" t="b">
        <f t="shared" si="73"/>
        <v>1</v>
      </c>
      <c r="X122" s="59">
        <f t="shared" si="74"/>
        <v>0</v>
      </c>
      <c r="Y122" s="71">
        <f t="shared" si="75"/>
        <v>0</v>
      </c>
      <c r="Z122" s="71">
        <f t="shared" si="76"/>
        <v>0</v>
      </c>
      <c r="AA122" s="67">
        <f t="shared" si="77"/>
        <v>0</v>
      </c>
      <c r="AB122" s="67">
        <f t="shared" si="78"/>
        <v>0</v>
      </c>
      <c r="AC122" s="69">
        <f>IF(U122=7,IF(E122&gt;HORAS!$B$97,E122-HORAS!$B$97,0),IF(W122=FALSE,IF(E122&gt;HORAS!$B$97,E122-HORAS!$B$97,0),0))</f>
        <v>0</v>
      </c>
      <c r="AD122" s="71">
        <f t="shared" si="79"/>
        <v>0</v>
      </c>
      <c r="AE122" s="71">
        <f t="shared" si="80"/>
        <v>0</v>
      </c>
      <c r="AF122" s="68">
        <f>IF(AE122&lt;=HORAS!$B$115,0,IF(AE122&lt;=HORAS!$B$116,0.25,IF(AE122&lt;=HORAS!$B$117,0.5,IF(AE122&lt;=HORAS!$B$114,0.75,1))))</f>
        <v>0</v>
      </c>
      <c r="AG122" s="67">
        <f t="shared" si="81"/>
        <v>0</v>
      </c>
      <c r="AH122" s="67">
        <f>IF(AA122&gt;=8,IF(E122&lt;HORAS!$B$97,AF122,0),0)</f>
        <v>0</v>
      </c>
      <c r="AI122" s="67">
        <f>IF(E122&gt;=HORAS!$B$97,AF122,0)</f>
        <v>0</v>
      </c>
      <c r="AJ122" s="67">
        <f t="shared" si="82"/>
        <v>0</v>
      </c>
      <c r="AK122" s="67">
        <f t="shared" si="83"/>
        <v>0</v>
      </c>
      <c r="AL122" s="71">
        <f t="shared" si="84"/>
        <v>0</v>
      </c>
      <c r="AN122" s="59">
        <f t="shared" si="85"/>
        <v>0</v>
      </c>
      <c r="AO122" s="58">
        <f>IF(H122=1,IF(D122&lt;HORAS!$B$104,HORAS!$D$104-HORAS!$B$104,HORAS!$D$104-D122),0)</f>
        <v>0</v>
      </c>
      <c r="AP122" s="58">
        <f>IF(H122=1,IF(E122&gt;HORAS!$C$104,HORAS!$C$104,E122),0)</f>
        <v>0</v>
      </c>
      <c r="AQ122" s="58">
        <f t="shared" si="86"/>
        <v>0</v>
      </c>
      <c r="AR122" s="72">
        <f t="shared" si="87"/>
        <v>0</v>
      </c>
      <c r="AS122" s="72">
        <f t="shared" si="88"/>
        <v>0</v>
      </c>
      <c r="AT122" s="68">
        <f>IF(AS122&lt;=HORAS!$B$115,0,IF(AS122&lt;=HORAS!$B$116,0.25,IF(AS122&lt;=HORAS!$B$117,0.5,IF(AS122&lt;=HORAS!$B$114,0.75,1))))</f>
        <v>0</v>
      </c>
      <c r="AU122" s="67">
        <f t="shared" si="89"/>
        <v>0</v>
      </c>
      <c r="AV122" s="59">
        <f>IF(H122=1,IF(E122&gt;HORAS!$C$104,E122-HORAS!$C$104),0)</f>
        <v>0</v>
      </c>
      <c r="AW122" s="67">
        <f t="shared" si="90"/>
        <v>0</v>
      </c>
      <c r="AX122" s="67">
        <f t="shared" si="91"/>
        <v>0</v>
      </c>
      <c r="AY122" s="68">
        <f>IF(AX122&lt;=HORAS!$B$115,0,IF(AX122&lt;=HORAS!$B$116,0.25,IF(AX122&lt;=HORAS!$B$117,0.5,IF(AX122&lt;=HORAS!$B$114,0.75,1))))</f>
        <v>0</v>
      </c>
      <c r="AZ122" s="67">
        <f t="shared" si="92"/>
        <v>0</v>
      </c>
      <c r="BA122" s="67"/>
    </row>
    <row r="123" spans="1:53" s="72" customFormat="1" x14ac:dyDescent="0.2">
      <c r="A123" s="73" t="s">
        <v>223</v>
      </c>
      <c r="B123" s="64" t="s">
        <v>7</v>
      </c>
      <c r="C123" s="61"/>
      <c r="D123" s="62"/>
      <c r="E123" s="59"/>
      <c r="F123" s="66">
        <f>IF(G123=1,0,IF(E123&gt;HORAS!$B$96,E123-HORAS!$B$96,))</f>
        <v>0</v>
      </c>
      <c r="G123" s="67">
        <f t="shared" si="93"/>
        <v>0</v>
      </c>
      <c r="H123" s="67">
        <f>IF(D123&gt;=HORAS!$B$103,1,0)</f>
        <v>0</v>
      </c>
      <c r="I123" s="68">
        <f t="shared" si="94"/>
        <v>0</v>
      </c>
      <c r="J123" s="68">
        <f>IF(I123&lt;=HORAS!$B$115,0,IF(I123&lt;=HORAS!$B$116,0.25,IF(I123&lt;=HORAS!$B$117,0.5,IF(I123&lt;=HORAS!$B$114,0.75,1))))</f>
        <v>0</v>
      </c>
      <c r="K123" s="69">
        <f>IF(G123=1,0,IF(E123&gt;HORAS!$B$97,E123-HORAS!$B$97,0))</f>
        <v>0</v>
      </c>
      <c r="L123" s="68">
        <f t="shared" si="95"/>
        <v>0</v>
      </c>
      <c r="M123" s="68">
        <f t="shared" si="96"/>
        <v>0</v>
      </c>
      <c r="N123" s="67">
        <f t="shared" si="97"/>
        <v>0</v>
      </c>
      <c r="O123" s="67">
        <f>IF(E123&lt;HORAS!$B$97,J123,0)</f>
        <v>0</v>
      </c>
      <c r="P123" s="67">
        <f t="shared" si="98"/>
        <v>0</v>
      </c>
      <c r="Q123" s="67">
        <f>IF(E123&gt;HORAS!$B$97,J123,0)</f>
        <v>0</v>
      </c>
      <c r="R123" s="67">
        <f t="shared" si="70"/>
        <v>0</v>
      </c>
      <c r="S123" s="67">
        <f t="shared" si="71"/>
        <v>0</v>
      </c>
      <c r="T123" s="67"/>
      <c r="U123" s="67">
        <f t="shared" si="72"/>
        <v>6</v>
      </c>
      <c r="V123" s="70" t="e">
        <f>VLOOKUP(C123,HORAS!$A$120:$A$137,1,FALSE)</f>
        <v>#N/A</v>
      </c>
      <c r="W123" s="67" t="b">
        <f t="shared" si="73"/>
        <v>1</v>
      </c>
      <c r="X123" s="59">
        <f t="shared" si="74"/>
        <v>0</v>
      </c>
      <c r="Y123" s="71">
        <f t="shared" si="75"/>
        <v>0</v>
      </c>
      <c r="Z123" s="71">
        <f t="shared" si="76"/>
        <v>0</v>
      </c>
      <c r="AA123" s="67">
        <f t="shared" si="77"/>
        <v>0</v>
      </c>
      <c r="AB123" s="67">
        <f t="shared" si="78"/>
        <v>0</v>
      </c>
      <c r="AC123" s="69">
        <f>IF(U123=7,IF(E123&gt;HORAS!$B$97,E123-HORAS!$B$97,0),IF(W123=FALSE,IF(E123&gt;HORAS!$B$97,E123-HORAS!$B$97,0),0))</f>
        <v>0</v>
      </c>
      <c r="AD123" s="71">
        <f t="shared" si="79"/>
        <v>0</v>
      </c>
      <c r="AE123" s="71">
        <f t="shared" si="80"/>
        <v>0</v>
      </c>
      <c r="AF123" s="68">
        <f>IF(AE123&lt;=HORAS!$B$115,0,IF(AE123&lt;=HORAS!$B$116,0.25,IF(AE123&lt;=HORAS!$B$117,0.5,IF(AE123&lt;=HORAS!$B$114,0.75,1))))</f>
        <v>0</v>
      </c>
      <c r="AG123" s="67">
        <f t="shared" si="81"/>
        <v>0</v>
      </c>
      <c r="AH123" s="67">
        <f>IF(AA123&gt;=8,IF(E123&lt;HORAS!$B$97,AF123,0),0)</f>
        <v>0</v>
      </c>
      <c r="AI123" s="67">
        <f>IF(E123&gt;=HORAS!$B$97,AF123,0)</f>
        <v>0</v>
      </c>
      <c r="AJ123" s="67">
        <f t="shared" si="82"/>
        <v>0</v>
      </c>
      <c r="AK123" s="67">
        <f t="shared" si="83"/>
        <v>0</v>
      </c>
      <c r="AL123" s="71">
        <f t="shared" si="84"/>
        <v>0</v>
      </c>
      <c r="AN123" s="59">
        <f t="shared" si="85"/>
        <v>0</v>
      </c>
      <c r="AO123" s="58">
        <f>IF(H123=1,IF(D123&lt;HORAS!$B$104,HORAS!$D$104-HORAS!$B$104,HORAS!$D$104-D123),0)</f>
        <v>0</v>
      </c>
      <c r="AP123" s="58">
        <f>IF(H123=1,IF(E123&gt;HORAS!$C$104,HORAS!$C$104,E123),0)</f>
        <v>0</v>
      </c>
      <c r="AQ123" s="58">
        <f t="shared" si="86"/>
        <v>0</v>
      </c>
      <c r="AR123" s="72">
        <f t="shared" si="87"/>
        <v>0</v>
      </c>
      <c r="AS123" s="72">
        <f t="shared" si="88"/>
        <v>0</v>
      </c>
      <c r="AT123" s="68">
        <f>IF(AS123&lt;=HORAS!$B$115,0,IF(AS123&lt;=HORAS!$B$116,0.25,IF(AS123&lt;=HORAS!$B$117,0.5,IF(AS123&lt;=HORAS!$B$114,0.75,1))))</f>
        <v>0</v>
      </c>
      <c r="AU123" s="67">
        <f t="shared" si="89"/>
        <v>0</v>
      </c>
      <c r="AV123" s="59">
        <f>IF(H123=1,IF(E123&gt;HORAS!$C$104,E123-HORAS!$C$104),0)</f>
        <v>0</v>
      </c>
      <c r="AW123" s="67">
        <f t="shared" si="90"/>
        <v>0</v>
      </c>
      <c r="AX123" s="67">
        <f t="shared" si="91"/>
        <v>0</v>
      </c>
      <c r="AY123" s="68">
        <f>IF(AX123&lt;=HORAS!$B$115,0,IF(AX123&lt;=HORAS!$B$116,0.25,IF(AX123&lt;=HORAS!$B$117,0.5,IF(AX123&lt;=HORAS!$B$114,0.75,1))))</f>
        <v>0</v>
      </c>
      <c r="AZ123" s="67">
        <f t="shared" si="92"/>
        <v>0</v>
      </c>
      <c r="BA123" s="67"/>
    </row>
    <row r="124" spans="1:53" s="72" customFormat="1" x14ac:dyDescent="0.2">
      <c r="A124" s="73" t="s">
        <v>223</v>
      </c>
      <c r="B124" s="64" t="s">
        <v>7</v>
      </c>
      <c r="C124" s="61"/>
      <c r="D124" s="62"/>
      <c r="E124" s="59"/>
      <c r="F124" s="66">
        <f>IF(G124=1,0,IF(E124&gt;HORAS!$B$96,E124-HORAS!$B$96,))</f>
        <v>0</v>
      </c>
      <c r="G124" s="67">
        <f t="shared" si="93"/>
        <v>0</v>
      </c>
      <c r="H124" s="67">
        <f>IF(D124&gt;=HORAS!$B$103,1,0)</f>
        <v>0</v>
      </c>
      <c r="I124" s="68">
        <f t="shared" si="94"/>
        <v>0</v>
      </c>
      <c r="J124" s="68">
        <f>IF(I124&lt;=HORAS!$B$115,0,IF(I124&lt;=HORAS!$B$116,0.25,IF(I124&lt;=HORAS!$B$117,0.5,IF(I124&lt;=HORAS!$B$114,0.75,1))))</f>
        <v>0</v>
      </c>
      <c r="K124" s="69">
        <f>IF(G124=1,0,IF(E124&gt;HORAS!$B$97,E124-HORAS!$B$97,0))</f>
        <v>0</v>
      </c>
      <c r="L124" s="68">
        <f t="shared" si="95"/>
        <v>0</v>
      </c>
      <c r="M124" s="68">
        <f t="shared" si="96"/>
        <v>0</v>
      </c>
      <c r="N124" s="67">
        <f t="shared" si="97"/>
        <v>0</v>
      </c>
      <c r="O124" s="67">
        <f>IF(E124&lt;HORAS!$B$97,J124,0)</f>
        <v>0</v>
      </c>
      <c r="P124" s="67">
        <f t="shared" si="98"/>
        <v>0</v>
      </c>
      <c r="Q124" s="67">
        <f>IF(E124&gt;HORAS!$B$97,J124,0)</f>
        <v>0</v>
      </c>
      <c r="R124" s="67">
        <f t="shared" si="70"/>
        <v>0</v>
      </c>
      <c r="S124" s="67">
        <f t="shared" si="71"/>
        <v>0</v>
      </c>
      <c r="T124" s="67"/>
      <c r="U124" s="67">
        <f t="shared" si="72"/>
        <v>6</v>
      </c>
      <c r="V124" s="70" t="e">
        <f>VLOOKUP(C124,HORAS!$A$120:$A$137,1,FALSE)</f>
        <v>#N/A</v>
      </c>
      <c r="W124" s="67" t="b">
        <f t="shared" si="73"/>
        <v>1</v>
      </c>
      <c r="X124" s="59">
        <f t="shared" si="74"/>
        <v>0</v>
      </c>
      <c r="Y124" s="71">
        <f t="shared" si="75"/>
        <v>0</v>
      </c>
      <c r="Z124" s="71">
        <f t="shared" si="76"/>
        <v>0</v>
      </c>
      <c r="AA124" s="67">
        <f t="shared" si="77"/>
        <v>0</v>
      </c>
      <c r="AB124" s="67">
        <f t="shared" si="78"/>
        <v>0</v>
      </c>
      <c r="AC124" s="69">
        <f>IF(U124=7,IF(E124&gt;HORAS!$B$97,E124-HORAS!$B$97,0),IF(W124=FALSE,IF(E124&gt;HORAS!$B$97,E124-HORAS!$B$97,0),0))</f>
        <v>0</v>
      </c>
      <c r="AD124" s="71">
        <f t="shared" si="79"/>
        <v>0</v>
      </c>
      <c r="AE124" s="71">
        <f t="shared" si="80"/>
        <v>0</v>
      </c>
      <c r="AF124" s="68">
        <f>IF(AE124&lt;=HORAS!$B$115,0,IF(AE124&lt;=HORAS!$B$116,0.25,IF(AE124&lt;=HORAS!$B$117,0.5,IF(AE124&lt;=HORAS!$B$114,0.75,1))))</f>
        <v>0</v>
      </c>
      <c r="AG124" s="67">
        <f t="shared" si="81"/>
        <v>0</v>
      </c>
      <c r="AH124" s="67">
        <f>IF(AA124&gt;=8,IF(E124&lt;HORAS!$B$97,AF124,0),0)</f>
        <v>0</v>
      </c>
      <c r="AI124" s="67">
        <f>IF(E124&gt;=HORAS!$B$97,AF124,0)</f>
        <v>0</v>
      </c>
      <c r="AJ124" s="67">
        <f t="shared" si="82"/>
        <v>0</v>
      </c>
      <c r="AK124" s="67">
        <f t="shared" si="83"/>
        <v>0</v>
      </c>
      <c r="AL124" s="71">
        <f t="shared" si="84"/>
        <v>0</v>
      </c>
      <c r="AN124" s="59">
        <f t="shared" si="85"/>
        <v>0</v>
      </c>
      <c r="AO124" s="58">
        <f>IF(H124=1,IF(D124&lt;HORAS!$B$104,HORAS!$D$104-HORAS!$B$104,HORAS!$D$104-D124),0)</f>
        <v>0</v>
      </c>
      <c r="AP124" s="58">
        <f>IF(H124=1,IF(E124&gt;HORAS!$C$104,HORAS!$C$104,E124),0)</f>
        <v>0</v>
      </c>
      <c r="AQ124" s="58">
        <f t="shared" si="86"/>
        <v>0</v>
      </c>
      <c r="AR124" s="72">
        <f t="shared" si="87"/>
        <v>0</v>
      </c>
      <c r="AS124" s="72">
        <f t="shared" si="88"/>
        <v>0</v>
      </c>
      <c r="AT124" s="68">
        <f>IF(AS124&lt;=HORAS!$B$115,0,IF(AS124&lt;=HORAS!$B$116,0.25,IF(AS124&lt;=HORAS!$B$117,0.5,IF(AS124&lt;=HORAS!$B$114,0.75,1))))</f>
        <v>0</v>
      </c>
      <c r="AU124" s="67">
        <f t="shared" si="89"/>
        <v>0</v>
      </c>
      <c r="AV124" s="59">
        <f>IF(H124=1,IF(E124&gt;HORAS!$C$104,E124-HORAS!$C$104),0)</f>
        <v>0</v>
      </c>
      <c r="AW124" s="67">
        <f t="shared" si="90"/>
        <v>0</v>
      </c>
      <c r="AX124" s="67">
        <f t="shared" si="91"/>
        <v>0</v>
      </c>
      <c r="AY124" s="68">
        <f>IF(AX124&lt;=HORAS!$B$115,0,IF(AX124&lt;=HORAS!$B$116,0.25,IF(AX124&lt;=HORAS!$B$117,0.5,IF(AX124&lt;=HORAS!$B$114,0.75,1))))</f>
        <v>0</v>
      </c>
      <c r="AZ124" s="67">
        <f t="shared" si="92"/>
        <v>0</v>
      </c>
      <c r="BA124" s="67"/>
    </row>
    <row r="125" spans="1:53" s="72" customFormat="1" x14ac:dyDescent="0.2">
      <c r="A125" s="73" t="s">
        <v>223</v>
      </c>
      <c r="B125" s="64" t="s">
        <v>7</v>
      </c>
      <c r="C125" s="61"/>
      <c r="D125" s="62"/>
      <c r="E125" s="59"/>
      <c r="F125" s="66">
        <f>IF(G125=1,0,IF(E125&gt;HORAS!$B$96,E125-HORAS!$B$96,))</f>
        <v>0</v>
      </c>
      <c r="G125" s="67">
        <f t="shared" si="93"/>
        <v>0</v>
      </c>
      <c r="H125" s="67">
        <f>IF(D125&gt;=HORAS!$B$103,1,0)</f>
        <v>0</v>
      </c>
      <c r="I125" s="68">
        <f t="shared" si="94"/>
        <v>0</v>
      </c>
      <c r="J125" s="68">
        <f>IF(I125&lt;=HORAS!$B$115,0,IF(I125&lt;=HORAS!$B$116,0.25,IF(I125&lt;=HORAS!$B$117,0.5,IF(I125&lt;=HORAS!$B$114,0.75,1))))</f>
        <v>0</v>
      </c>
      <c r="K125" s="69">
        <f>IF(G125=1,0,IF(E125&gt;HORAS!$B$97,E125-HORAS!$B$97,0))</f>
        <v>0</v>
      </c>
      <c r="L125" s="68">
        <f t="shared" si="95"/>
        <v>0</v>
      </c>
      <c r="M125" s="68">
        <f t="shared" si="96"/>
        <v>0</v>
      </c>
      <c r="N125" s="67">
        <f t="shared" si="97"/>
        <v>0</v>
      </c>
      <c r="O125" s="67">
        <f>IF(E125&lt;HORAS!$B$97,J125,0)</f>
        <v>0</v>
      </c>
      <c r="P125" s="67">
        <f t="shared" si="98"/>
        <v>0</v>
      </c>
      <c r="Q125" s="67">
        <f>IF(E125&gt;HORAS!$B$97,J125,0)</f>
        <v>0</v>
      </c>
      <c r="R125" s="67">
        <f t="shared" si="70"/>
        <v>0</v>
      </c>
      <c r="S125" s="67">
        <f t="shared" si="71"/>
        <v>0</v>
      </c>
      <c r="T125" s="67"/>
      <c r="U125" s="67">
        <f t="shared" si="72"/>
        <v>6</v>
      </c>
      <c r="V125" s="70" t="e">
        <f>VLOOKUP(C125,HORAS!$A$120:$A$137,1,FALSE)</f>
        <v>#N/A</v>
      </c>
      <c r="W125" s="67" t="b">
        <f t="shared" si="73"/>
        <v>1</v>
      </c>
      <c r="X125" s="59">
        <f t="shared" si="74"/>
        <v>0</v>
      </c>
      <c r="Y125" s="71">
        <f t="shared" si="75"/>
        <v>0</v>
      </c>
      <c r="Z125" s="71">
        <f t="shared" si="76"/>
        <v>0</v>
      </c>
      <c r="AA125" s="67">
        <f t="shared" si="77"/>
        <v>0</v>
      </c>
      <c r="AB125" s="67">
        <f t="shared" si="78"/>
        <v>0</v>
      </c>
      <c r="AC125" s="69">
        <f>IF(U125=7,IF(E125&gt;HORAS!$B$97,E125-HORAS!$B$97,0),IF(W125=FALSE,IF(E125&gt;HORAS!$B$97,E125-HORAS!$B$97,0),0))</f>
        <v>0</v>
      </c>
      <c r="AD125" s="71">
        <f t="shared" si="79"/>
        <v>0</v>
      </c>
      <c r="AE125" s="71">
        <f t="shared" si="80"/>
        <v>0</v>
      </c>
      <c r="AF125" s="68">
        <f>IF(AE125&lt;=HORAS!$B$115,0,IF(AE125&lt;=HORAS!$B$116,0.25,IF(AE125&lt;=HORAS!$B$117,0.5,IF(AE125&lt;=HORAS!$B$114,0.75,1))))</f>
        <v>0</v>
      </c>
      <c r="AG125" s="67">
        <f t="shared" si="81"/>
        <v>0</v>
      </c>
      <c r="AH125" s="67">
        <f>IF(AA125&gt;=8,IF(E125&lt;HORAS!$B$97,AF125,0),0)</f>
        <v>0</v>
      </c>
      <c r="AI125" s="67">
        <f>IF(E125&gt;=HORAS!$B$97,AF125,0)</f>
        <v>0</v>
      </c>
      <c r="AJ125" s="67">
        <f t="shared" si="82"/>
        <v>0</v>
      </c>
      <c r="AK125" s="67">
        <f t="shared" si="83"/>
        <v>0</v>
      </c>
      <c r="AL125" s="71">
        <f t="shared" si="84"/>
        <v>0</v>
      </c>
      <c r="AN125" s="59">
        <f t="shared" si="85"/>
        <v>0</v>
      </c>
      <c r="AO125" s="58">
        <f>IF(H125=1,IF(D125&lt;HORAS!$B$104,HORAS!$D$104-HORAS!$B$104,HORAS!$D$104-D125),0)</f>
        <v>0</v>
      </c>
      <c r="AP125" s="58">
        <f>IF(H125=1,IF(E125&gt;HORAS!$C$104,HORAS!$C$104,E125),0)</f>
        <v>0</v>
      </c>
      <c r="AQ125" s="58">
        <f t="shared" si="86"/>
        <v>0</v>
      </c>
      <c r="AR125" s="72">
        <f t="shared" si="87"/>
        <v>0</v>
      </c>
      <c r="AS125" s="72">
        <f t="shared" si="88"/>
        <v>0</v>
      </c>
      <c r="AT125" s="68">
        <f>IF(AS125&lt;=HORAS!$B$115,0,IF(AS125&lt;=HORAS!$B$116,0.25,IF(AS125&lt;=HORAS!$B$117,0.5,IF(AS125&lt;=HORAS!$B$114,0.75,1))))</f>
        <v>0</v>
      </c>
      <c r="AU125" s="67">
        <f t="shared" si="89"/>
        <v>0</v>
      </c>
      <c r="AV125" s="59">
        <f>IF(H125=1,IF(E125&gt;HORAS!$C$104,E125-HORAS!$C$104),0)</f>
        <v>0</v>
      </c>
      <c r="AW125" s="67">
        <f t="shared" si="90"/>
        <v>0</v>
      </c>
      <c r="AX125" s="67">
        <f t="shared" si="91"/>
        <v>0</v>
      </c>
      <c r="AY125" s="68">
        <f>IF(AX125&lt;=HORAS!$B$115,0,IF(AX125&lt;=HORAS!$B$116,0.25,IF(AX125&lt;=HORAS!$B$117,0.5,IF(AX125&lt;=HORAS!$B$114,0.75,1))))</f>
        <v>0</v>
      </c>
      <c r="AZ125" s="67">
        <f t="shared" si="92"/>
        <v>0</v>
      </c>
      <c r="BA125" s="67"/>
    </row>
    <row r="126" spans="1:53" s="72" customFormat="1" x14ac:dyDescent="0.2">
      <c r="A126" s="73" t="s">
        <v>223</v>
      </c>
      <c r="B126" s="64" t="s">
        <v>7</v>
      </c>
      <c r="C126" s="61"/>
      <c r="D126" s="62"/>
      <c r="E126" s="59"/>
      <c r="F126" s="66">
        <f>IF(G126=1,0,IF(E126&gt;HORAS!$B$96,E126-HORAS!$B$96,))</f>
        <v>0</v>
      </c>
      <c r="G126" s="67">
        <f t="shared" si="93"/>
        <v>0</v>
      </c>
      <c r="H126" s="67">
        <f>IF(D126&gt;=HORAS!$B$103,1,0)</f>
        <v>0</v>
      </c>
      <c r="I126" s="68">
        <f t="shared" si="94"/>
        <v>0</v>
      </c>
      <c r="J126" s="68">
        <f>IF(I126&lt;=HORAS!$B$115,0,IF(I126&lt;=HORAS!$B$116,0.25,IF(I126&lt;=HORAS!$B$117,0.5,IF(I126&lt;=HORAS!$B$114,0.75,1))))</f>
        <v>0</v>
      </c>
      <c r="K126" s="69">
        <f>IF(G126=1,0,IF(E126&gt;HORAS!$B$97,E126-HORAS!$B$97,0))</f>
        <v>0</v>
      </c>
      <c r="L126" s="68">
        <f t="shared" si="95"/>
        <v>0</v>
      </c>
      <c r="M126" s="68">
        <f t="shared" si="96"/>
        <v>0</v>
      </c>
      <c r="N126" s="67">
        <f t="shared" si="97"/>
        <v>0</v>
      </c>
      <c r="O126" s="67">
        <f>IF(E126&lt;HORAS!$B$97,J126,0)</f>
        <v>0</v>
      </c>
      <c r="P126" s="67">
        <f t="shared" si="98"/>
        <v>0</v>
      </c>
      <c r="Q126" s="67">
        <f>IF(E126&gt;HORAS!$B$97,J126,0)</f>
        <v>0</v>
      </c>
      <c r="R126" s="67">
        <f t="shared" si="70"/>
        <v>0</v>
      </c>
      <c r="S126" s="67">
        <f t="shared" si="71"/>
        <v>0</v>
      </c>
      <c r="T126" s="67"/>
      <c r="U126" s="67">
        <f t="shared" si="72"/>
        <v>6</v>
      </c>
      <c r="V126" s="70" t="e">
        <f>VLOOKUP(C126,HORAS!$A$120:$A$137,1,FALSE)</f>
        <v>#N/A</v>
      </c>
      <c r="W126" s="67" t="b">
        <f t="shared" si="73"/>
        <v>1</v>
      </c>
      <c r="X126" s="59">
        <f t="shared" si="74"/>
        <v>0</v>
      </c>
      <c r="Y126" s="71">
        <f t="shared" si="75"/>
        <v>0</v>
      </c>
      <c r="Z126" s="71">
        <f t="shared" si="76"/>
        <v>0</v>
      </c>
      <c r="AA126" s="67">
        <f t="shared" si="77"/>
        <v>0</v>
      </c>
      <c r="AB126" s="67">
        <f t="shared" si="78"/>
        <v>0</v>
      </c>
      <c r="AC126" s="69">
        <f>IF(U126=7,IF(E126&gt;HORAS!$B$97,E126-HORAS!$B$97,0),IF(W126=FALSE,IF(E126&gt;HORAS!$B$97,E126-HORAS!$B$97,0),0))</f>
        <v>0</v>
      </c>
      <c r="AD126" s="71">
        <f t="shared" si="79"/>
        <v>0</v>
      </c>
      <c r="AE126" s="71">
        <f t="shared" si="80"/>
        <v>0</v>
      </c>
      <c r="AF126" s="68">
        <f>IF(AE126&lt;=HORAS!$B$115,0,IF(AE126&lt;=HORAS!$B$116,0.25,IF(AE126&lt;=HORAS!$B$117,0.5,IF(AE126&lt;=HORAS!$B$114,0.75,1))))</f>
        <v>0</v>
      </c>
      <c r="AG126" s="67">
        <f t="shared" si="81"/>
        <v>0</v>
      </c>
      <c r="AH126" s="67">
        <f>IF(AA126&gt;=8,IF(E126&lt;HORAS!$B$97,AF126,0),0)</f>
        <v>0</v>
      </c>
      <c r="AI126" s="67">
        <f>IF(E126&gt;=HORAS!$B$97,AF126,0)</f>
        <v>0</v>
      </c>
      <c r="AJ126" s="67">
        <f t="shared" si="82"/>
        <v>0</v>
      </c>
      <c r="AK126" s="67">
        <f t="shared" si="83"/>
        <v>0</v>
      </c>
      <c r="AL126" s="71">
        <f t="shared" si="84"/>
        <v>0</v>
      </c>
      <c r="AN126" s="59">
        <f t="shared" si="85"/>
        <v>0</v>
      </c>
      <c r="AO126" s="58">
        <f>IF(H126=1,IF(D126&lt;HORAS!$B$104,HORAS!$D$104-HORAS!$B$104,HORAS!$D$104-D126),0)</f>
        <v>0</v>
      </c>
      <c r="AP126" s="58">
        <f>IF(H126=1,IF(E126&gt;HORAS!$C$104,HORAS!$C$104,E126),0)</f>
        <v>0</v>
      </c>
      <c r="AQ126" s="58">
        <f t="shared" si="86"/>
        <v>0</v>
      </c>
      <c r="AR126" s="72">
        <f t="shared" si="87"/>
        <v>0</v>
      </c>
      <c r="AS126" s="72">
        <f t="shared" si="88"/>
        <v>0</v>
      </c>
      <c r="AT126" s="68">
        <f>IF(AS126&lt;=HORAS!$B$115,0,IF(AS126&lt;=HORAS!$B$116,0.25,IF(AS126&lt;=HORAS!$B$117,0.5,IF(AS126&lt;=HORAS!$B$114,0.75,1))))</f>
        <v>0</v>
      </c>
      <c r="AU126" s="67">
        <f t="shared" si="89"/>
        <v>0</v>
      </c>
      <c r="AV126" s="59">
        <f>IF(H126=1,IF(E126&gt;HORAS!$C$104,E126-HORAS!$C$104),0)</f>
        <v>0</v>
      </c>
      <c r="AW126" s="67">
        <f t="shared" si="90"/>
        <v>0</v>
      </c>
      <c r="AX126" s="67">
        <f t="shared" si="91"/>
        <v>0</v>
      </c>
      <c r="AY126" s="68">
        <f>IF(AX126&lt;=HORAS!$B$115,0,IF(AX126&lt;=HORAS!$B$116,0.25,IF(AX126&lt;=HORAS!$B$117,0.5,IF(AX126&lt;=HORAS!$B$114,0.75,1))))</f>
        <v>0</v>
      </c>
      <c r="AZ126" s="67">
        <f t="shared" si="92"/>
        <v>0</v>
      </c>
      <c r="BA126" s="67"/>
    </row>
    <row r="127" spans="1:53" s="72" customFormat="1" x14ac:dyDescent="0.2">
      <c r="A127" s="73" t="s">
        <v>223</v>
      </c>
      <c r="B127" s="64" t="s">
        <v>7</v>
      </c>
      <c r="C127" s="61"/>
      <c r="D127" s="62"/>
      <c r="E127" s="59"/>
      <c r="F127" s="66">
        <f>IF(G127=1,0,IF(E127&gt;HORAS!$B$96,E127-HORAS!$B$96,))</f>
        <v>0</v>
      </c>
      <c r="G127" s="67">
        <f t="shared" si="93"/>
        <v>0</v>
      </c>
      <c r="H127" s="67">
        <f>IF(D127&gt;=HORAS!$B$103,1,0)</f>
        <v>0</v>
      </c>
      <c r="I127" s="68">
        <f t="shared" si="94"/>
        <v>0</v>
      </c>
      <c r="J127" s="68">
        <f>IF(I127&lt;=HORAS!$B$115,0,IF(I127&lt;=HORAS!$B$116,0.25,IF(I127&lt;=HORAS!$B$117,0.5,IF(I127&lt;=HORAS!$B$114,0.75,1))))</f>
        <v>0</v>
      </c>
      <c r="K127" s="69">
        <f>IF(G127=1,0,IF(E127&gt;HORAS!$B$97,E127-HORAS!$B$97,0))</f>
        <v>0</v>
      </c>
      <c r="L127" s="68">
        <f t="shared" si="95"/>
        <v>0</v>
      </c>
      <c r="M127" s="68">
        <f t="shared" si="96"/>
        <v>0</v>
      </c>
      <c r="N127" s="67">
        <f t="shared" si="97"/>
        <v>0</v>
      </c>
      <c r="O127" s="67">
        <f>IF(E127&lt;HORAS!$B$97,J127,0)</f>
        <v>0</v>
      </c>
      <c r="P127" s="67">
        <f t="shared" si="98"/>
        <v>0</v>
      </c>
      <c r="Q127" s="67">
        <f>IF(E127&gt;HORAS!$B$97,J127,0)</f>
        <v>0</v>
      </c>
      <c r="R127" s="67">
        <f t="shared" si="70"/>
        <v>0</v>
      </c>
      <c r="S127" s="67">
        <f t="shared" si="71"/>
        <v>0</v>
      </c>
      <c r="T127" s="67"/>
      <c r="U127" s="67">
        <f t="shared" si="72"/>
        <v>6</v>
      </c>
      <c r="V127" s="70" t="e">
        <f>VLOOKUP(C127,HORAS!$A$120:$A$137,1,FALSE)</f>
        <v>#N/A</v>
      </c>
      <c r="W127" s="67" t="b">
        <f t="shared" si="73"/>
        <v>1</v>
      </c>
      <c r="X127" s="59">
        <f t="shared" si="74"/>
        <v>0</v>
      </c>
      <c r="Y127" s="71">
        <f t="shared" si="75"/>
        <v>0</v>
      </c>
      <c r="Z127" s="71">
        <f t="shared" si="76"/>
        <v>0</v>
      </c>
      <c r="AA127" s="67">
        <f t="shared" si="77"/>
        <v>0</v>
      </c>
      <c r="AB127" s="67">
        <f t="shared" si="78"/>
        <v>0</v>
      </c>
      <c r="AC127" s="69">
        <f>IF(U127=7,IF(E127&gt;HORAS!$B$97,E127-HORAS!$B$97,0),IF(W127=FALSE,IF(E127&gt;HORAS!$B$97,E127-HORAS!$B$97,0),0))</f>
        <v>0</v>
      </c>
      <c r="AD127" s="71">
        <f t="shared" si="79"/>
        <v>0</v>
      </c>
      <c r="AE127" s="71">
        <f t="shared" si="80"/>
        <v>0</v>
      </c>
      <c r="AF127" s="68">
        <f>IF(AE127&lt;=HORAS!$B$115,0,IF(AE127&lt;=HORAS!$B$116,0.25,IF(AE127&lt;=HORAS!$B$117,0.5,IF(AE127&lt;=HORAS!$B$114,0.75,1))))</f>
        <v>0</v>
      </c>
      <c r="AG127" s="67">
        <f t="shared" si="81"/>
        <v>0</v>
      </c>
      <c r="AH127" s="67">
        <f>IF(AA127&gt;=8,IF(E127&lt;HORAS!$B$97,AF127,0),0)</f>
        <v>0</v>
      </c>
      <c r="AI127" s="67">
        <f>IF(E127&gt;=HORAS!$B$97,AF127,0)</f>
        <v>0</v>
      </c>
      <c r="AJ127" s="67">
        <f t="shared" si="82"/>
        <v>0</v>
      </c>
      <c r="AK127" s="67">
        <f t="shared" si="83"/>
        <v>0</v>
      </c>
      <c r="AL127" s="71">
        <f t="shared" si="84"/>
        <v>0</v>
      </c>
      <c r="AN127" s="59">
        <f t="shared" si="85"/>
        <v>0</v>
      </c>
      <c r="AO127" s="58">
        <f>IF(H127=1,IF(D127&lt;HORAS!$B$104,HORAS!$D$104-HORAS!$B$104,HORAS!$D$104-D127),0)</f>
        <v>0</v>
      </c>
      <c r="AP127" s="58">
        <f>IF(H127=1,IF(E127&gt;HORAS!$C$104,HORAS!$C$104,E127),0)</f>
        <v>0</v>
      </c>
      <c r="AQ127" s="58">
        <f t="shared" si="86"/>
        <v>0</v>
      </c>
      <c r="AR127" s="72">
        <f t="shared" si="87"/>
        <v>0</v>
      </c>
      <c r="AS127" s="72">
        <f t="shared" si="88"/>
        <v>0</v>
      </c>
      <c r="AT127" s="68">
        <f>IF(AS127&lt;=HORAS!$B$115,0,IF(AS127&lt;=HORAS!$B$116,0.25,IF(AS127&lt;=HORAS!$B$117,0.5,IF(AS127&lt;=HORAS!$B$114,0.75,1))))</f>
        <v>0</v>
      </c>
      <c r="AU127" s="67">
        <f t="shared" si="89"/>
        <v>0</v>
      </c>
      <c r="AV127" s="59">
        <f>IF(H127=1,IF(E127&gt;HORAS!$C$104,E127-HORAS!$C$104),0)</f>
        <v>0</v>
      </c>
      <c r="AW127" s="67">
        <f t="shared" si="90"/>
        <v>0</v>
      </c>
      <c r="AX127" s="67">
        <f t="shared" si="91"/>
        <v>0</v>
      </c>
      <c r="AY127" s="68">
        <f>IF(AX127&lt;=HORAS!$B$115,0,IF(AX127&lt;=HORAS!$B$116,0.25,IF(AX127&lt;=HORAS!$B$117,0.5,IF(AX127&lt;=HORAS!$B$114,0.75,1))))</f>
        <v>0</v>
      </c>
      <c r="AZ127" s="67">
        <f t="shared" si="92"/>
        <v>0</v>
      </c>
      <c r="BA127" s="67"/>
    </row>
    <row r="128" spans="1:53" s="72" customFormat="1" x14ac:dyDescent="0.2">
      <c r="A128" s="64" t="s">
        <v>224</v>
      </c>
      <c r="B128" s="64" t="s">
        <v>7</v>
      </c>
      <c r="C128" s="61"/>
      <c r="D128" s="62"/>
      <c r="E128" s="59"/>
      <c r="F128" s="66">
        <f>IF(G128=1,0,IF(E128&gt;HORAS!$B$96,E128-HORAS!$B$96,))</f>
        <v>0</v>
      </c>
      <c r="G128" s="67">
        <f t="shared" si="93"/>
        <v>0</v>
      </c>
      <c r="H128" s="67">
        <f>IF(D128&gt;=HORAS!$B$103,1,0)</f>
        <v>0</v>
      </c>
      <c r="I128" s="68">
        <f t="shared" si="94"/>
        <v>0</v>
      </c>
      <c r="J128" s="68">
        <f>IF(I128&lt;=HORAS!$B$115,0,IF(I128&lt;=HORAS!$B$116,0.25,IF(I128&lt;=HORAS!$B$117,0.5,IF(I128&lt;=HORAS!$B$114,0.75,1))))</f>
        <v>0</v>
      </c>
      <c r="K128" s="69">
        <f>IF(G128=1,0,IF(E128&gt;HORAS!$B$97,E128-HORAS!$B$97,0))</f>
        <v>0</v>
      </c>
      <c r="L128" s="68">
        <f t="shared" si="95"/>
        <v>0</v>
      </c>
      <c r="M128" s="68">
        <f t="shared" si="96"/>
        <v>0</v>
      </c>
      <c r="N128" s="67">
        <f t="shared" si="97"/>
        <v>0</v>
      </c>
      <c r="O128" s="67">
        <f>IF(E128&lt;HORAS!$B$97,J128,0)</f>
        <v>0</v>
      </c>
      <c r="P128" s="67">
        <f t="shared" si="98"/>
        <v>0</v>
      </c>
      <c r="Q128" s="67">
        <f>IF(E128&gt;HORAS!$B$97,J128,0)</f>
        <v>0</v>
      </c>
      <c r="R128" s="67">
        <f t="shared" si="70"/>
        <v>0</v>
      </c>
      <c r="S128" s="67">
        <f t="shared" si="71"/>
        <v>0</v>
      </c>
      <c r="T128" s="67"/>
      <c r="U128" s="67">
        <f t="shared" si="72"/>
        <v>6</v>
      </c>
      <c r="V128" s="70" t="e">
        <f>VLOOKUP(C128,HORAS!$A$120:$A$137,1,FALSE)</f>
        <v>#N/A</v>
      </c>
      <c r="W128" s="67" t="b">
        <f t="shared" si="73"/>
        <v>1</v>
      </c>
      <c r="X128" s="59">
        <f t="shared" si="74"/>
        <v>0</v>
      </c>
      <c r="Y128" s="71">
        <f t="shared" si="75"/>
        <v>0</v>
      </c>
      <c r="Z128" s="71">
        <f t="shared" si="76"/>
        <v>0</v>
      </c>
      <c r="AA128" s="67">
        <f t="shared" si="77"/>
        <v>0</v>
      </c>
      <c r="AB128" s="67">
        <f t="shared" si="78"/>
        <v>0</v>
      </c>
      <c r="AC128" s="69">
        <f>IF(U128=7,IF(E128&gt;HORAS!$B$97,E128-HORAS!$B$97,0),IF(W128=FALSE,IF(E128&gt;HORAS!$B$97,E128-HORAS!$B$97,0),0))</f>
        <v>0</v>
      </c>
      <c r="AD128" s="71">
        <f t="shared" si="79"/>
        <v>0</v>
      </c>
      <c r="AE128" s="71">
        <f t="shared" si="80"/>
        <v>0</v>
      </c>
      <c r="AF128" s="68">
        <f>IF(AE128&lt;=HORAS!$B$115,0,IF(AE128&lt;=HORAS!$B$116,0.25,IF(AE128&lt;=HORAS!$B$117,0.5,IF(AE128&lt;=HORAS!$B$114,0.75,1))))</f>
        <v>0</v>
      </c>
      <c r="AG128" s="67">
        <f t="shared" si="81"/>
        <v>0</v>
      </c>
      <c r="AH128" s="67">
        <f>IF(AA128&gt;=8,IF(E128&lt;HORAS!$B$97,AF128,0),0)</f>
        <v>0</v>
      </c>
      <c r="AI128" s="67">
        <f>IF(E128&gt;=HORAS!$B$97,AF128,0)</f>
        <v>0</v>
      </c>
      <c r="AJ128" s="67">
        <f t="shared" si="82"/>
        <v>0</v>
      </c>
      <c r="AK128" s="67">
        <f t="shared" si="83"/>
        <v>0</v>
      </c>
      <c r="AL128" s="71">
        <f t="shared" si="84"/>
        <v>0</v>
      </c>
      <c r="AN128" s="59">
        <f t="shared" si="85"/>
        <v>0</v>
      </c>
      <c r="AO128" s="58">
        <f>IF(H128=1,IF(D128&lt;HORAS!$B$104,HORAS!$D$104-HORAS!$B$104,HORAS!$D$104-D128),0)</f>
        <v>0</v>
      </c>
      <c r="AP128" s="58">
        <f>IF(H128=1,IF(E128&gt;HORAS!$C$104,HORAS!$C$104,E128),0)</f>
        <v>0</v>
      </c>
      <c r="AQ128" s="58">
        <f t="shared" si="86"/>
        <v>0</v>
      </c>
      <c r="AR128" s="72">
        <f t="shared" si="87"/>
        <v>0</v>
      </c>
      <c r="AS128" s="72">
        <f t="shared" si="88"/>
        <v>0</v>
      </c>
      <c r="AT128" s="68">
        <f>IF(AS128&lt;=HORAS!$B$115,0,IF(AS128&lt;=HORAS!$B$116,0.25,IF(AS128&lt;=HORAS!$B$117,0.5,IF(AS128&lt;=HORAS!$B$114,0.75,1))))</f>
        <v>0</v>
      </c>
      <c r="AU128" s="67">
        <f t="shared" si="89"/>
        <v>0</v>
      </c>
      <c r="AV128" s="59">
        <f>IF(H128=1,IF(E128&gt;HORAS!$C$104,E128-HORAS!$C$104),0)</f>
        <v>0</v>
      </c>
      <c r="AW128" s="67">
        <f t="shared" si="90"/>
        <v>0</v>
      </c>
      <c r="AX128" s="67">
        <f t="shared" si="91"/>
        <v>0</v>
      </c>
      <c r="AY128" s="68">
        <f>IF(AX128&lt;=HORAS!$B$115,0,IF(AX128&lt;=HORAS!$B$116,0.25,IF(AX128&lt;=HORAS!$B$117,0.5,IF(AX128&lt;=HORAS!$B$114,0.75,1))))</f>
        <v>0</v>
      </c>
      <c r="AZ128" s="67">
        <f t="shared" si="92"/>
        <v>0</v>
      </c>
      <c r="BA128" s="67"/>
    </row>
    <row r="129" spans="1:53" s="72" customFormat="1" x14ac:dyDescent="0.2">
      <c r="A129" s="64" t="s">
        <v>224</v>
      </c>
      <c r="B129" s="64" t="s">
        <v>7</v>
      </c>
      <c r="C129" s="61"/>
      <c r="D129" s="62"/>
      <c r="E129" s="63"/>
      <c r="F129" s="66">
        <f>IF(G129=1,0,IF(E129&gt;HORAS!$B$96,E129-HORAS!$B$96,))</f>
        <v>0</v>
      </c>
      <c r="G129" s="67">
        <f t="shared" si="93"/>
        <v>0</v>
      </c>
      <c r="H129" s="67">
        <f>IF(D129&gt;=HORAS!$B$103,1,0)</f>
        <v>0</v>
      </c>
      <c r="I129" s="68">
        <f t="shared" si="94"/>
        <v>0</v>
      </c>
      <c r="J129" s="68">
        <f>IF(I129&lt;=HORAS!$B$115,0,IF(I129&lt;=HORAS!$B$116,0.25,IF(I129&lt;=HORAS!$B$117,0.5,IF(I129&lt;=HORAS!$B$114,0.75,1))))</f>
        <v>0</v>
      </c>
      <c r="K129" s="69">
        <f>IF(G129=1,0,IF(E129&gt;HORAS!$B$97,E129-HORAS!$B$97,0))</f>
        <v>0</v>
      </c>
      <c r="L129" s="68">
        <f t="shared" si="95"/>
        <v>0</v>
      </c>
      <c r="M129" s="68">
        <f t="shared" si="96"/>
        <v>0</v>
      </c>
      <c r="N129" s="67">
        <f t="shared" si="97"/>
        <v>0</v>
      </c>
      <c r="O129" s="67">
        <f>IF(E129&lt;HORAS!$B$97,J129,0)</f>
        <v>0</v>
      </c>
      <c r="P129" s="67">
        <f t="shared" si="98"/>
        <v>0</v>
      </c>
      <c r="Q129" s="67">
        <f>IF(E129&gt;HORAS!$B$97,J129,0)</f>
        <v>0</v>
      </c>
      <c r="R129" s="67">
        <f t="shared" si="70"/>
        <v>0</v>
      </c>
      <c r="S129" s="67">
        <f t="shared" si="71"/>
        <v>0</v>
      </c>
      <c r="T129" s="67"/>
      <c r="U129" s="67">
        <f t="shared" si="72"/>
        <v>6</v>
      </c>
      <c r="V129" s="70" t="e">
        <f>VLOOKUP(C129,HORAS!$A$120:$A$137,1,FALSE)</f>
        <v>#N/A</v>
      </c>
      <c r="W129" s="67" t="b">
        <f t="shared" si="73"/>
        <v>1</v>
      </c>
      <c r="X129" s="59">
        <f t="shared" si="74"/>
        <v>0</v>
      </c>
      <c r="Y129" s="71">
        <f t="shared" si="75"/>
        <v>0</v>
      </c>
      <c r="Z129" s="71">
        <f t="shared" si="76"/>
        <v>0</v>
      </c>
      <c r="AA129" s="67">
        <f t="shared" si="77"/>
        <v>0</v>
      </c>
      <c r="AB129" s="67">
        <f t="shared" si="78"/>
        <v>0</v>
      </c>
      <c r="AC129" s="69">
        <f>IF(U129=7,IF(E129&gt;HORAS!$B$97,E129-HORAS!$B$97,0),IF(W129=FALSE,IF(E129&gt;HORAS!$B$97,E129-HORAS!$B$97,0),0))</f>
        <v>0</v>
      </c>
      <c r="AD129" s="71">
        <f t="shared" si="79"/>
        <v>0</v>
      </c>
      <c r="AE129" s="71">
        <f t="shared" si="80"/>
        <v>0</v>
      </c>
      <c r="AF129" s="68">
        <f>IF(AE129&lt;=HORAS!$B$115,0,IF(AE129&lt;=HORAS!$B$116,0.25,IF(AE129&lt;=HORAS!$B$117,0.5,IF(AE129&lt;=HORAS!$B$114,0.75,1))))</f>
        <v>0</v>
      </c>
      <c r="AG129" s="67">
        <f t="shared" si="81"/>
        <v>0</v>
      </c>
      <c r="AH129" s="67">
        <f>IF(AA129&gt;=8,IF(E129&lt;HORAS!$B$97,AF129,0),0)</f>
        <v>0</v>
      </c>
      <c r="AI129" s="67">
        <f>IF(E129&gt;=HORAS!$B$97,AF129,0)</f>
        <v>0</v>
      </c>
      <c r="AJ129" s="67">
        <f t="shared" si="82"/>
        <v>0</v>
      </c>
      <c r="AK129" s="67">
        <f t="shared" si="83"/>
        <v>0</v>
      </c>
      <c r="AL129" s="71">
        <f t="shared" si="84"/>
        <v>0</v>
      </c>
      <c r="AN129" s="59">
        <f t="shared" si="85"/>
        <v>0</v>
      </c>
      <c r="AO129" s="58">
        <f>IF(H129=1,IF(D129&lt;HORAS!$B$104,HORAS!$D$104-HORAS!$B$104,HORAS!$D$104-D129),0)</f>
        <v>0</v>
      </c>
      <c r="AP129" s="58">
        <f>IF(H129=1,IF(E129&gt;HORAS!$C$104,HORAS!$C$104,E129),0)</f>
        <v>0</v>
      </c>
      <c r="AQ129" s="58">
        <f t="shared" si="86"/>
        <v>0</v>
      </c>
      <c r="AR129" s="72">
        <f t="shared" si="87"/>
        <v>0</v>
      </c>
      <c r="AS129" s="72">
        <f t="shared" si="88"/>
        <v>0</v>
      </c>
      <c r="AT129" s="68">
        <f>IF(AS129&lt;=HORAS!$B$115,0,IF(AS129&lt;=HORAS!$B$116,0.25,IF(AS129&lt;=HORAS!$B$117,0.5,IF(AS129&lt;=HORAS!$B$114,0.75,1))))</f>
        <v>0</v>
      </c>
      <c r="AU129" s="67">
        <f t="shared" si="89"/>
        <v>0</v>
      </c>
      <c r="AV129" s="59">
        <f>IF(H129=1,IF(E129&gt;HORAS!$C$104,E129-HORAS!$C$104),0)</f>
        <v>0</v>
      </c>
      <c r="AW129" s="67">
        <f t="shared" si="90"/>
        <v>0</v>
      </c>
      <c r="AX129" s="67">
        <f t="shared" si="91"/>
        <v>0</v>
      </c>
      <c r="AY129" s="68">
        <f>IF(AX129&lt;=HORAS!$B$115,0,IF(AX129&lt;=HORAS!$B$116,0.25,IF(AX129&lt;=HORAS!$B$117,0.5,IF(AX129&lt;=HORAS!$B$114,0.75,1))))</f>
        <v>0</v>
      </c>
      <c r="AZ129" s="67">
        <f t="shared" si="92"/>
        <v>0</v>
      </c>
      <c r="BA129" s="67"/>
    </row>
    <row r="130" spans="1:53" s="72" customFormat="1" x14ac:dyDescent="0.2">
      <c r="A130" s="64" t="s">
        <v>224</v>
      </c>
      <c r="B130" s="64" t="s">
        <v>7</v>
      </c>
      <c r="C130" s="61"/>
      <c r="D130" s="62"/>
      <c r="E130" s="63"/>
      <c r="F130" s="66">
        <f>IF(G130=1,0,IF(E130&gt;HORAS!$B$96,E130-HORAS!$B$96,))</f>
        <v>0</v>
      </c>
      <c r="G130" s="67">
        <f t="shared" si="93"/>
        <v>0</v>
      </c>
      <c r="H130" s="67">
        <f>IF(D130&gt;=HORAS!$B$103,1,0)</f>
        <v>0</v>
      </c>
      <c r="I130" s="68">
        <f t="shared" si="94"/>
        <v>0</v>
      </c>
      <c r="J130" s="68">
        <f>IF(I130&lt;=HORAS!$B$115,0,IF(I130&lt;=HORAS!$B$116,0.25,IF(I130&lt;=HORAS!$B$117,0.5,IF(I130&lt;=HORAS!$B$114,0.75,1))))</f>
        <v>0</v>
      </c>
      <c r="K130" s="69">
        <f>IF(G130=1,0,IF(E130&gt;HORAS!$B$97,E130-HORAS!$B$97,0))</f>
        <v>0</v>
      </c>
      <c r="L130" s="68">
        <f t="shared" si="95"/>
        <v>0</v>
      </c>
      <c r="M130" s="68">
        <f t="shared" si="96"/>
        <v>0</v>
      </c>
      <c r="N130" s="67">
        <f t="shared" si="97"/>
        <v>0</v>
      </c>
      <c r="O130" s="67">
        <f>IF(E130&lt;HORAS!$B$97,J130,0)</f>
        <v>0</v>
      </c>
      <c r="P130" s="67">
        <f t="shared" si="98"/>
        <v>0</v>
      </c>
      <c r="Q130" s="67">
        <f>IF(E130&gt;HORAS!$B$97,J130,0)</f>
        <v>0</v>
      </c>
      <c r="R130" s="67">
        <f t="shared" si="70"/>
        <v>0</v>
      </c>
      <c r="S130" s="67">
        <f t="shared" si="71"/>
        <v>0</v>
      </c>
      <c r="T130" s="67"/>
      <c r="U130" s="67">
        <f t="shared" si="72"/>
        <v>6</v>
      </c>
      <c r="V130" s="70" t="e">
        <f>VLOOKUP(C130,HORAS!$A$120:$A$137,1,FALSE)</f>
        <v>#N/A</v>
      </c>
      <c r="W130" s="67" t="b">
        <f t="shared" si="73"/>
        <v>1</v>
      </c>
      <c r="X130" s="59">
        <f t="shared" si="74"/>
        <v>0</v>
      </c>
      <c r="Y130" s="71">
        <f t="shared" si="75"/>
        <v>0</v>
      </c>
      <c r="Z130" s="71">
        <f t="shared" si="76"/>
        <v>0</v>
      </c>
      <c r="AA130" s="67">
        <f t="shared" si="77"/>
        <v>0</v>
      </c>
      <c r="AB130" s="67">
        <f t="shared" si="78"/>
        <v>0</v>
      </c>
      <c r="AC130" s="69">
        <f>IF(U130=7,IF(E130&gt;HORAS!$B$97,E130-HORAS!$B$97,0),IF(W130=FALSE,IF(E130&gt;HORAS!$B$97,E130-HORAS!$B$97,0),0))</f>
        <v>0</v>
      </c>
      <c r="AD130" s="71">
        <f t="shared" si="79"/>
        <v>0</v>
      </c>
      <c r="AE130" s="71">
        <f t="shared" si="80"/>
        <v>0</v>
      </c>
      <c r="AF130" s="68">
        <f>IF(AE130&lt;=HORAS!$B$115,0,IF(AE130&lt;=HORAS!$B$116,0.25,IF(AE130&lt;=HORAS!$B$117,0.5,IF(AE130&lt;=HORAS!$B$114,0.75,1))))</f>
        <v>0</v>
      </c>
      <c r="AG130" s="67">
        <f t="shared" si="81"/>
        <v>0</v>
      </c>
      <c r="AH130" s="67">
        <f>IF(AA130&gt;=8,IF(E130&lt;HORAS!$B$97,AF130,0),0)</f>
        <v>0</v>
      </c>
      <c r="AI130" s="67">
        <f>IF(E130&gt;=HORAS!$B$97,AF130,0)</f>
        <v>0</v>
      </c>
      <c r="AJ130" s="67">
        <f t="shared" si="82"/>
        <v>0</v>
      </c>
      <c r="AK130" s="67">
        <f t="shared" si="83"/>
        <v>0</v>
      </c>
      <c r="AL130" s="71">
        <f t="shared" si="84"/>
        <v>0</v>
      </c>
      <c r="AN130" s="59">
        <f t="shared" si="85"/>
        <v>0</v>
      </c>
      <c r="AO130" s="58">
        <f>IF(H130=1,IF(D130&lt;HORAS!$B$104,HORAS!$D$104-HORAS!$B$104,HORAS!$D$104-D130),0)</f>
        <v>0</v>
      </c>
      <c r="AP130" s="58">
        <f>IF(H130=1,IF(E130&gt;HORAS!$C$104,HORAS!$C$104,E130),0)</f>
        <v>0</v>
      </c>
      <c r="AQ130" s="58">
        <f t="shared" si="86"/>
        <v>0</v>
      </c>
      <c r="AR130" s="72">
        <f t="shared" si="87"/>
        <v>0</v>
      </c>
      <c r="AS130" s="72">
        <f t="shared" si="88"/>
        <v>0</v>
      </c>
      <c r="AT130" s="68">
        <f>IF(AS130&lt;=HORAS!$B$115,0,IF(AS130&lt;=HORAS!$B$116,0.25,IF(AS130&lt;=HORAS!$B$117,0.5,IF(AS130&lt;=HORAS!$B$114,0.75,1))))</f>
        <v>0</v>
      </c>
      <c r="AU130" s="67">
        <f t="shared" si="89"/>
        <v>0</v>
      </c>
      <c r="AV130" s="59">
        <f>IF(H130=1,IF(E130&gt;HORAS!$C$104,E130-HORAS!$C$104),0)</f>
        <v>0</v>
      </c>
      <c r="AW130" s="67">
        <f t="shared" si="90"/>
        <v>0</v>
      </c>
      <c r="AX130" s="67">
        <f t="shared" si="91"/>
        <v>0</v>
      </c>
      <c r="AY130" s="68">
        <f>IF(AX130&lt;=HORAS!$B$115,0,IF(AX130&lt;=HORAS!$B$116,0.25,IF(AX130&lt;=HORAS!$B$117,0.5,IF(AX130&lt;=HORAS!$B$114,0.75,1))))</f>
        <v>0</v>
      </c>
      <c r="AZ130" s="67">
        <f t="shared" si="92"/>
        <v>0</v>
      </c>
      <c r="BA130" s="67"/>
    </row>
    <row r="131" spans="1:53" s="72" customFormat="1" x14ac:dyDescent="0.2">
      <c r="A131" s="64" t="s">
        <v>224</v>
      </c>
      <c r="B131" s="64" t="s">
        <v>7</v>
      </c>
      <c r="C131" s="61"/>
      <c r="D131" s="62"/>
      <c r="E131" s="63"/>
      <c r="F131" s="66">
        <f>IF(G131=1,0,IF(E131&gt;HORAS!$B$96,E131-HORAS!$B$96,))</f>
        <v>0</v>
      </c>
      <c r="G131" s="67">
        <f t="shared" si="93"/>
        <v>0</v>
      </c>
      <c r="H131" s="67">
        <f>IF(D131&gt;=HORAS!$B$103,1,0)</f>
        <v>0</v>
      </c>
      <c r="I131" s="68">
        <f t="shared" si="94"/>
        <v>0</v>
      </c>
      <c r="J131" s="68">
        <f>IF(I131&lt;=HORAS!$B$115,0,IF(I131&lt;=HORAS!$B$116,0.25,IF(I131&lt;=HORAS!$B$117,0.5,IF(I131&lt;=HORAS!$B$114,0.75,1))))</f>
        <v>0</v>
      </c>
      <c r="K131" s="69">
        <f>IF(G131=1,0,IF(E131&gt;HORAS!$B$97,E131-HORAS!$B$97,0))</f>
        <v>0</v>
      </c>
      <c r="L131" s="68">
        <f t="shared" si="95"/>
        <v>0</v>
      </c>
      <c r="M131" s="68">
        <f t="shared" si="96"/>
        <v>0</v>
      </c>
      <c r="N131" s="67">
        <f t="shared" si="97"/>
        <v>0</v>
      </c>
      <c r="O131" s="67">
        <f>IF(E131&lt;HORAS!$B$97,J131,0)</f>
        <v>0</v>
      </c>
      <c r="P131" s="67">
        <f t="shared" si="98"/>
        <v>0</v>
      </c>
      <c r="Q131" s="67">
        <f>IF(E131&gt;HORAS!$B$97,J131,0)</f>
        <v>0</v>
      </c>
      <c r="R131" s="67">
        <f t="shared" si="70"/>
        <v>0</v>
      </c>
      <c r="S131" s="67">
        <f t="shared" si="71"/>
        <v>0</v>
      </c>
      <c r="T131" s="67"/>
      <c r="U131" s="67">
        <f t="shared" si="72"/>
        <v>6</v>
      </c>
      <c r="V131" s="70" t="e">
        <f>VLOOKUP(C131,HORAS!$A$120:$A$137,1,FALSE)</f>
        <v>#N/A</v>
      </c>
      <c r="W131" s="67" t="b">
        <f t="shared" si="73"/>
        <v>1</v>
      </c>
      <c r="X131" s="59">
        <f t="shared" si="74"/>
        <v>0</v>
      </c>
      <c r="Y131" s="71">
        <f t="shared" si="75"/>
        <v>0</v>
      </c>
      <c r="Z131" s="71">
        <f t="shared" si="76"/>
        <v>0</v>
      </c>
      <c r="AA131" s="67">
        <f t="shared" si="77"/>
        <v>0</v>
      </c>
      <c r="AB131" s="67">
        <f t="shared" si="78"/>
        <v>0</v>
      </c>
      <c r="AC131" s="69">
        <f>IF(U131=7,IF(E131&gt;HORAS!$B$97,E131-HORAS!$B$97,0),IF(W131=FALSE,IF(E131&gt;HORAS!$B$97,E131-HORAS!$B$97,0),0))</f>
        <v>0</v>
      </c>
      <c r="AD131" s="71">
        <f t="shared" si="79"/>
        <v>0</v>
      </c>
      <c r="AE131" s="71">
        <f t="shared" si="80"/>
        <v>0</v>
      </c>
      <c r="AF131" s="68">
        <f>IF(AE131&lt;=HORAS!$B$115,0,IF(AE131&lt;=HORAS!$B$116,0.25,IF(AE131&lt;=HORAS!$B$117,0.5,IF(AE131&lt;=HORAS!$B$114,0.75,1))))</f>
        <v>0</v>
      </c>
      <c r="AG131" s="67">
        <f t="shared" si="81"/>
        <v>0</v>
      </c>
      <c r="AH131" s="67">
        <f>IF(AA131&gt;=8,IF(E131&lt;HORAS!$B$97,AF131,0),0)</f>
        <v>0</v>
      </c>
      <c r="AI131" s="67">
        <f>IF(E131&gt;=HORAS!$B$97,AF131,0)</f>
        <v>0</v>
      </c>
      <c r="AJ131" s="67">
        <f t="shared" si="82"/>
        <v>0</v>
      </c>
      <c r="AK131" s="67">
        <f t="shared" si="83"/>
        <v>0</v>
      </c>
      <c r="AL131" s="71">
        <f t="shared" si="84"/>
        <v>0</v>
      </c>
      <c r="AN131" s="59">
        <f t="shared" si="85"/>
        <v>0</v>
      </c>
      <c r="AO131" s="58">
        <f>IF(H131=1,IF(D131&lt;HORAS!$B$104,HORAS!$D$104-HORAS!$B$104,HORAS!$D$104-D131),0)</f>
        <v>0</v>
      </c>
      <c r="AP131" s="58">
        <f>IF(H131=1,IF(E131&gt;HORAS!$C$104,HORAS!$C$104,E131),0)</f>
        <v>0</v>
      </c>
      <c r="AQ131" s="58">
        <f t="shared" si="86"/>
        <v>0</v>
      </c>
      <c r="AR131" s="72">
        <f t="shared" si="87"/>
        <v>0</v>
      </c>
      <c r="AS131" s="72">
        <f t="shared" si="88"/>
        <v>0</v>
      </c>
      <c r="AT131" s="68">
        <f>IF(AS131&lt;=HORAS!$B$115,0,IF(AS131&lt;=HORAS!$B$116,0.25,IF(AS131&lt;=HORAS!$B$117,0.5,IF(AS131&lt;=HORAS!$B$114,0.75,1))))</f>
        <v>0</v>
      </c>
      <c r="AU131" s="67">
        <f t="shared" si="89"/>
        <v>0</v>
      </c>
      <c r="AV131" s="59">
        <f>IF(H131=1,IF(E131&gt;HORAS!$C$104,E131-HORAS!$C$104),0)</f>
        <v>0</v>
      </c>
      <c r="AW131" s="67">
        <f t="shared" si="90"/>
        <v>0</v>
      </c>
      <c r="AX131" s="67">
        <f t="shared" si="91"/>
        <v>0</v>
      </c>
      <c r="AY131" s="68">
        <f>IF(AX131&lt;=HORAS!$B$115,0,IF(AX131&lt;=HORAS!$B$116,0.25,IF(AX131&lt;=HORAS!$B$117,0.5,IF(AX131&lt;=HORAS!$B$114,0.75,1))))</f>
        <v>0</v>
      </c>
      <c r="AZ131" s="67">
        <f t="shared" si="92"/>
        <v>0</v>
      </c>
      <c r="BA131" s="67"/>
    </row>
    <row r="132" spans="1:53" s="72" customFormat="1" x14ac:dyDescent="0.2">
      <c r="A132" s="64" t="s">
        <v>224</v>
      </c>
      <c r="B132" s="64" t="s">
        <v>7</v>
      </c>
      <c r="C132" s="61"/>
      <c r="D132" s="62"/>
      <c r="E132" s="63"/>
      <c r="F132" s="66">
        <f>IF(G132=1,0,IF(E132&gt;HORAS!$B$96,E132-HORAS!$B$96,))</f>
        <v>0</v>
      </c>
      <c r="G132" s="67">
        <f t="shared" si="93"/>
        <v>0</v>
      </c>
      <c r="H132" s="67">
        <f>IF(D132&gt;=HORAS!$B$103,1,0)</f>
        <v>0</v>
      </c>
      <c r="I132" s="68">
        <f t="shared" si="94"/>
        <v>0</v>
      </c>
      <c r="J132" s="68">
        <f>IF(I132&lt;=HORAS!$B$115,0,IF(I132&lt;=HORAS!$B$116,0.25,IF(I132&lt;=HORAS!$B$117,0.5,IF(I132&lt;=HORAS!$B$114,0.75,1))))</f>
        <v>0</v>
      </c>
      <c r="K132" s="69">
        <f>IF(G132=1,0,IF(E132&gt;HORAS!$B$97,E132-HORAS!$B$97,0))</f>
        <v>0</v>
      </c>
      <c r="L132" s="68">
        <f t="shared" si="95"/>
        <v>0</v>
      </c>
      <c r="M132" s="68">
        <f t="shared" si="96"/>
        <v>0</v>
      </c>
      <c r="N132" s="67">
        <f t="shared" si="97"/>
        <v>0</v>
      </c>
      <c r="O132" s="67">
        <f>IF(E132&lt;HORAS!$B$97,J132,0)</f>
        <v>0</v>
      </c>
      <c r="P132" s="67">
        <f t="shared" si="98"/>
        <v>0</v>
      </c>
      <c r="Q132" s="67">
        <f>IF(E132&gt;HORAS!$B$97,J132,0)</f>
        <v>0</v>
      </c>
      <c r="R132" s="67">
        <f t="shared" si="70"/>
        <v>0</v>
      </c>
      <c r="S132" s="67">
        <f t="shared" si="71"/>
        <v>0</v>
      </c>
      <c r="T132" s="67"/>
      <c r="U132" s="67">
        <f t="shared" si="72"/>
        <v>6</v>
      </c>
      <c r="V132" s="70" t="e">
        <f>VLOOKUP(C132,HORAS!$A$120:$A$137,1,FALSE)</f>
        <v>#N/A</v>
      </c>
      <c r="W132" s="67" t="b">
        <f t="shared" si="73"/>
        <v>1</v>
      </c>
      <c r="X132" s="59">
        <f t="shared" si="74"/>
        <v>0</v>
      </c>
      <c r="Y132" s="71">
        <f t="shared" si="75"/>
        <v>0</v>
      </c>
      <c r="Z132" s="71">
        <f t="shared" si="76"/>
        <v>0</v>
      </c>
      <c r="AA132" s="67">
        <f t="shared" si="77"/>
        <v>0</v>
      </c>
      <c r="AB132" s="67">
        <f t="shared" si="78"/>
        <v>0</v>
      </c>
      <c r="AC132" s="69">
        <f>IF(U132=7,IF(E132&gt;HORAS!$B$97,E132-HORAS!$B$97,0),IF(W132=FALSE,IF(E132&gt;HORAS!$B$97,E132-HORAS!$B$97,0),0))</f>
        <v>0</v>
      </c>
      <c r="AD132" s="71">
        <f t="shared" si="79"/>
        <v>0</v>
      </c>
      <c r="AE132" s="71">
        <f t="shared" si="80"/>
        <v>0</v>
      </c>
      <c r="AF132" s="68">
        <f>IF(AE132&lt;=HORAS!$B$115,0,IF(AE132&lt;=HORAS!$B$116,0.25,IF(AE132&lt;=HORAS!$B$117,0.5,IF(AE132&lt;=HORAS!$B$114,0.75,1))))</f>
        <v>0</v>
      </c>
      <c r="AG132" s="67">
        <f t="shared" si="81"/>
        <v>0</v>
      </c>
      <c r="AH132" s="67">
        <f>IF(AA132&gt;=8,IF(E132&lt;HORAS!$B$97,AF132,0),0)</f>
        <v>0</v>
      </c>
      <c r="AI132" s="67">
        <f>IF(E132&gt;=HORAS!$B$97,AF132,0)</f>
        <v>0</v>
      </c>
      <c r="AJ132" s="67">
        <f t="shared" si="82"/>
        <v>0</v>
      </c>
      <c r="AK132" s="67">
        <f t="shared" si="83"/>
        <v>0</v>
      </c>
      <c r="AL132" s="71">
        <f t="shared" si="84"/>
        <v>0</v>
      </c>
      <c r="AN132" s="59">
        <f t="shared" si="85"/>
        <v>0</v>
      </c>
      <c r="AO132" s="58">
        <f>IF(H132=1,IF(D132&lt;HORAS!$B$104,HORAS!$D$104-HORAS!$B$104,HORAS!$D$104-D132),0)</f>
        <v>0</v>
      </c>
      <c r="AP132" s="58">
        <f>IF(H132=1,IF(E132&gt;HORAS!$C$104,HORAS!$C$104,E132),0)</f>
        <v>0</v>
      </c>
      <c r="AQ132" s="58">
        <f t="shared" si="86"/>
        <v>0</v>
      </c>
      <c r="AR132" s="72">
        <f t="shared" si="87"/>
        <v>0</v>
      </c>
      <c r="AS132" s="72">
        <f t="shared" si="88"/>
        <v>0</v>
      </c>
      <c r="AT132" s="68">
        <f>IF(AS132&lt;=HORAS!$B$115,0,IF(AS132&lt;=HORAS!$B$116,0.25,IF(AS132&lt;=HORAS!$B$117,0.5,IF(AS132&lt;=HORAS!$B$114,0.75,1))))</f>
        <v>0</v>
      </c>
      <c r="AU132" s="67">
        <f t="shared" si="89"/>
        <v>0</v>
      </c>
      <c r="AV132" s="59">
        <f>IF(H132=1,IF(E132&gt;HORAS!$C$104,E132-HORAS!$C$104),0)</f>
        <v>0</v>
      </c>
      <c r="AW132" s="67">
        <f t="shared" si="90"/>
        <v>0</v>
      </c>
      <c r="AX132" s="67">
        <f t="shared" si="91"/>
        <v>0</v>
      </c>
      <c r="AY132" s="68">
        <f>IF(AX132&lt;=HORAS!$B$115,0,IF(AX132&lt;=HORAS!$B$116,0.25,IF(AX132&lt;=HORAS!$B$117,0.5,IF(AX132&lt;=HORAS!$B$114,0.75,1))))</f>
        <v>0</v>
      </c>
      <c r="AZ132" s="67">
        <f t="shared" si="92"/>
        <v>0</v>
      </c>
      <c r="BA132" s="67"/>
    </row>
    <row r="133" spans="1:53" s="72" customFormat="1" x14ac:dyDescent="0.2">
      <c r="A133" s="64" t="s">
        <v>224</v>
      </c>
      <c r="B133" s="64" t="s">
        <v>7</v>
      </c>
      <c r="C133" s="61"/>
      <c r="D133" s="62"/>
      <c r="E133" s="63"/>
      <c r="F133" s="66">
        <f>IF(G133=1,0,IF(E133&gt;HORAS!$B$96,E133-HORAS!$B$96,))</f>
        <v>0</v>
      </c>
      <c r="G133" s="67">
        <f t="shared" si="93"/>
        <v>0</v>
      </c>
      <c r="H133" s="67">
        <f>IF(D133&gt;=HORAS!$B$103,1,0)</f>
        <v>0</v>
      </c>
      <c r="I133" s="68">
        <f t="shared" si="94"/>
        <v>0</v>
      </c>
      <c r="J133" s="68">
        <f>IF(I133&lt;=HORAS!$B$115,0,IF(I133&lt;=HORAS!$B$116,0.25,IF(I133&lt;=HORAS!$B$117,0.5,IF(I133&lt;=HORAS!$B$114,0.75,1))))</f>
        <v>0</v>
      </c>
      <c r="K133" s="69">
        <f>IF(G133=1,0,IF(E133&gt;HORAS!$B$97,E133-HORAS!$B$97,0))</f>
        <v>0</v>
      </c>
      <c r="L133" s="68">
        <f t="shared" si="95"/>
        <v>0</v>
      </c>
      <c r="M133" s="68">
        <f t="shared" si="96"/>
        <v>0</v>
      </c>
      <c r="N133" s="67">
        <f t="shared" si="97"/>
        <v>0</v>
      </c>
      <c r="O133" s="67">
        <f>IF(E133&lt;HORAS!$B$97,J133,0)</f>
        <v>0</v>
      </c>
      <c r="P133" s="67">
        <f t="shared" si="98"/>
        <v>0</v>
      </c>
      <c r="Q133" s="67">
        <f>IF(E133&gt;HORAS!$B$97,J133,0)</f>
        <v>0</v>
      </c>
      <c r="R133" s="67">
        <f t="shared" si="70"/>
        <v>0</v>
      </c>
      <c r="S133" s="67">
        <f t="shared" si="71"/>
        <v>0</v>
      </c>
      <c r="T133" s="67"/>
      <c r="U133" s="67">
        <f t="shared" si="72"/>
        <v>6</v>
      </c>
      <c r="V133" s="70" t="e">
        <f>VLOOKUP(C133,HORAS!$A$120:$A$137,1,FALSE)</f>
        <v>#N/A</v>
      </c>
      <c r="W133" s="67" t="b">
        <f t="shared" si="73"/>
        <v>1</v>
      </c>
      <c r="X133" s="59">
        <f t="shared" si="74"/>
        <v>0</v>
      </c>
      <c r="Y133" s="71">
        <f t="shared" si="75"/>
        <v>0</v>
      </c>
      <c r="Z133" s="71">
        <f t="shared" si="76"/>
        <v>0</v>
      </c>
      <c r="AA133" s="67">
        <f t="shared" si="77"/>
        <v>0</v>
      </c>
      <c r="AB133" s="67">
        <f t="shared" si="78"/>
        <v>0</v>
      </c>
      <c r="AC133" s="69">
        <f>IF(U133=7,IF(E133&gt;HORAS!$B$97,E133-HORAS!$B$97,0),IF(W133=FALSE,IF(E133&gt;HORAS!$B$97,E133-HORAS!$B$97,0),0))</f>
        <v>0</v>
      </c>
      <c r="AD133" s="71">
        <f t="shared" si="79"/>
        <v>0</v>
      </c>
      <c r="AE133" s="71">
        <f t="shared" si="80"/>
        <v>0</v>
      </c>
      <c r="AF133" s="68">
        <f>IF(AE133&lt;=HORAS!$B$115,0,IF(AE133&lt;=HORAS!$B$116,0.25,IF(AE133&lt;=HORAS!$B$117,0.5,IF(AE133&lt;=HORAS!$B$114,0.75,1))))</f>
        <v>0</v>
      </c>
      <c r="AG133" s="67">
        <f t="shared" si="81"/>
        <v>0</v>
      </c>
      <c r="AH133" s="67">
        <f>IF(AA133&gt;=8,IF(E133&lt;HORAS!$B$97,AF133,0),0)</f>
        <v>0</v>
      </c>
      <c r="AI133" s="67">
        <f>IF(E133&gt;=HORAS!$B$97,AF133,0)</f>
        <v>0</v>
      </c>
      <c r="AJ133" s="67">
        <f t="shared" si="82"/>
        <v>0</v>
      </c>
      <c r="AK133" s="67">
        <f t="shared" si="83"/>
        <v>0</v>
      </c>
      <c r="AL133" s="71">
        <f t="shared" si="84"/>
        <v>0</v>
      </c>
      <c r="AN133" s="59">
        <f t="shared" si="85"/>
        <v>0</v>
      </c>
      <c r="AO133" s="58">
        <f>IF(H133=1,IF(D133&lt;HORAS!$B$104,HORAS!$D$104-HORAS!$B$104,HORAS!$D$104-D133),0)</f>
        <v>0</v>
      </c>
      <c r="AP133" s="58">
        <f>IF(H133=1,IF(E133&gt;HORAS!$C$104,HORAS!$C$104,E133),0)</f>
        <v>0</v>
      </c>
      <c r="AQ133" s="58">
        <f t="shared" si="86"/>
        <v>0</v>
      </c>
      <c r="AR133" s="72">
        <f t="shared" si="87"/>
        <v>0</v>
      </c>
      <c r="AS133" s="72">
        <f t="shared" si="88"/>
        <v>0</v>
      </c>
      <c r="AT133" s="68">
        <f>IF(AS133&lt;=HORAS!$B$115,0,IF(AS133&lt;=HORAS!$B$116,0.25,IF(AS133&lt;=HORAS!$B$117,0.5,IF(AS133&lt;=HORAS!$B$114,0.75,1))))</f>
        <v>0</v>
      </c>
      <c r="AU133" s="67">
        <f t="shared" si="89"/>
        <v>0</v>
      </c>
      <c r="AV133" s="59">
        <f>IF(H133=1,IF(E133&gt;HORAS!$C$104,E133-HORAS!$C$104),0)</f>
        <v>0</v>
      </c>
      <c r="AW133" s="67">
        <f t="shared" si="90"/>
        <v>0</v>
      </c>
      <c r="AX133" s="67">
        <f t="shared" si="91"/>
        <v>0</v>
      </c>
      <c r="AY133" s="68">
        <f>IF(AX133&lt;=HORAS!$B$115,0,IF(AX133&lt;=HORAS!$B$116,0.25,IF(AX133&lt;=HORAS!$B$117,0.5,IF(AX133&lt;=HORAS!$B$114,0.75,1))))</f>
        <v>0</v>
      </c>
      <c r="AZ133" s="67">
        <f t="shared" si="92"/>
        <v>0</v>
      </c>
      <c r="BA133" s="67"/>
    </row>
    <row r="134" spans="1:53" s="72" customFormat="1" x14ac:dyDescent="0.2">
      <c r="A134" s="64" t="s">
        <v>224</v>
      </c>
      <c r="B134" s="64" t="s">
        <v>7</v>
      </c>
      <c r="C134" s="61"/>
      <c r="D134" s="62"/>
      <c r="E134" s="63"/>
      <c r="F134" s="66">
        <f>IF(G134=1,0,IF(E134&gt;HORAS!$B$96,E134-HORAS!$B$96,))</f>
        <v>0</v>
      </c>
      <c r="G134" s="67">
        <f t="shared" si="93"/>
        <v>0</v>
      </c>
      <c r="H134" s="67">
        <f>IF(D134&gt;=HORAS!$B$103,1,0)</f>
        <v>0</v>
      </c>
      <c r="I134" s="68">
        <f t="shared" si="94"/>
        <v>0</v>
      </c>
      <c r="J134" s="68">
        <f>IF(I134&lt;=HORAS!$B$115,0,IF(I134&lt;=HORAS!$B$116,0.25,IF(I134&lt;=HORAS!$B$117,0.5,IF(I134&lt;=HORAS!$B$114,0.75,1))))</f>
        <v>0</v>
      </c>
      <c r="K134" s="69">
        <f>IF(G134=1,0,IF(E134&gt;HORAS!$B$97,E134-HORAS!$B$97,0))</f>
        <v>0</v>
      </c>
      <c r="L134" s="68">
        <f t="shared" si="95"/>
        <v>0</v>
      </c>
      <c r="M134" s="68">
        <f t="shared" si="96"/>
        <v>0</v>
      </c>
      <c r="N134" s="67">
        <f t="shared" si="97"/>
        <v>0</v>
      </c>
      <c r="O134" s="67">
        <f>IF(E134&lt;HORAS!$B$97,J134,0)</f>
        <v>0</v>
      </c>
      <c r="P134" s="67">
        <f t="shared" si="98"/>
        <v>0</v>
      </c>
      <c r="Q134" s="67">
        <f>IF(E134&gt;HORAS!$B$97,J134,0)</f>
        <v>0</v>
      </c>
      <c r="R134" s="67">
        <f t="shared" si="70"/>
        <v>0</v>
      </c>
      <c r="S134" s="67">
        <f t="shared" si="71"/>
        <v>0</v>
      </c>
      <c r="T134" s="67"/>
      <c r="U134" s="67">
        <f t="shared" si="72"/>
        <v>6</v>
      </c>
      <c r="V134" s="70" t="e">
        <f>VLOOKUP(C134,HORAS!$A$120:$A$137,1,FALSE)</f>
        <v>#N/A</v>
      </c>
      <c r="W134" s="67" t="b">
        <f t="shared" si="73"/>
        <v>1</v>
      </c>
      <c r="X134" s="59">
        <f t="shared" si="74"/>
        <v>0</v>
      </c>
      <c r="Y134" s="71">
        <f t="shared" si="75"/>
        <v>0</v>
      </c>
      <c r="Z134" s="71">
        <f t="shared" si="76"/>
        <v>0</v>
      </c>
      <c r="AA134" s="67">
        <f t="shared" si="77"/>
        <v>0</v>
      </c>
      <c r="AB134" s="67">
        <f t="shared" si="78"/>
        <v>0</v>
      </c>
      <c r="AC134" s="69">
        <f>IF(U134=7,IF(E134&gt;HORAS!$B$97,E134-HORAS!$B$97,0),IF(W134=FALSE,IF(E134&gt;HORAS!$B$97,E134-HORAS!$B$97,0),0))</f>
        <v>0</v>
      </c>
      <c r="AD134" s="71">
        <f t="shared" si="79"/>
        <v>0</v>
      </c>
      <c r="AE134" s="71">
        <f t="shared" si="80"/>
        <v>0</v>
      </c>
      <c r="AF134" s="68">
        <f>IF(AE134&lt;=HORAS!$B$115,0,IF(AE134&lt;=HORAS!$B$116,0.25,IF(AE134&lt;=HORAS!$B$117,0.5,IF(AE134&lt;=HORAS!$B$114,0.75,1))))</f>
        <v>0</v>
      </c>
      <c r="AG134" s="67">
        <f t="shared" si="81"/>
        <v>0</v>
      </c>
      <c r="AH134" s="67">
        <f>IF(AA134&gt;=8,IF(E134&lt;HORAS!$B$97,AF134,0),0)</f>
        <v>0</v>
      </c>
      <c r="AI134" s="67">
        <f>IF(E134&gt;=HORAS!$B$97,AF134,0)</f>
        <v>0</v>
      </c>
      <c r="AJ134" s="67">
        <f t="shared" si="82"/>
        <v>0</v>
      </c>
      <c r="AK134" s="67">
        <f t="shared" si="83"/>
        <v>0</v>
      </c>
      <c r="AL134" s="71">
        <f t="shared" si="84"/>
        <v>0</v>
      </c>
      <c r="AN134" s="59">
        <f t="shared" si="85"/>
        <v>0</v>
      </c>
      <c r="AO134" s="58">
        <f>IF(H134=1,IF(D134&lt;HORAS!$B$104,HORAS!$D$104-HORAS!$B$104,HORAS!$D$104-D134),0)</f>
        <v>0</v>
      </c>
      <c r="AP134" s="58">
        <f>IF(H134=1,IF(E134&gt;HORAS!$C$104,HORAS!$C$104,E134),0)</f>
        <v>0</v>
      </c>
      <c r="AQ134" s="58">
        <f t="shared" si="86"/>
        <v>0</v>
      </c>
      <c r="AR134" s="72">
        <f t="shared" si="87"/>
        <v>0</v>
      </c>
      <c r="AS134" s="72">
        <f t="shared" si="88"/>
        <v>0</v>
      </c>
      <c r="AT134" s="68">
        <f>IF(AS134&lt;=HORAS!$B$115,0,IF(AS134&lt;=HORAS!$B$116,0.25,IF(AS134&lt;=HORAS!$B$117,0.5,IF(AS134&lt;=HORAS!$B$114,0.75,1))))</f>
        <v>0</v>
      </c>
      <c r="AU134" s="67">
        <f t="shared" si="89"/>
        <v>0</v>
      </c>
      <c r="AV134" s="59">
        <f>IF(H134=1,IF(E134&gt;HORAS!$C$104,E134-HORAS!$C$104),0)</f>
        <v>0</v>
      </c>
      <c r="AW134" s="67">
        <f t="shared" si="90"/>
        <v>0</v>
      </c>
      <c r="AX134" s="67">
        <f t="shared" si="91"/>
        <v>0</v>
      </c>
      <c r="AY134" s="68">
        <f>IF(AX134&lt;=HORAS!$B$115,0,IF(AX134&lt;=HORAS!$B$116,0.25,IF(AX134&lt;=HORAS!$B$117,0.5,IF(AX134&lt;=HORAS!$B$114,0.75,1))))</f>
        <v>0</v>
      </c>
      <c r="AZ134" s="67">
        <f t="shared" si="92"/>
        <v>0</v>
      </c>
      <c r="BA134" s="67"/>
    </row>
    <row r="135" spans="1:53" s="72" customFormat="1" x14ac:dyDescent="0.2">
      <c r="A135" s="64" t="s">
        <v>224</v>
      </c>
      <c r="B135" s="64" t="s">
        <v>7</v>
      </c>
      <c r="C135" s="61"/>
      <c r="D135" s="62"/>
      <c r="E135" s="63"/>
      <c r="F135" s="66">
        <f>IF(G135=1,0,IF(E135&gt;HORAS!$B$96,E135-HORAS!$B$96,))</f>
        <v>0</v>
      </c>
      <c r="G135" s="67">
        <f t="shared" si="93"/>
        <v>0</v>
      </c>
      <c r="H135" s="67">
        <f>IF(D135&gt;=HORAS!$B$103,1,0)</f>
        <v>0</v>
      </c>
      <c r="I135" s="68">
        <f t="shared" si="94"/>
        <v>0</v>
      </c>
      <c r="J135" s="68">
        <f>IF(I135&lt;=HORAS!$B$115,0,IF(I135&lt;=HORAS!$B$116,0.25,IF(I135&lt;=HORAS!$B$117,0.5,IF(I135&lt;=HORAS!$B$114,0.75,1))))</f>
        <v>0</v>
      </c>
      <c r="K135" s="69">
        <f>IF(G135=1,0,IF(E135&gt;HORAS!$B$97,E135-HORAS!$B$97,0))</f>
        <v>0</v>
      </c>
      <c r="L135" s="68">
        <f t="shared" si="95"/>
        <v>0</v>
      </c>
      <c r="M135" s="68">
        <f t="shared" si="96"/>
        <v>0</v>
      </c>
      <c r="N135" s="67">
        <f t="shared" si="97"/>
        <v>0</v>
      </c>
      <c r="O135" s="67">
        <f>IF(E135&lt;HORAS!$B$97,J135,0)</f>
        <v>0</v>
      </c>
      <c r="P135" s="67">
        <f t="shared" si="98"/>
        <v>0</v>
      </c>
      <c r="Q135" s="67">
        <f>IF(E135&gt;HORAS!$B$97,J135,0)</f>
        <v>0</v>
      </c>
      <c r="R135" s="67">
        <f t="shared" si="70"/>
        <v>0</v>
      </c>
      <c r="S135" s="67">
        <f t="shared" si="71"/>
        <v>0</v>
      </c>
      <c r="T135" s="67"/>
      <c r="U135" s="67">
        <f t="shared" si="72"/>
        <v>6</v>
      </c>
      <c r="V135" s="70" t="e">
        <f>VLOOKUP(C135,HORAS!$A$120:$A$137,1,FALSE)</f>
        <v>#N/A</v>
      </c>
      <c r="W135" s="67" t="b">
        <f t="shared" si="73"/>
        <v>1</v>
      </c>
      <c r="X135" s="59">
        <f t="shared" si="74"/>
        <v>0</v>
      </c>
      <c r="Y135" s="71">
        <f t="shared" si="75"/>
        <v>0</v>
      </c>
      <c r="Z135" s="71">
        <f t="shared" si="76"/>
        <v>0</v>
      </c>
      <c r="AA135" s="67">
        <f t="shared" si="77"/>
        <v>0</v>
      </c>
      <c r="AB135" s="67">
        <f t="shared" si="78"/>
        <v>0</v>
      </c>
      <c r="AC135" s="69">
        <f>IF(U135=7,IF(E135&gt;HORAS!$B$97,E135-HORAS!$B$97,0),IF(W135=FALSE,IF(E135&gt;HORAS!$B$97,E135-HORAS!$B$97,0),0))</f>
        <v>0</v>
      </c>
      <c r="AD135" s="71">
        <f t="shared" si="79"/>
        <v>0</v>
      </c>
      <c r="AE135" s="71">
        <f t="shared" si="80"/>
        <v>0</v>
      </c>
      <c r="AF135" s="68">
        <f>IF(AE135&lt;=HORAS!$B$115,0,IF(AE135&lt;=HORAS!$B$116,0.25,IF(AE135&lt;=HORAS!$B$117,0.5,IF(AE135&lt;=HORAS!$B$114,0.75,1))))</f>
        <v>0</v>
      </c>
      <c r="AG135" s="67">
        <f t="shared" si="81"/>
        <v>0</v>
      </c>
      <c r="AH135" s="67">
        <f>IF(AA135&gt;=8,IF(E135&lt;HORAS!$B$97,AF135,0),0)</f>
        <v>0</v>
      </c>
      <c r="AI135" s="67">
        <f>IF(E135&gt;=HORAS!$B$97,AF135,0)</f>
        <v>0</v>
      </c>
      <c r="AJ135" s="67">
        <f t="shared" si="82"/>
        <v>0</v>
      </c>
      <c r="AK135" s="67">
        <f t="shared" si="83"/>
        <v>0</v>
      </c>
      <c r="AL135" s="71">
        <f t="shared" si="84"/>
        <v>0</v>
      </c>
      <c r="AN135" s="59">
        <f t="shared" si="85"/>
        <v>0</v>
      </c>
      <c r="AO135" s="58">
        <f>IF(H135=1,IF(D135&lt;HORAS!$B$104,HORAS!$D$104-HORAS!$B$104,HORAS!$D$104-D135),0)</f>
        <v>0</v>
      </c>
      <c r="AP135" s="58">
        <f>IF(H135=1,IF(E135&gt;HORAS!$C$104,HORAS!$C$104,E135),0)</f>
        <v>0</v>
      </c>
      <c r="AQ135" s="58">
        <f t="shared" si="86"/>
        <v>0</v>
      </c>
      <c r="AR135" s="72">
        <f t="shared" si="87"/>
        <v>0</v>
      </c>
      <c r="AS135" s="72">
        <f t="shared" si="88"/>
        <v>0</v>
      </c>
      <c r="AT135" s="68">
        <f>IF(AS135&lt;=HORAS!$B$115,0,IF(AS135&lt;=HORAS!$B$116,0.25,IF(AS135&lt;=HORAS!$B$117,0.5,IF(AS135&lt;=HORAS!$B$114,0.75,1))))</f>
        <v>0</v>
      </c>
      <c r="AU135" s="67">
        <f t="shared" si="89"/>
        <v>0</v>
      </c>
      <c r="AV135" s="59">
        <f>IF(H135=1,IF(E135&gt;HORAS!$C$104,E135-HORAS!$C$104),0)</f>
        <v>0</v>
      </c>
      <c r="AW135" s="67">
        <f t="shared" si="90"/>
        <v>0</v>
      </c>
      <c r="AX135" s="67">
        <f t="shared" si="91"/>
        <v>0</v>
      </c>
      <c r="AY135" s="68">
        <f>IF(AX135&lt;=HORAS!$B$115,0,IF(AX135&lt;=HORAS!$B$116,0.25,IF(AX135&lt;=HORAS!$B$117,0.5,IF(AX135&lt;=HORAS!$B$114,0.75,1))))</f>
        <v>0</v>
      </c>
      <c r="AZ135" s="67">
        <f t="shared" si="92"/>
        <v>0</v>
      </c>
      <c r="BA135" s="67"/>
    </row>
    <row r="136" spans="1:53" s="72" customFormat="1" x14ac:dyDescent="0.2">
      <c r="A136" s="64" t="s">
        <v>224</v>
      </c>
      <c r="B136" s="64" t="s">
        <v>7</v>
      </c>
      <c r="C136" s="61"/>
      <c r="D136" s="62"/>
      <c r="E136" s="63"/>
      <c r="F136" s="66">
        <f>IF(G136=1,0,IF(E136&gt;HORAS!$B$96,E136-HORAS!$B$96,))</f>
        <v>0</v>
      </c>
      <c r="G136" s="67">
        <f t="shared" si="93"/>
        <v>0</v>
      </c>
      <c r="H136" s="67">
        <f>IF(D136&gt;=HORAS!$B$103,1,0)</f>
        <v>0</v>
      </c>
      <c r="I136" s="68">
        <f t="shared" si="94"/>
        <v>0</v>
      </c>
      <c r="J136" s="68">
        <f>IF(I136&lt;=HORAS!$B$115,0,IF(I136&lt;=HORAS!$B$116,0.25,IF(I136&lt;=HORAS!$B$117,0.5,IF(I136&lt;=HORAS!$B$114,0.75,1))))</f>
        <v>0</v>
      </c>
      <c r="K136" s="69">
        <f>IF(G136=1,0,IF(E136&gt;HORAS!$B$97,E136-HORAS!$B$97,0))</f>
        <v>0</v>
      </c>
      <c r="L136" s="68">
        <f t="shared" si="95"/>
        <v>0</v>
      </c>
      <c r="M136" s="68">
        <f t="shared" si="96"/>
        <v>0</v>
      </c>
      <c r="N136" s="67">
        <f t="shared" si="97"/>
        <v>0</v>
      </c>
      <c r="O136" s="67">
        <f>IF(E136&lt;HORAS!$B$97,J136,0)</f>
        <v>0</v>
      </c>
      <c r="P136" s="67">
        <f t="shared" si="98"/>
        <v>0</v>
      </c>
      <c r="Q136" s="67">
        <f>IF(E136&gt;HORAS!$B$97,J136,0)</f>
        <v>0</v>
      </c>
      <c r="R136" s="67">
        <f t="shared" si="70"/>
        <v>0</v>
      </c>
      <c r="S136" s="67">
        <f t="shared" si="71"/>
        <v>0</v>
      </c>
      <c r="T136" s="67"/>
      <c r="U136" s="67">
        <f t="shared" si="72"/>
        <v>6</v>
      </c>
      <c r="V136" s="70" t="e">
        <f>VLOOKUP(C136,HORAS!$A$120:$A$137,1,FALSE)</f>
        <v>#N/A</v>
      </c>
      <c r="W136" s="67" t="b">
        <f t="shared" si="73"/>
        <v>1</v>
      </c>
      <c r="X136" s="59">
        <f t="shared" si="74"/>
        <v>0</v>
      </c>
      <c r="Y136" s="71">
        <f t="shared" si="75"/>
        <v>0</v>
      </c>
      <c r="Z136" s="71">
        <f t="shared" si="76"/>
        <v>0</v>
      </c>
      <c r="AA136" s="67">
        <f t="shared" si="77"/>
        <v>0</v>
      </c>
      <c r="AB136" s="67">
        <f t="shared" si="78"/>
        <v>0</v>
      </c>
      <c r="AC136" s="69">
        <f>IF(U136=7,IF(E136&gt;HORAS!$B$97,E136-HORAS!$B$97,0),IF(W136=FALSE,IF(E136&gt;HORAS!$B$97,E136-HORAS!$B$97,0),0))</f>
        <v>0</v>
      </c>
      <c r="AD136" s="71">
        <f t="shared" si="79"/>
        <v>0</v>
      </c>
      <c r="AE136" s="71">
        <f t="shared" si="80"/>
        <v>0</v>
      </c>
      <c r="AF136" s="68">
        <f>IF(AE136&lt;=HORAS!$B$115,0,IF(AE136&lt;=HORAS!$B$116,0.25,IF(AE136&lt;=HORAS!$B$117,0.5,IF(AE136&lt;=HORAS!$B$114,0.75,1))))</f>
        <v>0</v>
      </c>
      <c r="AG136" s="67">
        <f t="shared" si="81"/>
        <v>0</v>
      </c>
      <c r="AH136" s="67">
        <f>IF(AA136&gt;=8,IF(E136&lt;HORAS!$B$97,AF136,0),0)</f>
        <v>0</v>
      </c>
      <c r="AI136" s="67">
        <f>IF(E136&gt;=HORAS!$B$97,AF136,0)</f>
        <v>0</v>
      </c>
      <c r="AJ136" s="67">
        <f t="shared" si="82"/>
        <v>0</v>
      </c>
      <c r="AK136" s="67">
        <f t="shared" si="83"/>
        <v>0</v>
      </c>
      <c r="AL136" s="71">
        <f t="shared" si="84"/>
        <v>0</v>
      </c>
      <c r="AN136" s="59">
        <f t="shared" si="85"/>
        <v>0</v>
      </c>
      <c r="AO136" s="58">
        <f>IF(H136=1,IF(D136&lt;HORAS!$B$104,HORAS!$D$104-HORAS!$B$104,HORAS!$D$104-D136),0)</f>
        <v>0</v>
      </c>
      <c r="AP136" s="58">
        <f>IF(H136=1,IF(E136&gt;HORAS!$C$104,HORAS!$C$104,E136),0)</f>
        <v>0</v>
      </c>
      <c r="AQ136" s="58">
        <f t="shared" si="86"/>
        <v>0</v>
      </c>
      <c r="AR136" s="72">
        <f t="shared" si="87"/>
        <v>0</v>
      </c>
      <c r="AS136" s="72">
        <f t="shared" si="88"/>
        <v>0</v>
      </c>
      <c r="AT136" s="68">
        <f>IF(AS136&lt;=HORAS!$B$115,0,IF(AS136&lt;=HORAS!$B$116,0.25,IF(AS136&lt;=HORAS!$B$117,0.5,IF(AS136&lt;=HORAS!$B$114,0.75,1))))</f>
        <v>0</v>
      </c>
      <c r="AU136" s="67">
        <f t="shared" si="89"/>
        <v>0</v>
      </c>
      <c r="AV136" s="59">
        <f>IF(H136=1,IF(E136&gt;HORAS!$C$104,E136-HORAS!$C$104),0)</f>
        <v>0</v>
      </c>
      <c r="AW136" s="67">
        <f t="shared" si="90"/>
        <v>0</v>
      </c>
      <c r="AX136" s="67">
        <f t="shared" si="91"/>
        <v>0</v>
      </c>
      <c r="AY136" s="68">
        <f>IF(AX136&lt;=HORAS!$B$115,0,IF(AX136&lt;=HORAS!$B$116,0.25,IF(AX136&lt;=HORAS!$B$117,0.5,IF(AX136&lt;=HORAS!$B$114,0.75,1))))</f>
        <v>0</v>
      </c>
      <c r="AZ136" s="67">
        <f t="shared" si="92"/>
        <v>0</v>
      </c>
      <c r="BA136" s="67"/>
    </row>
    <row r="137" spans="1:53" s="72" customFormat="1" x14ac:dyDescent="0.2">
      <c r="A137" s="64" t="s">
        <v>224</v>
      </c>
      <c r="B137" s="64" t="s">
        <v>7</v>
      </c>
      <c r="C137" s="61"/>
      <c r="D137" s="62"/>
      <c r="E137" s="63"/>
      <c r="F137" s="66">
        <f>IF(G137=1,0,IF(E137&gt;HORAS!$B$96,E137-HORAS!$B$96,))</f>
        <v>0</v>
      </c>
      <c r="G137" s="67">
        <f t="shared" si="93"/>
        <v>0</v>
      </c>
      <c r="H137" s="67">
        <f>IF(D137&gt;=HORAS!$B$103,1,0)</f>
        <v>0</v>
      </c>
      <c r="I137" s="68">
        <f t="shared" si="94"/>
        <v>0</v>
      </c>
      <c r="J137" s="68">
        <f>IF(I137&lt;=HORAS!$B$115,0,IF(I137&lt;=HORAS!$B$116,0.25,IF(I137&lt;=HORAS!$B$117,0.5,IF(I137&lt;=HORAS!$B$114,0.75,1))))</f>
        <v>0</v>
      </c>
      <c r="K137" s="69">
        <f>IF(G137=1,0,IF(E137&gt;HORAS!$B$97,E137-HORAS!$B$97,0))</f>
        <v>0</v>
      </c>
      <c r="L137" s="68">
        <f t="shared" si="95"/>
        <v>0</v>
      </c>
      <c r="M137" s="68">
        <f t="shared" si="96"/>
        <v>0</v>
      </c>
      <c r="N137" s="67">
        <f t="shared" si="97"/>
        <v>0</v>
      </c>
      <c r="O137" s="67">
        <f>IF(E137&lt;HORAS!$B$97,J137,0)</f>
        <v>0</v>
      </c>
      <c r="P137" s="67">
        <f t="shared" si="98"/>
        <v>0</v>
      </c>
      <c r="Q137" s="67">
        <f>IF(E137&gt;HORAS!$B$97,J137,0)</f>
        <v>0</v>
      </c>
      <c r="R137" s="67">
        <f t="shared" si="70"/>
        <v>0</v>
      </c>
      <c r="S137" s="67">
        <f t="shared" si="71"/>
        <v>0</v>
      </c>
      <c r="T137" s="67"/>
      <c r="U137" s="67">
        <f t="shared" si="72"/>
        <v>6</v>
      </c>
      <c r="V137" s="70" t="e">
        <f>VLOOKUP(C137,HORAS!$A$120:$A$137,1,FALSE)</f>
        <v>#N/A</v>
      </c>
      <c r="W137" s="67" t="b">
        <f t="shared" si="73"/>
        <v>1</v>
      </c>
      <c r="X137" s="59">
        <f t="shared" si="74"/>
        <v>0</v>
      </c>
      <c r="Y137" s="71">
        <f t="shared" si="75"/>
        <v>0</v>
      </c>
      <c r="Z137" s="71">
        <f t="shared" si="76"/>
        <v>0</v>
      </c>
      <c r="AA137" s="67">
        <f t="shared" si="77"/>
        <v>0</v>
      </c>
      <c r="AB137" s="67">
        <f t="shared" si="78"/>
        <v>0</v>
      </c>
      <c r="AC137" s="69">
        <f>IF(U137=7,IF(E137&gt;HORAS!$B$97,E137-HORAS!$B$97,0),IF(W137=FALSE,IF(E137&gt;HORAS!$B$97,E137-HORAS!$B$97,0),0))</f>
        <v>0</v>
      </c>
      <c r="AD137" s="71">
        <f t="shared" si="79"/>
        <v>0</v>
      </c>
      <c r="AE137" s="71">
        <f t="shared" si="80"/>
        <v>0</v>
      </c>
      <c r="AF137" s="68">
        <f>IF(AE137&lt;=HORAS!$B$115,0,IF(AE137&lt;=HORAS!$B$116,0.25,IF(AE137&lt;=HORAS!$B$117,0.5,IF(AE137&lt;=HORAS!$B$114,0.75,1))))</f>
        <v>0</v>
      </c>
      <c r="AG137" s="67">
        <f t="shared" si="81"/>
        <v>0</v>
      </c>
      <c r="AH137" s="67">
        <f>IF(AA137&gt;=8,IF(E137&lt;HORAS!$B$97,AF137,0),0)</f>
        <v>0</v>
      </c>
      <c r="AI137" s="67">
        <f>IF(E137&gt;=HORAS!$B$97,AF137,0)</f>
        <v>0</v>
      </c>
      <c r="AJ137" s="67">
        <f t="shared" si="82"/>
        <v>0</v>
      </c>
      <c r="AK137" s="67">
        <f t="shared" si="83"/>
        <v>0</v>
      </c>
      <c r="AL137" s="71">
        <f t="shared" si="84"/>
        <v>0</v>
      </c>
      <c r="AN137" s="59">
        <f t="shared" si="85"/>
        <v>0</v>
      </c>
      <c r="AO137" s="58">
        <f>IF(H137=1,IF(D137&lt;HORAS!$B$104,HORAS!$D$104-HORAS!$B$104,HORAS!$D$104-D137),0)</f>
        <v>0</v>
      </c>
      <c r="AP137" s="58">
        <f>IF(H137=1,IF(E137&gt;HORAS!$C$104,HORAS!$C$104,E137),0)</f>
        <v>0</v>
      </c>
      <c r="AQ137" s="58">
        <f t="shared" si="86"/>
        <v>0</v>
      </c>
      <c r="AR137" s="72">
        <f t="shared" si="87"/>
        <v>0</v>
      </c>
      <c r="AS137" s="72">
        <f t="shared" si="88"/>
        <v>0</v>
      </c>
      <c r="AT137" s="68">
        <f>IF(AS137&lt;=HORAS!$B$115,0,IF(AS137&lt;=HORAS!$B$116,0.25,IF(AS137&lt;=HORAS!$B$117,0.5,IF(AS137&lt;=HORAS!$B$114,0.75,1))))</f>
        <v>0</v>
      </c>
      <c r="AU137" s="67">
        <f t="shared" si="89"/>
        <v>0</v>
      </c>
      <c r="AV137" s="59">
        <f>IF(H137=1,IF(E137&gt;HORAS!$C$104,E137-HORAS!$C$104),0)</f>
        <v>0</v>
      </c>
      <c r="AW137" s="67">
        <f t="shared" si="90"/>
        <v>0</v>
      </c>
      <c r="AX137" s="67">
        <f t="shared" si="91"/>
        <v>0</v>
      </c>
      <c r="AY137" s="68">
        <f>IF(AX137&lt;=HORAS!$B$115,0,IF(AX137&lt;=HORAS!$B$116,0.25,IF(AX137&lt;=HORAS!$B$117,0.5,IF(AX137&lt;=HORAS!$B$114,0.75,1))))</f>
        <v>0</v>
      </c>
      <c r="AZ137" s="67">
        <f t="shared" si="92"/>
        <v>0</v>
      </c>
      <c r="BA137" s="67"/>
    </row>
    <row r="138" spans="1:53" s="72" customFormat="1" x14ac:dyDescent="0.2">
      <c r="A138" s="64" t="s">
        <v>224</v>
      </c>
      <c r="B138" s="64" t="s">
        <v>7</v>
      </c>
      <c r="C138" s="61"/>
      <c r="D138" s="62"/>
      <c r="E138" s="63"/>
      <c r="F138" s="66">
        <f>IF(G138=1,0,IF(E138&gt;HORAS!$B$96,E138-HORAS!$B$96,))</f>
        <v>0</v>
      </c>
      <c r="G138" s="67">
        <f t="shared" si="93"/>
        <v>0</v>
      </c>
      <c r="H138" s="67">
        <f>IF(D138&gt;=HORAS!$B$103,1,0)</f>
        <v>0</v>
      </c>
      <c r="I138" s="68">
        <f t="shared" si="94"/>
        <v>0</v>
      </c>
      <c r="J138" s="68">
        <f>IF(I138&lt;=HORAS!$B$115,0,IF(I138&lt;=HORAS!$B$116,0.25,IF(I138&lt;=HORAS!$B$117,0.5,IF(I138&lt;=HORAS!$B$114,0.75,1))))</f>
        <v>0</v>
      </c>
      <c r="K138" s="69">
        <f>IF(G138=1,0,IF(E138&gt;HORAS!$B$97,E138-HORAS!$B$97,0))</f>
        <v>0</v>
      </c>
      <c r="L138" s="68">
        <f t="shared" si="95"/>
        <v>0</v>
      </c>
      <c r="M138" s="68">
        <f t="shared" si="96"/>
        <v>0</v>
      </c>
      <c r="N138" s="67">
        <f t="shared" si="97"/>
        <v>0</v>
      </c>
      <c r="O138" s="67">
        <f>IF(E138&lt;HORAS!$B$97,J138,0)</f>
        <v>0</v>
      </c>
      <c r="P138" s="67">
        <f t="shared" si="98"/>
        <v>0</v>
      </c>
      <c r="Q138" s="67">
        <f>IF(E138&gt;HORAS!$B$97,J138,0)</f>
        <v>0</v>
      </c>
      <c r="R138" s="67">
        <f t="shared" si="70"/>
        <v>0</v>
      </c>
      <c r="S138" s="67">
        <f t="shared" si="71"/>
        <v>0</v>
      </c>
      <c r="T138" s="67"/>
      <c r="U138" s="67">
        <f t="shared" si="72"/>
        <v>6</v>
      </c>
      <c r="V138" s="70" t="e">
        <f>VLOOKUP(C138,HORAS!$A$120:$A$137,1,FALSE)</f>
        <v>#N/A</v>
      </c>
      <c r="W138" s="67" t="b">
        <f t="shared" si="73"/>
        <v>1</v>
      </c>
      <c r="X138" s="59">
        <f t="shared" si="74"/>
        <v>0</v>
      </c>
      <c r="Y138" s="71">
        <f t="shared" si="75"/>
        <v>0</v>
      </c>
      <c r="Z138" s="71">
        <f t="shared" si="76"/>
        <v>0</v>
      </c>
      <c r="AA138" s="67">
        <f t="shared" si="77"/>
        <v>0</v>
      </c>
      <c r="AB138" s="67">
        <f t="shared" si="78"/>
        <v>0</v>
      </c>
      <c r="AC138" s="69">
        <f>IF(U138=7,IF(E138&gt;HORAS!$B$97,E138-HORAS!$B$97,0),IF(W138=FALSE,IF(E138&gt;HORAS!$B$97,E138-HORAS!$B$97,0),0))</f>
        <v>0</v>
      </c>
      <c r="AD138" s="71">
        <f t="shared" si="79"/>
        <v>0</v>
      </c>
      <c r="AE138" s="71">
        <f t="shared" si="80"/>
        <v>0</v>
      </c>
      <c r="AF138" s="68">
        <f>IF(AE138&lt;=HORAS!$B$115,0,IF(AE138&lt;=HORAS!$B$116,0.25,IF(AE138&lt;=HORAS!$B$117,0.5,IF(AE138&lt;=HORAS!$B$114,0.75,1))))</f>
        <v>0</v>
      </c>
      <c r="AG138" s="67">
        <f t="shared" si="81"/>
        <v>0</v>
      </c>
      <c r="AH138" s="67">
        <f>IF(AA138&gt;=8,IF(E138&lt;HORAS!$B$97,AF138,0),0)</f>
        <v>0</v>
      </c>
      <c r="AI138" s="67">
        <f>IF(E138&gt;=HORAS!$B$97,AF138,0)</f>
        <v>0</v>
      </c>
      <c r="AJ138" s="67">
        <f t="shared" si="82"/>
        <v>0</v>
      </c>
      <c r="AK138" s="67">
        <f t="shared" si="83"/>
        <v>0</v>
      </c>
      <c r="AL138" s="71">
        <f t="shared" si="84"/>
        <v>0</v>
      </c>
      <c r="AN138" s="59">
        <f t="shared" si="85"/>
        <v>0</v>
      </c>
      <c r="AO138" s="58">
        <f>IF(H138=1,IF(D138&lt;HORAS!$B$104,HORAS!$D$104-HORAS!$B$104,HORAS!$D$104-D138),0)</f>
        <v>0</v>
      </c>
      <c r="AP138" s="58">
        <f>IF(H138=1,IF(E138&gt;HORAS!$C$104,HORAS!$C$104,E138),0)</f>
        <v>0</v>
      </c>
      <c r="AQ138" s="58">
        <f t="shared" si="86"/>
        <v>0</v>
      </c>
      <c r="AR138" s="72">
        <f t="shared" si="87"/>
        <v>0</v>
      </c>
      <c r="AS138" s="72">
        <f t="shared" si="88"/>
        <v>0</v>
      </c>
      <c r="AT138" s="68">
        <f>IF(AS138&lt;=HORAS!$B$115,0,IF(AS138&lt;=HORAS!$B$116,0.25,IF(AS138&lt;=HORAS!$B$117,0.5,IF(AS138&lt;=HORAS!$B$114,0.75,1))))</f>
        <v>0</v>
      </c>
      <c r="AU138" s="67">
        <f t="shared" si="89"/>
        <v>0</v>
      </c>
      <c r="AV138" s="59">
        <f>IF(H138=1,IF(E138&gt;HORAS!$C$104,E138-HORAS!$C$104),0)</f>
        <v>0</v>
      </c>
      <c r="AW138" s="67">
        <f t="shared" si="90"/>
        <v>0</v>
      </c>
      <c r="AX138" s="67">
        <f t="shared" si="91"/>
        <v>0</v>
      </c>
      <c r="AY138" s="68">
        <f>IF(AX138&lt;=HORAS!$B$115,0,IF(AX138&lt;=HORAS!$B$116,0.25,IF(AX138&lt;=HORAS!$B$117,0.5,IF(AX138&lt;=HORAS!$B$114,0.75,1))))</f>
        <v>0</v>
      </c>
      <c r="AZ138" s="67">
        <f t="shared" si="92"/>
        <v>0</v>
      </c>
      <c r="BA138" s="67"/>
    </row>
    <row r="139" spans="1:53" s="72" customFormat="1" x14ac:dyDescent="0.2">
      <c r="A139" s="64" t="s">
        <v>224</v>
      </c>
      <c r="B139" s="64" t="s">
        <v>7</v>
      </c>
      <c r="C139" s="61"/>
      <c r="D139" s="62"/>
      <c r="E139" s="63"/>
      <c r="F139" s="66">
        <f>IF(G139=1,0,IF(E139&gt;HORAS!$B$96,E139-HORAS!$B$96,))</f>
        <v>0</v>
      </c>
      <c r="G139" s="67">
        <f t="shared" si="93"/>
        <v>0</v>
      </c>
      <c r="H139" s="67">
        <f>IF(D139&gt;=HORAS!$B$103,1,0)</f>
        <v>0</v>
      </c>
      <c r="I139" s="68">
        <f t="shared" si="94"/>
        <v>0</v>
      </c>
      <c r="J139" s="68">
        <f>IF(I139&lt;=HORAS!$B$115,0,IF(I139&lt;=HORAS!$B$116,0.25,IF(I139&lt;=HORAS!$B$117,0.5,IF(I139&lt;=HORAS!$B$114,0.75,1))))</f>
        <v>0</v>
      </c>
      <c r="K139" s="69">
        <f>IF(G139=1,0,IF(E139&gt;HORAS!$B$97,E139-HORAS!$B$97,0))</f>
        <v>0</v>
      </c>
      <c r="L139" s="68">
        <f t="shared" si="95"/>
        <v>0</v>
      </c>
      <c r="M139" s="68">
        <f t="shared" si="96"/>
        <v>0</v>
      </c>
      <c r="N139" s="67">
        <f t="shared" si="97"/>
        <v>0</v>
      </c>
      <c r="O139" s="67">
        <f>IF(E139&lt;HORAS!$B$97,J139,0)</f>
        <v>0</v>
      </c>
      <c r="P139" s="67">
        <f t="shared" si="98"/>
        <v>0</v>
      </c>
      <c r="Q139" s="67">
        <f>IF(E139&gt;HORAS!$B$97,J139,0)</f>
        <v>0</v>
      </c>
      <c r="R139" s="67">
        <f t="shared" si="70"/>
        <v>0</v>
      </c>
      <c r="S139" s="67">
        <f t="shared" si="71"/>
        <v>0</v>
      </c>
      <c r="T139" s="67"/>
      <c r="U139" s="67">
        <f t="shared" si="72"/>
        <v>6</v>
      </c>
      <c r="V139" s="70" t="e">
        <f>VLOOKUP(C139,HORAS!$A$120:$A$137,1,FALSE)</f>
        <v>#N/A</v>
      </c>
      <c r="W139" s="67" t="b">
        <f t="shared" si="73"/>
        <v>1</v>
      </c>
      <c r="X139" s="59">
        <f t="shared" si="74"/>
        <v>0</v>
      </c>
      <c r="Y139" s="71">
        <f t="shared" si="75"/>
        <v>0</v>
      </c>
      <c r="Z139" s="71">
        <f t="shared" si="76"/>
        <v>0</v>
      </c>
      <c r="AA139" s="67">
        <f t="shared" si="77"/>
        <v>0</v>
      </c>
      <c r="AB139" s="67">
        <f t="shared" si="78"/>
        <v>0</v>
      </c>
      <c r="AC139" s="69">
        <f>IF(U139=7,IF(E139&gt;HORAS!$B$97,E139-HORAS!$B$97,0),IF(W139=FALSE,IF(E139&gt;HORAS!$B$97,E139-HORAS!$B$97,0),0))</f>
        <v>0</v>
      </c>
      <c r="AD139" s="71">
        <f t="shared" si="79"/>
        <v>0</v>
      </c>
      <c r="AE139" s="71">
        <f t="shared" si="80"/>
        <v>0</v>
      </c>
      <c r="AF139" s="68">
        <f>IF(AE139&lt;=HORAS!$B$115,0,IF(AE139&lt;=HORAS!$B$116,0.25,IF(AE139&lt;=HORAS!$B$117,0.5,IF(AE139&lt;=HORAS!$B$114,0.75,1))))</f>
        <v>0</v>
      </c>
      <c r="AG139" s="67">
        <f t="shared" si="81"/>
        <v>0</v>
      </c>
      <c r="AH139" s="67">
        <f>IF(AA139&gt;=8,IF(E139&lt;HORAS!$B$97,AF139,0),0)</f>
        <v>0</v>
      </c>
      <c r="AI139" s="67">
        <f>IF(E139&gt;=HORAS!$B$97,AF139,0)</f>
        <v>0</v>
      </c>
      <c r="AJ139" s="67">
        <f t="shared" si="82"/>
        <v>0</v>
      </c>
      <c r="AK139" s="67">
        <f t="shared" si="83"/>
        <v>0</v>
      </c>
      <c r="AL139" s="71">
        <f t="shared" si="84"/>
        <v>0</v>
      </c>
      <c r="AN139" s="59">
        <f t="shared" si="85"/>
        <v>0</v>
      </c>
      <c r="AO139" s="58">
        <f>IF(H139=1,IF(D139&lt;HORAS!$B$104,HORAS!$D$104-HORAS!$B$104,HORAS!$D$104-D139),0)</f>
        <v>0</v>
      </c>
      <c r="AP139" s="58">
        <f>IF(H139=1,IF(E139&gt;HORAS!$C$104,HORAS!$C$104,E139),0)</f>
        <v>0</v>
      </c>
      <c r="AQ139" s="58">
        <f t="shared" si="86"/>
        <v>0</v>
      </c>
      <c r="AR139" s="72">
        <f t="shared" si="87"/>
        <v>0</v>
      </c>
      <c r="AS139" s="72">
        <f t="shared" si="88"/>
        <v>0</v>
      </c>
      <c r="AT139" s="68">
        <f>IF(AS139&lt;=HORAS!$B$115,0,IF(AS139&lt;=HORAS!$B$116,0.25,IF(AS139&lt;=HORAS!$B$117,0.5,IF(AS139&lt;=HORAS!$B$114,0.75,1))))</f>
        <v>0</v>
      </c>
      <c r="AU139" s="67">
        <f t="shared" si="89"/>
        <v>0</v>
      </c>
      <c r="AV139" s="59">
        <f>IF(H139=1,IF(E139&gt;HORAS!$C$104,E139-HORAS!$C$104),0)</f>
        <v>0</v>
      </c>
      <c r="AW139" s="67">
        <f t="shared" si="90"/>
        <v>0</v>
      </c>
      <c r="AX139" s="67">
        <f t="shared" si="91"/>
        <v>0</v>
      </c>
      <c r="AY139" s="68">
        <f>IF(AX139&lt;=HORAS!$B$115,0,IF(AX139&lt;=HORAS!$B$116,0.25,IF(AX139&lt;=HORAS!$B$117,0.5,IF(AX139&lt;=HORAS!$B$114,0.75,1))))</f>
        <v>0</v>
      </c>
      <c r="AZ139" s="67">
        <f t="shared" si="92"/>
        <v>0</v>
      </c>
      <c r="BA139" s="67"/>
    </row>
    <row r="140" spans="1:53" s="72" customFormat="1" x14ac:dyDescent="0.2">
      <c r="A140" s="64" t="s">
        <v>225</v>
      </c>
      <c r="B140" s="64" t="s">
        <v>252</v>
      </c>
      <c r="C140" s="61"/>
      <c r="D140" s="62"/>
      <c r="E140" s="64"/>
      <c r="F140" s="66">
        <f>IF(G140=1,0,IF(E140&gt;HORAS!$B$96,E140-HORAS!$B$96,))</f>
        <v>0</v>
      </c>
      <c r="G140" s="67">
        <f t="shared" si="93"/>
        <v>0</v>
      </c>
      <c r="H140" s="67">
        <f>IF(D140&gt;=HORAS!$B$103,1,0)</f>
        <v>0</v>
      </c>
      <c r="I140" s="68">
        <f t="shared" si="94"/>
        <v>0</v>
      </c>
      <c r="J140" s="68">
        <f>IF(I140&lt;=HORAS!$B$115,0,IF(I140&lt;=HORAS!$B$116,0.25,IF(I140&lt;=HORAS!$B$117,0.5,IF(I140&lt;=HORAS!$B$114,0.75,1))))</f>
        <v>0</v>
      </c>
      <c r="K140" s="69">
        <f>IF(G140=1,0,IF(E140&gt;HORAS!$B$97,E140-HORAS!$B$97,0))</f>
        <v>0</v>
      </c>
      <c r="L140" s="68">
        <f t="shared" si="95"/>
        <v>0</v>
      </c>
      <c r="M140" s="68">
        <f t="shared" si="96"/>
        <v>0</v>
      </c>
      <c r="N140" s="67">
        <f t="shared" si="97"/>
        <v>0</v>
      </c>
      <c r="O140" s="67">
        <f>IF(E140&lt;HORAS!$B$97,J140,0)</f>
        <v>0</v>
      </c>
      <c r="P140" s="67">
        <f t="shared" si="98"/>
        <v>0</v>
      </c>
      <c r="Q140" s="67">
        <f>IF(E140&gt;HORAS!$B$97,J140,0)</f>
        <v>0</v>
      </c>
      <c r="R140" s="67">
        <f t="shared" si="70"/>
        <v>0</v>
      </c>
      <c r="S140" s="67">
        <f t="shared" si="71"/>
        <v>0</v>
      </c>
      <c r="T140" s="67"/>
      <c r="U140" s="67">
        <f t="shared" si="72"/>
        <v>6</v>
      </c>
      <c r="V140" s="70" t="e">
        <f>VLOOKUP(C140,HORAS!$A$120:$A$137,1,FALSE)</f>
        <v>#N/A</v>
      </c>
      <c r="W140" s="67" t="b">
        <f t="shared" si="73"/>
        <v>1</v>
      </c>
      <c r="X140" s="59">
        <f t="shared" si="74"/>
        <v>0</v>
      </c>
      <c r="Y140" s="71">
        <f t="shared" si="75"/>
        <v>0</v>
      </c>
      <c r="Z140" s="71">
        <f t="shared" si="76"/>
        <v>0</v>
      </c>
      <c r="AA140" s="67">
        <f t="shared" si="77"/>
        <v>0</v>
      </c>
      <c r="AB140" s="67">
        <f t="shared" si="78"/>
        <v>0</v>
      </c>
      <c r="AC140" s="69">
        <f>IF(U140=7,IF(E140&gt;HORAS!$B$97,E140-HORAS!$B$97,0),IF(W140=FALSE,IF(E140&gt;HORAS!$B$97,E140-HORAS!$B$97,0),0))</f>
        <v>0</v>
      </c>
      <c r="AD140" s="71">
        <f t="shared" si="79"/>
        <v>0</v>
      </c>
      <c r="AE140" s="71">
        <f t="shared" si="80"/>
        <v>0</v>
      </c>
      <c r="AF140" s="68">
        <f>IF(AE140&lt;=HORAS!$B$115,0,IF(AE140&lt;=HORAS!$B$116,0.25,IF(AE140&lt;=HORAS!$B$117,0.5,IF(AE140&lt;=HORAS!$B$114,0.75,1))))</f>
        <v>0</v>
      </c>
      <c r="AG140" s="67">
        <f t="shared" si="81"/>
        <v>0</v>
      </c>
      <c r="AH140" s="67">
        <f>IF(AA140&gt;=8,IF(E140&lt;HORAS!$B$97,AF140,0),0)</f>
        <v>0</v>
      </c>
      <c r="AI140" s="67">
        <f>IF(E140&gt;=HORAS!$B$97,AF140,0)</f>
        <v>0</v>
      </c>
      <c r="AJ140" s="67">
        <f t="shared" si="82"/>
        <v>0</v>
      </c>
      <c r="AK140" s="67">
        <f t="shared" si="83"/>
        <v>0</v>
      </c>
      <c r="AL140" s="71">
        <f t="shared" si="84"/>
        <v>0</v>
      </c>
      <c r="AN140" s="59">
        <f t="shared" si="85"/>
        <v>0</v>
      </c>
      <c r="AO140" s="58">
        <f>IF(H140=1,IF(D140&lt;HORAS!$B$104,HORAS!$D$104-HORAS!$B$104,HORAS!$D$104-D140),0)</f>
        <v>0</v>
      </c>
      <c r="AP140" s="58">
        <f>IF(H140=1,IF(E140&gt;HORAS!$C$104,HORAS!$C$104,E140),0)</f>
        <v>0</v>
      </c>
      <c r="AQ140" s="58">
        <f t="shared" si="86"/>
        <v>0</v>
      </c>
      <c r="AR140" s="72">
        <f t="shared" si="87"/>
        <v>0</v>
      </c>
      <c r="AS140" s="72">
        <f t="shared" si="88"/>
        <v>0</v>
      </c>
      <c r="AT140" s="68">
        <f>IF(AS140&lt;=HORAS!$B$115,0,IF(AS140&lt;=HORAS!$B$116,0.25,IF(AS140&lt;=HORAS!$B$117,0.5,IF(AS140&lt;=HORAS!$B$114,0.75,1))))</f>
        <v>0</v>
      </c>
      <c r="AU140" s="67">
        <f t="shared" si="89"/>
        <v>0</v>
      </c>
      <c r="AV140" s="59">
        <f>IF(H140=1,IF(E140&gt;HORAS!$C$104,E140-HORAS!$C$104),0)</f>
        <v>0</v>
      </c>
      <c r="AW140" s="67">
        <f t="shared" si="90"/>
        <v>0</v>
      </c>
      <c r="AX140" s="67">
        <f t="shared" si="91"/>
        <v>0</v>
      </c>
      <c r="AY140" s="68">
        <f>IF(AX140&lt;=HORAS!$B$115,0,IF(AX140&lt;=HORAS!$B$116,0.25,IF(AX140&lt;=HORAS!$B$117,0.5,IF(AX140&lt;=HORAS!$B$114,0.75,1))))</f>
        <v>0</v>
      </c>
      <c r="AZ140" s="67">
        <f t="shared" si="92"/>
        <v>0</v>
      </c>
      <c r="BA140" s="67"/>
    </row>
    <row r="141" spans="1:53" s="72" customFormat="1" x14ac:dyDescent="0.2">
      <c r="A141" s="64" t="s">
        <v>225</v>
      </c>
      <c r="B141" s="64" t="s">
        <v>252</v>
      </c>
      <c r="C141" s="61"/>
      <c r="D141" s="62"/>
      <c r="E141" s="59"/>
      <c r="F141" s="66">
        <f>IF(G141=1,0,IF(E141&gt;HORAS!$B$96,E141-HORAS!$B$96,))</f>
        <v>0</v>
      </c>
      <c r="G141" s="67">
        <f t="shared" si="93"/>
        <v>0</v>
      </c>
      <c r="H141" s="67">
        <f>IF(D141&gt;=HORAS!$B$103,1,0)</f>
        <v>0</v>
      </c>
      <c r="I141" s="68">
        <f t="shared" si="94"/>
        <v>0</v>
      </c>
      <c r="J141" s="68">
        <f>IF(I141&lt;=HORAS!$B$115,0,IF(I141&lt;=HORAS!$B$116,0.25,IF(I141&lt;=HORAS!$B$117,0.5,IF(I141&lt;=HORAS!$B$114,0.75,1))))</f>
        <v>0</v>
      </c>
      <c r="K141" s="69">
        <f>IF(G141=1,0,IF(E141&gt;HORAS!$B$97,E141-HORAS!$B$97,0))</f>
        <v>0</v>
      </c>
      <c r="L141" s="68">
        <f t="shared" si="95"/>
        <v>0</v>
      </c>
      <c r="M141" s="68">
        <f t="shared" si="96"/>
        <v>0</v>
      </c>
      <c r="N141" s="67">
        <f t="shared" si="97"/>
        <v>0</v>
      </c>
      <c r="O141" s="67">
        <f>IF(E141&lt;HORAS!$B$97,J141,0)</f>
        <v>0</v>
      </c>
      <c r="P141" s="67">
        <f t="shared" si="98"/>
        <v>0</v>
      </c>
      <c r="Q141" s="67">
        <f>IF(E141&gt;HORAS!$B$97,J141,0)</f>
        <v>0</v>
      </c>
      <c r="R141" s="67">
        <f t="shared" si="70"/>
        <v>0</v>
      </c>
      <c r="S141" s="67">
        <f t="shared" si="71"/>
        <v>0</v>
      </c>
      <c r="T141" s="67"/>
      <c r="U141" s="67">
        <f t="shared" si="72"/>
        <v>6</v>
      </c>
      <c r="V141" s="70" t="e">
        <f>VLOOKUP(C141,HORAS!$A$120:$A$137,1,FALSE)</f>
        <v>#N/A</v>
      </c>
      <c r="W141" s="67" t="b">
        <f t="shared" si="73"/>
        <v>1</v>
      </c>
      <c r="X141" s="59">
        <f t="shared" si="74"/>
        <v>0</v>
      </c>
      <c r="Y141" s="71">
        <f t="shared" si="75"/>
        <v>0</v>
      </c>
      <c r="Z141" s="71">
        <f t="shared" si="76"/>
        <v>0</v>
      </c>
      <c r="AA141" s="67">
        <f t="shared" si="77"/>
        <v>0</v>
      </c>
      <c r="AB141" s="67">
        <f t="shared" si="78"/>
        <v>0</v>
      </c>
      <c r="AC141" s="69">
        <f>IF(U141=7,IF(E141&gt;HORAS!$B$97,E141-HORAS!$B$97,0),IF(W141=FALSE,IF(E141&gt;HORAS!$B$97,E141-HORAS!$B$97,0),0))</f>
        <v>0</v>
      </c>
      <c r="AD141" s="71">
        <f t="shared" si="79"/>
        <v>0</v>
      </c>
      <c r="AE141" s="71">
        <f t="shared" si="80"/>
        <v>0</v>
      </c>
      <c r="AF141" s="68">
        <f>IF(AE141&lt;=HORAS!$B$115,0,IF(AE141&lt;=HORAS!$B$116,0.25,IF(AE141&lt;=HORAS!$B$117,0.5,IF(AE141&lt;=HORAS!$B$114,0.75,1))))</f>
        <v>0</v>
      </c>
      <c r="AG141" s="67">
        <f t="shared" si="81"/>
        <v>0</v>
      </c>
      <c r="AH141" s="67">
        <f>IF(AA141&gt;=8,IF(E141&lt;HORAS!$B$97,AF141,0),0)</f>
        <v>0</v>
      </c>
      <c r="AI141" s="67">
        <f>IF(E141&gt;=HORAS!$B$97,AF141,0)</f>
        <v>0</v>
      </c>
      <c r="AJ141" s="67">
        <f t="shared" si="82"/>
        <v>0</v>
      </c>
      <c r="AK141" s="67">
        <f t="shared" si="83"/>
        <v>0</v>
      </c>
      <c r="AL141" s="71">
        <f t="shared" si="84"/>
        <v>0</v>
      </c>
      <c r="AN141" s="59">
        <f t="shared" si="85"/>
        <v>0</v>
      </c>
      <c r="AO141" s="58">
        <f>IF(H141=1,IF(D141&lt;HORAS!$B$104,HORAS!$D$104-HORAS!$B$104,HORAS!$D$104-D141),0)</f>
        <v>0</v>
      </c>
      <c r="AP141" s="58">
        <f>IF(H141=1,IF(E141&gt;HORAS!$C$104,HORAS!$C$104,E141),0)</f>
        <v>0</v>
      </c>
      <c r="AQ141" s="58">
        <f t="shared" si="86"/>
        <v>0</v>
      </c>
      <c r="AR141" s="72">
        <f t="shared" si="87"/>
        <v>0</v>
      </c>
      <c r="AS141" s="72">
        <f t="shared" si="88"/>
        <v>0</v>
      </c>
      <c r="AT141" s="68">
        <f>IF(AS141&lt;=HORAS!$B$115,0,IF(AS141&lt;=HORAS!$B$116,0.25,IF(AS141&lt;=HORAS!$B$117,0.5,IF(AS141&lt;=HORAS!$B$114,0.75,1))))</f>
        <v>0</v>
      </c>
      <c r="AU141" s="67">
        <f t="shared" si="89"/>
        <v>0</v>
      </c>
      <c r="AV141" s="59">
        <f>IF(H141=1,IF(E141&gt;HORAS!$C$104,E141-HORAS!$C$104),0)</f>
        <v>0</v>
      </c>
      <c r="AW141" s="67">
        <f t="shared" si="90"/>
        <v>0</v>
      </c>
      <c r="AX141" s="67">
        <f t="shared" si="91"/>
        <v>0</v>
      </c>
      <c r="AY141" s="68">
        <f>IF(AX141&lt;=HORAS!$B$115,0,IF(AX141&lt;=HORAS!$B$116,0.25,IF(AX141&lt;=HORAS!$B$117,0.5,IF(AX141&lt;=HORAS!$B$114,0.75,1))))</f>
        <v>0</v>
      </c>
      <c r="AZ141" s="67">
        <f t="shared" si="92"/>
        <v>0</v>
      </c>
      <c r="BA141" s="67"/>
    </row>
    <row r="142" spans="1:53" s="72" customFormat="1" x14ac:dyDescent="0.2">
      <c r="A142" s="64" t="s">
        <v>225</v>
      </c>
      <c r="B142" s="64" t="s">
        <v>252</v>
      </c>
      <c r="C142" s="61"/>
      <c r="D142" s="62"/>
      <c r="E142" s="59"/>
      <c r="F142" s="66">
        <f>IF(G142=1,0,IF(E142&gt;HORAS!$B$96,E142-HORAS!$B$96,))</f>
        <v>0</v>
      </c>
      <c r="G142" s="67">
        <f t="shared" si="93"/>
        <v>0</v>
      </c>
      <c r="H142" s="67">
        <f>IF(D142&gt;=HORAS!$B$103,1,0)</f>
        <v>0</v>
      </c>
      <c r="I142" s="68">
        <f t="shared" si="94"/>
        <v>0</v>
      </c>
      <c r="J142" s="68">
        <f>IF(I142&lt;=HORAS!$B$115,0,IF(I142&lt;=HORAS!$B$116,0.25,IF(I142&lt;=HORAS!$B$117,0.5,IF(I142&lt;=HORAS!$B$114,0.75,1))))</f>
        <v>0</v>
      </c>
      <c r="K142" s="69">
        <f>IF(G142=1,0,IF(E142&gt;HORAS!$B$97,E142-HORAS!$B$97,0))</f>
        <v>0</v>
      </c>
      <c r="L142" s="68">
        <f t="shared" si="95"/>
        <v>0</v>
      </c>
      <c r="M142" s="68">
        <f t="shared" si="96"/>
        <v>0</v>
      </c>
      <c r="N142" s="67">
        <f t="shared" si="97"/>
        <v>0</v>
      </c>
      <c r="O142" s="67">
        <f>IF(E142&lt;HORAS!$B$97,J142,0)</f>
        <v>0</v>
      </c>
      <c r="P142" s="67">
        <f t="shared" si="98"/>
        <v>0</v>
      </c>
      <c r="Q142" s="67">
        <f>IF(E142&gt;HORAS!$B$97,J142,0)</f>
        <v>0</v>
      </c>
      <c r="R142" s="67">
        <f t="shared" si="70"/>
        <v>0</v>
      </c>
      <c r="S142" s="67">
        <f t="shared" si="71"/>
        <v>0</v>
      </c>
      <c r="T142" s="67"/>
      <c r="U142" s="67">
        <f t="shared" si="72"/>
        <v>6</v>
      </c>
      <c r="V142" s="70" t="e">
        <f>VLOOKUP(C142,HORAS!$A$120:$A$137,1,FALSE)</f>
        <v>#N/A</v>
      </c>
      <c r="W142" s="67" t="b">
        <f t="shared" si="73"/>
        <v>1</v>
      </c>
      <c r="X142" s="59">
        <f t="shared" si="74"/>
        <v>0</v>
      </c>
      <c r="Y142" s="71">
        <f t="shared" si="75"/>
        <v>0</v>
      </c>
      <c r="Z142" s="71">
        <f t="shared" si="76"/>
        <v>0</v>
      </c>
      <c r="AA142" s="67">
        <f t="shared" si="77"/>
        <v>0</v>
      </c>
      <c r="AB142" s="67">
        <f t="shared" si="78"/>
        <v>0</v>
      </c>
      <c r="AC142" s="69">
        <f>IF(U142=7,IF(E142&gt;HORAS!$B$97,E142-HORAS!$B$97,0),IF(W142=FALSE,IF(E142&gt;HORAS!$B$97,E142-HORAS!$B$97,0),0))</f>
        <v>0</v>
      </c>
      <c r="AD142" s="71">
        <f t="shared" si="79"/>
        <v>0</v>
      </c>
      <c r="AE142" s="71">
        <f t="shared" si="80"/>
        <v>0</v>
      </c>
      <c r="AF142" s="68">
        <f>IF(AE142&lt;=HORAS!$B$115,0,IF(AE142&lt;=HORAS!$B$116,0.25,IF(AE142&lt;=HORAS!$B$117,0.5,IF(AE142&lt;=HORAS!$B$114,0.75,1))))</f>
        <v>0</v>
      </c>
      <c r="AG142" s="67">
        <f t="shared" si="81"/>
        <v>0</v>
      </c>
      <c r="AH142" s="67">
        <f>IF(AA142&gt;=8,IF(E142&lt;HORAS!$B$97,AF142,0),0)</f>
        <v>0</v>
      </c>
      <c r="AI142" s="67">
        <f>IF(E142&gt;=HORAS!$B$97,AF142,0)</f>
        <v>0</v>
      </c>
      <c r="AJ142" s="67">
        <f t="shared" si="82"/>
        <v>0</v>
      </c>
      <c r="AK142" s="67">
        <f t="shared" si="83"/>
        <v>0</v>
      </c>
      <c r="AL142" s="71">
        <f t="shared" si="84"/>
        <v>0</v>
      </c>
      <c r="AN142" s="59">
        <f t="shared" si="85"/>
        <v>0</v>
      </c>
      <c r="AO142" s="58">
        <f>IF(H142=1,IF(D142&lt;HORAS!$B$104,HORAS!$D$104-HORAS!$B$104,HORAS!$D$104-D142),0)</f>
        <v>0</v>
      </c>
      <c r="AP142" s="58">
        <f>IF(H142=1,IF(E142&gt;HORAS!$C$104,HORAS!$C$104,E142),0)</f>
        <v>0</v>
      </c>
      <c r="AQ142" s="58">
        <f t="shared" si="86"/>
        <v>0</v>
      </c>
      <c r="AR142" s="72">
        <f t="shared" si="87"/>
        <v>0</v>
      </c>
      <c r="AS142" s="72">
        <f t="shared" si="88"/>
        <v>0</v>
      </c>
      <c r="AT142" s="68">
        <f>IF(AS142&lt;=HORAS!$B$115,0,IF(AS142&lt;=HORAS!$B$116,0.25,IF(AS142&lt;=HORAS!$B$117,0.5,IF(AS142&lt;=HORAS!$B$114,0.75,1))))</f>
        <v>0</v>
      </c>
      <c r="AU142" s="67">
        <f t="shared" si="89"/>
        <v>0</v>
      </c>
      <c r="AV142" s="59">
        <f>IF(H142=1,IF(E142&gt;HORAS!$C$104,E142-HORAS!$C$104),0)</f>
        <v>0</v>
      </c>
      <c r="AW142" s="67">
        <f t="shared" si="90"/>
        <v>0</v>
      </c>
      <c r="AX142" s="67">
        <f t="shared" si="91"/>
        <v>0</v>
      </c>
      <c r="AY142" s="68">
        <f>IF(AX142&lt;=HORAS!$B$115,0,IF(AX142&lt;=HORAS!$B$116,0.25,IF(AX142&lt;=HORAS!$B$117,0.5,IF(AX142&lt;=HORAS!$B$114,0.75,1))))</f>
        <v>0</v>
      </c>
      <c r="AZ142" s="67">
        <f t="shared" si="92"/>
        <v>0</v>
      </c>
      <c r="BA142" s="67"/>
    </row>
    <row r="143" spans="1:53" s="72" customFormat="1" x14ac:dyDescent="0.2">
      <c r="A143" s="64" t="s">
        <v>225</v>
      </c>
      <c r="B143" s="64" t="s">
        <v>252</v>
      </c>
      <c r="C143" s="61"/>
      <c r="D143" s="62"/>
      <c r="E143" s="59"/>
      <c r="F143" s="66">
        <f>IF(G143=1,0,IF(E143&gt;HORAS!$B$96,E143-HORAS!$B$96,))</f>
        <v>0</v>
      </c>
      <c r="G143" s="67">
        <f t="shared" si="93"/>
        <v>0</v>
      </c>
      <c r="H143" s="67">
        <f>IF(D143&gt;=HORAS!$B$103,1,0)</f>
        <v>0</v>
      </c>
      <c r="I143" s="68">
        <f t="shared" si="94"/>
        <v>0</v>
      </c>
      <c r="J143" s="68">
        <f>IF(I143&lt;=HORAS!$B$115,0,IF(I143&lt;=HORAS!$B$116,0.25,IF(I143&lt;=HORAS!$B$117,0.5,IF(I143&lt;=HORAS!$B$114,0.75,1))))</f>
        <v>0</v>
      </c>
      <c r="K143" s="69">
        <f>IF(G143=1,0,IF(E143&gt;HORAS!$B$97,E143-HORAS!$B$97,0))</f>
        <v>0</v>
      </c>
      <c r="L143" s="68">
        <f t="shared" si="95"/>
        <v>0</v>
      </c>
      <c r="M143" s="68">
        <f t="shared" si="96"/>
        <v>0</v>
      </c>
      <c r="N143" s="67">
        <f t="shared" si="97"/>
        <v>0</v>
      </c>
      <c r="O143" s="67">
        <f>IF(E143&lt;HORAS!$B$97,J143,0)</f>
        <v>0</v>
      </c>
      <c r="P143" s="67">
        <f t="shared" si="98"/>
        <v>0</v>
      </c>
      <c r="Q143" s="67">
        <f>IF(E143&gt;HORAS!$B$97,J143,0)</f>
        <v>0</v>
      </c>
      <c r="R143" s="67">
        <f t="shared" si="70"/>
        <v>0</v>
      </c>
      <c r="S143" s="67">
        <f t="shared" si="71"/>
        <v>0</v>
      </c>
      <c r="T143" s="67"/>
      <c r="U143" s="67">
        <f t="shared" si="72"/>
        <v>6</v>
      </c>
      <c r="V143" s="70" t="e">
        <f>VLOOKUP(C143,HORAS!$A$120:$A$137,1,FALSE)</f>
        <v>#N/A</v>
      </c>
      <c r="W143" s="67" t="b">
        <f t="shared" si="73"/>
        <v>1</v>
      </c>
      <c r="X143" s="59">
        <f t="shared" si="74"/>
        <v>0</v>
      </c>
      <c r="Y143" s="71">
        <f t="shared" si="75"/>
        <v>0</v>
      </c>
      <c r="Z143" s="71">
        <f t="shared" si="76"/>
        <v>0</v>
      </c>
      <c r="AA143" s="67">
        <f t="shared" si="77"/>
        <v>0</v>
      </c>
      <c r="AB143" s="67">
        <f t="shared" si="78"/>
        <v>0</v>
      </c>
      <c r="AC143" s="69">
        <f>IF(U143=7,IF(E143&gt;HORAS!$B$97,E143-HORAS!$B$97,0),IF(W143=FALSE,IF(E143&gt;HORAS!$B$97,E143-HORAS!$B$97,0),0))</f>
        <v>0</v>
      </c>
      <c r="AD143" s="71">
        <f t="shared" si="79"/>
        <v>0</v>
      </c>
      <c r="AE143" s="71">
        <f t="shared" si="80"/>
        <v>0</v>
      </c>
      <c r="AF143" s="68">
        <f>IF(AE143&lt;=HORAS!$B$115,0,IF(AE143&lt;=HORAS!$B$116,0.25,IF(AE143&lt;=HORAS!$B$117,0.5,IF(AE143&lt;=HORAS!$B$114,0.75,1))))</f>
        <v>0</v>
      </c>
      <c r="AG143" s="67">
        <f t="shared" si="81"/>
        <v>0</v>
      </c>
      <c r="AH143" s="67">
        <f>IF(AA143&gt;=8,IF(E143&lt;HORAS!$B$97,AF143,0),0)</f>
        <v>0</v>
      </c>
      <c r="AI143" s="67">
        <f>IF(E143&gt;=HORAS!$B$97,AF143,0)</f>
        <v>0</v>
      </c>
      <c r="AJ143" s="67">
        <f t="shared" si="82"/>
        <v>0</v>
      </c>
      <c r="AK143" s="67">
        <f t="shared" si="83"/>
        <v>0</v>
      </c>
      <c r="AL143" s="71">
        <f t="shared" si="84"/>
        <v>0</v>
      </c>
      <c r="AN143" s="59">
        <f t="shared" si="85"/>
        <v>0</v>
      </c>
      <c r="AO143" s="58">
        <f>IF(H143=1,IF(D143&lt;HORAS!$B$104,HORAS!$D$104-HORAS!$B$104,HORAS!$D$104-D143),0)</f>
        <v>0</v>
      </c>
      <c r="AP143" s="58">
        <f>IF(H143=1,IF(E143&gt;HORAS!$C$104,HORAS!$C$104,E143),0)</f>
        <v>0</v>
      </c>
      <c r="AQ143" s="58">
        <f t="shared" si="86"/>
        <v>0</v>
      </c>
      <c r="AR143" s="72">
        <f t="shared" si="87"/>
        <v>0</v>
      </c>
      <c r="AS143" s="72">
        <f t="shared" si="88"/>
        <v>0</v>
      </c>
      <c r="AT143" s="68">
        <f>IF(AS143&lt;=HORAS!$B$115,0,IF(AS143&lt;=HORAS!$B$116,0.25,IF(AS143&lt;=HORAS!$B$117,0.5,IF(AS143&lt;=HORAS!$B$114,0.75,1))))</f>
        <v>0</v>
      </c>
      <c r="AU143" s="67">
        <f t="shared" si="89"/>
        <v>0</v>
      </c>
      <c r="AV143" s="59">
        <f>IF(H143=1,IF(E143&gt;HORAS!$C$104,E143-HORAS!$C$104),0)</f>
        <v>0</v>
      </c>
      <c r="AW143" s="67">
        <f t="shared" si="90"/>
        <v>0</v>
      </c>
      <c r="AX143" s="67">
        <f t="shared" si="91"/>
        <v>0</v>
      </c>
      <c r="AY143" s="68">
        <f>IF(AX143&lt;=HORAS!$B$115,0,IF(AX143&lt;=HORAS!$B$116,0.25,IF(AX143&lt;=HORAS!$B$117,0.5,IF(AX143&lt;=HORAS!$B$114,0.75,1))))</f>
        <v>0</v>
      </c>
      <c r="AZ143" s="67">
        <f t="shared" si="92"/>
        <v>0</v>
      </c>
      <c r="BA143" s="67"/>
    </row>
    <row r="144" spans="1:53" s="72" customFormat="1" x14ac:dyDescent="0.2">
      <c r="A144" s="64" t="s">
        <v>225</v>
      </c>
      <c r="B144" s="64" t="s">
        <v>252</v>
      </c>
      <c r="C144" s="61"/>
      <c r="D144" s="62"/>
      <c r="E144" s="59"/>
      <c r="F144" s="66">
        <f>IF(G144=1,0,IF(E144&gt;HORAS!$B$96,E144-HORAS!$B$96,))</f>
        <v>0</v>
      </c>
      <c r="G144" s="67">
        <f t="shared" si="93"/>
        <v>0</v>
      </c>
      <c r="H144" s="67">
        <f>IF(D144&gt;=HORAS!$B$103,1,0)</f>
        <v>0</v>
      </c>
      <c r="I144" s="68">
        <f t="shared" si="94"/>
        <v>0</v>
      </c>
      <c r="J144" s="68">
        <f>IF(I144&lt;=HORAS!$B$115,0,IF(I144&lt;=HORAS!$B$116,0.25,IF(I144&lt;=HORAS!$B$117,0.5,IF(I144&lt;=HORAS!$B$114,0.75,1))))</f>
        <v>0</v>
      </c>
      <c r="K144" s="69">
        <f>IF(G144=1,0,IF(E144&gt;HORAS!$B$97,E144-HORAS!$B$97,0))</f>
        <v>0</v>
      </c>
      <c r="L144" s="68">
        <f t="shared" si="95"/>
        <v>0</v>
      </c>
      <c r="M144" s="68">
        <f t="shared" si="96"/>
        <v>0</v>
      </c>
      <c r="N144" s="67">
        <f t="shared" si="97"/>
        <v>0</v>
      </c>
      <c r="O144" s="67">
        <f>IF(E144&lt;HORAS!$B$97,J144,0)</f>
        <v>0</v>
      </c>
      <c r="P144" s="67">
        <f t="shared" si="98"/>
        <v>0</v>
      </c>
      <c r="Q144" s="67">
        <f>IF(E144&gt;HORAS!$B$97,J144,0)</f>
        <v>0</v>
      </c>
      <c r="R144" s="67">
        <f t="shared" si="70"/>
        <v>0</v>
      </c>
      <c r="S144" s="67">
        <f t="shared" si="71"/>
        <v>0</v>
      </c>
      <c r="T144" s="67"/>
      <c r="U144" s="67">
        <f t="shared" si="72"/>
        <v>6</v>
      </c>
      <c r="V144" s="70" t="e">
        <f>VLOOKUP(C144,HORAS!$A$120:$A$137,1,FALSE)</f>
        <v>#N/A</v>
      </c>
      <c r="W144" s="67" t="b">
        <f t="shared" si="73"/>
        <v>1</v>
      </c>
      <c r="X144" s="59">
        <f t="shared" si="74"/>
        <v>0</v>
      </c>
      <c r="Y144" s="71">
        <f t="shared" si="75"/>
        <v>0</v>
      </c>
      <c r="Z144" s="71">
        <f t="shared" si="76"/>
        <v>0</v>
      </c>
      <c r="AA144" s="67">
        <f t="shared" si="77"/>
        <v>0</v>
      </c>
      <c r="AB144" s="67">
        <f t="shared" si="78"/>
        <v>0</v>
      </c>
      <c r="AC144" s="69">
        <f>IF(U144=7,IF(E144&gt;HORAS!$B$97,E144-HORAS!$B$97,0),IF(W144=FALSE,IF(E144&gt;HORAS!$B$97,E144-HORAS!$B$97,0),0))</f>
        <v>0</v>
      </c>
      <c r="AD144" s="71">
        <f t="shared" si="79"/>
        <v>0</v>
      </c>
      <c r="AE144" s="71">
        <f t="shared" si="80"/>
        <v>0</v>
      </c>
      <c r="AF144" s="68">
        <f>IF(AE144&lt;=HORAS!$B$115,0,IF(AE144&lt;=HORAS!$B$116,0.25,IF(AE144&lt;=HORAS!$B$117,0.5,IF(AE144&lt;=HORAS!$B$114,0.75,1))))</f>
        <v>0</v>
      </c>
      <c r="AG144" s="67">
        <f t="shared" si="81"/>
        <v>0</v>
      </c>
      <c r="AH144" s="67">
        <f>IF(AA144&gt;=8,IF(E144&lt;HORAS!$B$97,AF144,0),0)</f>
        <v>0</v>
      </c>
      <c r="AI144" s="67">
        <f>IF(E144&gt;=HORAS!$B$97,AF144,0)</f>
        <v>0</v>
      </c>
      <c r="AJ144" s="67">
        <f t="shared" si="82"/>
        <v>0</v>
      </c>
      <c r="AK144" s="67">
        <f t="shared" si="83"/>
        <v>0</v>
      </c>
      <c r="AL144" s="71">
        <f t="shared" si="84"/>
        <v>0</v>
      </c>
      <c r="AN144" s="59">
        <f t="shared" si="85"/>
        <v>0</v>
      </c>
      <c r="AO144" s="58">
        <f>IF(H144=1,IF(D144&lt;HORAS!$B$104,HORAS!$D$104-HORAS!$B$104,HORAS!$D$104-D144),0)</f>
        <v>0</v>
      </c>
      <c r="AP144" s="58">
        <f>IF(H144=1,IF(E144&gt;HORAS!$C$104,HORAS!$C$104,E144),0)</f>
        <v>0</v>
      </c>
      <c r="AQ144" s="58">
        <f t="shared" si="86"/>
        <v>0</v>
      </c>
      <c r="AR144" s="72">
        <f t="shared" si="87"/>
        <v>0</v>
      </c>
      <c r="AS144" s="72">
        <f t="shared" si="88"/>
        <v>0</v>
      </c>
      <c r="AT144" s="68">
        <f>IF(AS144&lt;=HORAS!$B$115,0,IF(AS144&lt;=HORAS!$B$116,0.25,IF(AS144&lt;=HORAS!$B$117,0.5,IF(AS144&lt;=HORAS!$B$114,0.75,1))))</f>
        <v>0</v>
      </c>
      <c r="AU144" s="67">
        <f t="shared" si="89"/>
        <v>0</v>
      </c>
      <c r="AV144" s="59">
        <f>IF(H144=1,IF(E144&gt;HORAS!$C$104,E144-HORAS!$C$104),0)</f>
        <v>0</v>
      </c>
      <c r="AW144" s="67">
        <f t="shared" si="90"/>
        <v>0</v>
      </c>
      <c r="AX144" s="67">
        <f t="shared" si="91"/>
        <v>0</v>
      </c>
      <c r="AY144" s="68">
        <f>IF(AX144&lt;=HORAS!$B$115,0,IF(AX144&lt;=HORAS!$B$116,0.25,IF(AX144&lt;=HORAS!$B$117,0.5,IF(AX144&lt;=HORAS!$B$114,0.75,1))))</f>
        <v>0</v>
      </c>
      <c r="AZ144" s="67">
        <f t="shared" si="92"/>
        <v>0</v>
      </c>
      <c r="BA144" s="67"/>
    </row>
    <row r="145" spans="1:53" s="72" customFormat="1" x14ac:dyDescent="0.2">
      <c r="A145" s="64" t="s">
        <v>225</v>
      </c>
      <c r="B145" s="64" t="s">
        <v>252</v>
      </c>
      <c r="C145" s="61"/>
      <c r="D145" s="62"/>
      <c r="E145" s="59"/>
      <c r="F145" s="66">
        <f>IF(G145=1,0,IF(E145&gt;HORAS!$B$96,E145-HORAS!$B$96,))</f>
        <v>0</v>
      </c>
      <c r="G145" s="67">
        <f t="shared" si="93"/>
        <v>0</v>
      </c>
      <c r="H145" s="67">
        <f>IF(D145&gt;=HORAS!$B$103,1,0)</f>
        <v>0</v>
      </c>
      <c r="I145" s="68">
        <f t="shared" si="94"/>
        <v>0</v>
      </c>
      <c r="J145" s="68">
        <f>IF(I145&lt;=HORAS!$B$115,0,IF(I145&lt;=HORAS!$B$116,0.25,IF(I145&lt;=HORAS!$B$117,0.5,IF(I145&lt;=HORAS!$B$114,0.75,1))))</f>
        <v>0</v>
      </c>
      <c r="K145" s="69">
        <f>IF(G145=1,0,IF(E145&gt;HORAS!$B$97,E145-HORAS!$B$97,0))</f>
        <v>0</v>
      </c>
      <c r="L145" s="68">
        <f t="shared" si="95"/>
        <v>0</v>
      </c>
      <c r="M145" s="68">
        <f t="shared" si="96"/>
        <v>0</v>
      </c>
      <c r="N145" s="67">
        <f t="shared" si="97"/>
        <v>0</v>
      </c>
      <c r="O145" s="67">
        <f>IF(E145&lt;HORAS!$B$97,J145,0)</f>
        <v>0</v>
      </c>
      <c r="P145" s="67">
        <f t="shared" si="98"/>
        <v>0</v>
      </c>
      <c r="Q145" s="67">
        <f>IF(E145&gt;HORAS!$B$97,J145,0)</f>
        <v>0</v>
      </c>
      <c r="R145" s="67">
        <f t="shared" si="70"/>
        <v>0</v>
      </c>
      <c r="S145" s="67">
        <f t="shared" si="71"/>
        <v>0</v>
      </c>
      <c r="T145" s="67"/>
      <c r="U145" s="67">
        <f t="shared" si="72"/>
        <v>6</v>
      </c>
      <c r="V145" s="70" t="e">
        <f>VLOOKUP(C145,HORAS!$A$120:$A$137,1,FALSE)</f>
        <v>#N/A</v>
      </c>
      <c r="W145" s="67" t="b">
        <f t="shared" si="73"/>
        <v>1</v>
      </c>
      <c r="X145" s="59">
        <f t="shared" si="74"/>
        <v>0</v>
      </c>
      <c r="Y145" s="71">
        <f t="shared" si="75"/>
        <v>0</v>
      </c>
      <c r="Z145" s="71">
        <f t="shared" si="76"/>
        <v>0</v>
      </c>
      <c r="AA145" s="67">
        <f t="shared" si="77"/>
        <v>0</v>
      </c>
      <c r="AB145" s="67">
        <f t="shared" si="78"/>
        <v>0</v>
      </c>
      <c r="AC145" s="69">
        <f>IF(U145=7,IF(E145&gt;HORAS!$B$97,E145-HORAS!$B$97,0),IF(W145=FALSE,IF(E145&gt;HORAS!$B$97,E145-HORAS!$B$97,0),0))</f>
        <v>0</v>
      </c>
      <c r="AD145" s="71">
        <f t="shared" si="79"/>
        <v>0</v>
      </c>
      <c r="AE145" s="71">
        <f t="shared" si="80"/>
        <v>0</v>
      </c>
      <c r="AF145" s="68">
        <f>IF(AE145&lt;=HORAS!$B$115,0,IF(AE145&lt;=HORAS!$B$116,0.25,IF(AE145&lt;=HORAS!$B$117,0.5,IF(AE145&lt;=HORAS!$B$114,0.75,1))))</f>
        <v>0</v>
      </c>
      <c r="AG145" s="67">
        <f t="shared" si="81"/>
        <v>0</v>
      </c>
      <c r="AH145" s="67">
        <f>IF(AA145&gt;=8,IF(E145&lt;HORAS!$B$97,AF145,0),0)</f>
        <v>0</v>
      </c>
      <c r="AI145" s="67">
        <f>IF(E145&gt;=HORAS!$B$97,AF145,0)</f>
        <v>0</v>
      </c>
      <c r="AJ145" s="67">
        <f t="shared" si="82"/>
        <v>0</v>
      </c>
      <c r="AK145" s="67">
        <f t="shared" si="83"/>
        <v>0</v>
      </c>
      <c r="AL145" s="71">
        <f t="shared" si="84"/>
        <v>0</v>
      </c>
      <c r="AN145" s="59">
        <f t="shared" si="85"/>
        <v>0</v>
      </c>
      <c r="AO145" s="58">
        <f>IF(H145=1,IF(D145&lt;HORAS!$B$104,HORAS!$D$104-HORAS!$B$104,HORAS!$D$104-D145),0)</f>
        <v>0</v>
      </c>
      <c r="AP145" s="58">
        <f>IF(H145=1,IF(E145&gt;HORAS!$C$104,HORAS!$C$104,E145),0)</f>
        <v>0</v>
      </c>
      <c r="AQ145" s="58">
        <f t="shared" si="86"/>
        <v>0</v>
      </c>
      <c r="AR145" s="72">
        <f t="shared" si="87"/>
        <v>0</v>
      </c>
      <c r="AS145" s="72">
        <f t="shared" si="88"/>
        <v>0</v>
      </c>
      <c r="AT145" s="68">
        <f>IF(AS145&lt;=HORAS!$B$115,0,IF(AS145&lt;=HORAS!$B$116,0.25,IF(AS145&lt;=HORAS!$B$117,0.5,IF(AS145&lt;=HORAS!$B$114,0.75,1))))</f>
        <v>0</v>
      </c>
      <c r="AU145" s="67">
        <f t="shared" si="89"/>
        <v>0</v>
      </c>
      <c r="AV145" s="59">
        <f>IF(H145=1,IF(E145&gt;HORAS!$C$104,E145-HORAS!$C$104),0)</f>
        <v>0</v>
      </c>
      <c r="AW145" s="67">
        <f t="shared" si="90"/>
        <v>0</v>
      </c>
      <c r="AX145" s="67">
        <f t="shared" si="91"/>
        <v>0</v>
      </c>
      <c r="AY145" s="68">
        <f>IF(AX145&lt;=HORAS!$B$115,0,IF(AX145&lt;=HORAS!$B$116,0.25,IF(AX145&lt;=HORAS!$B$117,0.5,IF(AX145&lt;=HORAS!$B$114,0.75,1))))</f>
        <v>0</v>
      </c>
      <c r="AZ145" s="67">
        <f t="shared" si="92"/>
        <v>0</v>
      </c>
      <c r="BA145" s="67"/>
    </row>
    <row r="146" spans="1:53" s="72" customFormat="1" x14ac:dyDescent="0.2">
      <c r="A146" s="64" t="s">
        <v>225</v>
      </c>
      <c r="B146" s="64" t="s">
        <v>252</v>
      </c>
      <c r="C146" s="61"/>
      <c r="D146" s="62"/>
      <c r="E146" s="59"/>
      <c r="F146" s="66">
        <f>IF(G146=1,0,IF(E146&gt;HORAS!$B$96,E146-HORAS!$B$96,))</f>
        <v>0</v>
      </c>
      <c r="G146" s="67">
        <f t="shared" si="93"/>
        <v>0</v>
      </c>
      <c r="H146" s="67">
        <f>IF(D146&gt;=HORAS!$B$103,1,0)</f>
        <v>0</v>
      </c>
      <c r="I146" s="68">
        <f t="shared" si="94"/>
        <v>0</v>
      </c>
      <c r="J146" s="68">
        <f>IF(I146&lt;=HORAS!$B$115,0,IF(I146&lt;=HORAS!$B$116,0.25,IF(I146&lt;=HORAS!$B$117,0.5,IF(I146&lt;=HORAS!$B$114,0.75,1))))</f>
        <v>0</v>
      </c>
      <c r="K146" s="69">
        <f>IF(G146=1,0,IF(E146&gt;HORAS!$B$97,E146-HORAS!$B$97,0))</f>
        <v>0</v>
      </c>
      <c r="L146" s="68">
        <f t="shared" si="95"/>
        <v>0</v>
      </c>
      <c r="M146" s="68">
        <f t="shared" si="96"/>
        <v>0</v>
      </c>
      <c r="N146" s="67">
        <f t="shared" si="97"/>
        <v>0</v>
      </c>
      <c r="O146" s="67">
        <f>IF(E146&lt;HORAS!$B$97,J146,0)</f>
        <v>0</v>
      </c>
      <c r="P146" s="67">
        <f t="shared" si="98"/>
        <v>0</v>
      </c>
      <c r="Q146" s="67">
        <f>IF(E146&gt;HORAS!$B$97,J146,0)</f>
        <v>0</v>
      </c>
      <c r="R146" s="67">
        <f t="shared" si="70"/>
        <v>0</v>
      </c>
      <c r="S146" s="67">
        <f t="shared" si="71"/>
        <v>0</v>
      </c>
      <c r="T146" s="67"/>
      <c r="U146" s="67">
        <f t="shared" si="72"/>
        <v>6</v>
      </c>
      <c r="V146" s="70" t="e">
        <f>VLOOKUP(C146,HORAS!$A$120:$A$137,1,FALSE)</f>
        <v>#N/A</v>
      </c>
      <c r="W146" s="67" t="b">
        <f t="shared" si="73"/>
        <v>1</v>
      </c>
      <c r="X146" s="59">
        <f t="shared" si="74"/>
        <v>0</v>
      </c>
      <c r="Y146" s="71">
        <f t="shared" si="75"/>
        <v>0</v>
      </c>
      <c r="Z146" s="71">
        <f t="shared" si="76"/>
        <v>0</v>
      </c>
      <c r="AA146" s="67">
        <f t="shared" si="77"/>
        <v>0</v>
      </c>
      <c r="AB146" s="67">
        <f t="shared" si="78"/>
        <v>0</v>
      </c>
      <c r="AC146" s="69">
        <f>IF(U146=7,IF(E146&gt;HORAS!$B$97,E146-HORAS!$B$97,0),IF(W146=FALSE,IF(E146&gt;HORAS!$B$97,E146-HORAS!$B$97,0),0))</f>
        <v>0</v>
      </c>
      <c r="AD146" s="71">
        <f t="shared" si="79"/>
        <v>0</v>
      </c>
      <c r="AE146" s="71">
        <f t="shared" si="80"/>
        <v>0</v>
      </c>
      <c r="AF146" s="68">
        <f>IF(AE146&lt;=HORAS!$B$115,0,IF(AE146&lt;=HORAS!$B$116,0.25,IF(AE146&lt;=HORAS!$B$117,0.5,IF(AE146&lt;=HORAS!$B$114,0.75,1))))</f>
        <v>0</v>
      </c>
      <c r="AG146" s="67">
        <f t="shared" si="81"/>
        <v>0</v>
      </c>
      <c r="AH146" s="67">
        <f>IF(AA146&gt;=8,IF(E146&lt;HORAS!$B$97,AF146,0),0)</f>
        <v>0</v>
      </c>
      <c r="AI146" s="67">
        <f>IF(E146&gt;=HORAS!$B$97,AF146,0)</f>
        <v>0</v>
      </c>
      <c r="AJ146" s="67">
        <f t="shared" si="82"/>
        <v>0</v>
      </c>
      <c r="AK146" s="67">
        <f t="shared" si="83"/>
        <v>0</v>
      </c>
      <c r="AL146" s="71">
        <f t="shared" si="84"/>
        <v>0</v>
      </c>
      <c r="AN146" s="59">
        <f t="shared" si="85"/>
        <v>0</v>
      </c>
      <c r="AO146" s="58">
        <f>IF(H146=1,IF(D146&lt;HORAS!$B$104,HORAS!$D$104-HORAS!$B$104,HORAS!$D$104-D146),0)</f>
        <v>0</v>
      </c>
      <c r="AP146" s="58">
        <f>IF(H146=1,IF(E146&gt;HORAS!$C$104,HORAS!$C$104,E146),0)</f>
        <v>0</v>
      </c>
      <c r="AQ146" s="58">
        <f t="shared" si="86"/>
        <v>0</v>
      </c>
      <c r="AR146" s="72">
        <f t="shared" si="87"/>
        <v>0</v>
      </c>
      <c r="AS146" s="72">
        <f t="shared" si="88"/>
        <v>0</v>
      </c>
      <c r="AT146" s="68">
        <f>IF(AS146&lt;=HORAS!$B$115,0,IF(AS146&lt;=HORAS!$B$116,0.25,IF(AS146&lt;=HORAS!$B$117,0.5,IF(AS146&lt;=HORAS!$B$114,0.75,1))))</f>
        <v>0</v>
      </c>
      <c r="AU146" s="67">
        <f t="shared" si="89"/>
        <v>0</v>
      </c>
      <c r="AV146" s="59">
        <f>IF(H146=1,IF(E146&gt;HORAS!$C$104,E146-HORAS!$C$104),0)</f>
        <v>0</v>
      </c>
      <c r="AW146" s="67">
        <f t="shared" si="90"/>
        <v>0</v>
      </c>
      <c r="AX146" s="67">
        <f t="shared" si="91"/>
        <v>0</v>
      </c>
      <c r="AY146" s="68">
        <f>IF(AX146&lt;=HORAS!$B$115,0,IF(AX146&lt;=HORAS!$B$116,0.25,IF(AX146&lt;=HORAS!$B$117,0.5,IF(AX146&lt;=HORAS!$B$114,0.75,1))))</f>
        <v>0</v>
      </c>
      <c r="AZ146" s="67">
        <f t="shared" si="92"/>
        <v>0</v>
      </c>
      <c r="BA146" s="67"/>
    </row>
    <row r="147" spans="1:53" s="72" customFormat="1" x14ac:dyDescent="0.2">
      <c r="A147" s="64" t="s">
        <v>225</v>
      </c>
      <c r="B147" s="64" t="s">
        <v>252</v>
      </c>
      <c r="C147" s="61"/>
      <c r="D147" s="62"/>
      <c r="E147" s="59"/>
      <c r="F147" s="66">
        <f>IF(G147=1,0,IF(E147&gt;HORAS!$B$96,E147-HORAS!$B$96,))</f>
        <v>0</v>
      </c>
      <c r="G147" s="67">
        <f t="shared" si="93"/>
        <v>0</v>
      </c>
      <c r="H147" s="67">
        <f>IF(D147&gt;=HORAS!$B$103,1,0)</f>
        <v>0</v>
      </c>
      <c r="I147" s="68">
        <f t="shared" si="94"/>
        <v>0</v>
      </c>
      <c r="J147" s="68">
        <f>IF(I147&lt;=HORAS!$B$115,0,IF(I147&lt;=HORAS!$B$116,0.25,IF(I147&lt;=HORAS!$B$117,0.5,IF(I147&lt;=HORAS!$B$114,0.75,1))))</f>
        <v>0</v>
      </c>
      <c r="K147" s="69">
        <f>IF(G147=1,0,IF(E147&gt;HORAS!$B$97,E147-HORAS!$B$97,0))</f>
        <v>0</v>
      </c>
      <c r="L147" s="68">
        <f t="shared" si="95"/>
        <v>0</v>
      </c>
      <c r="M147" s="68">
        <f t="shared" si="96"/>
        <v>0</v>
      </c>
      <c r="N147" s="67">
        <f t="shared" si="97"/>
        <v>0</v>
      </c>
      <c r="O147" s="67">
        <f>IF(E147&lt;HORAS!$B$97,J147,0)</f>
        <v>0</v>
      </c>
      <c r="P147" s="67">
        <f t="shared" si="98"/>
        <v>0</v>
      </c>
      <c r="Q147" s="67">
        <f>IF(E147&gt;HORAS!$B$97,J147,0)</f>
        <v>0</v>
      </c>
      <c r="R147" s="67">
        <f t="shared" si="70"/>
        <v>0</v>
      </c>
      <c r="S147" s="67">
        <f t="shared" si="71"/>
        <v>0</v>
      </c>
      <c r="T147" s="67"/>
      <c r="U147" s="67">
        <f t="shared" si="72"/>
        <v>6</v>
      </c>
      <c r="V147" s="70" t="e">
        <f>VLOOKUP(C147,HORAS!$A$120:$A$137,1,FALSE)</f>
        <v>#N/A</v>
      </c>
      <c r="W147" s="67" t="b">
        <f t="shared" si="73"/>
        <v>1</v>
      </c>
      <c r="X147" s="59">
        <f t="shared" si="74"/>
        <v>0</v>
      </c>
      <c r="Y147" s="71">
        <f t="shared" si="75"/>
        <v>0</v>
      </c>
      <c r="Z147" s="71">
        <f t="shared" si="76"/>
        <v>0</v>
      </c>
      <c r="AA147" s="67">
        <f t="shared" si="77"/>
        <v>0</v>
      </c>
      <c r="AB147" s="67">
        <f t="shared" si="78"/>
        <v>0</v>
      </c>
      <c r="AC147" s="69">
        <f>IF(U147=7,IF(E147&gt;HORAS!$B$97,E147-HORAS!$B$97,0),IF(W147=FALSE,IF(E147&gt;HORAS!$B$97,E147-HORAS!$B$97,0),0))</f>
        <v>0</v>
      </c>
      <c r="AD147" s="71">
        <f t="shared" si="79"/>
        <v>0</v>
      </c>
      <c r="AE147" s="71">
        <f t="shared" si="80"/>
        <v>0</v>
      </c>
      <c r="AF147" s="68">
        <f>IF(AE147&lt;=HORAS!$B$115,0,IF(AE147&lt;=HORAS!$B$116,0.25,IF(AE147&lt;=HORAS!$B$117,0.5,IF(AE147&lt;=HORAS!$B$114,0.75,1))))</f>
        <v>0</v>
      </c>
      <c r="AG147" s="67">
        <f t="shared" si="81"/>
        <v>0</v>
      </c>
      <c r="AH147" s="67">
        <f>IF(AA147&gt;=8,IF(E147&lt;HORAS!$B$97,AF147,0),0)</f>
        <v>0</v>
      </c>
      <c r="AI147" s="67">
        <f>IF(E147&gt;=HORAS!$B$97,AF147,0)</f>
        <v>0</v>
      </c>
      <c r="AJ147" s="67">
        <f t="shared" si="82"/>
        <v>0</v>
      </c>
      <c r="AK147" s="67">
        <f t="shared" si="83"/>
        <v>0</v>
      </c>
      <c r="AL147" s="71">
        <f t="shared" si="84"/>
        <v>0</v>
      </c>
      <c r="AN147" s="59">
        <f t="shared" si="85"/>
        <v>0</v>
      </c>
      <c r="AO147" s="58">
        <f>IF(H147=1,IF(D147&lt;HORAS!$B$104,HORAS!$D$104-HORAS!$B$104,HORAS!$D$104-D147),0)</f>
        <v>0</v>
      </c>
      <c r="AP147" s="58">
        <f>IF(H147=1,IF(E147&gt;HORAS!$C$104,HORAS!$C$104,E147),0)</f>
        <v>0</v>
      </c>
      <c r="AQ147" s="58">
        <f t="shared" si="86"/>
        <v>0</v>
      </c>
      <c r="AR147" s="72">
        <f t="shared" si="87"/>
        <v>0</v>
      </c>
      <c r="AS147" s="72">
        <f t="shared" si="88"/>
        <v>0</v>
      </c>
      <c r="AT147" s="68">
        <f>IF(AS147&lt;=HORAS!$B$115,0,IF(AS147&lt;=HORAS!$B$116,0.25,IF(AS147&lt;=HORAS!$B$117,0.5,IF(AS147&lt;=HORAS!$B$114,0.75,1))))</f>
        <v>0</v>
      </c>
      <c r="AU147" s="67">
        <f t="shared" si="89"/>
        <v>0</v>
      </c>
      <c r="AV147" s="59">
        <f>IF(H147=1,IF(E147&gt;HORAS!$C$104,E147-HORAS!$C$104),0)</f>
        <v>0</v>
      </c>
      <c r="AW147" s="67">
        <f t="shared" si="90"/>
        <v>0</v>
      </c>
      <c r="AX147" s="67">
        <f t="shared" si="91"/>
        <v>0</v>
      </c>
      <c r="AY147" s="68">
        <f>IF(AX147&lt;=HORAS!$B$115,0,IF(AX147&lt;=HORAS!$B$116,0.25,IF(AX147&lt;=HORAS!$B$117,0.5,IF(AX147&lt;=HORAS!$B$114,0.75,1))))</f>
        <v>0</v>
      </c>
      <c r="AZ147" s="67">
        <f t="shared" si="92"/>
        <v>0</v>
      </c>
      <c r="BA147" s="67"/>
    </row>
    <row r="148" spans="1:53" s="72" customFormat="1" x14ac:dyDescent="0.2">
      <c r="A148" s="64" t="s">
        <v>225</v>
      </c>
      <c r="B148" s="64" t="s">
        <v>252</v>
      </c>
      <c r="C148" s="61"/>
      <c r="D148" s="62"/>
      <c r="E148" s="59"/>
      <c r="F148" s="66">
        <f>IF(G148=1,0,IF(E148&gt;HORAS!$B$96,E148-HORAS!$B$96,))</f>
        <v>0</v>
      </c>
      <c r="G148" s="67">
        <f t="shared" si="93"/>
        <v>0</v>
      </c>
      <c r="H148" s="67">
        <f>IF(D148&gt;=HORAS!$B$103,1,0)</f>
        <v>0</v>
      </c>
      <c r="I148" s="68">
        <f t="shared" si="94"/>
        <v>0</v>
      </c>
      <c r="J148" s="68">
        <f>IF(I148&lt;=HORAS!$B$115,0,IF(I148&lt;=HORAS!$B$116,0.25,IF(I148&lt;=HORAS!$B$117,0.5,IF(I148&lt;=HORAS!$B$114,0.75,1))))</f>
        <v>0</v>
      </c>
      <c r="K148" s="69">
        <f>IF(G148=1,0,IF(E148&gt;HORAS!$B$97,E148-HORAS!$B$97,0))</f>
        <v>0</v>
      </c>
      <c r="L148" s="68">
        <f t="shared" si="95"/>
        <v>0</v>
      </c>
      <c r="M148" s="68">
        <f t="shared" si="96"/>
        <v>0</v>
      </c>
      <c r="N148" s="67">
        <f t="shared" si="97"/>
        <v>0</v>
      </c>
      <c r="O148" s="67">
        <f>IF(E148&lt;HORAS!$B$97,J148,0)</f>
        <v>0</v>
      </c>
      <c r="P148" s="67">
        <f t="shared" si="98"/>
        <v>0</v>
      </c>
      <c r="Q148" s="67">
        <f>IF(E148&gt;HORAS!$B$97,J148,0)</f>
        <v>0</v>
      </c>
      <c r="R148" s="67">
        <f t="shared" si="70"/>
        <v>0</v>
      </c>
      <c r="S148" s="67">
        <f t="shared" si="71"/>
        <v>0</v>
      </c>
      <c r="T148" s="67"/>
      <c r="U148" s="67">
        <f t="shared" si="72"/>
        <v>6</v>
      </c>
      <c r="V148" s="70" t="e">
        <f>VLOOKUP(C148,HORAS!$A$120:$A$137,1,FALSE)</f>
        <v>#N/A</v>
      </c>
      <c r="W148" s="67" t="b">
        <f t="shared" si="73"/>
        <v>1</v>
      </c>
      <c r="X148" s="59">
        <f t="shared" si="74"/>
        <v>0</v>
      </c>
      <c r="Y148" s="71">
        <f t="shared" si="75"/>
        <v>0</v>
      </c>
      <c r="Z148" s="71">
        <f t="shared" si="76"/>
        <v>0</v>
      </c>
      <c r="AA148" s="67">
        <f t="shared" si="77"/>
        <v>0</v>
      </c>
      <c r="AB148" s="67">
        <f t="shared" si="78"/>
        <v>0</v>
      </c>
      <c r="AC148" s="69">
        <f>IF(U148=7,IF(E148&gt;HORAS!$B$97,E148-HORAS!$B$97,0),IF(W148=FALSE,IF(E148&gt;HORAS!$B$97,E148-HORAS!$B$97,0),0))</f>
        <v>0</v>
      </c>
      <c r="AD148" s="71">
        <f t="shared" si="79"/>
        <v>0</v>
      </c>
      <c r="AE148" s="71">
        <f t="shared" si="80"/>
        <v>0</v>
      </c>
      <c r="AF148" s="68">
        <f>IF(AE148&lt;=HORAS!$B$115,0,IF(AE148&lt;=HORAS!$B$116,0.25,IF(AE148&lt;=HORAS!$B$117,0.5,IF(AE148&lt;=HORAS!$B$114,0.75,1))))</f>
        <v>0</v>
      </c>
      <c r="AG148" s="67">
        <f t="shared" si="81"/>
        <v>0</v>
      </c>
      <c r="AH148" s="67">
        <f>IF(AA148&gt;=8,IF(E148&lt;HORAS!$B$97,AF148,0),0)</f>
        <v>0</v>
      </c>
      <c r="AI148" s="67">
        <f>IF(E148&gt;=HORAS!$B$97,AF148,0)</f>
        <v>0</v>
      </c>
      <c r="AJ148" s="67">
        <f t="shared" si="82"/>
        <v>0</v>
      </c>
      <c r="AK148" s="67">
        <f t="shared" si="83"/>
        <v>0</v>
      </c>
      <c r="AL148" s="71">
        <f t="shared" si="84"/>
        <v>0</v>
      </c>
      <c r="AN148" s="59">
        <f t="shared" si="85"/>
        <v>0</v>
      </c>
      <c r="AO148" s="58">
        <f>IF(H148=1,IF(D148&lt;HORAS!$B$104,HORAS!$D$104-HORAS!$B$104,HORAS!$D$104-D148),0)</f>
        <v>0</v>
      </c>
      <c r="AP148" s="58">
        <f>IF(H148=1,IF(E148&gt;HORAS!$C$104,HORAS!$C$104,E148),0)</f>
        <v>0</v>
      </c>
      <c r="AQ148" s="58">
        <f t="shared" si="86"/>
        <v>0</v>
      </c>
      <c r="AR148" s="72">
        <f t="shared" si="87"/>
        <v>0</v>
      </c>
      <c r="AS148" s="72">
        <f t="shared" si="88"/>
        <v>0</v>
      </c>
      <c r="AT148" s="68">
        <f>IF(AS148&lt;=HORAS!$B$115,0,IF(AS148&lt;=HORAS!$B$116,0.25,IF(AS148&lt;=HORAS!$B$117,0.5,IF(AS148&lt;=HORAS!$B$114,0.75,1))))</f>
        <v>0</v>
      </c>
      <c r="AU148" s="67">
        <f t="shared" si="89"/>
        <v>0</v>
      </c>
      <c r="AV148" s="59">
        <f>IF(H148=1,IF(E148&gt;HORAS!$C$104,E148-HORAS!$C$104),0)</f>
        <v>0</v>
      </c>
      <c r="AW148" s="67">
        <f t="shared" si="90"/>
        <v>0</v>
      </c>
      <c r="AX148" s="67">
        <f t="shared" si="91"/>
        <v>0</v>
      </c>
      <c r="AY148" s="68">
        <f>IF(AX148&lt;=HORAS!$B$115,0,IF(AX148&lt;=HORAS!$B$116,0.25,IF(AX148&lt;=HORAS!$B$117,0.5,IF(AX148&lt;=HORAS!$B$114,0.75,1))))</f>
        <v>0</v>
      </c>
      <c r="AZ148" s="67">
        <f t="shared" si="92"/>
        <v>0</v>
      </c>
      <c r="BA148" s="67"/>
    </row>
    <row r="149" spans="1:53" s="72" customFormat="1" x14ac:dyDescent="0.2">
      <c r="A149" s="64" t="s">
        <v>225</v>
      </c>
      <c r="B149" s="64" t="s">
        <v>252</v>
      </c>
      <c r="C149" s="61"/>
      <c r="D149" s="62"/>
      <c r="E149" s="59"/>
      <c r="F149" s="66">
        <f>IF(G149=1,0,IF(E149&gt;HORAS!$B$96,E149-HORAS!$B$96,))</f>
        <v>0</v>
      </c>
      <c r="G149" s="67">
        <f t="shared" si="93"/>
        <v>0</v>
      </c>
      <c r="H149" s="67">
        <f>IF(D149&gt;=HORAS!$B$103,1,0)</f>
        <v>0</v>
      </c>
      <c r="I149" s="68">
        <f t="shared" si="94"/>
        <v>0</v>
      </c>
      <c r="J149" s="68">
        <f>IF(I149&lt;=HORAS!$B$115,0,IF(I149&lt;=HORAS!$B$116,0.25,IF(I149&lt;=HORAS!$B$117,0.5,IF(I149&lt;=HORAS!$B$114,0.75,1))))</f>
        <v>0</v>
      </c>
      <c r="K149" s="69">
        <f>IF(G149=1,0,IF(E149&gt;HORAS!$B$97,E149-HORAS!$B$97,0))</f>
        <v>0</v>
      </c>
      <c r="L149" s="68">
        <f t="shared" si="95"/>
        <v>0</v>
      </c>
      <c r="M149" s="68">
        <f t="shared" si="96"/>
        <v>0</v>
      </c>
      <c r="N149" s="67">
        <f t="shared" si="97"/>
        <v>0</v>
      </c>
      <c r="O149" s="67">
        <f>IF(E149&lt;HORAS!$B$97,J149,0)</f>
        <v>0</v>
      </c>
      <c r="P149" s="67">
        <f t="shared" si="98"/>
        <v>0</v>
      </c>
      <c r="Q149" s="67">
        <f>IF(E149&gt;HORAS!$B$97,J149,0)</f>
        <v>0</v>
      </c>
      <c r="R149" s="67">
        <f t="shared" si="70"/>
        <v>0</v>
      </c>
      <c r="S149" s="67">
        <f t="shared" si="71"/>
        <v>0</v>
      </c>
      <c r="T149" s="67"/>
      <c r="U149" s="67">
        <f t="shared" si="72"/>
        <v>6</v>
      </c>
      <c r="V149" s="70" t="e">
        <f>VLOOKUP(C149,HORAS!$A$120:$A$137,1,FALSE)</f>
        <v>#N/A</v>
      </c>
      <c r="W149" s="67" t="b">
        <f t="shared" si="73"/>
        <v>1</v>
      </c>
      <c r="X149" s="59">
        <f t="shared" si="74"/>
        <v>0</v>
      </c>
      <c r="Y149" s="71">
        <f t="shared" si="75"/>
        <v>0</v>
      </c>
      <c r="Z149" s="71">
        <f t="shared" si="76"/>
        <v>0</v>
      </c>
      <c r="AA149" s="67">
        <f t="shared" si="77"/>
        <v>0</v>
      </c>
      <c r="AB149" s="67">
        <f t="shared" si="78"/>
        <v>0</v>
      </c>
      <c r="AC149" s="69">
        <f>IF(U149=7,IF(E149&gt;HORAS!$B$97,E149-HORAS!$B$97,0),IF(W149=FALSE,IF(E149&gt;HORAS!$B$97,E149-HORAS!$B$97,0),0))</f>
        <v>0</v>
      </c>
      <c r="AD149" s="71">
        <f t="shared" si="79"/>
        <v>0</v>
      </c>
      <c r="AE149" s="71">
        <f t="shared" si="80"/>
        <v>0</v>
      </c>
      <c r="AF149" s="68">
        <f>IF(AE149&lt;=HORAS!$B$115,0,IF(AE149&lt;=HORAS!$B$116,0.25,IF(AE149&lt;=HORAS!$B$117,0.5,IF(AE149&lt;=HORAS!$B$114,0.75,1))))</f>
        <v>0</v>
      </c>
      <c r="AG149" s="67">
        <f t="shared" si="81"/>
        <v>0</v>
      </c>
      <c r="AH149" s="67">
        <f>IF(AA149&gt;=8,IF(E149&lt;HORAS!$B$97,AF149,0),0)</f>
        <v>0</v>
      </c>
      <c r="AI149" s="67">
        <f>IF(E149&gt;=HORAS!$B$97,AF149,0)</f>
        <v>0</v>
      </c>
      <c r="AJ149" s="67">
        <f t="shared" si="82"/>
        <v>0</v>
      </c>
      <c r="AK149" s="67">
        <f t="shared" si="83"/>
        <v>0</v>
      </c>
      <c r="AL149" s="71">
        <f t="shared" si="84"/>
        <v>0</v>
      </c>
      <c r="AN149" s="59">
        <f t="shared" si="85"/>
        <v>0</v>
      </c>
      <c r="AO149" s="58">
        <f>IF(H149=1,IF(D149&lt;HORAS!$B$104,HORAS!$D$104-HORAS!$B$104,HORAS!$D$104-D149),0)</f>
        <v>0</v>
      </c>
      <c r="AP149" s="58">
        <f>IF(H149=1,IF(E149&gt;HORAS!$C$104,HORAS!$C$104,E149),0)</f>
        <v>0</v>
      </c>
      <c r="AQ149" s="58">
        <f t="shared" si="86"/>
        <v>0</v>
      </c>
      <c r="AR149" s="72">
        <f t="shared" si="87"/>
        <v>0</v>
      </c>
      <c r="AS149" s="72">
        <f t="shared" si="88"/>
        <v>0</v>
      </c>
      <c r="AT149" s="68">
        <f>IF(AS149&lt;=HORAS!$B$115,0,IF(AS149&lt;=HORAS!$B$116,0.25,IF(AS149&lt;=HORAS!$B$117,0.5,IF(AS149&lt;=HORAS!$B$114,0.75,1))))</f>
        <v>0</v>
      </c>
      <c r="AU149" s="67">
        <f t="shared" si="89"/>
        <v>0</v>
      </c>
      <c r="AV149" s="59">
        <f>IF(H149=1,IF(E149&gt;HORAS!$C$104,E149-HORAS!$C$104),0)</f>
        <v>0</v>
      </c>
      <c r="AW149" s="67">
        <f t="shared" si="90"/>
        <v>0</v>
      </c>
      <c r="AX149" s="67">
        <f t="shared" si="91"/>
        <v>0</v>
      </c>
      <c r="AY149" s="68">
        <f>IF(AX149&lt;=HORAS!$B$115,0,IF(AX149&lt;=HORAS!$B$116,0.25,IF(AX149&lt;=HORAS!$B$117,0.5,IF(AX149&lt;=HORAS!$B$114,0.75,1))))</f>
        <v>0</v>
      </c>
      <c r="AZ149" s="67">
        <f t="shared" si="92"/>
        <v>0</v>
      </c>
      <c r="BA149" s="67"/>
    </row>
    <row r="150" spans="1:53" s="72" customFormat="1" x14ac:dyDescent="0.2">
      <c r="A150" s="64" t="s">
        <v>225</v>
      </c>
      <c r="B150" s="64" t="s">
        <v>252</v>
      </c>
      <c r="C150" s="61"/>
      <c r="D150" s="62"/>
      <c r="E150" s="59"/>
      <c r="F150" s="66">
        <f>IF(G150=1,0,IF(E150&gt;HORAS!$B$96,E150-HORAS!$B$96,))</f>
        <v>0</v>
      </c>
      <c r="G150" s="67">
        <f t="shared" si="93"/>
        <v>0</v>
      </c>
      <c r="H150" s="67">
        <f>IF(D150&gt;=HORAS!$B$103,1,0)</f>
        <v>0</v>
      </c>
      <c r="I150" s="68">
        <f t="shared" si="94"/>
        <v>0</v>
      </c>
      <c r="J150" s="68">
        <f>IF(I150&lt;=HORAS!$B$115,0,IF(I150&lt;=HORAS!$B$116,0.25,IF(I150&lt;=HORAS!$B$117,0.5,IF(I150&lt;=HORAS!$B$114,0.75,1))))</f>
        <v>0</v>
      </c>
      <c r="K150" s="69">
        <f>IF(G150=1,0,IF(E150&gt;HORAS!$B$97,E150-HORAS!$B$97,0))</f>
        <v>0</v>
      </c>
      <c r="L150" s="68">
        <f t="shared" si="95"/>
        <v>0</v>
      </c>
      <c r="M150" s="68">
        <f t="shared" si="96"/>
        <v>0</v>
      </c>
      <c r="N150" s="67">
        <f t="shared" si="97"/>
        <v>0</v>
      </c>
      <c r="O150" s="67">
        <f>IF(E150&lt;HORAS!$B$97,J150,0)</f>
        <v>0</v>
      </c>
      <c r="P150" s="67">
        <f t="shared" si="98"/>
        <v>0</v>
      </c>
      <c r="Q150" s="67">
        <f>IF(E150&gt;HORAS!$B$97,J150,0)</f>
        <v>0</v>
      </c>
      <c r="R150" s="67">
        <f t="shared" ref="R150:R208" si="99">N150+O150</f>
        <v>0</v>
      </c>
      <c r="S150" s="67">
        <f t="shared" ref="S150:S208" si="100">P150+Q150</f>
        <v>0</v>
      </c>
      <c r="T150" s="67"/>
      <c r="U150" s="67">
        <f t="shared" ref="U150:U208" si="101">WEEKDAY(C150,2)</f>
        <v>6</v>
      </c>
      <c r="V150" s="70" t="e">
        <f>VLOOKUP(C150,HORAS!$A$120:$A$137,1,FALSE)</f>
        <v>#N/A</v>
      </c>
      <c r="W150" s="67" t="b">
        <f t="shared" ref="W150:W208" si="102">ISERROR(V150)</f>
        <v>1</v>
      </c>
      <c r="X150" s="59">
        <f t="shared" ref="X150:X208" si="103">IF(U150=7,E150-D150,IF(W150=FALSE,E150-D150,0))</f>
        <v>0</v>
      </c>
      <c r="Y150" s="71">
        <f t="shared" ref="Y150:Y208" si="104">HOUR(X150)</f>
        <v>0</v>
      </c>
      <c r="Z150" s="71">
        <f t="shared" ref="Z150:Z208" si="105">MINUTE(X150)</f>
        <v>0</v>
      </c>
      <c r="AA150" s="67">
        <f t="shared" ref="AA150:AA208" si="106">IF(Y150&lt;8,Y150,8)</f>
        <v>0</v>
      </c>
      <c r="AB150" s="67">
        <f t="shared" ref="AB150:AB208" si="107">IF(Y150&gt;=8,Y150-AA150,0)</f>
        <v>0</v>
      </c>
      <c r="AC150" s="69">
        <f>IF(U150=7,IF(E150&gt;HORAS!$B$97,E150-HORAS!$B$97,0),IF(W150=FALSE,IF(E150&gt;HORAS!$B$97,E150-HORAS!$B$97,0),0))</f>
        <v>0</v>
      </c>
      <c r="AD150" s="71">
        <f t="shared" ref="AD150:AD208" si="108">HOUR(AC150)</f>
        <v>0</v>
      </c>
      <c r="AE150" s="71">
        <f t="shared" ref="AE150:AE208" si="109">MINUTE(AC150)</f>
        <v>0</v>
      </c>
      <c r="AF150" s="68">
        <f>IF(AE150&lt;=HORAS!$B$115,0,IF(AE150&lt;=HORAS!$B$116,0.25,IF(AE150&lt;=HORAS!$B$117,0.5,IF(AE150&lt;=HORAS!$B$114,0.75,1))))</f>
        <v>0</v>
      </c>
      <c r="AG150" s="67">
        <f t="shared" ref="AG150:AG208" si="110">IF(AA150&lt;8,AF150,0)</f>
        <v>0</v>
      </c>
      <c r="AH150" s="67">
        <f>IF(AA150&gt;=8,IF(E150&lt;HORAS!$B$97,AF150,0),0)</f>
        <v>0</v>
      </c>
      <c r="AI150" s="67">
        <f>IF(E150&gt;=HORAS!$B$97,AF150,0)</f>
        <v>0</v>
      </c>
      <c r="AJ150" s="67">
        <f t="shared" ref="AJ150:AJ208" si="111">AA150+AG150</f>
        <v>0</v>
      </c>
      <c r="AK150" s="67">
        <f t="shared" ref="AK150:AK208" si="112">AB150+AH150</f>
        <v>0</v>
      </c>
      <c r="AL150" s="71">
        <f t="shared" ref="AL150:AL208" si="113">AD150+AI150</f>
        <v>0</v>
      </c>
      <c r="AN150" s="59">
        <f t="shared" ref="AN150:AN208" si="114">IF(H150=1,E150-(D150-12),0)</f>
        <v>0</v>
      </c>
      <c r="AO150" s="58">
        <f>IF(H150=1,IF(D150&lt;HORAS!$B$104,HORAS!$D$104-HORAS!$B$104,HORAS!$D$104-D150),0)</f>
        <v>0</v>
      </c>
      <c r="AP150" s="58">
        <f>IF(H150=1,IF(E150&gt;HORAS!$C$104,HORAS!$C$104,E150),0)</f>
        <v>0</v>
      </c>
      <c r="AQ150" s="58">
        <f t="shared" ref="AQ150:AQ208" si="115">AO150+AP150</f>
        <v>0</v>
      </c>
      <c r="AR150" s="72">
        <f t="shared" ref="AR150:AR208" si="116">HOUR(AQ150)</f>
        <v>0</v>
      </c>
      <c r="AS150" s="72">
        <f t="shared" ref="AS150:AS208" si="117">MINUTE(AQ150)</f>
        <v>0</v>
      </c>
      <c r="AT150" s="68">
        <f>IF(AS150&lt;=HORAS!$B$115,0,IF(AS150&lt;=HORAS!$B$116,0.25,IF(AS150&lt;=HORAS!$B$117,0.5,IF(AS150&lt;=HORAS!$B$114,0.75,1))))</f>
        <v>0</v>
      </c>
      <c r="AU150" s="67">
        <f t="shared" ref="AU150:AU208" si="118">AR150+AT150</f>
        <v>0</v>
      </c>
      <c r="AV150" s="59">
        <f>IF(H150=1,IF(E150&gt;HORAS!$C$104,E150-HORAS!$C$104),0)</f>
        <v>0</v>
      </c>
      <c r="AW150" s="67">
        <f t="shared" ref="AW150:AW208" si="119">HOUR(AV150)</f>
        <v>0</v>
      </c>
      <c r="AX150" s="67">
        <f t="shared" ref="AX150:AX208" si="120">MINUTE(AV150)</f>
        <v>0</v>
      </c>
      <c r="AY150" s="68">
        <f>IF(AX150&lt;=HORAS!$B$115,0,IF(AX150&lt;=HORAS!$B$116,0.25,IF(AX150&lt;=HORAS!$B$117,0.5,IF(AX150&lt;=HORAS!$B$114,0.75,1))))</f>
        <v>0</v>
      </c>
      <c r="AZ150" s="67">
        <f t="shared" ref="AZ150:AZ208" si="121">AW150+AY150</f>
        <v>0</v>
      </c>
      <c r="BA150" s="67"/>
    </row>
    <row r="151" spans="1:53" s="72" customFormat="1" x14ac:dyDescent="0.2">
      <c r="A151" s="64" t="s">
        <v>225</v>
      </c>
      <c r="B151" s="64" t="s">
        <v>252</v>
      </c>
      <c r="C151" s="61"/>
      <c r="D151" s="62"/>
      <c r="E151" s="59"/>
      <c r="F151" s="66">
        <f>IF(G151=1,0,IF(E151&gt;HORAS!$B$96,E151-HORAS!$B$96,))</f>
        <v>0</v>
      </c>
      <c r="G151" s="67">
        <f t="shared" ref="G151:G208" si="122">IF(U151=7,1,IF(W151=FALSE,1,0))</f>
        <v>0</v>
      </c>
      <c r="H151" s="67">
        <f>IF(D151&gt;=HORAS!$B$103,1,0)</f>
        <v>0</v>
      </c>
      <c r="I151" s="68">
        <f t="shared" ref="I151:I208" si="123">MINUTE(F151)</f>
        <v>0</v>
      </c>
      <c r="J151" s="68">
        <f>IF(I151&lt;=HORAS!$B$115,0,IF(I151&lt;=HORAS!$B$116,0.25,IF(I151&lt;=HORAS!$B$117,0.5,IF(I151&lt;=HORAS!$B$114,0.75,1))))</f>
        <v>0</v>
      </c>
      <c r="K151" s="69">
        <f>IF(G151=1,0,IF(E151&gt;HORAS!$B$97,E151-HORAS!$B$97,0))</f>
        <v>0</v>
      </c>
      <c r="L151" s="68">
        <f t="shared" ref="L151:L208" si="124">MINUTE(K151)</f>
        <v>0</v>
      </c>
      <c r="M151" s="68">
        <f t="shared" ref="M151:M208" si="125">HOUR(F151)</f>
        <v>0</v>
      </c>
      <c r="N151" s="67">
        <f t="shared" ref="N151:N208" si="126">M151-P151</f>
        <v>0</v>
      </c>
      <c r="O151" s="67">
        <f>IF(E151&lt;HORAS!$B$97,J151,0)</f>
        <v>0</v>
      </c>
      <c r="P151" s="67">
        <f t="shared" ref="P151:P208" si="127">HOUR(K151)</f>
        <v>0</v>
      </c>
      <c r="Q151" s="67">
        <f>IF(E151&gt;HORAS!$B$97,J151,0)</f>
        <v>0</v>
      </c>
      <c r="R151" s="67">
        <f t="shared" si="99"/>
        <v>0</v>
      </c>
      <c r="S151" s="67">
        <f t="shared" si="100"/>
        <v>0</v>
      </c>
      <c r="T151" s="67"/>
      <c r="U151" s="67">
        <f t="shared" si="101"/>
        <v>6</v>
      </c>
      <c r="V151" s="70" t="e">
        <f>VLOOKUP(C151,HORAS!$A$120:$A$137,1,FALSE)</f>
        <v>#N/A</v>
      </c>
      <c r="W151" s="67" t="b">
        <f t="shared" si="102"/>
        <v>1</v>
      </c>
      <c r="X151" s="59">
        <f t="shared" si="103"/>
        <v>0</v>
      </c>
      <c r="Y151" s="71">
        <f t="shared" si="104"/>
        <v>0</v>
      </c>
      <c r="Z151" s="71">
        <f t="shared" si="105"/>
        <v>0</v>
      </c>
      <c r="AA151" s="67">
        <f t="shared" si="106"/>
        <v>0</v>
      </c>
      <c r="AB151" s="67">
        <f t="shared" si="107"/>
        <v>0</v>
      </c>
      <c r="AC151" s="69">
        <f>IF(U151=7,IF(E151&gt;HORAS!$B$97,E151-HORAS!$B$97,0),IF(W151=FALSE,IF(E151&gt;HORAS!$B$97,E151-HORAS!$B$97,0),0))</f>
        <v>0</v>
      </c>
      <c r="AD151" s="71">
        <f t="shared" si="108"/>
        <v>0</v>
      </c>
      <c r="AE151" s="71">
        <f t="shared" si="109"/>
        <v>0</v>
      </c>
      <c r="AF151" s="68">
        <f>IF(AE151&lt;=HORAS!$B$115,0,IF(AE151&lt;=HORAS!$B$116,0.25,IF(AE151&lt;=HORAS!$B$117,0.5,IF(AE151&lt;=HORAS!$B$114,0.75,1))))</f>
        <v>0</v>
      </c>
      <c r="AG151" s="67">
        <f t="shared" si="110"/>
        <v>0</v>
      </c>
      <c r="AH151" s="67">
        <f>IF(AA151&gt;=8,IF(E151&lt;HORAS!$B$97,AF151,0),0)</f>
        <v>0</v>
      </c>
      <c r="AI151" s="67">
        <f>IF(E151&gt;=HORAS!$B$97,AF151,0)</f>
        <v>0</v>
      </c>
      <c r="AJ151" s="67">
        <f t="shared" si="111"/>
        <v>0</v>
      </c>
      <c r="AK151" s="67">
        <f t="shared" si="112"/>
        <v>0</v>
      </c>
      <c r="AL151" s="71">
        <f t="shared" si="113"/>
        <v>0</v>
      </c>
      <c r="AN151" s="59">
        <f t="shared" si="114"/>
        <v>0</v>
      </c>
      <c r="AO151" s="58">
        <f>IF(H151=1,IF(D151&lt;HORAS!$B$104,HORAS!$D$104-HORAS!$B$104,HORAS!$D$104-D151),0)</f>
        <v>0</v>
      </c>
      <c r="AP151" s="58">
        <f>IF(H151=1,IF(E151&gt;HORAS!$C$104,HORAS!$C$104,E151),0)</f>
        <v>0</v>
      </c>
      <c r="AQ151" s="58">
        <f t="shared" si="115"/>
        <v>0</v>
      </c>
      <c r="AR151" s="72">
        <f t="shared" si="116"/>
        <v>0</v>
      </c>
      <c r="AS151" s="72">
        <f t="shared" si="117"/>
        <v>0</v>
      </c>
      <c r="AT151" s="68">
        <f>IF(AS151&lt;=HORAS!$B$115,0,IF(AS151&lt;=HORAS!$B$116,0.25,IF(AS151&lt;=HORAS!$B$117,0.5,IF(AS151&lt;=HORAS!$B$114,0.75,1))))</f>
        <v>0</v>
      </c>
      <c r="AU151" s="67">
        <f t="shared" si="118"/>
        <v>0</v>
      </c>
      <c r="AV151" s="59">
        <f>IF(H151=1,IF(E151&gt;HORAS!$C$104,E151-HORAS!$C$104),0)</f>
        <v>0</v>
      </c>
      <c r="AW151" s="67">
        <f t="shared" si="119"/>
        <v>0</v>
      </c>
      <c r="AX151" s="67">
        <f t="shared" si="120"/>
        <v>0</v>
      </c>
      <c r="AY151" s="68">
        <f>IF(AX151&lt;=HORAS!$B$115,0,IF(AX151&lt;=HORAS!$B$116,0.25,IF(AX151&lt;=HORAS!$B$117,0.5,IF(AX151&lt;=HORAS!$B$114,0.75,1))))</f>
        <v>0</v>
      </c>
      <c r="AZ151" s="67">
        <f t="shared" si="121"/>
        <v>0</v>
      </c>
      <c r="BA151" s="67"/>
    </row>
    <row r="152" spans="1:53" s="72" customFormat="1" x14ac:dyDescent="0.2">
      <c r="A152" s="73" t="s">
        <v>226</v>
      </c>
      <c r="B152" s="64" t="s">
        <v>7</v>
      </c>
      <c r="C152" s="61"/>
      <c r="D152" s="62"/>
      <c r="E152" s="59"/>
      <c r="F152" s="66">
        <f>IF(G152=1,0,IF(E152&gt;HORAS!$B$96,E152-HORAS!$B$96,))</f>
        <v>0</v>
      </c>
      <c r="G152" s="67">
        <f t="shared" si="122"/>
        <v>0</v>
      </c>
      <c r="H152" s="67">
        <f>IF(D152&gt;=HORAS!$B$103,1,0)</f>
        <v>0</v>
      </c>
      <c r="I152" s="68">
        <f t="shared" si="123"/>
        <v>0</v>
      </c>
      <c r="J152" s="68">
        <f>IF(I152&lt;=HORAS!$B$115,0,IF(I152&lt;=HORAS!$B$116,0.25,IF(I152&lt;=HORAS!$B$117,0.5,IF(I152&lt;=HORAS!$B$114,0.75,1))))</f>
        <v>0</v>
      </c>
      <c r="K152" s="69">
        <f>IF(G152=1,0,IF(E152&gt;HORAS!$B$97,E152-HORAS!$B$97,0))</f>
        <v>0</v>
      </c>
      <c r="L152" s="68">
        <f t="shared" si="124"/>
        <v>0</v>
      </c>
      <c r="M152" s="68">
        <f t="shared" si="125"/>
        <v>0</v>
      </c>
      <c r="N152" s="67">
        <f t="shared" si="126"/>
        <v>0</v>
      </c>
      <c r="O152" s="67">
        <f>IF(E152&lt;HORAS!$B$97,J152,0)</f>
        <v>0</v>
      </c>
      <c r="P152" s="67">
        <f t="shared" si="127"/>
        <v>0</v>
      </c>
      <c r="Q152" s="67">
        <f>IF(E152&gt;HORAS!$B$97,J152,0)</f>
        <v>0</v>
      </c>
      <c r="R152" s="67">
        <f t="shared" si="99"/>
        <v>0</v>
      </c>
      <c r="S152" s="67">
        <f t="shared" si="100"/>
        <v>0</v>
      </c>
      <c r="T152" s="67"/>
      <c r="U152" s="67">
        <f t="shared" si="101"/>
        <v>6</v>
      </c>
      <c r="V152" s="70" t="e">
        <f>VLOOKUP(C152,HORAS!$A$120:$A$137,1,FALSE)</f>
        <v>#N/A</v>
      </c>
      <c r="W152" s="67" t="b">
        <f t="shared" si="102"/>
        <v>1</v>
      </c>
      <c r="X152" s="59">
        <f t="shared" si="103"/>
        <v>0</v>
      </c>
      <c r="Y152" s="71">
        <f t="shared" si="104"/>
        <v>0</v>
      </c>
      <c r="Z152" s="71">
        <f t="shared" si="105"/>
        <v>0</v>
      </c>
      <c r="AA152" s="67">
        <f t="shared" si="106"/>
        <v>0</v>
      </c>
      <c r="AB152" s="67">
        <f t="shared" si="107"/>
        <v>0</v>
      </c>
      <c r="AC152" s="69">
        <f>IF(U152=7,IF(E152&gt;HORAS!$B$97,E152-HORAS!$B$97,0),IF(W152=FALSE,IF(E152&gt;HORAS!$B$97,E152-HORAS!$B$97,0),0))</f>
        <v>0</v>
      </c>
      <c r="AD152" s="71">
        <f t="shared" si="108"/>
        <v>0</v>
      </c>
      <c r="AE152" s="71">
        <f t="shared" si="109"/>
        <v>0</v>
      </c>
      <c r="AF152" s="68">
        <f>IF(AE152&lt;=HORAS!$B$115,0,IF(AE152&lt;=HORAS!$B$116,0.25,IF(AE152&lt;=HORAS!$B$117,0.5,IF(AE152&lt;=HORAS!$B$114,0.75,1))))</f>
        <v>0</v>
      </c>
      <c r="AG152" s="67">
        <f t="shared" si="110"/>
        <v>0</v>
      </c>
      <c r="AH152" s="67">
        <f>IF(AA152&gt;=8,IF(E152&lt;HORAS!$B$97,AF152,0),0)</f>
        <v>0</v>
      </c>
      <c r="AI152" s="67">
        <f>IF(E152&gt;=HORAS!$B$97,AF152,0)</f>
        <v>0</v>
      </c>
      <c r="AJ152" s="67">
        <f t="shared" si="111"/>
        <v>0</v>
      </c>
      <c r="AK152" s="67">
        <f t="shared" si="112"/>
        <v>0</v>
      </c>
      <c r="AL152" s="71">
        <f t="shared" si="113"/>
        <v>0</v>
      </c>
      <c r="AN152" s="59">
        <f t="shared" si="114"/>
        <v>0</v>
      </c>
      <c r="AO152" s="58">
        <f>IF(H152=1,IF(D152&lt;HORAS!$B$104,HORAS!$D$104-HORAS!$B$104,HORAS!$D$104-D152),0)</f>
        <v>0</v>
      </c>
      <c r="AP152" s="58">
        <f>IF(H152=1,IF(E152&gt;HORAS!$C$104,HORAS!$C$104,E152),0)</f>
        <v>0</v>
      </c>
      <c r="AQ152" s="58">
        <f t="shared" si="115"/>
        <v>0</v>
      </c>
      <c r="AR152" s="72">
        <f t="shared" si="116"/>
        <v>0</v>
      </c>
      <c r="AS152" s="72">
        <f t="shared" si="117"/>
        <v>0</v>
      </c>
      <c r="AT152" s="68">
        <f>IF(AS152&lt;=HORAS!$B$115,0,IF(AS152&lt;=HORAS!$B$116,0.25,IF(AS152&lt;=HORAS!$B$117,0.5,IF(AS152&lt;=HORAS!$B$114,0.75,1))))</f>
        <v>0</v>
      </c>
      <c r="AU152" s="67">
        <f t="shared" si="118"/>
        <v>0</v>
      </c>
      <c r="AV152" s="59">
        <f>IF(H152=1,IF(E152&gt;HORAS!$C$104,E152-HORAS!$C$104),0)</f>
        <v>0</v>
      </c>
      <c r="AW152" s="67">
        <f t="shared" si="119"/>
        <v>0</v>
      </c>
      <c r="AX152" s="67">
        <f t="shared" si="120"/>
        <v>0</v>
      </c>
      <c r="AY152" s="68">
        <f>IF(AX152&lt;=HORAS!$B$115,0,IF(AX152&lt;=HORAS!$B$116,0.25,IF(AX152&lt;=HORAS!$B$117,0.5,IF(AX152&lt;=HORAS!$B$114,0.75,1))))</f>
        <v>0</v>
      </c>
      <c r="AZ152" s="67">
        <f t="shared" si="121"/>
        <v>0</v>
      </c>
      <c r="BA152" s="67"/>
    </row>
    <row r="153" spans="1:53" s="72" customFormat="1" x14ac:dyDescent="0.2">
      <c r="A153" s="64" t="s">
        <v>226</v>
      </c>
      <c r="B153" s="64" t="s">
        <v>7</v>
      </c>
      <c r="C153" s="61"/>
      <c r="D153" s="62"/>
      <c r="E153" s="59"/>
      <c r="F153" s="66">
        <f>IF(G153=1,0,IF(E153&gt;HORAS!$B$96,E153-HORAS!$B$96,))</f>
        <v>0</v>
      </c>
      <c r="G153" s="67">
        <f t="shared" si="122"/>
        <v>0</v>
      </c>
      <c r="H153" s="67">
        <f>IF(D153&gt;=HORAS!$B$103,1,0)</f>
        <v>0</v>
      </c>
      <c r="I153" s="68">
        <f t="shared" si="123"/>
        <v>0</v>
      </c>
      <c r="J153" s="68">
        <f>IF(I153&lt;=HORAS!$B$115,0,IF(I153&lt;=HORAS!$B$116,0.25,IF(I153&lt;=HORAS!$B$117,0.5,IF(I153&lt;=HORAS!$B$114,0.75,1))))</f>
        <v>0</v>
      </c>
      <c r="K153" s="69">
        <f>IF(G153=1,0,IF(E153&gt;HORAS!$B$97,E153-HORAS!$B$97,0))</f>
        <v>0</v>
      </c>
      <c r="L153" s="68">
        <f t="shared" si="124"/>
        <v>0</v>
      </c>
      <c r="M153" s="68">
        <f t="shared" si="125"/>
        <v>0</v>
      </c>
      <c r="N153" s="67">
        <f t="shared" si="126"/>
        <v>0</v>
      </c>
      <c r="O153" s="67">
        <f>IF(E153&lt;HORAS!$B$97,J153,0)</f>
        <v>0</v>
      </c>
      <c r="P153" s="67">
        <f t="shared" si="127"/>
        <v>0</v>
      </c>
      <c r="Q153" s="67">
        <f>IF(E153&gt;HORAS!$B$97,J153,0)</f>
        <v>0</v>
      </c>
      <c r="R153" s="67">
        <f t="shared" si="99"/>
        <v>0</v>
      </c>
      <c r="S153" s="67">
        <f t="shared" si="100"/>
        <v>0</v>
      </c>
      <c r="T153" s="67"/>
      <c r="U153" s="67">
        <f t="shared" si="101"/>
        <v>6</v>
      </c>
      <c r="V153" s="70" t="e">
        <f>VLOOKUP(C153,HORAS!$A$120:$A$137,1,FALSE)</f>
        <v>#N/A</v>
      </c>
      <c r="W153" s="67" t="b">
        <f t="shared" si="102"/>
        <v>1</v>
      </c>
      <c r="X153" s="59">
        <f t="shared" si="103"/>
        <v>0</v>
      </c>
      <c r="Y153" s="71">
        <f t="shared" si="104"/>
        <v>0</v>
      </c>
      <c r="Z153" s="71">
        <f t="shared" si="105"/>
        <v>0</v>
      </c>
      <c r="AA153" s="67">
        <f t="shared" si="106"/>
        <v>0</v>
      </c>
      <c r="AB153" s="67">
        <f t="shared" si="107"/>
        <v>0</v>
      </c>
      <c r="AC153" s="69">
        <f>IF(U153=7,IF(E153&gt;HORAS!$B$97,E153-HORAS!$B$97,0),IF(W153=FALSE,IF(E153&gt;HORAS!$B$97,E153-HORAS!$B$97,0),0))</f>
        <v>0</v>
      </c>
      <c r="AD153" s="71">
        <f t="shared" si="108"/>
        <v>0</v>
      </c>
      <c r="AE153" s="71">
        <f t="shared" si="109"/>
        <v>0</v>
      </c>
      <c r="AF153" s="68">
        <f>IF(AE153&lt;=HORAS!$B$115,0,IF(AE153&lt;=HORAS!$B$116,0.25,IF(AE153&lt;=HORAS!$B$117,0.5,IF(AE153&lt;=HORAS!$B$114,0.75,1))))</f>
        <v>0</v>
      </c>
      <c r="AG153" s="67">
        <f t="shared" si="110"/>
        <v>0</v>
      </c>
      <c r="AH153" s="67">
        <f>IF(AA153&gt;=8,IF(E153&lt;HORAS!$B$97,AF153,0),0)</f>
        <v>0</v>
      </c>
      <c r="AI153" s="67">
        <f>IF(E153&gt;=HORAS!$B$97,AF153,0)</f>
        <v>0</v>
      </c>
      <c r="AJ153" s="67">
        <f t="shared" si="111"/>
        <v>0</v>
      </c>
      <c r="AK153" s="67">
        <f t="shared" si="112"/>
        <v>0</v>
      </c>
      <c r="AL153" s="71">
        <f t="shared" si="113"/>
        <v>0</v>
      </c>
      <c r="AN153" s="59">
        <f t="shared" si="114"/>
        <v>0</v>
      </c>
      <c r="AO153" s="58">
        <f>IF(H153=1,IF(D153&lt;HORAS!$B$104,HORAS!$D$104-HORAS!$B$104,HORAS!$D$104-D153),0)</f>
        <v>0</v>
      </c>
      <c r="AP153" s="58">
        <f>IF(H153=1,IF(E153&gt;HORAS!$C$104,HORAS!$C$104,E153),0)</f>
        <v>0</v>
      </c>
      <c r="AQ153" s="58">
        <f t="shared" si="115"/>
        <v>0</v>
      </c>
      <c r="AR153" s="72">
        <f t="shared" si="116"/>
        <v>0</v>
      </c>
      <c r="AS153" s="72">
        <f t="shared" si="117"/>
        <v>0</v>
      </c>
      <c r="AT153" s="68">
        <f>IF(AS153&lt;=HORAS!$B$115,0,IF(AS153&lt;=HORAS!$B$116,0.25,IF(AS153&lt;=HORAS!$B$117,0.5,IF(AS153&lt;=HORAS!$B$114,0.75,1))))</f>
        <v>0</v>
      </c>
      <c r="AU153" s="67">
        <f t="shared" si="118"/>
        <v>0</v>
      </c>
      <c r="AV153" s="59">
        <f>IF(H153=1,IF(E153&gt;HORAS!$C$104,E153-HORAS!$C$104),0)</f>
        <v>0</v>
      </c>
      <c r="AW153" s="67">
        <f t="shared" si="119"/>
        <v>0</v>
      </c>
      <c r="AX153" s="67">
        <f t="shared" si="120"/>
        <v>0</v>
      </c>
      <c r="AY153" s="68">
        <f>IF(AX153&lt;=HORAS!$B$115,0,IF(AX153&lt;=HORAS!$B$116,0.25,IF(AX153&lt;=HORAS!$B$117,0.5,IF(AX153&lt;=HORAS!$B$114,0.75,1))))</f>
        <v>0</v>
      </c>
      <c r="AZ153" s="67">
        <f t="shared" si="121"/>
        <v>0</v>
      </c>
      <c r="BA153" s="67"/>
    </row>
    <row r="154" spans="1:53" s="72" customFormat="1" x14ac:dyDescent="0.2">
      <c r="A154" s="73" t="s">
        <v>226</v>
      </c>
      <c r="B154" s="64" t="s">
        <v>7</v>
      </c>
      <c r="C154" s="61"/>
      <c r="D154" s="62"/>
      <c r="E154" s="59"/>
      <c r="F154" s="66">
        <f>IF(G154=1,0,IF(E154&gt;HORAS!$B$96,E154-HORAS!$B$96,))</f>
        <v>0</v>
      </c>
      <c r="G154" s="67">
        <f t="shared" si="122"/>
        <v>0</v>
      </c>
      <c r="H154" s="67">
        <f>IF(D154&gt;=HORAS!$B$103,1,0)</f>
        <v>0</v>
      </c>
      <c r="I154" s="68">
        <f t="shared" si="123"/>
        <v>0</v>
      </c>
      <c r="J154" s="68">
        <f>IF(I154&lt;=HORAS!$B$115,0,IF(I154&lt;=HORAS!$B$116,0.25,IF(I154&lt;=HORAS!$B$117,0.5,IF(I154&lt;=HORAS!$B$114,0.75,1))))</f>
        <v>0</v>
      </c>
      <c r="K154" s="69">
        <f>IF(G154=1,0,IF(E154&gt;HORAS!$B$97,E154-HORAS!$B$97,0))</f>
        <v>0</v>
      </c>
      <c r="L154" s="68">
        <f t="shared" si="124"/>
        <v>0</v>
      </c>
      <c r="M154" s="68">
        <f t="shared" si="125"/>
        <v>0</v>
      </c>
      <c r="N154" s="67">
        <f t="shared" si="126"/>
        <v>0</v>
      </c>
      <c r="O154" s="67">
        <f>IF(E154&lt;HORAS!$B$97,J154,0)</f>
        <v>0</v>
      </c>
      <c r="P154" s="67">
        <f t="shared" si="127"/>
        <v>0</v>
      </c>
      <c r="Q154" s="67">
        <f>IF(E154&gt;HORAS!$B$97,J154,0)</f>
        <v>0</v>
      </c>
      <c r="R154" s="67">
        <f t="shared" si="99"/>
        <v>0</v>
      </c>
      <c r="S154" s="67">
        <f t="shared" si="100"/>
        <v>0</v>
      </c>
      <c r="T154" s="67"/>
      <c r="U154" s="67">
        <f t="shared" si="101"/>
        <v>6</v>
      </c>
      <c r="V154" s="70" t="e">
        <f>VLOOKUP(C154,HORAS!$A$120:$A$137,1,FALSE)</f>
        <v>#N/A</v>
      </c>
      <c r="W154" s="67" t="b">
        <f t="shared" si="102"/>
        <v>1</v>
      </c>
      <c r="X154" s="59">
        <f t="shared" si="103"/>
        <v>0</v>
      </c>
      <c r="Y154" s="71">
        <f t="shared" si="104"/>
        <v>0</v>
      </c>
      <c r="Z154" s="71">
        <f t="shared" si="105"/>
        <v>0</v>
      </c>
      <c r="AA154" s="67">
        <f t="shared" si="106"/>
        <v>0</v>
      </c>
      <c r="AB154" s="67">
        <f t="shared" si="107"/>
        <v>0</v>
      </c>
      <c r="AC154" s="69">
        <f>IF(U154=7,IF(E154&gt;HORAS!$B$97,E154-HORAS!$B$97,0),IF(W154=FALSE,IF(E154&gt;HORAS!$B$97,E154-HORAS!$B$97,0),0))</f>
        <v>0</v>
      </c>
      <c r="AD154" s="71">
        <f t="shared" si="108"/>
        <v>0</v>
      </c>
      <c r="AE154" s="71">
        <f t="shared" si="109"/>
        <v>0</v>
      </c>
      <c r="AF154" s="68">
        <f>IF(AE154&lt;=HORAS!$B$115,0,IF(AE154&lt;=HORAS!$B$116,0.25,IF(AE154&lt;=HORAS!$B$117,0.5,IF(AE154&lt;=HORAS!$B$114,0.75,1))))</f>
        <v>0</v>
      </c>
      <c r="AG154" s="67">
        <f t="shared" si="110"/>
        <v>0</v>
      </c>
      <c r="AH154" s="67">
        <f>IF(AA154&gt;=8,IF(E154&lt;HORAS!$B$97,AF154,0),0)</f>
        <v>0</v>
      </c>
      <c r="AI154" s="67">
        <f>IF(E154&gt;=HORAS!$B$97,AF154,0)</f>
        <v>0</v>
      </c>
      <c r="AJ154" s="67">
        <f t="shared" si="111"/>
        <v>0</v>
      </c>
      <c r="AK154" s="67">
        <f t="shared" si="112"/>
        <v>0</v>
      </c>
      <c r="AL154" s="71">
        <f t="shared" si="113"/>
        <v>0</v>
      </c>
      <c r="AN154" s="59">
        <f t="shared" si="114"/>
        <v>0</v>
      </c>
      <c r="AO154" s="58">
        <f>IF(H154=1,IF(D154&lt;HORAS!$B$104,HORAS!$D$104-HORAS!$B$104,HORAS!$D$104-D154),0)</f>
        <v>0</v>
      </c>
      <c r="AP154" s="58">
        <f>IF(H154=1,IF(E154&gt;HORAS!$C$104,HORAS!$C$104,E154),0)</f>
        <v>0</v>
      </c>
      <c r="AQ154" s="58">
        <f t="shared" si="115"/>
        <v>0</v>
      </c>
      <c r="AR154" s="72">
        <f t="shared" si="116"/>
        <v>0</v>
      </c>
      <c r="AS154" s="72">
        <f t="shared" si="117"/>
        <v>0</v>
      </c>
      <c r="AT154" s="68">
        <f>IF(AS154&lt;=HORAS!$B$115,0,IF(AS154&lt;=HORAS!$B$116,0.25,IF(AS154&lt;=HORAS!$B$117,0.5,IF(AS154&lt;=HORAS!$B$114,0.75,1))))</f>
        <v>0</v>
      </c>
      <c r="AU154" s="67">
        <f t="shared" si="118"/>
        <v>0</v>
      </c>
      <c r="AV154" s="59">
        <f>IF(H154=1,IF(E154&gt;HORAS!$C$104,E154-HORAS!$C$104),0)</f>
        <v>0</v>
      </c>
      <c r="AW154" s="67">
        <f t="shared" si="119"/>
        <v>0</v>
      </c>
      <c r="AX154" s="67">
        <f t="shared" si="120"/>
        <v>0</v>
      </c>
      <c r="AY154" s="68">
        <f>IF(AX154&lt;=HORAS!$B$115,0,IF(AX154&lt;=HORAS!$B$116,0.25,IF(AX154&lt;=HORAS!$B$117,0.5,IF(AX154&lt;=HORAS!$B$114,0.75,1))))</f>
        <v>0</v>
      </c>
      <c r="AZ154" s="67">
        <f t="shared" si="121"/>
        <v>0</v>
      </c>
      <c r="BA154" s="67"/>
    </row>
    <row r="155" spans="1:53" s="72" customFormat="1" x14ac:dyDescent="0.2">
      <c r="A155" s="73" t="s">
        <v>226</v>
      </c>
      <c r="B155" s="64" t="s">
        <v>7</v>
      </c>
      <c r="C155" s="61"/>
      <c r="D155" s="62"/>
      <c r="E155" s="63"/>
      <c r="F155" s="66">
        <f>IF(G155=1,0,IF(E155&gt;HORAS!$B$96,E155-HORAS!$B$96,))</f>
        <v>0</v>
      </c>
      <c r="G155" s="67">
        <f t="shared" si="122"/>
        <v>0</v>
      </c>
      <c r="H155" s="67">
        <f>IF(D155&gt;=HORAS!$B$103,1,0)</f>
        <v>0</v>
      </c>
      <c r="I155" s="68">
        <f t="shared" si="123"/>
        <v>0</v>
      </c>
      <c r="J155" s="68">
        <f>IF(I155&lt;=HORAS!$B$115,0,IF(I155&lt;=HORAS!$B$116,0.25,IF(I155&lt;=HORAS!$B$117,0.5,IF(I155&lt;=HORAS!$B$114,0.75,1))))</f>
        <v>0</v>
      </c>
      <c r="K155" s="69">
        <f>IF(G155=1,0,IF(E155&gt;HORAS!$B$97,E155-HORAS!$B$97,0))</f>
        <v>0</v>
      </c>
      <c r="L155" s="68">
        <f t="shared" si="124"/>
        <v>0</v>
      </c>
      <c r="M155" s="68">
        <f t="shared" si="125"/>
        <v>0</v>
      </c>
      <c r="N155" s="67">
        <f t="shared" si="126"/>
        <v>0</v>
      </c>
      <c r="O155" s="67">
        <f>IF(E155&lt;HORAS!$B$97,J155,0)</f>
        <v>0</v>
      </c>
      <c r="P155" s="67">
        <f t="shared" si="127"/>
        <v>0</v>
      </c>
      <c r="Q155" s="67">
        <f>IF(E155&gt;HORAS!$B$97,J155,0)</f>
        <v>0</v>
      </c>
      <c r="R155" s="67">
        <f t="shared" si="99"/>
        <v>0</v>
      </c>
      <c r="S155" s="67">
        <f t="shared" si="100"/>
        <v>0</v>
      </c>
      <c r="T155" s="67"/>
      <c r="U155" s="67">
        <f t="shared" si="101"/>
        <v>6</v>
      </c>
      <c r="V155" s="70" t="e">
        <f>VLOOKUP(C155,HORAS!$A$120:$A$137,1,FALSE)</f>
        <v>#N/A</v>
      </c>
      <c r="W155" s="67" t="b">
        <f t="shared" si="102"/>
        <v>1</v>
      </c>
      <c r="X155" s="59">
        <f t="shared" si="103"/>
        <v>0</v>
      </c>
      <c r="Y155" s="71">
        <f t="shared" si="104"/>
        <v>0</v>
      </c>
      <c r="Z155" s="71">
        <f t="shared" si="105"/>
        <v>0</v>
      </c>
      <c r="AA155" s="67">
        <f t="shared" si="106"/>
        <v>0</v>
      </c>
      <c r="AB155" s="67">
        <f t="shared" si="107"/>
        <v>0</v>
      </c>
      <c r="AC155" s="69">
        <f>IF(U155=7,IF(E155&gt;HORAS!$B$97,E155-HORAS!$B$97,0),IF(W155=FALSE,IF(E155&gt;HORAS!$B$97,E155-HORAS!$B$97,0),0))</f>
        <v>0</v>
      </c>
      <c r="AD155" s="71">
        <f t="shared" si="108"/>
        <v>0</v>
      </c>
      <c r="AE155" s="71">
        <f t="shared" si="109"/>
        <v>0</v>
      </c>
      <c r="AF155" s="68">
        <f>IF(AE155&lt;=HORAS!$B$115,0,IF(AE155&lt;=HORAS!$B$116,0.25,IF(AE155&lt;=HORAS!$B$117,0.5,IF(AE155&lt;=HORAS!$B$114,0.75,1))))</f>
        <v>0</v>
      </c>
      <c r="AG155" s="67">
        <f t="shared" si="110"/>
        <v>0</v>
      </c>
      <c r="AH155" s="67">
        <f>IF(AA155&gt;=8,IF(E155&lt;HORAS!$B$97,AF155,0),0)</f>
        <v>0</v>
      </c>
      <c r="AI155" s="67">
        <f>IF(E155&gt;=HORAS!$B$97,AF155,0)</f>
        <v>0</v>
      </c>
      <c r="AJ155" s="67">
        <f t="shared" si="111"/>
        <v>0</v>
      </c>
      <c r="AK155" s="67">
        <f t="shared" si="112"/>
        <v>0</v>
      </c>
      <c r="AL155" s="71">
        <f t="shared" si="113"/>
        <v>0</v>
      </c>
      <c r="AN155" s="59">
        <f t="shared" si="114"/>
        <v>0</v>
      </c>
      <c r="AO155" s="58">
        <f>IF(H155=1,IF(D155&lt;HORAS!$B$104,HORAS!$D$104-HORAS!$B$104,HORAS!$D$104-D155),0)</f>
        <v>0</v>
      </c>
      <c r="AP155" s="58">
        <f>IF(H155=1,IF(E155&gt;HORAS!$C$104,HORAS!$C$104,E155),0)</f>
        <v>0</v>
      </c>
      <c r="AQ155" s="58">
        <f t="shared" si="115"/>
        <v>0</v>
      </c>
      <c r="AR155" s="72">
        <f t="shared" si="116"/>
        <v>0</v>
      </c>
      <c r="AS155" s="72">
        <f t="shared" si="117"/>
        <v>0</v>
      </c>
      <c r="AT155" s="68">
        <f>IF(AS155&lt;=HORAS!$B$115,0,IF(AS155&lt;=HORAS!$B$116,0.25,IF(AS155&lt;=HORAS!$B$117,0.5,IF(AS155&lt;=HORAS!$B$114,0.75,1))))</f>
        <v>0</v>
      </c>
      <c r="AU155" s="67">
        <f t="shared" si="118"/>
        <v>0</v>
      </c>
      <c r="AV155" s="59">
        <f>IF(H155=1,IF(E155&gt;HORAS!$C$104,E155-HORAS!$C$104),0)</f>
        <v>0</v>
      </c>
      <c r="AW155" s="67">
        <f t="shared" si="119"/>
        <v>0</v>
      </c>
      <c r="AX155" s="67">
        <f t="shared" si="120"/>
        <v>0</v>
      </c>
      <c r="AY155" s="68">
        <f>IF(AX155&lt;=HORAS!$B$115,0,IF(AX155&lt;=HORAS!$B$116,0.25,IF(AX155&lt;=HORAS!$B$117,0.5,IF(AX155&lt;=HORAS!$B$114,0.75,1))))</f>
        <v>0</v>
      </c>
      <c r="AZ155" s="67">
        <f t="shared" si="121"/>
        <v>0</v>
      </c>
      <c r="BA155" s="67"/>
    </row>
    <row r="156" spans="1:53" s="72" customFormat="1" x14ac:dyDescent="0.2">
      <c r="A156" s="73" t="s">
        <v>226</v>
      </c>
      <c r="B156" s="64" t="s">
        <v>7</v>
      </c>
      <c r="C156" s="61"/>
      <c r="D156" s="62"/>
      <c r="E156" s="64"/>
      <c r="F156" s="66">
        <f>IF(G156=1,0,IF(E156&gt;HORAS!$B$96,E156-HORAS!$B$96,))</f>
        <v>0</v>
      </c>
      <c r="G156" s="67">
        <f t="shared" si="122"/>
        <v>0</v>
      </c>
      <c r="H156" s="67">
        <f>IF(D156&gt;=HORAS!$B$103,1,0)</f>
        <v>0</v>
      </c>
      <c r="I156" s="68">
        <f t="shared" si="123"/>
        <v>0</v>
      </c>
      <c r="J156" s="68">
        <f>IF(I156&lt;=HORAS!$B$115,0,IF(I156&lt;=HORAS!$B$116,0.25,IF(I156&lt;=HORAS!$B$117,0.5,IF(I156&lt;=HORAS!$B$114,0.75,1))))</f>
        <v>0</v>
      </c>
      <c r="K156" s="69">
        <f>IF(G156=1,0,IF(E156&gt;HORAS!$B$97,E156-HORAS!$B$97,0))</f>
        <v>0</v>
      </c>
      <c r="L156" s="68">
        <f t="shared" si="124"/>
        <v>0</v>
      </c>
      <c r="M156" s="68">
        <f t="shared" si="125"/>
        <v>0</v>
      </c>
      <c r="N156" s="67">
        <f t="shared" si="126"/>
        <v>0</v>
      </c>
      <c r="O156" s="67">
        <f>IF(E156&lt;HORAS!$B$97,J156,0)</f>
        <v>0</v>
      </c>
      <c r="P156" s="67">
        <f t="shared" si="127"/>
        <v>0</v>
      </c>
      <c r="Q156" s="67">
        <f>IF(E156&gt;HORAS!$B$97,J156,0)</f>
        <v>0</v>
      </c>
      <c r="R156" s="67">
        <f t="shared" si="99"/>
        <v>0</v>
      </c>
      <c r="S156" s="67">
        <f t="shared" si="100"/>
        <v>0</v>
      </c>
      <c r="T156" s="67"/>
      <c r="U156" s="67">
        <f t="shared" si="101"/>
        <v>6</v>
      </c>
      <c r="V156" s="70" t="e">
        <f>VLOOKUP(C156,HORAS!$A$120:$A$137,1,FALSE)</f>
        <v>#N/A</v>
      </c>
      <c r="W156" s="67" t="b">
        <f t="shared" si="102"/>
        <v>1</v>
      </c>
      <c r="X156" s="59">
        <f t="shared" si="103"/>
        <v>0</v>
      </c>
      <c r="Y156" s="71">
        <f t="shared" si="104"/>
        <v>0</v>
      </c>
      <c r="Z156" s="71">
        <f t="shared" si="105"/>
        <v>0</v>
      </c>
      <c r="AA156" s="67">
        <f t="shared" si="106"/>
        <v>0</v>
      </c>
      <c r="AB156" s="67">
        <f t="shared" si="107"/>
        <v>0</v>
      </c>
      <c r="AC156" s="69">
        <f>IF(U156=7,IF(E156&gt;HORAS!$B$97,E156-HORAS!$B$97,0),IF(W156=FALSE,IF(E156&gt;HORAS!$B$97,E156-HORAS!$B$97,0),0))</f>
        <v>0</v>
      </c>
      <c r="AD156" s="71">
        <f t="shared" si="108"/>
        <v>0</v>
      </c>
      <c r="AE156" s="71">
        <f t="shared" si="109"/>
        <v>0</v>
      </c>
      <c r="AF156" s="68">
        <f>IF(AE156&lt;=HORAS!$B$115,0,IF(AE156&lt;=HORAS!$B$116,0.25,IF(AE156&lt;=HORAS!$B$117,0.5,IF(AE156&lt;=HORAS!$B$114,0.75,1))))</f>
        <v>0</v>
      </c>
      <c r="AG156" s="67">
        <f t="shared" si="110"/>
        <v>0</v>
      </c>
      <c r="AH156" s="67">
        <f>IF(AA156&gt;=8,IF(E156&lt;HORAS!$B$97,AF156,0),0)</f>
        <v>0</v>
      </c>
      <c r="AI156" s="67">
        <f>IF(E156&gt;=HORAS!$B$97,AF156,0)</f>
        <v>0</v>
      </c>
      <c r="AJ156" s="67">
        <f t="shared" si="111"/>
        <v>0</v>
      </c>
      <c r="AK156" s="67">
        <f t="shared" si="112"/>
        <v>0</v>
      </c>
      <c r="AL156" s="71">
        <f t="shared" si="113"/>
        <v>0</v>
      </c>
      <c r="AN156" s="59">
        <f t="shared" si="114"/>
        <v>0</v>
      </c>
      <c r="AO156" s="58">
        <f>IF(H156=1,IF(D156&lt;HORAS!$B$104,HORAS!$D$104-HORAS!$B$104,HORAS!$D$104-D156),0)</f>
        <v>0</v>
      </c>
      <c r="AP156" s="58">
        <f>IF(H156=1,IF(E156&gt;HORAS!$C$104,HORAS!$C$104,E156),0)</f>
        <v>0</v>
      </c>
      <c r="AQ156" s="58">
        <f t="shared" si="115"/>
        <v>0</v>
      </c>
      <c r="AR156" s="72">
        <f t="shared" si="116"/>
        <v>0</v>
      </c>
      <c r="AS156" s="72">
        <f t="shared" si="117"/>
        <v>0</v>
      </c>
      <c r="AT156" s="68">
        <f>IF(AS156&lt;=HORAS!$B$115,0,IF(AS156&lt;=HORAS!$B$116,0.25,IF(AS156&lt;=HORAS!$B$117,0.5,IF(AS156&lt;=HORAS!$B$114,0.75,1))))</f>
        <v>0</v>
      </c>
      <c r="AU156" s="67">
        <f t="shared" si="118"/>
        <v>0</v>
      </c>
      <c r="AV156" s="59">
        <f>IF(H156=1,IF(E156&gt;HORAS!$C$104,E156-HORAS!$C$104),0)</f>
        <v>0</v>
      </c>
      <c r="AW156" s="67">
        <f t="shared" si="119"/>
        <v>0</v>
      </c>
      <c r="AX156" s="67">
        <f t="shared" si="120"/>
        <v>0</v>
      </c>
      <c r="AY156" s="68">
        <f>IF(AX156&lt;=HORAS!$B$115,0,IF(AX156&lt;=HORAS!$B$116,0.25,IF(AX156&lt;=HORAS!$B$117,0.5,IF(AX156&lt;=HORAS!$B$114,0.75,1))))</f>
        <v>0</v>
      </c>
      <c r="AZ156" s="67">
        <f t="shared" si="121"/>
        <v>0</v>
      </c>
      <c r="BA156" s="67"/>
    </row>
    <row r="157" spans="1:53" s="72" customFormat="1" x14ac:dyDescent="0.2">
      <c r="A157" s="73" t="s">
        <v>226</v>
      </c>
      <c r="B157" s="64" t="s">
        <v>7</v>
      </c>
      <c r="C157" s="61"/>
      <c r="D157" s="62"/>
      <c r="E157" s="59"/>
      <c r="F157" s="66">
        <f>IF(G157=1,0,IF(E157&gt;HORAS!$B$96,E157-HORAS!$B$96,))</f>
        <v>0</v>
      </c>
      <c r="G157" s="67">
        <f t="shared" si="122"/>
        <v>0</v>
      </c>
      <c r="H157" s="67">
        <f>IF(D157&gt;=HORAS!$B$103,1,0)</f>
        <v>0</v>
      </c>
      <c r="I157" s="68">
        <f t="shared" si="123"/>
        <v>0</v>
      </c>
      <c r="J157" s="68">
        <f>IF(I157&lt;=HORAS!$B$115,0,IF(I157&lt;=HORAS!$B$116,0.25,IF(I157&lt;=HORAS!$B$117,0.5,IF(I157&lt;=HORAS!$B$114,0.75,1))))</f>
        <v>0</v>
      </c>
      <c r="K157" s="69">
        <f>IF(G157=1,0,IF(E157&gt;HORAS!$B$97,E157-HORAS!$B$97,0))</f>
        <v>0</v>
      </c>
      <c r="L157" s="68">
        <f t="shared" si="124"/>
        <v>0</v>
      </c>
      <c r="M157" s="68">
        <f t="shared" si="125"/>
        <v>0</v>
      </c>
      <c r="N157" s="67">
        <f t="shared" si="126"/>
        <v>0</v>
      </c>
      <c r="O157" s="67">
        <f>IF(E157&lt;HORAS!$B$97,J157,0)</f>
        <v>0</v>
      </c>
      <c r="P157" s="67">
        <f t="shared" si="127"/>
        <v>0</v>
      </c>
      <c r="Q157" s="67">
        <f>IF(E157&gt;HORAS!$B$97,J157,0)</f>
        <v>0</v>
      </c>
      <c r="R157" s="67">
        <f t="shared" si="99"/>
        <v>0</v>
      </c>
      <c r="S157" s="67">
        <f t="shared" si="100"/>
        <v>0</v>
      </c>
      <c r="T157" s="67"/>
      <c r="U157" s="67">
        <f t="shared" si="101"/>
        <v>6</v>
      </c>
      <c r="V157" s="70" t="e">
        <f>VLOOKUP(C157,HORAS!$A$120:$A$137,1,FALSE)</f>
        <v>#N/A</v>
      </c>
      <c r="W157" s="67" t="b">
        <f t="shared" si="102"/>
        <v>1</v>
      </c>
      <c r="X157" s="59">
        <f t="shared" si="103"/>
        <v>0</v>
      </c>
      <c r="Y157" s="71">
        <f t="shared" si="104"/>
        <v>0</v>
      </c>
      <c r="Z157" s="71">
        <f t="shared" si="105"/>
        <v>0</v>
      </c>
      <c r="AA157" s="67">
        <f t="shared" si="106"/>
        <v>0</v>
      </c>
      <c r="AB157" s="67">
        <f t="shared" si="107"/>
        <v>0</v>
      </c>
      <c r="AC157" s="69">
        <f>IF(U157=7,IF(E157&gt;HORAS!$B$97,E157-HORAS!$B$97,0),IF(W157=FALSE,IF(E157&gt;HORAS!$B$97,E157-HORAS!$B$97,0),0))</f>
        <v>0</v>
      </c>
      <c r="AD157" s="71">
        <f t="shared" si="108"/>
        <v>0</v>
      </c>
      <c r="AE157" s="71">
        <f t="shared" si="109"/>
        <v>0</v>
      </c>
      <c r="AF157" s="68">
        <f>IF(AE157&lt;=HORAS!$B$115,0,IF(AE157&lt;=HORAS!$B$116,0.25,IF(AE157&lt;=HORAS!$B$117,0.5,IF(AE157&lt;=HORAS!$B$114,0.75,1))))</f>
        <v>0</v>
      </c>
      <c r="AG157" s="67">
        <f t="shared" si="110"/>
        <v>0</v>
      </c>
      <c r="AH157" s="67">
        <f>IF(AA157&gt;=8,IF(E157&lt;HORAS!$B$97,AF157,0),0)</f>
        <v>0</v>
      </c>
      <c r="AI157" s="67">
        <f>IF(E157&gt;=HORAS!$B$97,AF157,0)</f>
        <v>0</v>
      </c>
      <c r="AJ157" s="67">
        <f t="shared" si="111"/>
        <v>0</v>
      </c>
      <c r="AK157" s="67">
        <f t="shared" si="112"/>
        <v>0</v>
      </c>
      <c r="AL157" s="71">
        <f t="shared" si="113"/>
        <v>0</v>
      </c>
      <c r="AN157" s="59">
        <f t="shared" si="114"/>
        <v>0</v>
      </c>
      <c r="AO157" s="58">
        <f>IF(H157=1,IF(D157&lt;HORAS!$B$104,HORAS!$D$104-HORAS!$B$104,HORAS!$D$104-D157),0)</f>
        <v>0</v>
      </c>
      <c r="AP157" s="58">
        <f>IF(H157=1,IF(E157&gt;HORAS!$C$104,HORAS!$C$104,E157),0)</f>
        <v>0</v>
      </c>
      <c r="AQ157" s="58">
        <f t="shared" si="115"/>
        <v>0</v>
      </c>
      <c r="AR157" s="72">
        <f t="shared" si="116"/>
        <v>0</v>
      </c>
      <c r="AS157" s="72">
        <f t="shared" si="117"/>
        <v>0</v>
      </c>
      <c r="AT157" s="68">
        <f>IF(AS157&lt;=HORAS!$B$115,0,IF(AS157&lt;=HORAS!$B$116,0.25,IF(AS157&lt;=HORAS!$B$117,0.5,IF(AS157&lt;=HORAS!$B$114,0.75,1))))</f>
        <v>0</v>
      </c>
      <c r="AU157" s="67">
        <f t="shared" si="118"/>
        <v>0</v>
      </c>
      <c r="AV157" s="59">
        <f>IF(H157=1,IF(E157&gt;HORAS!$C$104,E157-HORAS!$C$104),0)</f>
        <v>0</v>
      </c>
      <c r="AW157" s="67">
        <f t="shared" si="119"/>
        <v>0</v>
      </c>
      <c r="AX157" s="67">
        <f t="shared" si="120"/>
        <v>0</v>
      </c>
      <c r="AY157" s="68">
        <f>IF(AX157&lt;=HORAS!$B$115,0,IF(AX157&lt;=HORAS!$B$116,0.25,IF(AX157&lt;=HORAS!$B$117,0.5,IF(AX157&lt;=HORAS!$B$114,0.75,1))))</f>
        <v>0</v>
      </c>
      <c r="AZ157" s="67">
        <f t="shared" si="121"/>
        <v>0</v>
      </c>
      <c r="BA157" s="67"/>
    </row>
    <row r="158" spans="1:53" s="72" customFormat="1" x14ac:dyDescent="0.2">
      <c r="A158" s="73" t="s">
        <v>226</v>
      </c>
      <c r="B158" s="64" t="s">
        <v>7</v>
      </c>
      <c r="C158" s="61"/>
      <c r="D158" s="62"/>
      <c r="E158" s="59"/>
      <c r="F158" s="66">
        <f>IF(G158=1,0,IF(E158&gt;HORAS!$B$96,E158-HORAS!$B$96,))</f>
        <v>0</v>
      </c>
      <c r="G158" s="67">
        <f t="shared" si="122"/>
        <v>0</v>
      </c>
      <c r="H158" s="67">
        <f>IF(D158&gt;=HORAS!$B$103,1,0)</f>
        <v>0</v>
      </c>
      <c r="I158" s="68">
        <f t="shared" si="123"/>
        <v>0</v>
      </c>
      <c r="J158" s="68">
        <f>IF(I158&lt;=HORAS!$B$115,0,IF(I158&lt;=HORAS!$B$116,0.25,IF(I158&lt;=HORAS!$B$117,0.5,IF(I158&lt;=HORAS!$B$114,0.75,1))))</f>
        <v>0</v>
      </c>
      <c r="K158" s="69">
        <f>IF(G158=1,0,IF(E158&gt;HORAS!$B$97,E158-HORAS!$B$97,0))</f>
        <v>0</v>
      </c>
      <c r="L158" s="68">
        <f t="shared" si="124"/>
        <v>0</v>
      </c>
      <c r="M158" s="68">
        <f t="shared" si="125"/>
        <v>0</v>
      </c>
      <c r="N158" s="67">
        <f t="shared" si="126"/>
        <v>0</v>
      </c>
      <c r="O158" s="67">
        <f>IF(E158&lt;HORAS!$B$97,J158,0)</f>
        <v>0</v>
      </c>
      <c r="P158" s="67">
        <f t="shared" si="127"/>
        <v>0</v>
      </c>
      <c r="Q158" s="67">
        <f>IF(E158&gt;HORAS!$B$97,J158,0)</f>
        <v>0</v>
      </c>
      <c r="R158" s="67">
        <f t="shared" si="99"/>
        <v>0</v>
      </c>
      <c r="S158" s="67">
        <f t="shared" si="100"/>
        <v>0</v>
      </c>
      <c r="T158" s="67"/>
      <c r="U158" s="67">
        <f t="shared" si="101"/>
        <v>6</v>
      </c>
      <c r="V158" s="70" t="e">
        <f>VLOOKUP(C158,HORAS!$A$120:$A$137,1,FALSE)</f>
        <v>#N/A</v>
      </c>
      <c r="W158" s="67" t="b">
        <f t="shared" si="102"/>
        <v>1</v>
      </c>
      <c r="X158" s="59">
        <f t="shared" si="103"/>
        <v>0</v>
      </c>
      <c r="Y158" s="71">
        <f t="shared" si="104"/>
        <v>0</v>
      </c>
      <c r="Z158" s="71">
        <f t="shared" si="105"/>
        <v>0</v>
      </c>
      <c r="AA158" s="67">
        <f t="shared" si="106"/>
        <v>0</v>
      </c>
      <c r="AB158" s="67">
        <f t="shared" si="107"/>
        <v>0</v>
      </c>
      <c r="AC158" s="69">
        <f>IF(U158=7,IF(E158&gt;HORAS!$B$97,E158-HORAS!$B$97,0),IF(W158=FALSE,IF(E158&gt;HORAS!$B$97,E158-HORAS!$B$97,0),0))</f>
        <v>0</v>
      </c>
      <c r="AD158" s="71">
        <f t="shared" si="108"/>
        <v>0</v>
      </c>
      <c r="AE158" s="71">
        <f t="shared" si="109"/>
        <v>0</v>
      </c>
      <c r="AF158" s="68">
        <f>IF(AE158&lt;=HORAS!$B$115,0,IF(AE158&lt;=HORAS!$B$116,0.25,IF(AE158&lt;=HORAS!$B$117,0.5,IF(AE158&lt;=HORAS!$B$114,0.75,1))))</f>
        <v>0</v>
      </c>
      <c r="AG158" s="67">
        <f t="shared" si="110"/>
        <v>0</v>
      </c>
      <c r="AH158" s="67">
        <f>IF(AA158&gt;=8,IF(E158&lt;HORAS!$B$97,AF158,0),0)</f>
        <v>0</v>
      </c>
      <c r="AI158" s="67">
        <f>IF(E158&gt;=HORAS!$B$97,AF158,0)</f>
        <v>0</v>
      </c>
      <c r="AJ158" s="67">
        <f t="shared" si="111"/>
        <v>0</v>
      </c>
      <c r="AK158" s="67">
        <f t="shared" si="112"/>
        <v>0</v>
      </c>
      <c r="AL158" s="71">
        <f t="shared" si="113"/>
        <v>0</v>
      </c>
      <c r="AN158" s="59">
        <f t="shared" si="114"/>
        <v>0</v>
      </c>
      <c r="AO158" s="58">
        <f>IF(H158=1,IF(D158&lt;HORAS!$B$104,HORAS!$D$104-HORAS!$B$104,HORAS!$D$104-D158),0)</f>
        <v>0</v>
      </c>
      <c r="AP158" s="58">
        <f>IF(H158=1,IF(E158&gt;HORAS!$C$104,HORAS!$C$104,E158),0)</f>
        <v>0</v>
      </c>
      <c r="AQ158" s="58">
        <f t="shared" si="115"/>
        <v>0</v>
      </c>
      <c r="AR158" s="72">
        <f t="shared" si="116"/>
        <v>0</v>
      </c>
      <c r="AS158" s="72">
        <f t="shared" si="117"/>
        <v>0</v>
      </c>
      <c r="AT158" s="68">
        <f>IF(AS158&lt;=HORAS!$B$115,0,IF(AS158&lt;=HORAS!$B$116,0.25,IF(AS158&lt;=HORAS!$B$117,0.5,IF(AS158&lt;=HORAS!$B$114,0.75,1))))</f>
        <v>0</v>
      </c>
      <c r="AU158" s="67">
        <f t="shared" si="118"/>
        <v>0</v>
      </c>
      <c r="AV158" s="59">
        <f>IF(H158=1,IF(E158&gt;HORAS!$C$104,E158-HORAS!$C$104),0)</f>
        <v>0</v>
      </c>
      <c r="AW158" s="67">
        <f t="shared" si="119"/>
        <v>0</v>
      </c>
      <c r="AX158" s="67">
        <f t="shared" si="120"/>
        <v>0</v>
      </c>
      <c r="AY158" s="68">
        <f>IF(AX158&lt;=HORAS!$B$115,0,IF(AX158&lt;=HORAS!$B$116,0.25,IF(AX158&lt;=HORAS!$B$117,0.5,IF(AX158&lt;=HORAS!$B$114,0.75,1))))</f>
        <v>0</v>
      </c>
      <c r="AZ158" s="67">
        <f t="shared" si="121"/>
        <v>0</v>
      </c>
      <c r="BA158" s="67"/>
    </row>
    <row r="159" spans="1:53" s="72" customFormat="1" x14ac:dyDescent="0.2">
      <c r="A159" s="73" t="s">
        <v>226</v>
      </c>
      <c r="B159" s="64" t="s">
        <v>7</v>
      </c>
      <c r="C159" s="61"/>
      <c r="D159" s="62"/>
      <c r="E159" s="59"/>
      <c r="F159" s="66">
        <f>IF(G159=1,0,IF(E159&gt;HORAS!$B$96,E159-HORAS!$B$96,))</f>
        <v>0</v>
      </c>
      <c r="G159" s="67">
        <f t="shared" si="122"/>
        <v>0</v>
      </c>
      <c r="H159" s="67">
        <f>IF(D159&gt;=HORAS!$B$103,1,0)</f>
        <v>0</v>
      </c>
      <c r="I159" s="68">
        <f t="shared" si="123"/>
        <v>0</v>
      </c>
      <c r="J159" s="68">
        <f>IF(I159&lt;=HORAS!$B$115,0,IF(I159&lt;=HORAS!$B$116,0.25,IF(I159&lt;=HORAS!$B$117,0.5,IF(I159&lt;=HORAS!$B$114,0.75,1))))</f>
        <v>0</v>
      </c>
      <c r="K159" s="69">
        <f>IF(G159=1,0,IF(E159&gt;HORAS!$B$97,E159-HORAS!$B$97,0))</f>
        <v>0</v>
      </c>
      <c r="L159" s="68">
        <f t="shared" si="124"/>
        <v>0</v>
      </c>
      <c r="M159" s="68">
        <f t="shared" si="125"/>
        <v>0</v>
      </c>
      <c r="N159" s="67">
        <f t="shared" si="126"/>
        <v>0</v>
      </c>
      <c r="O159" s="67">
        <f>IF(E159&lt;HORAS!$B$97,J159,0)</f>
        <v>0</v>
      </c>
      <c r="P159" s="67">
        <f t="shared" si="127"/>
        <v>0</v>
      </c>
      <c r="Q159" s="67">
        <f>IF(E159&gt;HORAS!$B$97,J159,0)</f>
        <v>0</v>
      </c>
      <c r="R159" s="67">
        <f t="shared" si="99"/>
        <v>0</v>
      </c>
      <c r="S159" s="67">
        <f t="shared" si="100"/>
        <v>0</v>
      </c>
      <c r="T159" s="67"/>
      <c r="U159" s="67">
        <f t="shared" si="101"/>
        <v>6</v>
      </c>
      <c r="V159" s="70" t="e">
        <f>VLOOKUP(C159,HORAS!$A$120:$A$137,1,FALSE)</f>
        <v>#N/A</v>
      </c>
      <c r="W159" s="67" t="b">
        <f t="shared" si="102"/>
        <v>1</v>
      </c>
      <c r="X159" s="59">
        <f t="shared" si="103"/>
        <v>0</v>
      </c>
      <c r="Y159" s="71">
        <f t="shared" si="104"/>
        <v>0</v>
      </c>
      <c r="Z159" s="71">
        <f t="shared" si="105"/>
        <v>0</v>
      </c>
      <c r="AA159" s="67">
        <f t="shared" si="106"/>
        <v>0</v>
      </c>
      <c r="AB159" s="67">
        <f t="shared" si="107"/>
        <v>0</v>
      </c>
      <c r="AC159" s="69">
        <f>IF(U159=7,IF(E159&gt;HORAS!$B$97,E159-HORAS!$B$97,0),IF(W159=FALSE,IF(E159&gt;HORAS!$B$97,E159-HORAS!$B$97,0),0))</f>
        <v>0</v>
      </c>
      <c r="AD159" s="71">
        <f t="shared" si="108"/>
        <v>0</v>
      </c>
      <c r="AE159" s="71">
        <f t="shared" si="109"/>
        <v>0</v>
      </c>
      <c r="AF159" s="68">
        <f>IF(AE159&lt;=HORAS!$B$115,0,IF(AE159&lt;=HORAS!$B$116,0.25,IF(AE159&lt;=HORAS!$B$117,0.5,IF(AE159&lt;=HORAS!$B$114,0.75,1))))</f>
        <v>0</v>
      </c>
      <c r="AG159" s="67">
        <f t="shared" si="110"/>
        <v>0</v>
      </c>
      <c r="AH159" s="67">
        <f>IF(AA159&gt;=8,IF(E159&lt;HORAS!$B$97,AF159,0),0)</f>
        <v>0</v>
      </c>
      <c r="AI159" s="67">
        <f>IF(E159&gt;=HORAS!$B$97,AF159,0)</f>
        <v>0</v>
      </c>
      <c r="AJ159" s="67">
        <f t="shared" si="111"/>
        <v>0</v>
      </c>
      <c r="AK159" s="67">
        <f t="shared" si="112"/>
        <v>0</v>
      </c>
      <c r="AL159" s="71">
        <f t="shared" si="113"/>
        <v>0</v>
      </c>
      <c r="AN159" s="59">
        <f t="shared" si="114"/>
        <v>0</v>
      </c>
      <c r="AO159" s="58">
        <f>IF(H159=1,IF(D159&lt;HORAS!$B$104,HORAS!$D$104-HORAS!$B$104,HORAS!$D$104-D159),0)</f>
        <v>0</v>
      </c>
      <c r="AP159" s="58">
        <f>IF(H159=1,IF(E159&gt;HORAS!$C$104,HORAS!$C$104,E159),0)</f>
        <v>0</v>
      </c>
      <c r="AQ159" s="58">
        <f t="shared" si="115"/>
        <v>0</v>
      </c>
      <c r="AR159" s="72">
        <f t="shared" si="116"/>
        <v>0</v>
      </c>
      <c r="AS159" s="72">
        <f t="shared" si="117"/>
        <v>0</v>
      </c>
      <c r="AT159" s="68">
        <f>IF(AS159&lt;=HORAS!$B$115,0,IF(AS159&lt;=HORAS!$B$116,0.25,IF(AS159&lt;=HORAS!$B$117,0.5,IF(AS159&lt;=HORAS!$B$114,0.75,1))))</f>
        <v>0</v>
      </c>
      <c r="AU159" s="67">
        <f t="shared" si="118"/>
        <v>0</v>
      </c>
      <c r="AV159" s="59">
        <f>IF(H159=1,IF(E159&gt;HORAS!$C$104,E159-HORAS!$C$104),0)</f>
        <v>0</v>
      </c>
      <c r="AW159" s="67">
        <f t="shared" si="119"/>
        <v>0</v>
      </c>
      <c r="AX159" s="67">
        <f t="shared" si="120"/>
        <v>0</v>
      </c>
      <c r="AY159" s="68">
        <f>IF(AX159&lt;=HORAS!$B$115,0,IF(AX159&lt;=HORAS!$B$116,0.25,IF(AX159&lt;=HORAS!$B$117,0.5,IF(AX159&lt;=HORAS!$B$114,0.75,1))))</f>
        <v>0</v>
      </c>
      <c r="AZ159" s="67">
        <f t="shared" si="121"/>
        <v>0</v>
      </c>
      <c r="BA159" s="67"/>
    </row>
    <row r="160" spans="1:53" s="72" customFormat="1" x14ac:dyDescent="0.2">
      <c r="A160" s="73" t="s">
        <v>226</v>
      </c>
      <c r="B160" s="64" t="s">
        <v>7</v>
      </c>
      <c r="C160" s="61"/>
      <c r="D160" s="62"/>
      <c r="E160" s="59"/>
      <c r="F160" s="66">
        <f>IF(G160=1,0,IF(E160&gt;HORAS!$B$96,E160-HORAS!$B$96,))</f>
        <v>0</v>
      </c>
      <c r="G160" s="67">
        <f t="shared" si="122"/>
        <v>0</v>
      </c>
      <c r="H160" s="67">
        <f>IF(D160&gt;=HORAS!$B$103,1,0)</f>
        <v>0</v>
      </c>
      <c r="I160" s="68">
        <f t="shared" si="123"/>
        <v>0</v>
      </c>
      <c r="J160" s="68">
        <f>IF(I160&lt;=HORAS!$B$115,0,IF(I160&lt;=HORAS!$B$116,0.25,IF(I160&lt;=HORAS!$B$117,0.5,IF(I160&lt;=HORAS!$B$114,0.75,1))))</f>
        <v>0</v>
      </c>
      <c r="K160" s="69">
        <f>IF(G160=1,0,IF(E160&gt;HORAS!$B$97,E160-HORAS!$B$97,0))</f>
        <v>0</v>
      </c>
      <c r="L160" s="68">
        <f t="shared" si="124"/>
        <v>0</v>
      </c>
      <c r="M160" s="68">
        <f t="shared" si="125"/>
        <v>0</v>
      </c>
      <c r="N160" s="67">
        <f t="shared" si="126"/>
        <v>0</v>
      </c>
      <c r="O160" s="67">
        <f>IF(E160&lt;HORAS!$B$97,J160,0)</f>
        <v>0</v>
      </c>
      <c r="P160" s="67">
        <f t="shared" si="127"/>
        <v>0</v>
      </c>
      <c r="Q160" s="67">
        <f>IF(E160&gt;HORAS!$B$97,J160,0)</f>
        <v>0</v>
      </c>
      <c r="R160" s="67">
        <f t="shared" si="99"/>
        <v>0</v>
      </c>
      <c r="S160" s="67">
        <f t="shared" si="100"/>
        <v>0</v>
      </c>
      <c r="T160" s="67"/>
      <c r="U160" s="67">
        <f t="shared" si="101"/>
        <v>6</v>
      </c>
      <c r="V160" s="70" t="e">
        <f>VLOOKUP(C160,HORAS!$A$120:$A$137,1,FALSE)</f>
        <v>#N/A</v>
      </c>
      <c r="W160" s="67" t="b">
        <f t="shared" si="102"/>
        <v>1</v>
      </c>
      <c r="X160" s="59">
        <f t="shared" si="103"/>
        <v>0</v>
      </c>
      <c r="Y160" s="71">
        <f t="shared" si="104"/>
        <v>0</v>
      </c>
      <c r="Z160" s="71">
        <f t="shared" si="105"/>
        <v>0</v>
      </c>
      <c r="AA160" s="67">
        <f t="shared" si="106"/>
        <v>0</v>
      </c>
      <c r="AB160" s="67">
        <f t="shared" si="107"/>
        <v>0</v>
      </c>
      <c r="AC160" s="69">
        <f>IF(U160=7,IF(E160&gt;HORAS!$B$97,E160-HORAS!$B$97,0),IF(W160=FALSE,IF(E160&gt;HORAS!$B$97,E160-HORAS!$B$97,0),0))</f>
        <v>0</v>
      </c>
      <c r="AD160" s="71">
        <f t="shared" si="108"/>
        <v>0</v>
      </c>
      <c r="AE160" s="71">
        <f t="shared" si="109"/>
        <v>0</v>
      </c>
      <c r="AF160" s="68">
        <f>IF(AE160&lt;=HORAS!$B$115,0,IF(AE160&lt;=HORAS!$B$116,0.25,IF(AE160&lt;=HORAS!$B$117,0.5,IF(AE160&lt;=HORAS!$B$114,0.75,1))))</f>
        <v>0</v>
      </c>
      <c r="AG160" s="67">
        <f t="shared" si="110"/>
        <v>0</v>
      </c>
      <c r="AH160" s="67">
        <f>IF(AA160&gt;=8,IF(E160&lt;HORAS!$B$97,AF160,0),0)</f>
        <v>0</v>
      </c>
      <c r="AI160" s="67">
        <f>IF(E160&gt;=HORAS!$B$97,AF160,0)</f>
        <v>0</v>
      </c>
      <c r="AJ160" s="67">
        <f t="shared" si="111"/>
        <v>0</v>
      </c>
      <c r="AK160" s="67">
        <f t="shared" si="112"/>
        <v>0</v>
      </c>
      <c r="AL160" s="71">
        <f t="shared" si="113"/>
        <v>0</v>
      </c>
      <c r="AN160" s="59">
        <f t="shared" si="114"/>
        <v>0</v>
      </c>
      <c r="AO160" s="58">
        <f>IF(H160=1,IF(D160&lt;HORAS!$B$104,HORAS!$D$104-HORAS!$B$104,HORAS!$D$104-D160),0)</f>
        <v>0</v>
      </c>
      <c r="AP160" s="58">
        <f>IF(H160=1,IF(E160&gt;HORAS!$C$104,HORAS!$C$104,E160),0)</f>
        <v>0</v>
      </c>
      <c r="AQ160" s="58">
        <f t="shared" si="115"/>
        <v>0</v>
      </c>
      <c r="AR160" s="72">
        <f t="shared" si="116"/>
        <v>0</v>
      </c>
      <c r="AS160" s="72">
        <f t="shared" si="117"/>
        <v>0</v>
      </c>
      <c r="AT160" s="68">
        <f>IF(AS160&lt;=HORAS!$B$115,0,IF(AS160&lt;=HORAS!$B$116,0.25,IF(AS160&lt;=HORAS!$B$117,0.5,IF(AS160&lt;=HORAS!$B$114,0.75,1))))</f>
        <v>0</v>
      </c>
      <c r="AU160" s="67">
        <f t="shared" si="118"/>
        <v>0</v>
      </c>
      <c r="AV160" s="59">
        <f>IF(H160=1,IF(E160&gt;HORAS!$C$104,E160-HORAS!$C$104),0)</f>
        <v>0</v>
      </c>
      <c r="AW160" s="67">
        <f t="shared" si="119"/>
        <v>0</v>
      </c>
      <c r="AX160" s="67">
        <f t="shared" si="120"/>
        <v>0</v>
      </c>
      <c r="AY160" s="68">
        <f>IF(AX160&lt;=HORAS!$B$115,0,IF(AX160&lt;=HORAS!$B$116,0.25,IF(AX160&lt;=HORAS!$B$117,0.5,IF(AX160&lt;=HORAS!$B$114,0.75,1))))</f>
        <v>0</v>
      </c>
      <c r="AZ160" s="67">
        <f t="shared" si="121"/>
        <v>0</v>
      </c>
      <c r="BA160" s="67"/>
    </row>
    <row r="161" spans="1:53" s="72" customFormat="1" x14ac:dyDescent="0.2">
      <c r="A161" s="73" t="s">
        <v>226</v>
      </c>
      <c r="B161" s="64" t="s">
        <v>7</v>
      </c>
      <c r="C161" s="61"/>
      <c r="D161" s="62"/>
      <c r="E161" s="59"/>
      <c r="F161" s="66">
        <f>IF(G161=1,0,IF(E161&gt;HORAS!$B$96,E161-HORAS!$B$96,))</f>
        <v>0</v>
      </c>
      <c r="G161" s="67">
        <f t="shared" si="122"/>
        <v>0</v>
      </c>
      <c r="H161" s="67">
        <f>IF(D161&gt;=HORAS!$B$103,1,0)</f>
        <v>0</v>
      </c>
      <c r="I161" s="68">
        <f t="shared" si="123"/>
        <v>0</v>
      </c>
      <c r="J161" s="68">
        <f>IF(I161&lt;=HORAS!$B$115,0,IF(I161&lt;=HORAS!$B$116,0.25,IF(I161&lt;=HORAS!$B$117,0.5,IF(I161&lt;=HORAS!$B$114,0.75,1))))</f>
        <v>0</v>
      </c>
      <c r="K161" s="69">
        <f>IF(G161=1,0,IF(E161&gt;HORAS!$B$97,E161-HORAS!$B$97,0))</f>
        <v>0</v>
      </c>
      <c r="L161" s="68">
        <f t="shared" si="124"/>
        <v>0</v>
      </c>
      <c r="M161" s="68">
        <f t="shared" si="125"/>
        <v>0</v>
      </c>
      <c r="N161" s="67">
        <f t="shared" si="126"/>
        <v>0</v>
      </c>
      <c r="O161" s="67">
        <f>IF(E161&lt;HORAS!$B$97,J161,0)</f>
        <v>0</v>
      </c>
      <c r="P161" s="67">
        <f t="shared" si="127"/>
        <v>0</v>
      </c>
      <c r="Q161" s="67">
        <f>IF(E161&gt;HORAS!$B$97,J161,0)</f>
        <v>0</v>
      </c>
      <c r="R161" s="67">
        <f t="shared" si="99"/>
        <v>0</v>
      </c>
      <c r="S161" s="67">
        <f t="shared" si="100"/>
        <v>0</v>
      </c>
      <c r="T161" s="67"/>
      <c r="U161" s="67">
        <f t="shared" si="101"/>
        <v>6</v>
      </c>
      <c r="V161" s="70" t="e">
        <f>VLOOKUP(C161,HORAS!$A$120:$A$137,1,FALSE)</f>
        <v>#N/A</v>
      </c>
      <c r="W161" s="67" t="b">
        <f t="shared" si="102"/>
        <v>1</v>
      </c>
      <c r="X161" s="59">
        <f t="shared" si="103"/>
        <v>0</v>
      </c>
      <c r="Y161" s="71">
        <f t="shared" si="104"/>
        <v>0</v>
      </c>
      <c r="Z161" s="71">
        <f t="shared" si="105"/>
        <v>0</v>
      </c>
      <c r="AA161" s="67">
        <f t="shared" si="106"/>
        <v>0</v>
      </c>
      <c r="AB161" s="67">
        <f t="shared" si="107"/>
        <v>0</v>
      </c>
      <c r="AC161" s="69">
        <f>IF(U161=7,IF(E161&gt;HORAS!$B$97,E161-HORAS!$B$97,0),IF(W161=FALSE,IF(E161&gt;HORAS!$B$97,E161-HORAS!$B$97,0),0))</f>
        <v>0</v>
      </c>
      <c r="AD161" s="71">
        <f t="shared" si="108"/>
        <v>0</v>
      </c>
      <c r="AE161" s="71">
        <f t="shared" si="109"/>
        <v>0</v>
      </c>
      <c r="AF161" s="68">
        <f>IF(AE161&lt;=HORAS!$B$115,0,IF(AE161&lt;=HORAS!$B$116,0.25,IF(AE161&lt;=HORAS!$B$117,0.5,IF(AE161&lt;=HORAS!$B$114,0.75,1))))</f>
        <v>0</v>
      </c>
      <c r="AG161" s="67">
        <f t="shared" si="110"/>
        <v>0</v>
      </c>
      <c r="AH161" s="67">
        <f>IF(AA161&gt;=8,IF(E161&lt;HORAS!$B$97,AF161,0),0)</f>
        <v>0</v>
      </c>
      <c r="AI161" s="67">
        <f>IF(E161&gt;=HORAS!$B$97,AF161,0)</f>
        <v>0</v>
      </c>
      <c r="AJ161" s="67">
        <f t="shared" si="111"/>
        <v>0</v>
      </c>
      <c r="AK161" s="67">
        <f t="shared" si="112"/>
        <v>0</v>
      </c>
      <c r="AL161" s="71">
        <f t="shared" si="113"/>
        <v>0</v>
      </c>
      <c r="AN161" s="59">
        <f t="shared" si="114"/>
        <v>0</v>
      </c>
      <c r="AO161" s="58">
        <f>IF(H161=1,IF(D161&lt;HORAS!$B$104,HORAS!$D$104-HORAS!$B$104,HORAS!$D$104-D161),0)</f>
        <v>0</v>
      </c>
      <c r="AP161" s="58">
        <f>IF(H161=1,IF(E161&gt;HORAS!$C$104,HORAS!$C$104,E161),0)</f>
        <v>0</v>
      </c>
      <c r="AQ161" s="58">
        <f t="shared" si="115"/>
        <v>0</v>
      </c>
      <c r="AR161" s="72">
        <f t="shared" si="116"/>
        <v>0</v>
      </c>
      <c r="AS161" s="72">
        <f t="shared" si="117"/>
        <v>0</v>
      </c>
      <c r="AT161" s="68">
        <f>IF(AS161&lt;=HORAS!$B$115,0,IF(AS161&lt;=HORAS!$B$116,0.25,IF(AS161&lt;=HORAS!$B$117,0.5,IF(AS161&lt;=HORAS!$B$114,0.75,1))))</f>
        <v>0</v>
      </c>
      <c r="AU161" s="67">
        <f t="shared" si="118"/>
        <v>0</v>
      </c>
      <c r="AV161" s="59">
        <f>IF(H161=1,IF(E161&gt;HORAS!$C$104,E161-HORAS!$C$104),0)</f>
        <v>0</v>
      </c>
      <c r="AW161" s="67">
        <f t="shared" si="119"/>
        <v>0</v>
      </c>
      <c r="AX161" s="67">
        <f t="shared" si="120"/>
        <v>0</v>
      </c>
      <c r="AY161" s="68">
        <f>IF(AX161&lt;=HORAS!$B$115,0,IF(AX161&lt;=HORAS!$B$116,0.25,IF(AX161&lt;=HORAS!$B$117,0.5,IF(AX161&lt;=HORAS!$B$114,0.75,1))))</f>
        <v>0</v>
      </c>
      <c r="AZ161" s="67">
        <f t="shared" si="121"/>
        <v>0</v>
      </c>
      <c r="BA161" s="67"/>
    </row>
    <row r="162" spans="1:53" s="72" customFormat="1" x14ac:dyDescent="0.2">
      <c r="A162" s="73" t="s">
        <v>226</v>
      </c>
      <c r="B162" s="64" t="s">
        <v>7</v>
      </c>
      <c r="C162" s="61"/>
      <c r="D162" s="62"/>
      <c r="E162" s="59"/>
      <c r="F162" s="66">
        <f>IF(G162=1,0,IF(E162&gt;HORAS!$B$96,E162-HORAS!$B$96,))</f>
        <v>0</v>
      </c>
      <c r="G162" s="67">
        <f t="shared" si="122"/>
        <v>0</v>
      </c>
      <c r="H162" s="67">
        <f>IF(D162&gt;=HORAS!$B$103,1,0)</f>
        <v>0</v>
      </c>
      <c r="I162" s="68">
        <f t="shared" si="123"/>
        <v>0</v>
      </c>
      <c r="J162" s="68">
        <f>IF(I162&lt;=HORAS!$B$115,0,IF(I162&lt;=HORAS!$B$116,0.25,IF(I162&lt;=HORAS!$B$117,0.5,IF(I162&lt;=HORAS!$B$114,0.75,1))))</f>
        <v>0</v>
      </c>
      <c r="K162" s="69">
        <f>IF(G162=1,0,IF(E162&gt;HORAS!$B$97,E162-HORAS!$B$97,0))</f>
        <v>0</v>
      </c>
      <c r="L162" s="68">
        <f t="shared" si="124"/>
        <v>0</v>
      </c>
      <c r="M162" s="68">
        <f t="shared" si="125"/>
        <v>0</v>
      </c>
      <c r="N162" s="67">
        <f t="shared" si="126"/>
        <v>0</v>
      </c>
      <c r="O162" s="67">
        <f>IF(E162&lt;HORAS!$B$97,J162,0)</f>
        <v>0</v>
      </c>
      <c r="P162" s="67">
        <f t="shared" si="127"/>
        <v>0</v>
      </c>
      <c r="Q162" s="67">
        <f>IF(E162&gt;HORAS!$B$97,J162,0)</f>
        <v>0</v>
      </c>
      <c r="R162" s="67">
        <f t="shared" si="99"/>
        <v>0</v>
      </c>
      <c r="S162" s="67">
        <f t="shared" si="100"/>
        <v>0</v>
      </c>
      <c r="T162" s="67"/>
      <c r="U162" s="67">
        <f t="shared" si="101"/>
        <v>6</v>
      </c>
      <c r="V162" s="70" t="e">
        <f>VLOOKUP(C162,HORAS!$A$120:$A$137,1,FALSE)</f>
        <v>#N/A</v>
      </c>
      <c r="W162" s="67" t="b">
        <f t="shared" si="102"/>
        <v>1</v>
      </c>
      <c r="X162" s="59">
        <f t="shared" si="103"/>
        <v>0</v>
      </c>
      <c r="Y162" s="71">
        <f t="shared" si="104"/>
        <v>0</v>
      </c>
      <c r="Z162" s="71">
        <f t="shared" si="105"/>
        <v>0</v>
      </c>
      <c r="AA162" s="67">
        <f t="shared" si="106"/>
        <v>0</v>
      </c>
      <c r="AB162" s="67">
        <f t="shared" si="107"/>
        <v>0</v>
      </c>
      <c r="AC162" s="69">
        <f>IF(U162=7,IF(E162&gt;HORAS!$B$97,E162-HORAS!$B$97,0),IF(W162=FALSE,IF(E162&gt;HORAS!$B$97,E162-HORAS!$B$97,0),0))</f>
        <v>0</v>
      </c>
      <c r="AD162" s="71">
        <f t="shared" si="108"/>
        <v>0</v>
      </c>
      <c r="AE162" s="71">
        <f t="shared" si="109"/>
        <v>0</v>
      </c>
      <c r="AF162" s="68">
        <f>IF(AE162&lt;=HORAS!$B$115,0,IF(AE162&lt;=HORAS!$B$116,0.25,IF(AE162&lt;=HORAS!$B$117,0.5,IF(AE162&lt;=HORAS!$B$114,0.75,1))))</f>
        <v>0</v>
      </c>
      <c r="AG162" s="67">
        <f t="shared" si="110"/>
        <v>0</v>
      </c>
      <c r="AH162" s="67">
        <f>IF(AA162&gt;=8,IF(E162&lt;HORAS!$B$97,AF162,0),0)</f>
        <v>0</v>
      </c>
      <c r="AI162" s="67">
        <f>IF(E162&gt;=HORAS!$B$97,AF162,0)</f>
        <v>0</v>
      </c>
      <c r="AJ162" s="67">
        <f t="shared" si="111"/>
        <v>0</v>
      </c>
      <c r="AK162" s="67">
        <f t="shared" si="112"/>
        <v>0</v>
      </c>
      <c r="AL162" s="71">
        <f t="shared" si="113"/>
        <v>0</v>
      </c>
      <c r="AN162" s="59">
        <f t="shared" si="114"/>
        <v>0</v>
      </c>
      <c r="AO162" s="58">
        <f>IF(H162=1,IF(D162&lt;HORAS!$B$104,HORAS!$D$104-HORAS!$B$104,HORAS!$D$104-D162),0)</f>
        <v>0</v>
      </c>
      <c r="AP162" s="58">
        <f>IF(H162=1,IF(E162&gt;HORAS!$C$104,HORAS!$C$104,E162),0)</f>
        <v>0</v>
      </c>
      <c r="AQ162" s="58">
        <f t="shared" si="115"/>
        <v>0</v>
      </c>
      <c r="AR162" s="72">
        <f t="shared" si="116"/>
        <v>0</v>
      </c>
      <c r="AS162" s="72">
        <f t="shared" si="117"/>
        <v>0</v>
      </c>
      <c r="AT162" s="68">
        <f>IF(AS162&lt;=HORAS!$B$115,0,IF(AS162&lt;=HORAS!$B$116,0.25,IF(AS162&lt;=HORAS!$B$117,0.5,IF(AS162&lt;=HORAS!$B$114,0.75,1))))</f>
        <v>0</v>
      </c>
      <c r="AU162" s="67">
        <f t="shared" si="118"/>
        <v>0</v>
      </c>
      <c r="AV162" s="59">
        <f>IF(H162=1,IF(E162&gt;HORAS!$C$104,E162-HORAS!$C$104),0)</f>
        <v>0</v>
      </c>
      <c r="AW162" s="67">
        <f t="shared" si="119"/>
        <v>0</v>
      </c>
      <c r="AX162" s="67">
        <f t="shared" si="120"/>
        <v>0</v>
      </c>
      <c r="AY162" s="68">
        <f>IF(AX162&lt;=HORAS!$B$115,0,IF(AX162&lt;=HORAS!$B$116,0.25,IF(AX162&lt;=HORAS!$B$117,0.5,IF(AX162&lt;=HORAS!$B$114,0.75,1))))</f>
        <v>0</v>
      </c>
      <c r="AZ162" s="67">
        <f t="shared" si="121"/>
        <v>0</v>
      </c>
      <c r="BA162" s="67"/>
    </row>
    <row r="163" spans="1:53" s="72" customFormat="1" x14ac:dyDescent="0.2">
      <c r="A163" s="73" t="s">
        <v>226</v>
      </c>
      <c r="B163" s="64" t="s">
        <v>7</v>
      </c>
      <c r="C163" s="61"/>
      <c r="D163" s="62"/>
      <c r="E163" s="59"/>
      <c r="F163" s="66">
        <f>IF(G163=1,0,IF(E163&gt;HORAS!$B$96,E163-HORAS!$B$96,))</f>
        <v>0</v>
      </c>
      <c r="G163" s="67">
        <f t="shared" si="122"/>
        <v>0</v>
      </c>
      <c r="H163" s="67">
        <f>IF(D163&gt;=HORAS!$B$103,1,0)</f>
        <v>0</v>
      </c>
      <c r="I163" s="68">
        <f t="shared" si="123"/>
        <v>0</v>
      </c>
      <c r="J163" s="68">
        <f>IF(I163&lt;=HORAS!$B$115,0,IF(I163&lt;=HORAS!$B$116,0.25,IF(I163&lt;=HORAS!$B$117,0.5,IF(I163&lt;=HORAS!$B$114,0.75,1))))</f>
        <v>0</v>
      </c>
      <c r="K163" s="69">
        <f>IF(G163=1,0,IF(E163&gt;HORAS!$B$97,E163-HORAS!$B$97,0))</f>
        <v>0</v>
      </c>
      <c r="L163" s="68">
        <f t="shared" si="124"/>
        <v>0</v>
      </c>
      <c r="M163" s="68">
        <f t="shared" si="125"/>
        <v>0</v>
      </c>
      <c r="N163" s="67">
        <f t="shared" si="126"/>
        <v>0</v>
      </c>
      <c r="O163" s="67">
        <f>IF(E163&lt;HORAS!$B$97,J163,0)</f>
        <v>0</v>
      </c>
      <c r="P163" s="67">
        <f t="shared" si="127"/>
        <v>0</v>
      </c>
      <c r="Q163" s="67">
        <f>IF(E163&gt;HORAS!$B$97,J163,0)</f>
        <v>0</v>
      </c>
      <c r="R163" s="67">
        <f t="shared" si="99"/>
        <v>0</v>
      </c>
      <c r="S163" s="67">
        <f t="shared" si="100"/>
        <v>0</v>
      </c>
      <c r="T163" s="67"/>
      <c r="U163" s="67">
        <f t="shared" si="101"/>
        <v>6</v>
      </c>
      <c r="V163" s="70" t="e">
        <f>VLOOKUP(C163,HORAS!$A$120:$A$137,1,FALSE)</f>
        <v>#N/A</v>
      </c>
      <c r="W163" s="67" t="b">
        <f t="shared" si="102"/>
        <v>1</v>
      </c>
      <c r="X163" s="59">
        <f t="shared" si="103"/>
        <v>0</v>
      </c>
      <c r="Y163" s="71">
        <f t="shared" si="104"/>
        <v>0</v>
      </c>
      <c r="Z163" s="71">
        <f t="shared" si="105"/>
        <v>0</v>
      </c>
      <c r="AA163" s="67">
        <f t="shared" si="106"/>
        <v>0</v>
      </c>
      <c r="AB163" s="67">
        <f t="shared" si="107"/>
        <v>0</v>
      </c>
      <c r="AC163" s="69">
        <f>IF(U163=7,IF(E163&gt;HORAS!$B$97,E163-HORAS!$B$97,0),IF(W163=FALSE,IF(E163&gt;HORAS!$B$97,E163-HORAS!$B$97,0),0))</f>
        <v>0</v>
      </c>
      <c r="AD163" s="71">
        <f t="shared" si="108"/>
        <v>0</v>
      </c>
      <c r="AE163" s="71">
        <f t="shared" si="109"/>
        <v>0</v>
      </c>
      <c r="AF163" s="68">
        <f>IF(AE163&lt;=HORAS!$B$115,0,IF(AE163&lt;=HORAS!$B$116,0.25,IF(AE163&lt;=HORAS!$B$117,0.5,IF(AE163&lt;=HORAS!$B$114,0.75,1))))</f>
        <v>0</v>
      </c>
      <c r="AG163" s="67">
        <f t="shared" si="110"/>
        <v>0</v>
      </c>
      <c r="AH163" s="67">
        <f>IF(AA163&gt;=8,IF(E163&lt;HORAS!$B$97,AF163,0),0)</f>
        <v>0</v>
      </c>
      <c r="AI163" s="67">
        <f>IF(E163&gt;=HORAS!$B$97,AF163,0)</f>
        <v>0</v>
      </c>
      <c r="AJ163" s="67">
        <f t="shared" si="111"/>
        <v>0</v>
      </c>
      <c r="AK163" s="67">
        <f t="shared" si="112"/>
        <v>0</v>
      </c>
      <c r="AL163" s="71">
        <f t="shared" si="113"/>
        <v>0</v>
      </c>
      <c r="AN163" s="59">
        <f t="shared" si="114"/>
        <v>0</v>
      </c>
      <c r="AO163" s="58">
        <f>IF(H163=1,IF(D163&lt;HORAS!$B$104,HORAS!$D$104-HORAS!$B$104,HORAS!$D$104-D163),0)</f>
        <v>0</v>
      </c>
      <c r="AP163" s="58">
        <f>IF(H163=1,IF(E163&gt;HORAS!$C$104,HORAS!$C$104,E163),0)</f>
        <v>0</v>
      </c>
      <c r="AQ163" s="58">
        <f t="shared" si="115"/>
        <v>0</v>
      </c>
      <c r="AR163" s="72">
        <f t="shared" si="116"/>
        <v>0</v>
      </c>
      <c r="AS163" s="72">
        <f t="shared" si="117"/>
        <v>0</v>
      </c>
      <c r="AT163" s="68">
        <f>IF(AS163&lt;=HORAS!$B$115,0,IF(AS163&lt;=HORAS!$B$116,0.25,IF(AS163&lt;=HORAS!$B$117,0.5,IF(AS163&lt;=HORAS!$B$114,0.75,1))))</f>
        <v>0</v>
      </c>
      <c r="AU163" s="67">
        <f t="shared" si="118"/>
        <v>0</v>
      </c>
      <c r="AV163" s="59">
        <f>IF(H163=1,IF(E163&gt;HORAS!$C$104,E163-HORAS!$C$104),0)</f>
        <v>0</v>
      </c>
      <c r="AW163" s="67">
        <f t="shared" si="119"/>
        <v>0</v>
      </c>
      <c r="AX163" s="67">
        <f t="shared" si="120"/>
        <v>0</v>
      </c>
      <c r="AY163" s="68">
        <f>IF(AX163&lt;=HORAS!$B$115,0,IF(AX163&lt;=HORAS!$B$116,0.25,IF(AX163&lt;=HORAS!$B$117,0.5,IF(AX163&lt;=HORAS!$B$114,0.75,1))))</f>
        <v>0</v>
      </c>
      <c r="AZ163" s="67">
        <f t="shared" si="121"/>
        <v>0</v>
      </c>
      <c r="BA163" s="67"/>
    </row>
    <row r="164" spans="1:53" s="72" customFormat="1" x14ac:dyDescent="0.2">
      <c r="A164" s="64" t="s">
        <v>247</v>
      </c>
      <c r="B164" s="64" t="s">
        <v>251</v>
      </c>
      <c r="C164" s="61"/>
      <c r="D164" s="62"/>
      <c r="E164" s="63"/>
      <c r="F164" s="66">
        <f>IF(G164=1,0,IF(E164&gt;HORAS!$B$96,E164-HORAS!$B$96,))</f>
        <v>0</v>
      </c>
      <c r="G164" s="67">
        <f t="shared" si="122"/>
        <v>0</v>
      </c>
      <c r="H164" s="67">
        <f>IF(D164&gt;=HORAS!$B$103,1,0)</f>
        <v>0</v>
      </c>
      <c r="I164" s="68">
        <f t="shared" si="123"/>
        <v>0</v>
      </c>
      <c r="J164" s="68">
        <f>IF(I164&lt;=HORAS!$B$115,0,IF(I164&lt;=HORAS!$B$116,0.25,IF(I164&lt;=HORAS!$B$117,0.5,IF(I164&lt;=HORAS!$B$114,0.75,1))))</f>
        <v>0</v>
      </c>
      <c r="K164" s="69">
        <f>IF(G164=1,0,IF(E164&gt;HORAS!$B$97,E164-HORAS!$B$97,0))</f>
        <v>0</v>
      </c>
      <c r="L164" s="68">
        <f t="shared" si="124"/>
        <v>0</v>
      </c>
      <c r="M164" s="68">
        <f t="shared" si="125"/>
        <v>0</v>
      </c>
      <c r="N164" s="67">
        <f t="shared" si="126"/>
        <v>0</v>
      </c>
      <c r="O164" s="67">
        <f>IF(E164&lt;HORAS!$B$97,J164,0)</f>
        <v>0</v>
      </c>
      <c r="P164" s="67">
        <f t="shared" si="127"/>
        <v>0</v>
      </c>
      <c r="Q164" s="67">
        <f>IF(E164&gt;HORAS!$B$97,J164,0)</f>
        <v>0</v>
      </c>
      <c r="R164" s="67">
        <f t="shared" si="99"/>
        <v>0</v>
      </c>
      <c r="S164" s="67">
        <f t="shared" si="100"/>
        <v>0</v>
      </c>
      <c r="T164" s="67"/>
      <c r="U164" s="67">
        <f t="shared" si="101"/>
        <v>6</v>
      </c>
      <c r="V164" s="70" t="e">
        <f>VLOOKUP(C164,HORAS!$A$120:$A$137,1,FALSE)</f>
        <v>#N/A</v>
      </c>
      <c r="W164" s="67" t="b">
        <f t="shared" si="102"/>
        <v>1</v>
      </c>
      <c r="X164" s="59">
        <f t="shared" si="103"/>
        <v>0</v>
      </c>
      <c r="Y164" s="71">
        <f t="shared" si="104"/>
        <v>0</v>
      </c>
      <c r="Z164" s="71">
        <f t="shared" si="105"/>
        <v>0</v>
      </c>
      <c r="AA164" s="67">
        <f t="shared" si="106"/>
        <v>0</v>
      </c>
      <c r="AB164" s="67">
        <f t="shared" si="107"/>
        <v>0</v>
      </c>
      <c r="AC164" s="69">
        <f>IF(U164=7,IF(E164&gt;HORAS!$B$97,E164-HORAS!$B$97,0),IF(W164=FALSE,IF(E164&gt;HORAS!$B$97,E164-HORAS!$B$97,0),0))</f>
        <v>0</v>
      </c>
      <c r="AD164" s="71">
        <f t="shared" si="108"/>
        <v>0</v>
      </c>
      <c r="AE164" s="71">
        <f t="shared" si="109"/>
        <v>0</v>
      </c>
      <c r="AF164" s="68">
        <f>IF(AE164&lt;=HORAS!$B$115,0,IF(AE164&lt;=HORAS!$B$116,0.25,IF(AE164&lt;=HORAS!$B$117,0.5,IF(AE164&lt;=HORAS!$B$114,0.75,1))))</f>
        <v>0</v>
      </c>
      <c r="AG164" s="67">
        <f t="shared" si="110"/>
        <v>0</v>
      </c>
      <c r="AH164" s="67">
        <f>IF(AA164&gt;=8,IF(E164&lt;HORAS!$B$97,AF164,0),0)</f>
        <v>0</v>
      </c>
      <c r="AI164" s="67">
        <f>IF(E164&gt;=HORAS!$B$97,AF164,0)</f>
        <v>0</v>
      </c>
      <c r="AJ164" s="67">
        <f t="shared" si="111"/>
        <v>0</v>
      </c>
      <c r="AK164" s="67">
        <f t="shared" si="112"/>
        <v>0</v>
      </c>
      <c r="AL164" s="71">
        <f t="shared" si="113"/>
        <v>0</v>
      </c>
      <c r="AN164" s="59">
        <f t="shared" si="114"/>
        <v>0</v>
      </c>
      <c r="AO164" s="58">
        <f>IF(H164=1,IF(D164&lt;HORAS!$B$104,HORAS!$D$104-HORAS!$B$104,HORAS!$D$104-D164),0)</f>
        <v>0</v>
      </c>
      <c r="AP164" s="58">
        <f>IF(H164=1,IF(E164&gt;HORAS!$C$104,HORAS!$C$104,E164),0)</f>
        <v>0</v>
      </c>
      <c r="AQ164" s="58">
        <f t="shared" si="115"/>
        <v>0</v>
      </c>
      <c r="AR164" s="72">
        <f t="shared" si="116"/>
        <v>0</v>
      </c>
      <c r="AS164" s="72">
        <f t="shared" si="117"/>
        <v>0</v>
      </c>
      <c r="AT164" s="68">
        <f>IF(AS164&lt;=HORAS!$B$115,0,IF(AS164&lt;=HORAS!$B$116,0.25,IF(AS164&lt;=HORAS!$B$117,0.5,IF(AS164&lt;=HORAS!$B$114,0.75,1))))</f>
        <v>0</v>
      </c>
      <c r="AU164" s="67">
        <f t="shared" si="118"/>
        <v>0</v>
      </c>
      <c r="AV164" s="59">
        <f>IF(H164=1,IF(E164&gt;HORAS!$C$104,E164-HORAS!$C$104),0)</f>
        <v>0</v>
      </c>
      <c r="AW164" s="67">
        <f t="shared" si="119"/>
        <v>0</v>
      </c>
      <c r="AX164" s="67">
        <f t="shared" si="120"/>
        <v>0</v>
      </c>
      <c r="AY164" s="68">
        <f>IF(AX164&lt;=HORAS!$B$115,0,IF(AX164&lt;=HORAS!$B$116,0.25,IF(AX164&lt;=HORAS!$B$117,0.5,IF(AX164&lt;=HORAS!$B$114,0.75,1))))</f>
        <v>0</v>
      </c>
      <c r="AZ164" s="67">
        <f t="shared" si="121"/>
        <v>0</v>
      </c>
      <c r="BA164" s="67"/>
    </row>
    <row r="165" spans="1:53" s="72" customFormat="1" x14ac:dyDescent="0.2">
      <c r="A165" s="64" t="s">
        <v>247</v>
      </c>
      <c r="B165" s="64" t="s">
        <v>251</v>
      </c>
      <c r="C165" s="61"/>
      <c r="D165" s="62"/>
      <c r="E165" s="64"/>
      <c r="F165" s="66">
        <f>IF(G165=1,0,IF(E165&gt;HORAS!$B$96,E165-HORAS!$B$96,))</f>
        <v>0</v>
      </c>
      <c r="G165" s="67">
        <f t="shared" si="122"/>
        <v>0</v>
      </c>
      <c r="H165" s="67">
        <f>IF(D165&gt;=HORAS!$B$103,1,0)</f>
        <v>0</v>
      </c>
      <c r="I165" s="68">
        <f t="shared" si="123"/>
        <v>0</v>
      </c>
      <c r="J165" s="68">
        <f>IF(I165&lt;=HORAS!$B$115,0,IF(I165&lt;=HORAS!$B$116,0.25,IF(I165&lt;=HORAS!$B$117,0.5,IF(I165&lt;=HORAS!$B$114,0.75,1))))</f>
        <v>0</v>
      </c>
      <c r="K165" s="69">
        <f>IF(G165=1,0,IF(E165&gt;HORAS!$B$97,E165-HORAS!$B$97,0))</f>
        <v>0</v>
      </c>
      <c r="L165" s="68">
        <f t="shared" si="124"/>
        <v>0</v>
      </c>
      <c r="M165" s="68">
        <f t="shared" si="125"/>
        <v>0</v>
      </c>
      <c r="N165" s="67">
        <f t="shared" si="126"/>
        <v>0</v>
      </c>
      <c r="O165" s="67">
        <f>IF(E165&lt;HORAS!$B$97,J165,0)</f>
        <v>0</v>
      </c>
      <c r="P165" s="67">
        <f t="shared" si="127"/>
        <v>0</v>
      </c>
      <c r="Q165" s="67">
        <f>IF(E165&gt;HORAS!$B$97,J165,0)</f>
        <v>0</v>
      </c>
      <c r="R165" s="67">
        <f t="shared" si="99"/>
        <v>0</v>
      </c>
      <c r="S165" s="67">
        <f t="shared" si="100"/>
        <v>0</v>
      </c>
      <c r="T165" s="67"/>
      <c r="U165" s="67">
        <f t="shared" si="101"/>
        <v>6</v>
      </c>
      <c r="V165" s="70" t="e">
        <f>VLOOKUP(C165,HORAS!$A$120:$A$137,1,FALSE)</f>
        <v>#N/A</v>
      </c>
      <c r="W165" s="67" t="b">
        <f t="shared" si="102"/>
        <v>1</v>
      </c>
      <c r="X165" s="59">
        <f t="shared" si="103"/>
        <v>0</v>
      </c>
      <c r="Y165" s="71">
        <f t="shared" si="104"/>
        <v>0</v>
      </c>
      <c r="Z165" s="71">
        <f t="shared" si="105"/>
        <v>0</v>
      </c>
      <c r="AA165" s="67">
        <f t="shared" si="106"/>
        <v>0</v>
      </c>
      <c r="AB165" s="67">
        <f t="shared" si="107"/>
        <v>0</v>
      </c>
      <c r="AC165" s="69">
        <f>IF(U165=7,IF(E165&gt;HORAS!$B$97,E165-HORAS!$B$97,0),IF(W165=FALSE,IF(E165&gt;HORAS!$B$97,E165-HORAS!$B$97,0),0))</f>
        <v>0</v>
      </c>
      <c r="AD165" s="71">
        <f t="shared" si="108"/>
        <v>0</v>
      </c>
      <c r="AE165" s="71">
        <f t="shared" si="109"/>
        <v>0</v>
      </c>
      <c r="AF165" s="68">
        <f>IF(AE165&lt;=HORAS!$B$115,0,IF(AE165&lt;=HORAS!$B$116,0.25,IF(AE165&lt;=HORAS!$B$117,0.5,IF(AE165&lt;=HORAS!$B$114,0.75,1))))</f>
        <v>0</v>
      </c>
      <c r="AG165" s="67">
        <f t="shared" si="110"/>
        <v>0</v>
      </c>
      <c r="AH165" s="67">
        <f>IF(AA165&gt;=8,IF(E165&lt;HORAS!$B$97,AF165,0),0)</f>
        <v>0</v>
      </c>
      <c r="AI165" s="67">
        <f>IF(E165&gt;=HORAS!$B$97,AF165,0)</f>
        <v>0</v>
      </c>
      <c r="AJ165" s="67">
        <f t="shared" si="111"/>
        <v>0</v>
      </c>
      <c r="AK165" s="67">
        <f t="shared" si="112"/>
        <v>0</v>
      </c>
      <c r="AL165" s="71">
        <f t="shared" si="113"/>
        <v>0</v>
      </c>
      <c r="AN165" s="59">
        <f t="shared" si="114"/>
        <v>0</v>
      </c>
      <c r="AO165" s="58">
        <f>IF(H165=1,IF(D165&lt;HORAS!$B$104,HORAS!$D$104-HORAS!$B$104,HORAS!$D$104-D165),0)</f>
        <v>0</v>
      </c>
      <c r="AP165" s="58">
        <f>IF(H165=1,IF(E165&gt;HORAS!$C$104,HORAS!$C$104,E165),0)</f>
        <v>0</v>
      </c>
      <c r="AQ165" s="58">
        <f t="shared" si="115"/>
        <v>0</v>
      </c>
      <c r="AR165" s="72">
        <f t="shared" si="116"/>
        <v>0</v>
      </c>
      <c r="AS165" s="72">
        <f t="shared" si="117"/>
        <v>0</v>
      </c>
      <c r="AT165" s="68">
        <f>IF(AS165&lt;=HORAS!$B$115,0,IF(AS165&lt;=HORAS!$B$116,0.25,IF(AS165&lt;=HORAS!$B$117,0.5,IF(AS165&lt;=HORAS!$B$114,0.75,1))))</f>
        <v>0</v>
      </c>
      <c r="AU165" s="67">
        <f t="shared" si="118"/>
        <v>0</v>
      </c>
      <c r="AV165" s="59">
        <f>IF(H165=1,IF(E165&gt;HORAS!$C$104,E165-HORAS!$C$104),0)</f>
        <v>0</v>
      </c>
      <c r="AW165" s="67">
        <f t="shared" si="119"/>
        <v>0</v>
      </c>
      <c r="AX165" s="67">
        <f t="shared" si="120"/>
        <v>0</v>
      </c>
      <c r="AY165" s="68">
        <f>IF(AX165&lt;=HORAS!$B$115,0,IF(AX165&lt;=HORAS!$B$116,0.25,IF(AX165&lt;=HORAS!$B$117,0.5,IF(AX165&lt;=HORAS!$B$114,0.75,1))))</f>
        <v>0</v>
      </c>
      <c r="AZ165" s="67">
        <f t="shared" si="121"/>
        <v>0</v>
      </c>
      <c r="BA165" s="67"/>
    </row>
    <row r="166" spans="1:53" s="72" customFormat="1" x14ac:dyDescent="0.2">
      <c r="A166" s="64" t="s">
        <v>247</v>
      </c>
      <c r="B166" s="64" t="s">
        <v>251</v>
      </c>
      <c r="C166" s="61"/>
      <c r="D166" s="62"/>
      <c r="E166" s="59"/>
      <c r="F166" s="66">
        <f>IF(G166=1,0,IF(E166&gt;HORAS!$B$96,E166-HORAS!$B$96,))</f>
        <v>0</v>
      </c>
      <c r="G166" s="67">
        <f t="shared" si="122"/>
        <v>0</v>
      </c>
      <c r="H166" s="67">
        <f>IF(D166&gt;=HORAS!$B$103,1,0)</f>
        <v>0</v>
      </c>
      <c r="I166" s="68">
        <f t="shared" si="123"/>
        <v>0</v>
      </c>
      <c r="J166" s="68">
        <f>IF(I166&lt;=HORAS!$B$115,0,IF(I166&lt;=HORAS!$B$116,0.25,IF(I166&lt;=HORAS!$B$117,0.5,IF(I166&lt;=HORAS!$B$114,0.75,1))))</f>
        <v>0</v>
      </c>
      <c r="K166" s="69">
        <f>IF(G166=1,0,IF(E166&gt;HORAS!$B$97,E166-HORAS!$B$97,0))</f>
        <v>0</v>
      </c>
      <c r="L166" s="68">
        <f t="shared" si="124"/>
        <v>0</v>
      </c>
      <c r="M166" s="68">
        <f t="shared" si="125"/>
        <v>0</v>
      </c>
      <c r="N166" s="67">
        <f t="shared" si="126"/>
        <v>0</v>
      </c>
      <c r="O166" s="67">
        <f>IF(E166&lt;HORAS!$B$97,J166,0)</f>
        <v>0</v>
      </c>
      <c r="P166" s="67">
        <f t="shared" si="127"/>
        <v>0</v>
      </c>
      <c r="Q166" s="67">
        <f>IF(E166&gt;HORAS!$B$97,J166,0)</f>
        <v>0</v>
      </c>
      <c r="R166" s="67">
        <f t="shared" si="99"/>
        <v>0</v>
      </c>
      <c r="S166" s="67">
        <f t="shared" si="100"/>
        <v>0</v>
      </c>
      <c r="T166" s="67"/>
      <c r="U166" s="67">
        <f t="shared" si="101"/>
        <v>6</v>
      </c>
      <c r="V166" s="70" t="e">
        <f>VLOOKUP(C166,HORAS!$A$120:$A$137,1,FALSE)</f>
        <v>#N/A</v>
      </c>
      <c r="W166" s="67" t="b">
        <f t="shared" si="102"/>
        <v>1</v>
      </c>
      <c r="X166" s="59">
        <f t="shared" si="103"/>
        <v>0</v>
      </c>
      <c r="Y166" s="71">
        <f t="shared" si="104"/>
        <v>0</v>
      </c>
      <c r="Z166" s="71">
        <f t="shared" si="105"/>
        <v>0</v>
      </c>
      <c r="AA166" s="67">
        <f t="shared" si="106"/>
        <v>0</v>
      </c>
      <c r="AB166" s="67">
        <f t="shared" si="107"/>
        <v>0</v>
      </c>
      <c r="AC166" s="69">
        <f>IF(U166=7,IF(E166&gt;HORAS!$B$97,E166-HORAS!$B$97,0),IF(W166=FALSE,IF(E166&gt;HORAS!$B$97,E166-HORAS!$B$97,0),0))</f>
        <v>0</v>
      </c>
      <c r="AD166" s="71">
        <f t="shared" si="108"/>
        <v>0</v>
      </c>
      <c r="AE166" s="71">
        <f t="shared" si="109"/>
        <v>0</v>
      </c>
      <c r="AF166" s="68">
        <f>IF(AE166&lt;=HORAS!$B$115,0,IF(AE166&lt;=HORAS!$B$116,0.25,IF(AE166&lt;=HORAS!$B$117,0.5,IF(AE166&lt;=HORAS!$B$114,0.75,1))))</f>
        <v>0</v>
      </c>
      <c r="AG166" s="67">
        <f t="shared" si="110"/>
        <v>0</v>
      </c>
      <c r="AH166" s="67">
        <f>IF(AA166&gt;=8,IF(E166&lt;HORAS!$B$97,AF166,0),0)</f>
        <v>0</v>
      </c>
      <c r="AI166" s="67">
        <f>IF(E166&gt;=HORAS!$B$97,AF166,0)</f>
        <v>0</v>
      </c>
      <c r="AJ166" s="67">
        <f t="shared" si="111"/>
        <v>0</v>
      </c>
      <c r="AK166" s="67">
        <f t="shared" si="112"/>
        <v>0</v>
      </c>
      <c r="AL166" s="71">
        <f t="shared" si="113"/>
        <v>0</v>
      </c>
      <c r="AN166" s="59">
        <f t="shared" si="114"/>
        <v>0</v>
      </c>
      <c r="AO166" s="58">
        <f>IF(H166=1,IF(D166&lt;HORAS!$B$104,HORAS!$D$104-HORAS!$B$104,HORAS!$D$104-D166),0)</f>
        <v>0</v>
      </c>
      <c r="AP166" s="58">
        <f>IF(H166=1,IF(E166&gt;HORAS!$C$104,HORAS!$C$104,E166),0)</f>
        <v>0</v>
      </c>
      <c r="AQ166" s="58">
        <f t="shared" si="115"/>
        <v>0</v>
      </c>
      <c r="AR166" s="72">
        <f t="shared" si="116"/>
        <v>0</v>
      </c>
      <c r="AS166" s="72">
        <f t="shared" si="117"/>
        <v>0</v>
      </c>
      <c r="AT166" s="68">
        <f>IF(AS166&lt;=HORAS!$B$115,0,IF(AS166&lt;=HORAS!$B$116,0.25,IF(AS166&lt;=HORAS!$B$117,0.5,IF(AS166&lt;=HORAS!$B$114,0.75,1))))</f>
        <v>0</v>
      </c>
      <c r="AU166" s="67">
        <f t="shared" si="118"/>
        <v>0</v>
      </c>
      <c r="AV166" s="59">
        <f>IF(H166=1,IF(E166&gt;HORAS!$C$104,E166-HORAS!$C$104),0)</f>
        <v>0</v>
      </c>
      <c r="AW166" s="67">
        <f t="shared" si="119"/>
        <v>0</v>
      </c>
      <c r="AX166" s="67">
        <f t="shared" si="120"/>
        <v>0</v>
      </c>
      <c r="AY166" s="68">
        <f>IF(AX166&lt;=HORAS!$B$115,0,IF(AX166&lt;=HORAS!$B$116,0.25,IF(AX166&lt;=HORAS!$B$117,0.5,IF(AX166&lt;=HORAS!$B$114,0.75,1))))</f>
        <v>0</v>
      </c>
      <c r="AZ166" s="67">
        <f t="shared" si="121"/>
        <v>0</v>
      </c>
      <c r="BA166" s="67"/>
    </row>
    <row r="167" spans="1:53" s="72" customFormat="1" x14ac:dyDescent="0.2">
      <c r="A167" s="64" t="s">
        <v>247</v>
      </c>
      <c r="B167" s="64" t="s">
        <v>251</v>
      </c>
      <c r="C167" s="61"/>
      <c r="D167" s="62"/>
      <c r="E167" s="59"/>
      <c r="F167" s="66">
        <f>IF(G167=1,0,IF(E167&gt;HORAS!$B$96,E167-HORAS!$B$96,))</f>
        <v>0</v>
      </c>
      <c r="G167" s="67">
        <f t="shared" si="122"/>
        <v>0</v>
      </c>
      <c r="H167" s="67">
        <f>IF(D167&gt;=HORAS!$B$103,1,0)</f>
        <v>0</v>
      </c>
      <c r="I167" s="68">
        <f t="shared" si="123"/>
        <v>0</v>
      </c>
      <c r="J167" s="68">
        <f>IF(I167&lt;=HORAS!$B$115,0,IF(I167&lt;=HORAS!$B$116,0.25,IF(I167&lt;=HORAS!$B$117,0.5,IF(I167&lt;=HORAS!$B$114,0.75,1))))</f>
        <v>0</v>
      </c>
      <c r="K167" s="69">
        <f>IF(G167=1,0,IF(E167&gt;HORAS!$B$97,E167-HORAS!$B$97,0))</f>
        <v>0</v>
      </c>
      <c r="L167" s="68">
        <f t="shared" si="124"/>
        <v>0</v>
      </c>
      <c r="M167" s="68">
        <f t="shared" si="125"/>
        <v>0</v>
      </c>
      <c r="N167" s="67">
        <f t="shared" si="126"/>
        <v>0</v>
      </c>
      <c r="O167" s="67">
        <f>IF(E167&lt;HORAS!$B$97,J167,0)</f>
        <v>0</v>
      </c>
      <c r="P167" s="67">
        <f t="shared" si="127"/>
        <v>0</v>
      </c>
      <c r="Q167" s="67">
        <f>IF(E167&gt;HORAS!$B$97,J167,0)</f>
        <v>0</v>
      </c>
      <c r="R167" s="67">
        <f t="shared" si="99"/>
        <v>0</v>
      </c>
      <c r="S167" s="67">
        <f t="shared" si="100"/>
        <v>0</v>
      </c>
      <c r="T167" s="67"/>
      <c r="U167" s="67">
        <f t="shared" si="101"/>
        <v>6</v>
      </c>
      <c r="V167" s="70" t="e">
        <f>VLOOKUP(C167,HORAS!$A$120:$A$137,1,FALSE)</f>
        <v>#N/A</v>
      </c>
      <c r="W167" s="67" t="b">
        <f t="shared" si="102"/>
        <v>1</v>
      </c>
      <c r="X167" s="59">
        <f t="shared" si="103"/>
        <v>0</v>
      </c>
      <c r="Y167" s="71">
        <f t="shared" si="104"/>
        <v>0</v>
      </c>
      <c r="Z167" s="71">
        <f t="shared" si="105"/>
        <v>0</v>
      </c>
      <c r="AA167" s="67">
        <f t="shared" si="106"/>
        <v>0</v>
      </c>
      <c r="AB167" s="67">
        <f t="shared" si="107"/>
        <v>0</v>
      </c>
      <c r="AC167" s="69">
        <f>IF(U167=7,IF(E167&gt;HORAS!$B$97,E167-HORAS!$B$97,0),IF(W167=FALSE,IF(E167&gt;HORAS!$B$97,E167-HORAS!$B$97,0),0))</f>
        <v>0</v>
      </c>
      <c r="AD167" s="71">
        <f t="shared" si="108"/>
        <v>0</v>
      </c>
      <c r="AE167" s="71">
        <f t="shared" si="109"/>
        <v>0</v>
      </c>
      <c r="AF167" s="68">
        <f>IF(AE167&lt;=HORAS!$B$115,0,IF(AE167&lt;=HORAS!$B$116,0.25,IF(AE167&lt;=HORAS!$B$117,0.5,IF(AE167&lt;=HORAS!$B$114,0.75,1))))</f>
        <v>0</v>
      </c>
      <c r="AG167" s="67">
        <f t="shared" si="110"/>
        <v>0</v>
      </c>
      <c r="AH167" s="67">
        <f>IF(AA167&gt;=8,IF(E167&lt;HORAS!$B$97,AF167,0),0)</f>
        <v>0</v>
      </c>
      <c r="AI167" s="67">
        <f>IF(E167&gt;=HORAS!$B$97,AF167,0)</f>
        <v>0</v>
      </c>
      <c r="AJ167" s="67">
        <f t="shared" si="111"/>
        <v>0</v>
      </c>
      <c r="AK167" s="67">
        <f t="shared" si="112"/>
        <v>0</v>
      </c>
      <c r="AL167" s="71">
        <f t="shared" si="113"/>
        <v>0</v>
      </c>
      <c r="AN167" s="59">
        <f t="shared" si="114"/>
        <v>0</v>
      </c>
      <c r="AO167" s="58">
        <f>IF(H167=1,IF(D167&lt;HORAS!$B$104,HORAS!$D$104-HORAS!$B$104,HORAS!$D$104-D167),0)</f>
        <v>0</v>
      </c>
      <c r="AP167" s="58">
        <f>IF(H167=1,IF(E167&gt;HORAS!$C$104,HORAS!$C$104,E167),0)</f>
        <v>0</v>
      </c>
      <c r="AQ167" s="58">
        <f t="shared" si="115"/>
        <v>0</v>
      </c>
      <c r="AR167" s="72">
        <f t="shared" si="116"/>
        <v>0</v>
      </c>
      <c r="AS167" s="72">
        <f t="shared" si="117"/>
        <v>0</v>
      </c>
      <c r="AT167" s="68">
        <f>IF(AS167&lt;=HORAS!$B$115,0,IF(AS167&lt;=HORAS!$B$116,0.25,IF(AS167&lt;=HORAS!$B$117,0.5,IF(AS167&lt;=HORAS!$B$114,0.75,1))))</f>
        <v>0</v>
      </c>
      <c r="AU167" s="67">
        <f t="shared" si="118"/>
        <v>0</v>
      </c>
      <c r="AV167" s="59">
        <f>IF(H167=1,IF(E167&gt;HORAS!$C$104,E167-HORAS!$C$104),0)</f>
        <v>0</v>
      </c>
      <c r="AW167" s="67">
        <f t="shared" si="119"/>
        <v>0</v>
      </c>
      <c r="AX167" s="67">
        <f t="shared" si="120"/>
        <v>0</v>
      </c>
      <c r="AY167" s="68">
        <f>IF(AX167&lt;=HORAS!$B$115,0,IF(AX167&lt;=HORAS!$B$116,0.25,IF(AX167&lt;=HORAS!$B$117,0.5,IF(AX167&lt;=HORAS!$B$114,0.75,1))))</f>
        <v>0</v>
      </c>
      <c r="AZ167" s="67">
        <f t="shared" si="121"/>
        <v>0</v>
      </c>
      <c r="BA167" s="67"/>
    </row>
    <row r="168" spans="1:53" s="72" customFormat="1" x14ac:dyDescent="0.2">
      <c r="A168" s="64" t="s">
        <v>247</v>
      </c>
      <c r="B168" s="64" t="s">
        <v>251</v>
      </c>
      <c r="C168" s="61"/>
      <c r="D168" s="62"/>
      <c r="E168" s="59"/>
      <c r="F168" s="66">
        <f>IF(G168=1,0,IF(E168&gt;HORAS!$B$96,E168-HORAS!$B$96,))</f>
        <v>0</v>
      </c>
      <c r="G168" s="67">
        <f t="shared" si="122"/>
        <v>0</v>
      </c>
      <c r="H168" s="67">
        <f>IF(D168&gt;=HORAS!$B$103,1,0)</f>
        <v>0</v>
      </c>
      <c r="I168" s="68">
        <f t="shared" si="123"/>
        <v>0</v>
      </c>
      <c r="J168" s="68">
        <f>IF(I168&lt;=HORAS!$B$115,0,IF(I168&lt;=HORAS!$B$116,0.25,IF(I168&lt;=HORAS!$B$117,0.5,IF(I168&lt;=HORAS!$B$114,0.75,1))))</f>
        <v>0</v>
      </c>
      <c r="K168" s="69">
        <f>IF(G168=1,0,IF(E168&gt;HORAS!$B$97,E168-HORAS!$B$97,0))</f>
        <v>0</v>
      </c>
      <c r="L168" s="68">
        <f t="shared" si="124"/>
        <v>0</v>
      </c>
      <c r="M168" s="68">
        <f t="shared" si="125"/>
        <v>0</v>
      </c>
      <c r="N168" s="67">
        <f t="shared" si="126"/>
        <v>0</v>
      </c>
      <c r="O168" s="67">
        <f>IF(E168&lt;HORAS!$B$97,J168,0)</f>
        <v>0</v>
      </c>
      <c r="P168" s="67">
        <f t="shared" si="127"/>
        <v>0</v>
      </c>
      <c r="Q168" s="67">
        <f>IF(E168&gt;HORAS!$B$97,J168,0)</f>
        <v>0</v>
      </c>
      <c r="R168" s="67">
        <f t="shared" si="99"/>
        <v>0</v>
      </c>
      <c r="S168" s="67">
        <f t="shared" si="100"/>
        <v>0</v>
      </c>
      <c r="T168" s="67"/>
      <c r="U168" s="67">
        <f t="shared" si="101"/>
        <v>6</v>
      </c>
      <c r="V168" s="70" t="e">
        <f>VLOOKUP(C168,HORAS!$A$120:$A$137,1,FALSE)</f>
        <v>#N/A</v>
      </c>
      <c r="W168" s="67" t="b">
        <f t="shared" si="102"/>
        <v>1</v>
      </c>
      <c r="X168" s="59">
        <f t="shared" si="103"/>
        <v>0</v>
      </c>
      <c r="Y168" s="71">
        <f t="shared" si="104"/>
        <v>0</v>
      </c>
      <c r="Z168" s="71">
        <f t="shared" si="105"/>
        <v>0</v>
      </c>
      <c r="AA168" s="67">
        <f t="shared" si="106"/>
        <v>0</v>
      </c>
      <c r="AB168" s="67">
        <f t="shared" si="107"/>
        <v>0</v>
      </c>
      <c r="AC168" s="69">
        <f>IF(U168=7,IF(E168&gt;HORAS!$B$97,E168-HORAS!$B$97,0),IF(W168=FALSE,IF(E168&gt;HORAS!$B$97,E168-HORAS!$B$97,0),0))</f>
        <v>0</v>
      </c>
      <c r="AD168" s="71">
        <f t="shared" si="108"/>
        <v>0</v>
      </c>
      <c r="AE168" s="71">
        <f t="shared" si="109"/>
        <v>0</v>
      </c>
      <c r="AF168" s="68">
        <f>IF(AE168&lt;=HORAS!$B$115,0,IF(AE168&lt;=HORAS!$B$116,0.25,IF(AE168&lt;=HORAS!$B$117,0.5,IF(AE168&lt;=HORAS!$B$114,0.75,1))))</f>
        <v>0</v>
      </c>
      <c r="AG168" s="67">
        <f t="shared" si="110"/>
        <v>0</v>
      </c>
      <c r="AH168" s="67">
        <f>IF(AA168&gt;=8,IF(E168&lt;HORAS!$B$97,AF168,0),0)</f>
        <v>0</v>
      </c>
      <c r="AI168" s="67">
        <f>IF(E168&gt;=HORAS!$B$97,AF168,0)</f>
        <v>0</v>
      </c>
      <c r="AJ168" s="67">
        <f t="shared" si="111"/>
        <v>0</v>
      </c>
      <c r="AK168" s="67">
        <f t="shared" si="112"/>
        <v>0</v>
      </c>
      <c r="AL168" s="71">
        <f t="shared" si="113"/>
        <v>0</v>
      </c>
      <c r="AN168" s="59">
        <f t="shared" si="114"/>
        <v>0</v>
      </c>
      <c r="AO168" s="58">
        <f>IF(H168=1,IF(D168&lt;HORAS!$B$104,HORAS!$D$104-HORAS!$B$104,HORAS!$D$104-D168),0)</f>
        <v>0</v>
      </c>
      <c r="AP168" s="58">
        <f>IF(H168=1,IF(E168&gt;HORAS!$C$104,HORAS!$C$104,E168),0)</f>
        <v>0</v>
      </c>
      <c r="AQ168" s="58">
        <f t="shared" si="115"/>
        <v>0</v>
      </c>
      <c r="AR168" s="72">
        <f t="shared" si="116"/>
        <v>0</v>
      </c>
      <c r="AS168" s="72">
        <f t="shared" si="117"/>
        <v>0</v>
      </c>
      <c r="AT168" s="68">
        <f>IF(AS168&lt;=HORAS!$B$115,0,IF(AS168&lt;=HORAS!$B$116,0.25,IF(AS168&lt;=HORAS!$B$117,0.5,IF(AS168&lt;=HORAS!$B$114,0.75,1))))</f>
        <v>0</v>
      </c>
      <c r="AU168" s="67">
        <f t="shared" si="118"/>
        <v>0</v>
      </c>
      <c r="AV168" s="59">
        <f>IF(H168=1,IF(E168&gt;HORAS!$C$104,E168-HORAS!$C$104),0)</f>
        <v>0</v>
      </c>
      <c r="AW168" s="67">
        <f t="shared" si="119"/>
        <v>0</v>
      </c>
      <c r="AX168" s="67">
        <f t="shared" si="120"/>
        <v>0</v>
      </c>
      <c r="AY168" s="68">
        <f>IF(AX168&lt;=HORAS!$B$115,0,IF(AX168&lt;=HORAS!$B$116,0.25,IF(AX168&lt;=HORAS!$B$117,0.5,IF(AX168&lt;=HORAS!$B$114,0.75,1))))</f>
        <v>0</v>
      </c>
      <c r="AZ168" s="67">
        <f t="shared" si="121"/>
        <v>0</v>
      </c>
      <c r="BA168" s="67"/>
    </row>
    <row r="169" spans="1:53" s="72" customFormat="1" x14ac:dyDescent="0.2">
      <c r="A169" s="64" t="s">
        <v>247</v>
      </c>
      <c r="B169" s="64" t="s">
        <v>251</v>
      </c>
      <c r="C169" s="61"/>
      <c r="D169" s="62"/>
      <c r="E169" s="59"/>
      <c r="F169" s="66">
        <f>IF(G169=1,0,IF(E169&gt;HORAS!$B$96,E169-HORAS!$B$96,))</f>
        <v>0</v>
      </c>
      <c r="G169" s="67">
        <f t="shared" si="122"/>
        <v>0</v>
      </c>
      <c r="H169" s="67">
        <f>IF(D169&gt;=HORAS!$B$103,1,0)</f>
        <v>0</v>
      </c>
      <c r="I169" s="68">
        <f t="shared" si="123"/>
        <v>0</v>
      </c>
      <c r="J169" s="68">
        <f>IF(I169&lt;=HORAS!$B$115,0,IF(I169&lt;=HORAS!$B$116,0.25,IF(I169&lt;=HORAS!$B$117,0.5,IF(I169&lt;=HORAS!$B$114,0.75,1))))</f>
        <v>0</v>
      </c>
      <c r="K169" s="69">
        <f>IF(G169=1,0,IF(E169&gt;HORAS!$B$97,E169-HORAS!$B$97,0))</f>
        <v>0</v>
      </c>
      <c r="L169" s="68">
        <f t="shared" si="124"/>
        <v>0</v>
      </c>
      <c r="M169" s="68">
        <f t="shared" si="125"/>
        <v>0</v>
      </c>
      <c r="N169" s="67">
        <f t="shared" si="126"/>
        <v>0</v>
      </c>
      <c r="O169" s="67">
        <f>IF(E169&lt;HORAS!$B$97,J169,0)</f>
        <v>0</v>
      </c>
      <c r="P169" s="67">
        <f t="shared" si="127"/>
        <v>0</v>
      </c>
      <c r="Q169" s="67">
        <f>IF(E169&gt;HORAS!$B$97,J169,0)</f>
        <v>0</v>
      </c>
      <c r="R169" s="67">
        <f t="shared" si="99"/>
        <v>0</v>
      </c>
      <c r="S169" s="67">
        <f t="shared" si="100"/>
        <v>0</v>
      </c>
      <c r="T169" s="67"/>
      <c r="U169" s="67">
        <f t="shared" si="101"/>
        <v>6</v>
      </c>
      <c r="V169" s="70" t="e">
        <f>VLOOKUP(C169,HORAS!$A$120:$A$137,1,FALSE)</f>
        <v>#N/A</v>
      </c>
      <c r="W169" s="67" t="b">
        <f t="shared" si="102"/>
        <v>1</v>
      </c>
      <c r="X169" s="59">
        <f t="shared" si="103"/>
        <v>0</v>
      </c>
      <c r="Y169" s="71">
        <f t="shared" si="104"/>
        <v>0</v>
      </c>
      <c r="Z169" s="71">
        <f t="shared" si="105"/>
        <v>0</v>
      </c>
      <c r="AA169" s="67">
        <f t="shared" si="106"/>
        <v>0</v>
      </c>
      <c r="AB169" s="67">
        <f t="shared" si="107"/>
        <v>0</v>
      </c>
      <c r="AC169" s="69">
        <f>IF(U169=7,IF(E169&gt;HORAS!$B$97,E169-HORAS!$B$97,0),IF(W169=FALSE,IF(E169&gt;HORAS!$B$97,E169-HORAS!$B$97,0),0))</f>
        <v>0</v>
      </c>
      <c r="AD169" s="71">
        <f t="shared" si="108"/>
        <v>0</v>
      </c>
      <c r="AE169" s="71">
        <f t="shared" si="109"/>
        <v>0</v>
      </c>
      <c r="AF169" s="68">
        <f>IF(AE169&lt;=HORAS!$B$115,0,IF(AE169&lt;=HORAS!$B$116,0.25,IF(AE169&lt;=HORAS!$B$117,0.5,IF(AE169&lt;=HORAS!$B$114,0.75,1))))</f>
        <v>0</v>
      </c>
      <c r="AG169" s="67">
        <f t="shared" si="110"/>
        <v>0</v>
      </c>
      <c r="AH169" s="67">
        <f>IF(AA169&gt;=8,IF(E169&lt;HORAS!$B$97,AF169,0),0)</f>
        <v>0</v>
      </c>
      <c r="AI169" s="67">
        <f>IF(E169&gt;=HORAS!$B$97,AF169,0)</f>
        <v>0</v>
      </c>
      <c r="AJ169" s="67">
        <f t="shared" si="111"/>
        <v>0</v>
      </c>
      <c r="AK169" s="67">
        <f t="shared" si="112"/>
        <v>0</v>
      </c>
      <c r="AL169" s="71">
        <f t="shared" si="113"/>
        <v>0</v>
      </c>
      <c r="AN169" s="59">
        <f t="shared" si="114"/>
        <v>0</v>
      </c>
      <c r="AO169" s="58">
        <f>IF(H169=1,IF(D169&lt;HORAS!$B$104,HORAS!$D$104-HORAS!$B$104,HORAS!$D$104-D169),0)</f>
        <v>0</v>
      </c>
      <c r="AP169" s="58">
        <f>IF(H169=1,IF(E169&gt;HORAS!$C$104,HORAS!$C$104,E169),0)</f>
        <v>0</v>
      </c>
      <c r="AQ169" s="58">
        <f t="shared" si="115"/>
        <v>0</v>
      </c>
      <c r="AR169" s="72">
        <f t="shared" si="116"/>
        <v>0</v>
      </c>
      <c r="AS169" s="72">
        <f t="shared" si="117"/>
        <v>0</v>
      </c>
      <c r="AT169" s="68">
        <f>IF(AS169&lt;=HORAS!$B$115,0,IF(AS169&lt;=HORAS!$B$116,0.25,IF(AS169&lt;=HORAS!$B$117,0.5,IF(AS169&lt;=HORAS!$B$114,0.75,1))))</f>
        <v>0</v>
      </c>
      <c r="AU169" s="67">
        <f t="shared" si="118"/>
        <v>0</v>
      </c>
      <c r="AV169" s="59">
        <f>IF(H169=1,IF(E169&gt;HORAS!$C$104,E169-HORAS!$C$104),0)</f>
        <v>0</v>
      </c>
      <c r="AW169" s="67">
        <f t="shared" si="119"/>
        <v>0</v>
      </c>
      <c r="AX169" s="67">
        <f t="shared" si="120"/>
        <v>0</v>
      </c>
      <c r="AY169" s="68">
        <f>IF(AX169&lt;=HORAS!$B$115,0,IF(AX169&lt;=HORAS!$B$116,0.25,IF(AX169&lt;=HORAS!$B$117,0.5,IF(AX169&lt;=HORAS!$B$114,0.75,1))))</f>
        <v>0</v>
      </c>
      <c r="AZ169" s="67">
        <f t="shared" si="121"/>
        <v>0</v>
      </c>
      <c r="BA169" s="67"/>
    </row>
    <row r="170" spans="1:53" s="72" customFormat="1" x14ac:dyDescent="0.2">
      <c r="A170" s="64" t="s">
        <v>247</v>
      </c>
      <c r="B170" s="64" t="s">
        <v>251</v>
      </c>
      <c r="C170" s="61"/>
      <c r="D170" s="62"/>
      <c r="E170" s="59"/>
      <c r="F170" s="66">
        <f>IF(G170=1,0,IF(E170&gt;HORAS!$B$96,E170-HORAS!$B$96,))</f>
        <v>0</v>
      </c>
      <c r="G170" s="67">
        <f t="shared" si="122"/>
        <v>0</v>
      </c>
      <c r="H170" s="67">
        <f>IF(D170&gt;=HORAS!$B$103,1,0)</f>
        <v>0</v>
      </c>
      <c r="I170" s="68">
        <f t="shared" si="123"/>
        <v>0</v>
      </c>
      <c r="J170" s="68">
        <f>IF(I170&lt;=HORAS!$B$115,0,IF(I170&lt;=HORAS!$B$116,0.25,IF(I170&lt;=HORAS!$B$117,0.5,IF(I170&lt;=HORAS!$B$114,0.75,1))))</f>
        <v>0</v>
      </c>
      <c r="K170" s="69">
        <f>IF(G170=1,0,IF(E170&gt;HORAS!$B$97,E170-HORAS!$B$97,0))</f>
        <v>0</v>
      </c>
      <c r="L170" s="68">
        <f t="shared" si="124"/>
        <v>0</v>
      </c>
      <c r="M170" s="68">
        <f t="shared" si="125"/>
        <v>0</v>
      </c>
      <c r="N170" s="67">
        <f t="shared" si="126"/>
        <v>0</v>
      </c>
      <c r="O170" s="67">
        <f>IF(E170&lt;HORAS!$B$97,J170,0)</f>
        <v>0</v>
      </c>
      <c r="P170" s="67">
        <f t="shared" si="127"/>
        <v>0</v>
      </c>
      <c r="Q170" s="67">
        <f>IF(E170&gt;HORAS!$B$97,J170,0)</f>
        <v>0</v>
      </c>
      <c r="R170" s="67">
        <f t="shared" si="99"/>
        <v>0</v>
      </c>
      <c r="S170" s="67">
        <f t="shared" si="100"/>
        <v>0</v>
      </c>
      <c r="T170" s="67"/>
      <c r="U170" s="67">
        <f t="shared" si="101"/>
        <v>6</v>
      </c>
      <c r="V170" s="70" t="e">
        <f>VLOOKUP(C170,HORAS!$A$120:$A$137,1,FALSE)</f>
        <v>#N/A</v>
      </c>
      <c r="W170" s="67" t="b">
        <f t="shared" si="102"/>
        <v>1</v>
      </c>
      <c r="X170" s="59">
        <f t="shared" si="103"/>
        <v>0</v>
      </c>
      <c r="Y170" s="71">
        <f t="shared" si="104"/>
        <v>0</v>
      </c>
      <c r="Z170" s="71">
        <f t="shared" si="105"/>
        <v>0</v>
      </c>
      <c r="AA170" s="67">
        <f t="shared" si="106"/>
        <v>0</v>
      </c>
      <c r="AB170" s="67">
        <f t="shared" si="107"/>
        <v>0</v>
      </c>
      <c r="AC170" s="69">
        <f>IF(U170=7,IF(E170&gt;HORAS!$B$97,E170-HORAS!$B$97,0),IF(W170=FALSE,IF(E170&gt;HORAS!$B$97,E170-HORAS!$B$97,0),0))</f>
        <v>0</v>
      </c>
      <c r="AD170" s="71">
        <f t="shared" si="108"/>
        <v>0</v>
      </c>
      <c r="AE170" s="71">
        <f t="shared" si="109"/>
        <v>0</v>
      </c>
      <c r="AF170" s="68">
        <f>IF(AE170&lt;=HORAS!$B$115,0,IF(AE170&lt;=HORAS!$B$116,0.25,IF(AE170&lt;=HORAS!$B$117,0.5,IF(AE170&lt;=HORAS!$B$114,0.75,1))))</f>
        <v>0</v>
      </c>
      <c r="AG170" s="67">
        <f t="shared" si="110"/>
        <v>0</v>
      </c>
      <c r="AH170" s="67">
        <f>IF(AA170&gt;=8,IF(E170&lt;HORAS!$B$97,AF170,0),0)</f>
        <v>0</v>
      </c>
      <c r="AI170" s="67">
        <f>IF(E170&gt;=HORAS!$B$97,AF170,0)</f>
        <v>0</v>
      </c>
      <c r="AJ170" s="67">
        <f t="shared" si="111"/>
        <v>0</v>
      </c>
      <c r="AK170" s="67">
        <f t="shared" si="112"/>
        <v>0</v>
      </c>
      <c r="AL170" s="71">
        <f t="shared" si="113"/>
        <v>0</v>
      </c>
      <c r="AN170" s="59">
        <f t="shared" si="114"/>
        <v>0</v>
      </c>
      <c r="AO170" s="58">
        <f>IF(H170=1,IF(D170&lt;HORAS!$B$104,HORAS!$D$104-HORAS!$B$104,HORAS!$D$104-D170),0)</f>
        <v>0</v>
      </c>
      <c r="AP170" s="58">
        <f>IF(H170=1,IF(E170&gt;HORAS!$C$104,HORAS!$C$104,E170),0)</f>
        <v>0</v>
      </c>
      <c r="AQ170" s="58">
        <f t="shared" si="115"/>
        <v>0</v>
      </c>
      <c r="AR170" s="72">
        <f t="shared" si="116"/>
        <v>0</v>
      </c>
      <c r="AS170" s="72">
        <f t="shared" si="117"/>
        <v>0</v>
      </c>
      <c r="AT170" s="68">
        <f>IF(AS170&lt;=HORAS!$B$115,0,IF(AS170&lt;=HORAS!$B$116,0.25,IF(AS170&lt;=HORAS!$B$117,0.5,IF(AS170&lt;=HORAS!$B$114,0.75,1))))</f>
        <v>0</v>
      </c>
      <c r="AU170" s="67">
        <f t="shared" si="118"/>
        <v>0</v>
      </c>
      <c r="AV170" s="59">
        <f>IF(H170=1,IF(E170&gt;HORAS!$C$104,E170-HORAS!$C$104),0)</f>
        <v>0</v>
      </c>
      <c r="AW170" s="67">
        <f t="shared" si="119"/>
        <v>0</v>
      </c>
      <c r="AX170" s="67">
        <f t="shared" si="120"/>
        <v>0</v>
      </c>
      <c r="AY170" s="68">
        <f>IF(AX170&lt;=HORAS!$B$115,0,IF(AX170&lt;=HORAS!$B$116,0.25,IF(AX170&lt;=HORAS!$B$117,0.5,IF(AX170&lt;=HORAS!$B$114,0.75,1))))</f>
        <v>0</v>
      </c>
      <c r="AZ170" s="67">
        <f t="shared" si="121"/>
        <v>0</v>
      </c>
      <c r="BA170" s="67"/>
    </row>
    <row r="171" spans="1:53" s="72" customFormat="1" x14ac:dyDescent="0.2">
      <c r="A171" s="64" t="s">
        <v>247</v>
      </c>
      <c r="B171" s="64" t="s">
        <v>251</v>
      </c>
      <c r="C171" s="61"/>
      <c r="D171" s="62"/>
      <c r="E171" s="59"/>
      <c r="F171" s="66">
        <f>IF(G171=1,0,IF(E171&gt;HORAS!$B$96,E171-HORAS!$B$96,))</f>
        <v>0</v>
      </c>
      <c r="G171" s="67">
        <f t="shared" si="122"/>
        <v>0</v>
      </c>
      <c r="H171" s="67">
        <f>IF(D171&gt;=HORAS!$B$103,1,0)</f>
        <v>0</v>
      </c>
      <c r="I171" s="68">
        <f t="shared" si="123"/>
        <v>0</v>
      </c>
      <c r="J171" s="68">
        <f>IF(I171&lt;=HORAS!$B$115,0,IF(I171&lt;=HORAS!$B$116,0.25,IF(I171&lt;=HORAS!$B$117,0.5,IF(I171&lt;=HORAS!$B$114,0.75,1))))</f>
        <v>0</v>
      </c>
      <c r="K171" s="69">
        <f>IF(G171=1,0,IF(E171&gt;HORAS!$B$97,E171-HORAS!$B$97,0))</f>
        <v>0</v>
      </c>
      <c r="L171" s="68">
        <f t="shared" si="124"/>
        <v>0</v>
      </c>
      <c r="M171" s="68">
        <f t="shared" si="125"/>
        <v>0</v>
      </c>
      <c r="N171" s="67">
        <f t="shared" si="126"/>
        <v>0</v>
      </c>
      <c r="O171" s="67">
        <f>IF(E171&lt;HORAS!$B$97,J171,0)</f>
        <v>0</v>
      </c>
      <c r="P171" s="67">
        <f t="shared" si="127"/>
        <v>0</v>
      </c>
      <c r="Q171" s="67">
        <f>IF(E171&gt;HORAS!$B$97,J171,0)</f>
        <v>0</v>
      </c>
      <c r="R171" s="67">
        <f t="shared" si="99"/>
        <v>0</v>
      </c>
      <c r="S171" s="67">
        <f t="shared" si="100"/>
        <v>0</v>
      </c>
      <c r="T171" s="67"/>
      <c r="U171" s="67">
        <f t="shared" si="101"/>
        <v>6</v>
      </c>
      <c r="V171" s="70" t="e">
        <f>VLOOKUP(C171,HORAS!$A$120:$A$137,1,FALSE)</f>
        <v>#N/A</v>
      </c>
      <c r="W171" s="67" t="b">
        <f t="shared" si="102"/>
        <v>1</v>
      </c>
      <c r="X171" s="59">
        <f t="shared" si="103"/>
        <v>0</v>
      </c>
      <c r="Y171" s="71">
        <f t="shared" si="104"/>
        <v>0</v>
      </c>
      <c r="Z171" s="71">
        <f t="shared" si="105"/>
        <v>0</v>
      </c>
      <c r="AA171" s="67">
        <f t="shared" si="106"/>
        <v>0</v>
      </c>
      <c r="AB171" s="67">
        <f t="shared" si="107"/>
        <v>0</v>
      </c>
      <c r="AC171" s="69">
        <f>IF(U171=7,IF(E171&gt;HORAS!$B$97,E171-HORAS!$B$97,0),IF(W171=FALSE,IF(E171&gt;HORAS!$B$97,E171-HORAS!$B$97,0),0))</f>
        <v>0</v>
      </c>
      <c r="AD171" s="71">
        <f t="shared" si="108"/>
        <v>0</v>
      </c>
      <c r="AE171" s="71">
        <f t="shared" si="109"/>
        <v>0</v>
      </c>
      <c r="AF171" s="68">
        <f>IF(AE171&lt;=HORAS!$B$115,0,IF(AE171&lt;=HORAS!$B$116,0.25,IF(AE171&lt;=HORAS!$B$117,0.5,IF(AE171&lt;=HORAS!$B$114,0.75,1))))</f>
        <v>0</v>
      </c>
      <c r="AG171" s="67">
        <f t="shared" si="110"/>
        <v>0</v>
      </c>
      <c r="AH171" s="67">
        <f>IF(AA171&gt;=8,IF(E171&lt;HORAS!$B$97,AF171,0),0)</f>
        <v>0</v>
      </c>
      <c r="AI171" s="67">
        <f>IF(E171&gt;=HORAS!$B$97,AF171,0)</f>
        <v>0</v>
      </c>
      <c r="AJ171" s="67">
        <f t="shared" si="111"/>
        <v>0</v>
      </c>
      <c r="AK171" s="67">
        <f t="shared" si="112"/>
        <v>0</v>
      </c>
      <c r="AL171" s="71">
        <f t="shared" si="113"/>
        <v>0</v>
      </c>
      <c r="AN171" s="59">
        <f t="shared" si="114"/>
        <v>0</v>
      </c>
      <c r="AO171" s="58">
        <f>IF(H171=1,IF(D171&lt;HORAS!$B$104,HORAS!$D$104-HORAS!$B$104,HORAS!$D$104-D171),0)</f>
        <v>0</v>
      </c>
      <c r="AP171" s="58">
        <f>IF(H171=1,IF(E171&gt;HORAS!$C$104,HORAS!$C$104,E171),0)</f>
        <v>0</v>
      </c>
      <c r="AQ171" s="58">
        <f t="shared" si="115"/>
        <v>0</v>
      </c>
      <c r="AR171" s="72">
        <f t="shared" si="116"/>
        <v>0</v>
      </c>
      <c r="AS171" s="72">
        <f t="shared" si="117"/>
        <v>0</v>
      </c>
      <c r="AT171" s="68">
        <f>IF(AS171&lt;=HORAS!$B$115,0,IF(AS171&lt;=HORAS!$B$116,0.25,IF(AS171&lt;=HORAS!$B$117,0.5,IF(AS171&lt;=HORAS!$B$114,0.75,1))))</f>
        <v>0</v>
      </c>
      <c r="AU171" s="67">
        <f t="shared" si="118"/>
        <v>0</v>
      </c>
      <c r="AV171" s="59">
        <f>IF(H171=1,IF(E171&gt;HORAS!$C$104,E171-HORAS!$C$104),0)</f>
        <v>0</v>
      </c>
      <c r="AW171" s="67">
        <f t="shared" si="119"/>
        <v>0</v>
      </c>
      <c r="AX171" s="67">
        <f t="shared" si="120"/>
        <v>0</v>
      </c>
      <c r="AY171" s="68">
        <f>IF(AX171&lt;=HORAS!$B$115,0,IF(AX171&lt;=HORAS!$B$116,0.25,IF(AX171&lt;=HORAS!$B$117,0.5,IF(AX171&lt;=HORAS!$B$114,0.75,1))))</f>
        <v>0</v>
      </c>
      <c r="AZ171" s="67">
        <f t="shared" si="121"/>
        <v>0</v>
      </c>
      <c r="BA171" s="67"/>
    </row>
    <row r="172" spans="1:53" s="72" customFormat="1" x14ac:dyDescent="0.2">
      <c r="A172" s="64" t="s">
        <v>247</v>
      </c>
      <c r="B172" s="64" t="s">
        <v>251</v>
      </c>
      <c r="C172" s="61"/>
      <c r="D172" s="62"/>
      <c r="E172" s="59"/>
      <c r="F172" s="66">
        <f>IF(G172=1,0,IF(E172&gt;HORAS!$B$96,E172-HORAS!$B$96,))</f>
        <v>0</v>
      </c>
      <c r="G172" s="67">
        <f t="shared" si="122"/>
        <v>0</v>
      </c>
      <c r="H172" s="67">
        <f>IF(D172&gt;=HORAS!$B$103,1,0)</f>
        <v>0</v>
      </c>
      <c r="I172" s="68">
        <f t="shared" si="123"/>
        <v>0</v>
      </c>
      <c r="J172" s="68">
        <f>IF(I172&lt;=HORAS!$B$115,0,IF(I172&lt;=HORAS!$B$116,0.25,IF(I172&lt;=HORAS!$B$117,0.5,IF(I172&lt;=HORAS!$B$114,0.75,1))))</f>
        <v>0</v>
      </c>
      <c r="K172" s="69">
        <f>IF(G172=1,0,IF(E172&gt;HORAS!$B$97,E172-HORAS!$B$97,0))</f>
        <v>0</v>
      </c>
      <c r="L172" s="68">
        <f t="shared" si="124"/>
        <v>0</v>
      </c>
      <c r="M172" s="68">
        <f t="shared" si="125"/>
        <v>0</v>
      </c>
      <c r="N172" s="67">
        <f t="shared" si="126"/>
        <v>0</v>
      </c>
      <c r="O172" s="67">
        <f>IF(E172&lt;HORAS!$B$97,J172,0)</f>
        <v>0</v>
      </c>
      <c r="P172" s="67">
        <f t="shared" si="127"/>
        <v>0</v>
      </c>
      <c r="Q172" s="67">
        <f>IF(E172&gt;HORAS!$B$97,J172,0)</f>
        <v>0</v>
      </c>
      <c r="R172" s="67">
        <f t="shared" si="99"/>
        <v>0</v>
      </c>
      <c r="S172" s="67">
        <f t="shared" si="100"/>
        <v>0</v>
      </c>
      <c r="T172" s="67"/>
      <c r="U172" s="67">
        <f t="shared" si="101"/>
        <v>6</v>
      </c>
      <c r="V172" s="70" t="e">
        <f>VLOOKUP(C172,HORAS!$A$120:$A$137,1,FALSE)</f>
        <v>#N/A</v>
      </c>
      <c r="W172" s="67" t="b">
        <f t="shared" si="102"/>
        <v>1</v>
      </c>
      <c r="X172" s="59">
        <f t="shared" si="103"/>
        <v>0</v>
      </c>
      <c r="Y172" s="71">
        <f t="shared" si="104"/>
        <v>0</v>
      </c>
      <c r="Z172" s="71">
        <f t="shared" si="105"/>
        <v>0</v>
      </c>
      <c r="AA172" s="67">
        <f t="shared" si="106"/>
        <v>0</v>
      </c>
      <c r="AB172" s="67">
        <f t="shared" si="107"/>
        <v>0</v>
      </c>
      <c r="AC172" s="69">
        <f>IF(U172=7,IF(E172&gt;HORAS!$B$97,E172-HORAS!$B$97,0),IF(W172=FALSE,IF(E172&gt;HORAS!$B$97,E172-HORAS!$B$97,0),0))</f>
        <v>0</v>
      </c>
      <c r="AD172" s="71">
        <f t="shared" si="108"/>
        <v>0</v>
      </c>
      <c r="AE172" s="71">
        <f t="shared" si="109"/>
        <v>0</v>
      </c>
      <c r="AF172" s="68">
        <f>IF(AE172&lt;=HORAS!$B$115,0,IF(AE172&lt;=HORAS!$B$116,0.25,IF(AE172&lt;=HORAS!$B$117,0.5,IF(AE172&lt;=HORAS!$B$114,0.75,1))))</f>
        <v>0</v>
      </c>
      <c r="AG172" s="67">
        <f t="shared" si="110"/>
        <v>0</v>
      </c>
      <c r="AH172" s="67">
        <f>IF(AA172&gt;=8,IF(E172&lt;HORAS!$B$97,AF172,0),0)</f>
        <v>0</v>
      </c>
      <c r="AI172" s="67">
        <f>IF(E172&gt;=HORAS!$B$97,AF172,0)</f>
        <v>0</v>
      </c>
      <c r="AJ172" s="67">
        <f t="shared" si="111"/>
        <v>0</v>
      </c>
      <c r="AK172" s="67">
        <f t="shared" si="112"/>
        <v>0</v>
      </c>
      <c r="AL172" s="71">
        <f t="shared" si="113"/>
        <v>0</v>
      </c>
      <c r="AN172" s="59">
        <f t="shared" si="114"/>
        <v>0</v>
      </c>
      <c r="AO172" s="58">
        <f>IF(H172=1,IF(D172&lt;HORAS!$B$104,HORAS!$D$104-HORAS!$B$104,HORAS!$D$104-D172),0)</f>
        <v>0</v>
      </c>
      <c r="AP172" s="58">
        <f>IF(H172=1,IF(E172&gt;HORAS!$C$104,HORAS!$C$104,E172),0)</f>
        <v>0</v>
      </c>
      <c r="AQ172" s="58">
        <f t="shared" si="115"/>
        <v>0</v>
      </c>
      <c r="AR172" s="72">
        <f t="shared" si="116"/>
        <v>0</v>
      </c>
      <c r="AS172" s="72">
        <f t="shared" si="117"/>
        <v>0</v>
      </c>
      <c r="AT172" s="68">
        <f>IF(AS172&lt;=HORAS!$B$115,0,IF(AS172&lt;=HORAS!$B$116,0.25,IF(AS172&lt;=HORAS!$B$117,0.5,IF(AS172&lt;=HORAS!$B$114,0.75,1))))</f>
        <v>0</v>
      </c>
      <c r="AU172" s="67">
        <f t="shared" si="118"/>
        <v>0</v>
      </c>
      <c r="AV172" s="59">
        <f>IF(H172=1,IF(E172&gt;HORAS!$C$104,E172-HORAS!$C$104),0)</f>
        <v>0</v>
      </c>
      <c r="AW172" s="67">
        <f t="shared" si="119"/>
        <v>0</v>
      </c>
      <c r="AX172" s="67">
        <f t="shared" si="120"/>
        <v>0</v>
      </c>
      <c r="AY172" s="68">
        <f>IF(AX172&lt;=HORAS!$B$115,0,IF(AX172&lt;=HORAS!$B$116,0.25,IF(AX172&lt;=HORAS!$B$117,0.5,IF(AX172&lt;=HORAS!$B$114,0.75,1))))</f>
        <v>0</v>
      </c>
      <c r="AZ172" s="67">
        <f t="shared" si="121"/>
        <v>0</v>
      </c>
      <c r="BA172" s="67"/>
    </row>
    <row r="173" spans="1:53" s="72" customFormat="1" x14ac:dyDescent="0.2">
      <c r="A173" s="64" t="s">
        <v>247</v>
      </c>
      <c r="B173" s="64" t="s">
        <v>251</v>
      </c>
      <c r="C173" s="61"/>
      <c r="D173" s="62"/>
      <c r="E173" s="59"/>
      <c r="F173" s="66">
        <f>IF(G173=1,0,IF(E173&gt;HORAS!$B$96,E173-HORAS!$B$96,))</f>
        <v>0</v>
      </c>
      <c r="G173" s="67">
        <f t="shared" si="122"/>
        <v>0</v>
      </c>
      <c r="H173" s="67">
        <f>IF(D173&gt;=HORAS!$B$103,1,0)</f>
        <v>0</v>
      </c>
      <c r="I173" s="68">
        <f t="shared" si="123"/>
        <v>0</v>
      </c>
      <c r="J173" s="68">
        <f>IF(I173&lt;=HORAS!$B$115,0,IF(I173&lt;=HORAS!$B$116,0.25,IF(I173&lt;=HORAS!$B$117,0.5,IF(I173&lt;=HORAS!$B$114,0.75,1))))</f>
        <v>0</v>
      </c>
      <c r="K173" s="69">
        <f>IF(G173=1,0,IF(E173&gt;HORAS!$B$97,E173-HORAS!$B$97,0))</f>
        <v>0</v>
      </c>
      <c r="L173" s="68">
        <f t="shared" si="124"/>
        <v>0</v>
      </c>
      <c r="M173" s="68">
        <f t="shared" si="125"/>
        <v>0</v>
      </c>
      <c r="N173" s="67">
        <f t="shared" si="126"/>
        <v>0</v>
      </c>
      <c r="O173" s="67">
        <f>IF(E173&lt;HORAS!$B$97,J173,0)</f>
        <v>0</v>
      </c>
      <c r="P173" s="67">
        <f t="shared" si="127"/>
        <v>0</v>
      </c>
      <c r="Q173" s="67">
        <f>IF(E173&gt;HORAS!$B$97,J173,0)</f>
        <v>0</v>
      </c>
      <c r="R173" s="67">
        <f t="shared" si="99"/>
        <v>0</v>
      </c>
      <c r="S173" s="67">
        <f t="shared" si="100"/>
        <v>0</v>
      </c>
      <c r="T173" s="67"/>
      <c r="U173" s="67">
        <f t="shared" si="101"/>
        <v>6</v>
      </c>
      <c r="V173" s="70" t="e">
        <f>VLOOKUP(C173,HORAS!$A$120:$A$137,1,FALSE)</f>
        <v>#N/A</v>
      </c>
      <c r="W173" s="67" t="b">
        <f t="shared" si="102"/>
        <v>1</v>
      </c>
      <c r="X173" s="59">
        <f t="shared" si="103"/>
        <v>0</v>
      </c>
      <c r="Y173" s="71">
        <f t="shared" si="104"/>
        <v>0</v>
      </c>
      <c r="Z173" s="71">
        <f t="shared" si="105"/>
        <v>0</v>
      </c>
      <c r="AA173" s="67">
        <f t="shared" si="106"/>
        <v>0</v>
      </c>
      <c r="AB173" s="67">
        <f t="shared" si="107"/>
        <v>0</v>
      </c>
      <c r="AC173" s="69">
        <f>IF(U173=7,IF(E173&gt;HORAS!$B$97,E173-HORAS!$B$97,0),IF(W173=FALSE,IF(E173&gt;HORAS!$B$97,E173-HORAS!$B$97,0),0))</f>
        <v>0</v>
      </c>
      <c r="AD173" s="71">
        <f t="shared" si="108"/>
        <v>0</v>
      </c>
      <c r="AE173" s="71">
        <f t="shared" si="109"/>
        <v>0</v>
      </c>
      <c r="AF173" s="68">
        <f>IF(AE173&lt;=HORAS!$B$115,0,IF(AE173&lt;=HORAS!$B$116,0.25,IF(AE173&lt;=HORAS!$B$117,0.5,IF(AE173&lt;=HORAS!$B$114,0.75,1))))</f>
        <v>0</v>
      </c>
      <c r="AG173" s="67">
        <f t="shared" si="110"/>
        <v>0</v>
      </c>
      <c r="AH173" s="67">
        <f>IF(AA173&gt;=8,IF(E173&lt;HORAS!$B$97,AF173,0),0)</f>
        <v>0</v>
      </c>
      <c r="AI173" s="67">
        <f>IF(E173&gt;=HORAS!$B$97,AF173,0)</f>
        <v>0</v>
      </c>
      <c r="AJ173" s="67">
        <f t="shared" si="111"/>
        <v>0</v>
      </c>
      <c r="AK173" s="67">
        <f t="shared" si="112"/>
        <v>0</v>
      </c>
      <c r="AL173" s="71">
        <f t="shared" si="113"/>
        <v>0</v>
      </c>
      <c r="AN173" s="59">
        <f t="shared" si="114"/>
        <v>0</v>
      </c>
      <c r="AO173" s="58">
        <f>IF(H173=1,IF(D173&lt;HORAS!$B$104,HORAS!$D$104-HORAS!$B$104,HORAS!$D$104-D173),0)</f>
        <v>0</v>
      </c>
      <c r="AP173" s="58">
        <f>IF(H173=1,IF(E173&gt;HORAS!$C$104,HORAS!$C$104,E173),0)</f>
        <v>0</v>
      </c>
      <c r="AQ173" s="58">
        <f t="shared" si="115"/>
        <v>0</v>
      </c>
      <c r="AR173" s="72">
        <f t="shared" si="116"/>
        <v>0</v>
      </c>
      <c r="AS173" s="72">
        <f t="shared" si="117"/>
        <v>0</v>
      </c>
      <c r="AT173" s="68">
        <f>IF(AS173&lt;=HORAS!$B$115,0,IF(AS173&lt;=HORAS!$B$116,0.25,IF(AS173&lt;=HORAS!$B$117,0.5,IF(AS173&lt;=HORAS!$B$114,0.75,1))))</f>
        <v>0</v>
      </c>
      <c r="AU173" s="67">
        <f t="shared" si="118"/>
        <v>0</v>
      </c>
      <c r="AV173" s="59">
        <f>IF(H173=1,IF(E173&gt;HORAS!$C$104,E173-HORAS!$C$104),0)</f>
        <v>0</v>
      </c>
      <c r="AW173" s="67">
        <f t="shared" si="119"/>
        <v>0</v>
      </c>
      <c r="AX173" s="67">
        <f t="shared" si="120"/>
        <v>0</v>
      </c>
      <c r="AY173" s="68">
        <f>IF(AX173&lt;=HORAS!$B$115,0,IF(AX173&lt;=HORAS!$B$116,0.25,IF(AX173&lt;=HORAS!$B$117,0.5,IF(AX173&lt;=HORAS!$B$114,0.75,1))))</f>
        <v>0</v>
      </c>
      <c r="AZ173" s="67">
        <f t="shared" si="121"/>
        <v>0</v>
      </c>
      <c r="BA173" s="67"/>
    </row>
    <row r="174" spans="1:53" s="72" customFormat="1" x14ac:dyDescent="0.2">
      <c r="A174" s="64" t="s">
        <v>247</v>
      </c>
      <c r="B174" s="64" t="s">
        <v>251</v>
      </c>
      <c r="C174" s="61"/>
      <c r="D174" s="62"/>
      <c r="E174" s="59"/>
      <c r="F174" s="66">
        <f>IF(G174=1,0,IF(E174&gt;HORAS!$B$96,E174-HORAS!$B$96,))</f>
        <v>0</v>
      </c>
      <c r="G174" s="67">
        <f t="shared" si="122"/>
        <v>0</v>
      </c>
      <c r="H174" s="67">
        <f>IF(D174&gt;=HORAS!$B$103,1,0)</f>
        <v>0</v>
      </c>
      <c r="I174" s="68">
        <f t="shared" si="123"/>
        <v>0</v>
      </c>
      <c r="J174" s="68">
        <f>IF(I174&lt;=HORAS!$B$115,0,IF(I174&lt;=HORAS!$B$116,0.25,IF(I174&lt;=HORAS!$B$117,0.5,IF(I174&lt;=HORAS!$B$114,0.75,1))))</f>
        <v>0</v>
      </c>
      <c r="K174" s="69">
        <f>IF(G174=1,0,IF(E174&gt;HORAS!$B$97,E174-HORAS!$B$97,0))</f>
        <v>0</v>
      </c>
      <c r="L174" s="68">
        <f t="shared" si="124"/>
        <v>0</v>
      </c>
      <c r="M174" s="68">
        <f t="shared" si="125"/>
        <v>0</v>
      </c>
      <c r="N174" s="67">
        <f t="shared" si="126"/>
        <v>0</v>
      </c>
      <c r="O174" s="67">
        <f>IF(E174&lt;HORAS!$B$97,J174,0)</f>
        <v>0</v>
      </c>
      <c r="P174" s="67">
        <f t="shared" si="127"/>
        <v>0</v>
      </c>
      <c r="Q174" s="67">
        <f>IF(E174&gt;HORAS!$B$97,J174,0)</f>
        <v>0</v>
      </c>
      <c r="R174" s="67">
        <f t="shared" si="99"/>
        <v>0</v>
      </c>
      <c r="S174" s="67">
        <f t="shared" si="100"/>
        <v>0</v>
      </c>
      <c r="T174" s="67"/>
      <c r="U174" s="67">
        <f t="shared" si="101"/>
        <v>6</v>
      </c>
      <c r="V174" s="70" t="e">
        <f>VLOOKUP(C174,HORAS!$A$120:$A$137,1,FALSE)</f>
        <v>#N/A</v>
      </c>
      <c r="W174" s="67" t="b">
        <f t="shared" si="102"/>
        <v>1</v>
      </c>
      <c r="X174" s="59">
        <f t="shared" si="103"/>
        <v>0</v>
      </c>
      <c r="Y174" s="71">
        <f t="shared" si="104"/>
        <v>0</v>
      </c>
      <c r="Z174" s="71">
        <f t="shared" si="105"/>
        <v>0</v>
      </c>
      <c r="AA174" s="67">
        <f t="shared" si="106"/>
        <v>0</v>
      </c>
      <c r="AB174" s="67">
        <f t="shared" si="107"/>
        <v>0</v>
      </c>
      <c r="AC174" s="69">
        <f>IF(U174=7,IF(E174&gt;HORAS!$B$97,E174-HORAS!$B$97,0),IF(W174=FALSE,IF(E174&gt;HORAS!$B$97,E174-HORAS!$B$97,0),0))</f>
        <v>0</v>
      </c>
      <c r="AD174" s="71">
        <f t="shared" si="108"/>
        <v>0</v>
      </c>
      <c r="AE174" s="71">
        <f t="shared" si="109"/>
        <v>0</v>
      </c>
      <c r="AF174" s="68">
        <f>IF(AE174&lt;=HORAS!$B$115,0,IF(AE174&lt;=HORAS!$B$116,0.25,IF(AE174&lt;=HORAS!$B$117,0.5,IF(AE174&lt;=HORAS!$B$114,0.75,1))))</f>
        <v>0</v>
      </c>
      <c r="AG174" s="67">
        <f t="shared" si="110"/>
        <v>0</v>
      </c>
      <c r="AH174" s="67">
        <f>IF(AA174&gt;=8,IF(E174&lt;HORAS!$B$97,AF174,0),0)</f>
        <v>0</v>
      </c>
      <c r="AI174" s="67">
        <f>IF(E174&gt;=HORAS!$B$97,AF174,0)</f>
        <v>0</v>
      </c>
      <c r="AJ174" s="67">
        <f t="shared" si="111"/>
        <v>0</v>
      </c>
      <c r="AK174" s="67">
        <f t="shared" si="112"/>
        <v>0</v>
      </c>
      <c r="AL174" s="71">
        <f t="shared" si="113"/>
        <v>0</v>
      </c>
      <c r="AN174" s="59">
        <f t="shared" si="114"/>
        <v>0</v>
      </c>
      <c r="AO174" s="58">
        <f>IF(H174=1,IF(D174&lt;HORAS!$B$104,HORAS!$D$104-HORAS!$B$104,HORAS!$D$104-D174),0)</f>
        <v>0</v>
      </c>
      <c r="AP174" s="58">
        <f>IF(H174=1,IF(E174&gt;HORAS!$C$104,HORAS!$C$104,E174),0)</f>
        <v>0</v>
      </c>
      <c r="AQ174" s="58">
        <f t="shared" si="115"/>
        <v>0</v>
      </c>
      <c r="AR174" s="72">
        <f t="shared" si="116"/>
        <v>0</v>
      </c>
      <c r="AS174" s="72">
        <f t="shared" si="117"/>
        <v>0</v>
      </c>
      <c r="AT174" s="68">
        <f>IF(AS174&lt;=HORAS!$B$115,0,IF(AS174&lt;=HORAS!$B$116,0.25,IF(AS174&lt;=HORAS!$B$117,0.5,IF(AS174&lt;=HORAS!$B$114,0.75,1))))</f>
        <v>0</v>
      </c>
      <c r="AU174" s="67">
        <f t="shared" si="118"/>
        <v>0</v>
      </c>
      <c r="AV174" s="59">
        <f>IF(H174=1,IF(E174&gt;HORAS!$C$104,E174-HORAS!$C$104),0)</f>
        <v>0</v>
      </c>
      <c r="AW174" s="67">
        <f t="shared" si="119"/>
        <v>0</v>
      </c>
      <c r="AX174" s="67">
        <f t="shared" si="120"/>
        <v>0</v>
      </c>
      <c r="AY174" s="68">
        <f>IF(AX174&lt;=HORAS!$B$115,0,IF(AX174&lt;=HORAS!$B$116,0.25,IF(AX174&lt;=HORAS!$B$117,0.5,IF(AX174&lt;=HORAS!$B$114,0.75,1))))</f>
        <v>0</v>
      </c>
      <c r="AZ174" s="67">
        <f t="shared" si="121"/>
        <v>0</v>
      </c>
      <c r="BA174" s="67"/>
    </row>
    <row r="175" spans="1:53" s="72" customFormat="1" x14ac:dyDescent="0.2">
      <c r="A175" s="64" t="s">
        <v>247</v>
      </c>
      <c r="B175" s="64" t="s">
        <v>251</v>
      </c>
      <c r="C175" s="61"/>
      <c r="D175" s="62"/>
      <c r="E175" s="59"/>
      <c r="F175" s="66">
        <f>IF(G175=1,0,IF(E175&gt;HORAS!$B$96,E175-HORAS!$B$96,))</f>
        <v>0</v>
      </c>
      <c r="G175" s="67">
        <f t="shared" si="122"/>
        <v>0</v>
      </c>
      <c r="H175" s="67">
        <f>IF(D175&gt;=HORAS!$B$103,1,0)</f>
        <v>0</v>
      </c>
      <c r="I175" s="68">
        <f t="shared" si="123"/>
        <v>0</v>
      </c>
      <c r="J175" s="68">
        <f>IF(I175&lt;=HORAS!$B$115,0,IF(I175&lt;=HORAS!$B$116,0.25,IF(I175&lt;=HORAS!$B$117,0.5,IF(I175&lt;=HORAS!$B$114,0.75,1))))</f>
        <v>0</v>
      </c>
      <c r="K175" s="69">
        <f>IF(G175=1,0,IF(E175&gt;HORAS!$B$97,E175-HORAS!$B$97,0))</f>
        <v>0</v>
      </c>
      <c r="L175" s="68">
        <f t="shared" si="124"/>
        <v>0</v>
      </c>
      <c r="M175" s="68">
        <f t="shared" si="125"/>
        <v>0</v>
      </c>
      <c r="N175" s="67">
        <f t="shared" si="126"/>
        <v>0</v>
      </c>
      <c r="O175" s="67">
        <f>IF(E175&lt;HORAS!$B$97,J175,0)</f>
        <v>0</v>
      </c>
      <c r="P175" s="67">
        <f t="shared" si="127"/>
        <v>0</v>
      </c>
      <c r="Q175" s="67">
        <f>IF(E175&gt;HORAS!$B$97,J175,0)</f>
        <v>0</v>
      </c>
      <c r="R175" s="67">
        <f t="shared" si="99"/>
        <v>0</v>
      </c>
      <c r="S175" s="67">
        <f t="shared" si="100"/>
        <v>0</v>
      </c>
      <c r="T175" s="67"/>
      <c r="U175" s="67">
        <f t="shared" si="101"/>
        <v>6</v>
      </c>
      <c r="V175" s="70" t="e">
        <f>VLOOKUP(C175,HORAS!$A$120:$A$137,1,FALSE)</f>
        <v>#N/A</v>
      </c>
      <c r="W175" s="67" t="b">
        <f t="shared" si="102"/>
        <v>1</v>
      </c>
      <c r="X175" s="59">
        <f t="shared" si="103"/>
        <v>0</v>
      </c>
      <c r="Y175" s="71">
        <f t="shared" si="104"/>
        <v>0</v>
      </c>
      <c r="Z175" s="71">
        <f t="shared" si="105"/>
        <v>0</v>
      </c>
      <c r="AA175" s="67">
        <f t="shared" si="106"/>
        <v>0</v>
      </c>
      <c r="AB175" s="67">
        <f t="shared" si="107"/>
        <v>0</v>
      </c>
      <c r="AC175" s="69">
        <f>IF(U175=7,IF(E175&gt;HORAS!$B$97,E175-HORAS!$B$97,0),IF(W175=FALSE,IF(E175&gt;HORAS!$B$97,E175-HORAS!$B$97,0),0))</f>
        <v>0</v>
      </c>
      <c r="AD175" s="71">
        <f t="shared" si="108"/>
        <v>0</v>
      </c>
      <c r="AE175" s="71">
        <f t="shared" si="109"/>
        <v>0</v>
      </c>
      <c r="AF175" s="68">
        <f>IF(AE175&lt;=HORAS!$B$115,0,IF(AE175&lt;=HORAS!$B$116,0.25,IF(AE175&lt;=HORAS!$B$117,0.5,IF(AE175&lt;=HORAS!$B$114,0.75,1))))</f>
        <v>0</v>
      </c>
      <c r="AG175" s="67">
        <f t="shared" si="110"/>
        <v>0</v>
      </c>
      <c r="AH175" s="67">
        <f>IF(AA175&gt;=8,IF(E175&lt;HORAS!$B$97,AF175,0),0)</f>
        <v>0</v>
      </c>
      <c r="AI175" s="67">
        <f>IF(E175&gt;=HORAS!$B$97,AF175,0)</f>
        <v>0</v>
      </c>
      <c r="AJ175" s="67">
        <f t="shared" si="111"/>
        <v>0</v>
      </c>
      <c r="AK175" s="67">
        <f t="shared" si="112"/>
        <v>0</v>
      </c>
      <c r="AL175" s="71">
        <f t="shared" si="113"/>
        <v>0</v>
      </c>
      <c r="AN175" s="59">
        <f t="shared" si="114"/>
        <v>0</v>
      </c>
      <c r="AO175" s="58">
        <f>IF(H175=1,IF(D175&lt;HORAS!$B$104,HORAS!$D$104-HORAS!$B$104,HORAS!$D$104-D175),0)</f>
        <v>0</v>
      </c>
      <c r="AP175" s="58">
        <f>IF(H175=1,IF(E175&gt;HORAS!$C$104,HORAS!$C$104,E175),0)</f>
        <v>0</v>
      </c>
      <c r="AQ175" s="58">
        <f t="shared" si="115"/>
        <v>0</v>
      </c>
      <c r="AR175" s="72">
        <f t="shared" si="116"/>
        <v>0</v>
      </c>
      <c r="AS175" s="72">
        <f t="shared" si="117"/>
        <v>0</v>
      </c>
      <c r="AT175" s="68">
        <f>IF(AS175&lt;=HORAS!$B$115,0,IF(AS175&lt;=HORAS!$B$116,0.25,IF(AS175&lt;=HORAS!$B$117,0.5,IF(AS175&lt;=HORAS!$B$114,0.75,1))))</f>
        <v>0</v>
      </c>
      <c r="AU175" s="67">
        <f t="shared" si="118"/>
        <v>0</v>
      </c>
      <c r="AV175" s="59">
        <f>IF(H175=1,IF(E175&gt;HORAS!$C$104,E175-HORAS!$C$104),0)</f>
        <v>0</v>
      </c>
      <c r="AW175" s="67">
        <f t="shared" si="119"/>
        <v>0</v>
      </c>
      <c r="AX175" s="67">
        <f t="shared" si="120"/>
        <v>0</v>
      </c>
      <c r="AY175" s="68">
        <f>IF(AX175&lt;=HORAS!$B$115,0,IF(AX175&lt;=HORAS!$B$116,0.25,IF(AX175&lt;=HORAS!$B$117,0.5,IF(AX175&lt;=HORAS!$B$114,0.75,1))))</f>
        <v>0</v>
      </c>
      <c r="AZ175" s="67">
        <f t="shared" si="121"/>
        <v>0</v>
      </c>
      <c r="BA175" s="67"/>
    </row>
    <row r="176" spans="1:53" s="72" customFormat="1" x14ac:dyDescent="0.2">
      <c r="A176" s="64" t="s">
        <v>227</v>
      </c>
      <c r="B176" s="64" t="s">
        <v>7</v>
      </c>
      <c r="C176" s="61"/>
      <c r="D176" s="62"/>
      <c r="E176" s="59"/>
      <c r="F176" s="66">
        <f>IF(G176=1,0,IF(E176&gt;HORAS!$B$96,E176-HORAS!$B$96,))</f>
        <v>0</v>
      </c>
      <c r="G176" s="67">
        <f t="shared" si="122"/>
        <v>0</v>
      </c>
      <c r="H176" s="67">
        <f>IF(D176&gt;=HORAS!$B$103,1,0)</f>
        <v>0</v>
      </c>
      <c r="I176" s="68">
        <f t="shared" si="123"/>
        <v>0</v>
      </c>
      <c r="J176" s="68">
        <f>IF(I176&lt;=HORAS!$B$115,0,IF(I176&lt;=HORAS!$B$116,0.25,IF(I176&lt;=HORAS!$B$117,0.5,IF(I176&lt;=HORAS!$B$114,0.75,1))))</f>
        <v>0</v>
      </c>
      <c r="K176" s="69">
        <f>IF(G176=1,0,IF(E176&gt;HORAS!$B$97,E176-HORAS!$B$97,0))</f>
        <v>0</v>
      </c>
      <c r="L176" s="68">
        <f t="shared" si="124"/>
        <v>0</v>
      </c>
      <c r="M176" s="68">
        <f t="shared" si="125"/>
        <v>0</v>
      </c>
      <c r="N176" s="67">
        <f t="shared" si="126"/>
        <v>0</v>
      </c>
      <c r="O176" s="67">
        <f>IF(E176&lt;HORAS!$B$97,J176,0)</f>
        <v>0</v>
      </c>
      <c r="P176" s="67">
        <f t="shared" si="127"/>
        <v>0</v>
      </c>
      <c r="Q176" s="67">
        <f>IF(E176&gt;HORAS!$B$97,J176,0)</f>
        <v>0</v>
      </c>
      <c r="R176" s="67">
        <f t="shared" si="99"/>
        <v>0</v>
      </c>
      <c r="S176" s="67">
        <f t="shared" si="100"/>
        <v>0</v>
      </c>
      <c r="T176" s="67"/>
      <c r="U176" s="67">
        <f t="shared" si="101"/>
        <v>6</v>
      </c>
      <c r="V176" s="70" t="e">
        <f>VLOOKUP(C176,HORAS!$A$120:$A$137,1,FALSE)</f>
        <v>#N/A</v>
      </c>
      <c r="W176" s="67" t="b">
        <f t="shared" si="102"/>
        <v>1</v>
      </c>
      <c r="X176" s="59">
        <f t="shared" si="103"/>
        <v>0</v>
      </c>
      <c r="Y176" s="71">
        <f t="shared" si="104"/>
        <v>0</v>
      </c>
      <c r="Z176" s="71">
        <f t="shared" si="105"/>
        <v>0</v>
      </c>
      <c r="AA176" s="67">
        <f t="shared" si="106"/>
        <v>0</v>
      </c>
      <c r="AB176" s="67">
        <f t="shared" si="107"/>
        <v>0</v>
      </c>
      <c r="AC176" s="69">
        <f>IF(U176=7,IF(E176&gt;HORAS!$B$97,E176-HORAS!$B$97,0),IF(W176=FALSE,IF(E176&gt;HORAS!$B$97,E176-HORAS!$B$97,0),0))</f>
        <v>0</v>
      </c>
      <c r="AD176" s="71">
        <f t="shared" si="108"/>
        <v>0</v>
      </c>
      <c r="AE176" s="71">
        <f t="shared" si="109"/>
        <v>0</v>
      </c>
      <c r="AF176" s="68">
        <f>IF(AE176&lt;=HORAS!$B$115,0,IF(AE176&lt;=HORAS!$B$116,0.25,IF(AE176&lt;=HORAS!$B$117,0.5,IF(AE176&lt;=HORAS!$B$114,0.75,1))))</f>
        <v>0</v>
      </c>
      <c r="AG176" s="67">
        <f t="shared" si="110"/>
        <v>0</v>
      </c>
      <c r="AH176" s="67">
        <f>IF(AA176&gt;=8,IF(E176&lt;HORAS!$B$97,AF176,0),0)</f>
        <v>0</v>
      </c>
      <c r="AI176" s="67">
        <f>IF(E176&gt;=HORAS!$B$97,AF176,0)</f>
        <v>0</v>
      </c>
      <c r="AJ176" s="67">
        <f t="shared" si="111"/>
        <v>0</v>
      </c>
      <c r="AK176" s="67">
        <f t="shared" si="112"/>
        <v>0</v>
      </c>
      <c r="AL176" s="71">
        <f t="shared" si="113"/>
        <v>0</v>
      </c>
      <c r="AN176" s="59">
        <f t="shared" si="114"/>
        <v>0</v>
      </c>
      <c r="AO176" s="58">
        <f>IF(H176=1,IF(D176&lt;HORAS!$B$104,HORAS!$D$104-HORAS!$B$104,HORAS!$D$104-D176),0)</f>
        <v>0</v>
      </c>
      <c r="AP176" s="58">
        <f>IF(H176=1,IF(E176&gt;HORAS!$C$104,HORAS!$C$104,E176),0)</f>
        <v>0</v>
      </c>
      <c r="AQ176" s="58">
        <f t="shared" si="115"/>
        <v>0</v>
      </c>
      <c r="AR176" s="72">
        <f t="shared" si="116"/>
        <v>0</v>
      </c>
      <c r="AS176" s="72">
        <f t="shared" si="117"/>
        <v>0</v>
      </c>
      <c r="AT176" s="68">
        <f>IF(AS176&lt;=HORAS!$B$115,0,IF(AS176&lt;=HORAS!$B$116,0.25,IF(AS176&lt;=HORAS!$B$117,0.5,IF(AS176&lt;=HORAS!$B$114,0.75,1))))</f>
        <v>0</v>
      </c>
      <c r="AU176" s="67">
        <f t="shared" si="118"/>
        <v>0</v>
      </c>
      <c r="AV176" s="59">
        <f>IF(H176=1,IF(E176&gt;HORAS!$C$104,E176-HORAS!$C$104),0)</f>
        <v>0</v>
      </c>
      <c r="AW176" s="67">
        <f t="shared" si="119"/>
        <v>0</v>
      </c>
      <c r="AX176" s="67">
        <f t="shared" si="120"/>
        <v>0</v>
      </c>
      <c r="AY176" s="68">
        <f>IF(AX176&lt;=HORAS!$B$115,0,IF(AX176&lt;=HORAS!$B$116,0.25,IF(AX176&lt;=HORAS!$B$117,0.5,IF(AX176&lt;=HORAS!$B$114,0.75,1))))</f>
        <v>0</v>
      </c>
      <c r="AZ176" s="67">
        <f t="shared" si="121"/>
        <v>0</v>
      </c>
      <c r="BA176" s="67"/>
    </row>
    <row r="177" spans="1:53" s="72" customFormat="1" x14ac:dyDescent="0.2">
      <c r="A177" s="64" t="s">
        <v>227</v>
      </c>
      <c r="B177" s="64" t="s">
        <v>7</v>
      </c>
      <c r="C177" s="61"/>
      <c r="D177" s="62"/>
      <c r="E177" s="59"/>
      <c r="F177" s="66">
        <f>IF(G177=1,0,IF(E177&gt;HORAS!$B$96,E177-HORAS!$B$96,))</f>
        <v>0</v>
      </c>
      <c r="G177" s="67">
        <f t="shared" si="122"/>
        <v>0</v>
      </c>
      <c r="H177" s="67">
        <f>IF(D177&gt;=HORAS!$B$103,1,0)</f>
        <v>0</v>
      </c>
      <c r="I177" s="68">
        <f t="shared" si="123"/>
        <v>0</v>
      </c>
      <c r="J177" s="68">
        <f>IF(I177&lt;=HORAS!$B$115,0,IF(I177&lt;=HORAS!$B$116,0.25,IF(I177&lt;=HORAS!$B$117,0.5,IF(I177&lt;=HORAS!$B$114,0.75,1))))</f>
        <v>0</v>
      </c>
      <c r="K177" s="69">
        <f>IF(G177=1,0,IF(E177&gt;HORAS!$B$97,E177-HORAS!$B$97,0))</f>
        <v>0</v>
      </c>
      <c r="L177" s="68">
        <f t="shared" si="124"/>
        <v>0</v>
      </c>
      <c r="M177" s="68">
        <f t="shared" si="125"/>
        <v>0</v>
      </c>
      <c r="N177" s="67">
        <f t="shared" si="126"/>
        <v>0</v>
      </c>
      <c r="O177" s="67">
        <f>IF(E177&lt;HORAS!$B$97,J177,0)</f>
        <v>0</v>
      </c>
      <c r="P177" s="67">
        <f t="shared" si="127"/>
        <v>0</v>
      </c>
      <c r="Q177" s="67">
        <f>IF(E177&gt;HORAS!$B$97,J177,0)</f>
        <v>0</v>
      </c>
      <c r="R177" s="67">
        <f t="shared" si="99"/>
        <v>0</v>
      </c>
      <c r="S177" s="67">
        <f t="shared" si="100"/>
        <v>0</v>
      </c>
      <c r="T177" s="67"/>
      <c r="U177" s="67">
        <f t="shared" si="101"/>
        <v>6</v>
      </c>
      <c r="V177" s="70" t="e">
        <f>VLOOKUP(C177,HORAS!$A$120:$A$137,1,FALSE)</f>
        <v>#N/A</v>
      </c>
      <c r="W177" s="67" t="b">
        <f t="shared" si="102"/>
        <v>1</v>
      </c>
      <c r="X177" s="59">
        <f t="shared" si="103"/>
        <v>0</v>
      </c>
      <c r="Y177" s="71">
        <f t="shared" si="104"/>
        <v>0</v>
      </c>
      <c r="Z177" s="71">
        <f t="shared" si="105"/>
        <v>0</v>
      </c>
      <c r="AA177" s="67">
        <f t="shared" si="106"/>
        <v>0</v>
      </c>
      <c r="AB177" s="67">
        <f t="shared" si="107"/>
        <v>0</v>
      </c>
      <c r="AC177" s="69">
        <f>IF(U177=7,IF(E177&gt;HORAS!$B$97,E177-HORAS!$B$97,0),IF(W177=FALSE,IF(E177&gt;HORAS!$B$97,E177-HORAS!$B$97,0),0))</f>
        <v>0</v>
      </c>
      <c r="AD177" s="71">
        <f t="shared" si="108"/>
        <v>0</v>
      </c>
      <c r="AE177" s="71">
        <f t="shared" si="109"/>
        <v>0</v>
      </c>
      <c r="AF177" s="68">
        <f>IF(AE177&lt;=HORAS!$B$115,0,IF(AE177&lt;=HORAS!$B$116,0.25,IF(AE177&lt;=HORAS!$B$117,0.5,IF(AE177&lt;=HORAS!$B$114,0.75,1))))</f>
        <v>0</v>
      </c>
      <c r="AG177" s="67">
        <f t="shared" si="110"/>
        <v>0</v>
      </c>
      <c r="AH177" s="67">
        <f>IF(AA177&gt;=8,IF(E177&lt;HORAS!$B$97,AF177,0),0)</f>
        <v>0</v>
      </c>
      <c r="AI177" s="67">
        <f>IF(E177&gt;=HORAS!$B$97,AF177,0)</f>
        <v>0</v>
      </c>
      <c r="AJ177" s="67">
        <f t="shared" si="111"/>
        <v>0</v>
      </c>
      <c r="AK177" s="67">
        <f t="shared" si="112"/>
        <v>0</v>
      </c>
      <c r="AL177" s="71">
        <f t="shared" si="113"/>
        <v>0</v>
      </c>
      <c r="AN177" s="59">
        <f t="shared" si="114"/>
        <v>0</v>
      </c>
      <c r="AO177" s="58">
        <f>IF(H177=1,IF(D177&lt;HORAS!$B$104,HORAS!$D$104-HORAS!$B$104,HORAS!$D$104-D177),0)</f>
        <v>0</v>
      </c>
      <c r="AP177" s="58">
        <f>IF(H177=1,IF(E177&gt;HORAS!$C$104,HORAS!$C$104,E177),0)</f>
        <v>0</v>
      </c>
      <c r="AQ177" s="58">
        <f t="shared" si="115"/>
        <v>0</v>
      </c>
      <c r="AR177" s="72">
        <f t="shared" si="116"/>
        <v>0</v>
      </c>
      <c r="AS177" s="72">
        <f t="shared" si="117"/>
        <v>0</v>
      </c>
      <c r="AT177" s="68">
        <f>IF(AS177&lt;=HORAS!$B$115,0,IF(AS177&lt;=HORAS!$B$116,0.25,IF(AS177&lt;=HORAS!$B$117,0.5,IF(AS177&lt;=HORAS!$B$114,0.75,1))))</f>
        <v>0</v>
      </c>
      <c r="AU177" s="67">
        <f t="shared" si="118"/>
        <v>0</v>
      </c>
      <c r="AV177" s="59">
        <f>IF(H177=1,IF(E177&gt;HORAS!$C$104,E177-HORAS!$C$104),0)</f>
        <v>0</v>
      </c>
      <c r="AW177" s="67">
        <f t="shared" si="119"/>
        <v>0</v>
      </c>
      <c r="AX177" s="67">
        <f t="shared" si="120"/>
        <v>0</v>
      </c>
      <c r="AY177" s="68">
        <f>IF(AX177&lt;=HORAS!$B$115,0,IF(AX177&lt;=HORAS!$B$116,0.25,IF(AX177&lt;=HORAS!$B$117,0.5,IF(AX177&lt;=HORAS!$B$114,0.75,1))))</f>
        <v>0</v>
      </c>
      <c r="AZ177" s="67">
        <f t="shared" si="121"/>
        <v>0</v>
      </c>
      <c r="BA177" s="67"/>
    </row>
    <row r="178" spans="1:53" s="72" customFormat="1" x14ac:dyDescent="0.2">
      <c r="A178" s="64" t="s">
        <v>227</v>
      </c>
      <c r="B178" s="64" t="s">
        <v>7</v>
      </c>
      <c r="C178" s="61"/>
      <c r="D178" s="62"/>
      <c r="E178" s="59"/>
      <c r="F178" s="66">
        <f>IF(G178=1,0,IF(E178&gt;HORAS!$B$96,E178-HORAS!$B$96,))</f>
        <v>0</v>
      </c>
      <c r="G178" s="67">
        <f t="shared" si="122"/>
        <v>0</v>
      </c>
      <c r="H178" s="67">
        <f>IF(D178&gt;=HORAS!$B$103,1,0)</f>
        <v>0</v>
      </c>
      <c r="I178" s="68">
        <f t="shared" si="123"/>
        <v>0</v>
      </c>
      <c r="J178" s="68">
        <f>IF(I178&lt;=HORAS!$B$115,0,IF(I178&lt;=HORAS!$B$116,0.25,IF(I178&lt;=HORAS!$B$117,0.5,IF(I178&lt;=HORAS!$B$114,0.75,1))))</f>
        <v>0</v>
      </c>
      <c r="K178" s="69">
        <f>IF(G178=1,0,IF(E178&gt;HORAS!$B$97,E178-HORAS!$B$97,0))</f>
        <v>0</v>
      </c>
      <c r="L178" s="68">
        <f t="shared" si="124"/>
        <v>0</v>
      </c>
      <c r="M178" s="68">
        <f t="shared" si="125"/>
        <v>0</v>
      </c>
      <c r="N178" s="67">
        <f t="shared" si="126"/>
        <v>0</v>
      </c>
      <c r="O178" s="67">
        <f>IF(E178&lt;HORAS!$B$97,J178,0)</f>
        <v>0</v>
      </c>
      <c r="P178" s="67">
        <f t="shared" si="127"/>
        <v>0</v>
      </c>
      <c r="Q178" s="67">
        <f>IF(E178&gt;HORAS!$B$97,J178,0)</f>
        <v>0</v>
      </c>
      <c r="R178" s="67">
        <f t="shared" si="99"/>
        <v>0</v>
      </c>
      <c r="S178" s="67">
        <f t="shared" si="100"/>
        <v>0</v>
      </c>
      <c r="T178" s="67"/>
      <c r="U178" s="67">
        <f t="shared" si="101"/>
        <v>6</v>
      </c>
      <c r="V178" s="70" t="e">
        <f>VLOOKUP(C178,HORAS!$A$120:$A$137,1,FALSE)</f>
        <v>#N/A</v>
      </c>
      <c r="W178" s="67" t="b">
        <f t="shared" si="102"/>
        <v>1</v>
      </c>
      <c r="X178" s="59">
        <f t="shared" si="103"/>
        <v>0</v>
      </c>
      <c r="Y178" s="71">
        <f t="shared" si="104"/>
        <v>0</v>
      </c>
      <c r="Z178" s="71">
        <f t="shared" si="105"/>
        <v>0</v>
      </c>
      <c r="AA178" s="67">
        <f t="shared" si="106"/>
        <v>0</v>
      </c>
      <c r="AB178" s="67">
        <f t="shared" si="107"/>
        <v>0</v>
      </c>
      <c r="AC178" s="69">
        <f>IF(U178=7,IF(E178&gt;HORAS!$B$97,E178-HORAS!$B$97,0),IF(W178=FALSE,IF(E178&gt;HORAS!$B$97,E178-HORAS!$B$97,0),0))</f>
        <v>0</v>
      </c>
      <c r="AD178" s="71">
        <f t="shared" si="108"/>
        <v>0</v>
      </c>
      <c r="AE178" s="71">
        <f t="shared" si="109"/>
        <v>0</v>
      </c>
      <c r="AF178" s="68">
        <f>IF(AE178&lt;=HORAS!$B$115,0,IF(AE178&lt;=HORAS!$B$116,0.25,IF(AE178&lt;=HORAS!$B$117,0.5,IF(AE178&lt;=HORAS!$B$114,0.75,1))))</f>
        <v>0</v>
      </c>
      <c r="AG178" s="67">
        <f t="shared" si="110"/>
        <v>0</v>
      </c>
      <c r="AH178" s="67">
        <f>IF(AA178&gt;=8,IF(E178&lt;HORAS!$B$97,AF178,0),0)</f>
        <v>0</v>
      </c>
      <c r="AI178" s="67">
        <f>IF(E178&gt;=HORAS!$B$97,AF178,0)</f>
        <v>0</v>
      </c>
      <c r="AJ178" s="67">
        <f t="shared" si="111"/>
        <v>0</v>
      </c>
      <c r="AK178" s="67">
        <f t="shared" si="112"/>
        <v>0</v>
      </c>
      <c r="AL178" s="71">
        <f t="shared" si="113"/>
        <v>0</v>
      </c>
      <c r="AN178" s="59">
        <f t="shared" si="114"/>
        <v>0</v>
      </c>
      <c r="AO178" s="58">
        <f>IF(H178=1,IF(D178&lt;HORAS!$B$104,HORAS!$D$104-HORAS!$B$104,HORAS!$D$104-D178),0)</f>
        <v>0</v>
      </c>
      <c r="AP178" s="58">
        <f>IF(H178=1,IF(E178&gt;HORAS!$C$104,HORAS!$C$104,E178),0)</f>
        <v>0</v>
      </c>
      <c r="AQ178" s="58">
        <f t="shared" si="115"/>
        <v>0</v>
      </c>
      <c r="AR178" s="72">
        <f t="shared" si="116"/>
        <v>0</v>
      </c>
      <c r="AS178" s="72">
        <f t="shared" si="117"/>
        <v>0</v>
      </c>
      <c r="AT178" s="68">
        <f>IF(AS178&lt;=HORAS!$B$115,0,IF(AS178&lt;=HORAS!$B$116,0.25,IF(AS178&lt;=HORAS!$B$117,0.5,IF(AS178&lt;=HORAS!$B$114,0.75,1))))</f>
        <v>0</v>
      </c>
      <c r="AU178" s="67">
        <f t="shared" si="118"/>
        <v>0</v>
      </c>
      <c r="AV178" s="59">
        <f>IF(H178=1,IF(E178&gt;HORAS!$C$104,E178-HORAS!$C$104),0)</f>
        <v>0</v>
      </c>
      <c r="AW178" s="67">
        <f t="shared" si="119"/>
        <v>0</v>
      </c>
      <c r="AX178" s="67">
        <f t="shared" si="120"/>
        <v>0</v>
      </c>
      <c r="AY178" s="68">
        <f>IF(AX178&lt;=HORAS!$B$115,0,IF(AX178&lt;=HORAS!$B$116,0.25,IF(AX178&lt;=HORAS!$B$117,0.5,IF(AX178&lt;=HORAS!$B$114,0.75,1))))</f>
        <v>0</v>
      </c>
      <c r="AZ178" s="67">
        <f t="shared" si="121"/>
        <v>0</v>
      </c>
      <c r="BA178" s="67"/>
    </row>
    <row r="179" spans="1:53" s="72" customFormat="1" x14ac:dyDescent="0.2">
      <c r="A179" s="64" t="s">
        <v>227</v>
      </c>
      <c r="B179" s="64" t="s">
        <v>7</v>
      </c>
      <c r="C179" s="61"/>
      <c r="D179" s="62"/>
      <c r="E179" s="59"/>
      <c r="F179" s="66">
        <f>IF(G179=1,0,IF(E179&gt;HORAS!$B$96,E179-HORAS!$B$96,))</f>
        <v>0</v>
      </c>
      <c r="G179" s="67">
        <f t="shared" si="122"/>
        <v>0</v>
      </c>
      <c r="H179" s="67">
        <f>IF(D179&gt;=HORAS!$B$103,1,0)</f>
        <v>0</v>
      </c>
      <c r="I179" s="68">
        <f t="shared" si="123"/>
        <v>0</v>
      </c>
      <c r="J179" s="68">
        <f>IF(I179&lt;=HORAS!$B$115,0,IF(I179&lt;=HORAS!$B$116,0.25,IF(I179&lt;=HORAS!$B$117,0.5,IF(I179&lt;=HORAS!$B$114,0.75,1))))</f>
        <v>0</v>
      </c>
      <c r="K179" s="69">
        <f>IF(G179=1,0,IF(E179&gt;HORAS!$B$97,E179-HORAS!$B$97,0))</f>
        <v>0</v>
      </c>
      <c r="L179" s="68">
        <f t="shared" si="124"/>
        <v>0</v>
      </c>
      <c r="M179" s="68">
        <f t="shared" si="125"/>
        <v>0</v>
      </c>
      <c r="N179" s="67">
        <f t="shared" si="126"/>
        <v>0</v>
      </c>
      <c r="O179" s="67">
        <f>IF(E179&lt;HORAS!$B$97,J179,0)</f>
        <v>0</v>
      </c>
      <c r="P179" s="67">
        <f t="shared" si="127"/>
        <v>0</v>
      </c>
      <c r="Q179" s="67">
        <f>IF(E179&gt;HORAS!$B$97,J179,0)</f>
        <v>0</v>
      </c>
      <c r="R179" s="67">
        <f t="shared" si="99"/>
        <v>0</v>
      </c>
      <c r="S179" s="67">
        <f t="shared" si="100"/>
        <v>0</v>
      </c>
      <c r="T179" s="67"/>
      <c r="U179" s="67">
        <f t="shared" si="101"/>
        <v>6</v>
      </c>
      <c r="V179" s="70" t="e">
        <f>VLOOKUP(C179,HORAS!$A$120:$A$137,1,FALSE)</f>
        <v>#N/A</v>
      </c>
      <c r="W179" s="67" t="b">
        <f t="shared" si="102"/>
        <v>1</v>
      </c>
      <c r="X179" s="59">
        <f t="shared" si="103"/>
        <v>0</v>
      </c>
      <c r="Y179" s="71">
        <f t="shared" si="104"/>
        <v>0</v>
      </c>
      <c r="Z179" s="71">
        <f t="shared" si="105"/>
        <v>0</v>
      </c>
      <c r="AA179" s="67">
        <f t="shared" si="106"/>
        <v>0</v>
      </c>
      <c r="AB179" s="67">
        <f t="shared" si="107"/>
        <v>0</v>
      </c>
      <c r="AC179" s="69">
        <f>IF(U179=7,IF(E179&gt;HORAS!$B$97,E179-HORAS!$B$97,0),IF(W179=FALSE,IF(E179&gt;HORAS!$B$97,E179-HORAS!$B$97,0),0))</f>
        <v>0</v>
      </c>
      <c r="AD179" s="71">
        <f t="shared" si="108"/>
        <v>0</v>
      </c>
      <c r="AE179" s="71">
        <f t="shared" si="109"/>
        <v>0</v>
      </c>
      <c r="AF179" s="68">
        <f>IF(AE179&lt;=HORAS!$B$115,0,IF(AE179&lt;=HORAS!$B$116,0.25,IF(AE179&lt;=HORAS!$B$117,0.5,IF(AE179&lt;=HORAS!$B$114,0.75,1))))</f>
        <v>0</v>
      </c>
      <c r="AG179" s="67">
        <f t="shared" si="110"/>
        <v>0</v>
      </c>
      <c r="AH179" s="67">
        <f>IF(AA179&gt;=8,IF(E179&lt;HORAS!$B$97,AF179,0),0)</f>
        <v>0</v>
      </c>
      <c r="AI179" s="67">
        <f>IF(E179&gt;=HORAS!$B$97,AF179,0)</f>
        <v>0</v>
      </c>
      <c r="AJ179" s="67">
        <f t="shared" si="111"/>
        <v>0</v>
      </c>
      <c r="AK179" s="67">
        <f t="shared" si="112"/>
        <v>0</v>
      </c>
      <c r="AL179" s="71">
        <f t="shared" si="113"/>
        <v>0</v>
      </c>
      <c r="AN179" s="59">
        <f t="shared" si="114"/>
        <v>0</v>
      </c>
      <c r="AO179" s="58">
        <f>IF(H179=1,IF(D179&lt;HORAS!$B$104,HORAS!$D$104-HORAS!$B$104,HORAS!$D$104-D179),0)</f>
        <v>0</v>
      </c>
      <c r="AP179" s="58">
        <f>IF(H179=1,IF(E179&gt;HORAS!$C$104,HORAS!$C$104,E179),0)</f>
        <v>0</v>
      </c>
      <c r="AQ179" s="58">
        <f t="shared" si="115"/>
        <v>0</v>
      </c>
      <c r="AR179" s="72">
        <f t="shared" si="116"/>
        <v>0</v>
      </c>
      <c r="AS179" s="72">
        <f t="shared" si="117"/>
        <v>0</v>
      </c>
      <c r="AT179" s="68">
        <f>IF(AS179&lt;=HORAS!$B$115,0,IF(AS179&lt;=HORAS!$B$116,0.25,IF(AS179&lt;=HORAS!$B$117,0.5,IF(AS179&lt;=HORAS!$B$114,0.75,1))))</f>
        <v>0</v>
      </c>
      <c r="AU179" s="67">
        <f t="shared" si="118"/>
        <v>0</v>
      </c>
      <c r="AV179" s="59">
        <f>IF(H179=1,IF(E179&gt;HORAS!$C$104,E179-HORAS!$C$104),0)</f>
        <v>0</v>
      </c>
      <c r="AW179" s="67">
        <f t="shared" si="119"/>
        <v>0</v>
      </c>
      <c r="AX179" s="67">
        <f t="shared" si="120"/>
        <v>0</v>
      </c>
      <c r="AY179" s="68">
        <f>IF(AX179&lt;=HORAS!$B$115,0,IF(AX179&lt;=HORAS!$B$116,0.25,IF(AX179&lt;=HORAS!$B$117,0.5,IF(AX179&lt;=HORAS!$B$114,0.75,1))))</f>
        <v>0</v>
      </c>
      <c r="AZ179" s="67">
        <f t="shared" si="121"/>
        <v>0</v>
      </c>
      <c r="BA179" s="67"/>
    </row>
    <row r="180" spans="1:53" s="72" customFormat="1" x14ac:dyDescent="0.2">
      <c r="A180" s="64" t="s">
        <v>227</v>
      </c>
      <c r="B180" s="64" t="s">
        <v>7</v>
      </c>
      <c r="C180" s="61"/>
      <c r="D180" s="62"/>
      <c r="E180" s="59"/>
      <c r="F180" s="66">
        <f>IF(G180=1,0,IF(E180&gt;HORAS!$B$96,E180-HORAS!$B$96,))</f>
        <v>0</v>
      </c>
      <c r="G180" s="67">
        <f t="shared" si="122"/>
        <v>0</v>
      </c>
      <c r="H180" s="67">
        <f>IF(D180&gt;=HORAS!$B$103,1,0)</f>
        <v>0</v>
      </c>
      <c r="I180" s="68">
        <f t="shared" si="123"/>
        <v>0</v>
      </c>
      <c r="J180" s="68">
        <f>IF(I180&lt;=HORAS!$B$115,0,IF(I180&lt;=HORAS!$B$116,0.25,IF(I180&lt;=HORAS!$B$117,0.5,IF(I180&lt;=HORAS!$B$114,0.75,1))))</f>
        <v>0</v>
      </c>
      <c r="K180" s="69">
        <f>IF(G180=1,0,IF(E180&gt;HORAS!$B$97,E180-HORAS!$B$97,0))</f>
        <v>0</v>
      </c>
      <c r="L180" s="68">
        <f t="shared" si="124"/>
        <v>0</v>
      </c>
      <c r="M180" s="68">
        <f t="shared" si="125"/>
        <v>0</v>
      </c>
      <c r="N180" s="67">
        <f t="shared" si="126"/>
        <v>0</v>
      </c>
      <c r="O180" s="67">
        <f>IF(E180&lt;HORAS!$B$97,J180,0)</f>
        <v>0</v>
      </c>
      <c r="P180" s="67">
        <f t="shared" si="127"/>
        <v>0</v>
      </c>
      <c r="Q180" s="67">
        <f>IF(E180&gt;HORAS!$B$97,J180,0)</f>
        <v>0</v>
      </c>
      <c r="R180" s="67">
        <f t="shared" si="99"/>
        <v>0</v>
      </c>
      <c r="S180" s="67">
        <f t="shared" si="100"/>
        <v>0</v>
      </c>
      <c r="T180" s="67"/>
      <c r="U180" s="67">
        <f t="shared" si="101"/>
        <v>6</v>
      </c>
      <c r="V180" s="70" t="e">
        <f>VLOOKUP(C180,HORAS!$A$120:$A$137,1,FALSE)</f>
        <v>#N/A</v>
      </c>
      <c r="W180" s="67" t="b">
        <f t="shared" si="102"/>
        <v>1</v>
      </c>
      <c r="X180" s="59">
        <f t="shared" si="103"/>
        <v>0</v>
      </c>
      <c r="Y180" s="71">
        <f t="shared" si="104"/>
        <v>0</v>
      </c>
      <c r="Z180" s="71">
        <f t="shared" si="105"/>
        <v>0</v>
      </c>
      <c r="AA180" s="67">
        <f t="shared" si="106"/>
        <v>0</v>
      </c>
      <c r="AB180" s="67">
        <f t="shared" si="107"/>
        <v>0</v>
      </c>
      <c r="AC180" s="69">
        <f>IF(U180=7,IF(E180&gt;HORAS!$B$97,E180-HORAS!$B$97,0),IF(W180=FALSE,IF(E180&gt;HORAS!$B$97,E180-HORAS!$B$97,0),0))</f>
        <v>0</v>
      </c>
      <c r="AD180" s="71">
        <f t="shared" si="108"/>
        <v>0</v>
      </c>
      <c r="AE180" s="71">
        <f t="shared" si="109"/>
        <v>0</v>
      </c>
      <c r="AF180" s="68">
        <f>IF(AE180&lt;=HORAS!$B$115,0,IF(AE180&lt;=HORAS!$B$116,0.25,IF(AE180&lt;=HORAS!$B$117,0.5,IF(AE180&lt;=HORAS!$B$114,0.75,1))))</f>
        <v>0</v>
      </c>
      <c r="AG180" s="67">
        <f t="shared" si="110"/>
        <v>0</v>
      </c>
      <c r="AH180" s="67">
        <f>IF(AA180&gt;=8,IF(E180&lt;HORAS!$B$97,AF180,0),0)</f>
        <v>0</v>
      </c>
      <c r="AI180" s="67">
        <f>IF(E180&gt;=HORAS!$B$97,AF180,0)</f>
        <v>0</v>
      </c>
      <c r="AJ180" s="67">
        <f t="shared" si="111"/>
        <v>0</v>
      </c>
      <c r="AK180" s="67">
        <f t="shared" si="112"/>
        <v>0</v>
      </c>
      <c r="AL180" s="71">
        <f t="shared" si="113"/>
        <v>0</v>
      </c>
      <c r="AN180" s="59">
        <f t="shared" si="114"/>
        <v>0</v>
      </c>
      <c r="AO180" s="58">
        <f>IF(H180=1,IF(D180&lt;HORAS!$B$104,HORAS!$D$104-HORAS!$B$104,HORAS!$D$104-D180),0)</f>
        <v>0</v>
      </c>
      <c r="AP180" s="58">
        <f>IF(H180=1,IF(E180&gt;HORAS!$C$104,HORAS!$C$104,E180),0)</f>
        <v>0</v>
      </c>
      <c r="AQ180" s="58">
        <f t="shared" si="115"/>
        <v>0</v>
      </c>
      <c r="AR180" s="72">
        <f t="shared" si="116"/>
        <v>0</v>
      </c>
      <c r="AS180" s="72">
        <f t="shared" si="117"/>
        <v>0</v>
      </c>
      <c r="AT180" s="68">
        <f>IF(AS180&lt;=HORAS!$B$115,0,IF(AS180&lt;=HORAS!$B$116,0.25,IF(AS180&lt;=HORAS!$B$117,0.5,IF(AS180&lt;=HORAS!$B$114,0.75,1))))</f>
        <v>0</v>
      </c>
      <c r="AU180" s="67">
        <f t="shared" si="118"/>
        <v>0</v>
      </c>
      <c r="AV180" s="59">
        <f>IF(H180=1,IF(E180&gt;HORAS!$C$104,E180-HORAS!$C$104),0)</f>
        <v>0</v>
      </c>
      <c r="AW180" s="67">
        <f t="shared" si="119"/>
        <v>0</v>
      </c>
      <c r="AX180" s="67">
        <f t="shared" si="120"/>
        <v>0</v>
      </c>
      <c r="AY180" s="68">
        <f>IF(AX180&lt;=HORAS!$B$115,0,IF(AX180&lt;=HORAS!$B$116,0.25,IF(AX180&lt;=HORAS!$B$117,0.5,IF(AX180&lt;=HORAS!$B$114,0.75,1))))</f>
        <v>0</v>
      </c>
      <c r="AZ180" s="67">
        <f t="shared" si="121"/>
        <v>0</v>
      </c>
      <c r="BA180" s="67"/>
    </row>
    <row r="181" spans="1:53" s="72" customFormat="1" x14ac:dyDescent="0.2">
      <c r="A181" s="64" t="s">
        <v>227</v>
      </c>
      <c r="B181" s="64" t="s">
        <v>7</v>
      </c>
      <c r="C181" s="61"/>
      <c r="D181" s="62"/>
      <c r="E181" s="59"/>
      <c r="F181" s="66">
        <f>IF(G181=1,0,IF(E181&gt;HORAS!$B$96,E181-HORAS!$B$96,))</f>
        <v>0</v>
      </c>
      <c r="G181" s="67">
        <f t="shared" si="122"/>
        <v>0</v>
      </c>
      <c r="H181" s="67">
        <f>IF(D181&gt;=HORAS!$B$103,1,0)</f>
        <v>0</v>
      </c>
      <c r="I181" s="68">
        <f t="shared" si="123"/>
        <v>0</v>
      </c>
      <c r="J181" s="68">
        <f>IF(I181&lt;=HORAS!$B$115,0,IF(I181&lt;=HORAS!$B$116,0.25,IF(I181&lt;=HORAS!$B$117,0.5,IF(I181&lt;=HORAS!$B$114,0.75,1))))</f>
        <v>0</v>
      </c>
      <c r="K181" s="69">
        <f>IF(G181=1,0,IF(E181&gt;HORAS!$B$97,E181-HORAS!$B$97,0))</f>
        <v>0</v>
      </c>
      <c r="L181" s="68">
        <f t="shared" si="124"/>
        <v>0</v>
      </c>
      <c r="M181" s="68">
        <f t="shared" si="125"/>
        <v>0</v>
      </c>
      <c r="N181" s="67">
        <f t="shared" si="126"/>
        <v>0</v>
      </c>
      <c r="O181" s="67">
        <f>IF(E181&lt;HORAS!$B$97,J181,0)</f>
        <v>0</v>
      </c>
      <c r="P181" s="67">
        <f t="shared" si="127"/>
        <v>0</v>
      </c>
      <c r="Q181" s="67">
        <f>IF(E181&gt;HORAS!$B$97,J181,0)</f>
        <v>0</v>
      </c>
      <c r="R181" s="67">
        <f t="shared" si="99"/>
        <v>0</v>
      </c>
      <c r="S181" s="67">
        <f t="shared" si="100"/>
        <v>0</v>
      </c>
      <c r="T181" s="67"/>
      <c r="U181" s="67">
        <f t="shared" si="101"/>
        <v>6</v>
      </c>
      <c r="V181" s="70" t="e">
        <f>VLOOKUP(C181,HORAS!$A$120:$A$137,1,FALSE)</f>
        <v>#N/A</v>
      </c>
      <c r="W181" s="67" t="b">
        <f t="shared" si="102"/>
        <v>1</v>
      </c>
      <c r="X181" s="59">
        <f t="shared" si="103"/>
        <v>0</v>
      </c>
      <c r="Y181" s="71">
        <f t="shared" si="104"/>
        <v>0</v>
      </c>
      <c r="Z181" s="71">
        <f t="shared" si="105"/>
        <v>0</v>
      </c>
      <c r="AA181" s="67">
        <f t="shared" si="106"/>
        <v>0</v>
      </c>
      <c r="AB181" s="67">
        <f t="shared" si="107"/>
        <v>0</v>
      </c>
      <c r="AC181" s="69">
        <f>IF(U181=7,IF(E181&gt;HORAS!$B$97,E181-HORAS!$B$97,0),IF(W181=FALSE,IF(E181&gt;HORAS!$B$97,E181-HORAS!$B$97,0),0))</f>
        <v>0</v>
      </c>
      <c r="AD181" s="71">
        <f t="shared" si="108"/>
        <v>0</v>
      </c>
      <c r="AE181" s="71">
        <f t="shared" si="109"/>
        <v>0</v>
      </c>
      <c r="AF181" s="68">
        <f>IF(AE181&lt;=HORAS!$B$115,0,IF(AE181&lt;=HORAS!$B$116,0.25,IF(AE181&lt;=HORAS!$B$117,0.5,IF(AE181&lt;=HORAS!$B$114,0.75,1))))</f>
        <v>0</v>
      </c>
      <c r="AG181" s="67">
        <f t="shared" si="110"/>
        <v>0</v>
      </c>
      <c r="AH181" s="67">
        <f>IF(AA181&gt;=8,IF(E181&lt;HORAS!$B$97,AF181,0),0)</f>
        <v>0</v>
      </c>
      <c r="AI181" s="67">
        <f>IF(E181&gt;=HORAS!$B$97,AF181,0)</f>
        <v>0</v>
      </c>
      <c r="AJ181" s="67">
        <f t="shared" si="111"/>
        <v>0</v>
      </c>
      <c r="AK181" s="67">
        <f t="shared" si="112"/>
        <v>0</v>
      </c>
      <c r="AL181" s="71">
        <f t="shared" si="113"/>
        <v>0</v>
      </c>
      <c r="AN181" s="59">
        <f t="shared" si="114"/>
        <v>0</v>
      </c>
      <c r="AO181" s="58">
        <f>IF(H181=1,IF(D181&lt;HORAS!$B$104,HORAS!$D$104-HORAS!$B$104,HORAS!$D$104-D181),0)</f>
        <v>0</v>
      </c>
      <c r="AP181" s="58">
        <f>IF(H181=1,IF(E181&gt;HORAS!$C$104,HORAS!$C$104,E181),0)</f>
        <v>0</v>
      </c>
      <c r="AQ181" s="58">
        <f t="shared" si="115"/>
        <v>0</v>
      </c>
      <c r="AR181" s="72">
        <f t="shared" si="116"/>
        <v>0</v>
      </c>
      <c r="AS181" s="72">
        <f t="shared" si="117"/>
        <v>0</v>
      </c>
      <c r="AT181" s="68">
        <f>IF(AS181&lt;=HORAS!$B$115,0,IF(AS181&lt;=HORAS!$B$116,0.25,IF(AS181&lt;=HORAS!$B$117,0.5,IF(AS181&lt;=HORAS!$B$114,0.75,1))))</f>
        <v>0</v>
      </c>
      <c r="AU181" s="67">
        <f t="shared" si="118"/>
        <v>0</v>
      </c>
      <c r="AV181" s="59">
        <f>IF(H181=1,IF(E181&gt;HORAS!$C$104,E181-HORAS!$C$104),0)</f>
        <v>0</v>
      </c>
      <c r="AW181" s="67">
        <f t="shared" si="119"/>
        <v>0</v>
      </c>
      <c r="AX181" s="67">
        <f t="shared" si="120"/>
        <v>0</v>
      </c>
      <c r="AY181" s="68">
        <f>IF(AX181&lt;=HORAS!$B$115,0,IF(AX181&lt;=HORAS!$B$116,0.25,IF(AX181&lt;=HORAS!$B$117,0.5,IF(AX181&lt;=HORAS!$B$114,0.75,1))))</f>
        <v>0</v>
      </c>
      <c r="AZ181" s="67">
        <f t="shared" si="121"/>
        <v>0</v>
      </c>
      <c r="BA181" s="67"/>
    </row>
    <row r="182" spans="1:53" s="72" customFormat="1" x14ac:dyDescent="0.2">
      <c r="A182" s="64" t="s">
        <v>227</v>
      </c>
      <c r="B182" s="64" t="s">
        <v>7</v>
      </c>
      <c r="C182" s="61"/>
      <c r="D182" s="62"/>
      <c r="E182" s="59"/>
      <c r="F182" s="66">
        <f>IF(G182=1,0,IF(E182&gt;HORAS!$B$96,E182-HORAS!$B$96,))</f>
        <v>0</v>
      </c>
      <c r="G182" s="67">
        <f t="shared" si="122"/>
        <v>0</v>
      </c>
      <c r="H182" s="67">
        <f>IF(D182&gt;=HORAS!$B$103,1,0)</f>
        <v>0</v>
      </c>
      <c r="I182" s="68">
        <f t="shared" si="123"/>
        <v>0</v>
      </c>
      <c r="J182" s="68">
        <f>IF(I182&lt;=HORAS!$B$115,0,IF(I182&lt;=HORAS!$B$116,0.25,IF(I182&lt;=HORAS!$B$117,0.5,IF(I182&lt;=HORAS!$B$114,0.75,1))))</f>
        <v>0</v>
      </c>
      <c r="K182" s="69">
        <f>IF(G182=1,0,IF(E182&gt;HORAS!$B$97,E182-HORAS!$B$97,0))</f>
        <v>0</v>
      </c>
      <c r="L182" s="68">
        <f t="shared" si="124"/>
        <v>0</v>
      </c>
      <c r="M182" s="68">
        <f t="shared" si="125"/>
        <v>0</v>
      </c>
      <c r="N182" s="67">
        <f t="shared" si="126"/>
        <v>0</v>
      </c>
      <c r="O182" s="67">
        <f>IF(E182&lt;HORAS!$B$97,J182,0)</f>
        <v>0</v>
      </c>
      <c r="P182" s="67">
        <f t="shared" si="127"/>
        <v>0</v>
      </c>
      <c r="Q182" s="67">
        <f>IF(E182&gt;HORAS!$B$97,J182,0)</f>
        <v>0</v>
      </c>
      <c r="R182" s="67">
        <f t="shared" si="99"/>
        <v>0</v>
      </c>
      <c r="S182" s="67">
        <f t="shared" si="100"/>
        <v>0</v>
      </c>
      <c r="T182" s="67"/>
      <c r="U182" s="67">
        <f t="shared" si="101"/>
        <v>6</v>
      </c>
      <c r="V182" s="70" t="e">
        <f>VLOOKUP(C182,HORAS!$A$120:$A$137,1,FALSE)</f>
        <v>#N/A</v>
      </c>
      <c r="W182" s="67" t="b">
        <f t="shared" si="102"/>
        <v>1</v>
      </c>
      <c r="X182" s="59">
        <f t="shared" si="103"/>
        <v>0</v>
      </c>
      <c r="Y182" s="71">
        <f t="shared" si="104"/>
        <v>0</v>
      </c>
      <c r="Z182" s="71">
        <f t="shared" si="105"/>
        <v>0</v>
      </c>
      <c r="AA182" s="67">
        <f t="shared" si="106"/>
        <v>0</v>
      </c>
      <c r="AB182" s="67">
        <f t="shared" si="107"/>
        <v>0</v>
      </c>
      <c r="AC182" s="69">
        <f>IF(U182=7,IF(E182&gt;HORAS!$B$97,E182-HORAS!$B$97,0),IF(W182=FALSE,IF(E182&gt;HORAS!$B$97,E182-HORAS!$B$97,0),0))</f>
        <v>0</v>
      </c>
      <c r="AD182" s="71">
        <f t="shared" si="108"/>
        <v>0</v>
      </c>
      <c r="AE182" s="71">
        <f t="shared" si="109"/>
        <v>0</v>
      </c>
      <c r="AF182" s="68">
        <f>IF(AE182&lt;=HORAS!$B$115,0,IF(AE182&lt;=HORAS!$B$116,0.25,IF(AE182&lt;=HORAS!$B$117,0.5,IF(AE182&lt;=HORAS!$B$114,0.75,1))))</f>
        <v>0</v>
      </c>
      <c r="AG182" s="67">
        <f t="shared" si="110"/>
        <v>0</v>
      </c>
      <c r="AH182" s="67">
        <f>IF(AA182&gt;=8,IF(E182&lt;HORAS!$B$97,AF182,0),0)</f>
        <v>0</v>
      </c>
      <c r="AI182" s="67">
        <f>IF(E182&gt;=HORAS!$B$97,AF182,0)</f>
        <v>0</v>
      </c>
      <c r="AJ182" s="67">
        <f t="shared" si="111"/>
        <v>0</v>
      </c>
      <c r="AK182" s="67">
        <f t="shared" si="112"/>
        <v>0</v>
      </c>
      <c r="AL182" s="71">
        <f t="shared" si="113"/>
        <v>0</v>
      </c>
      <c r="AN182" s="59">
        <f t="shared" si="114"/>
        <v>0</v>
      </c>
      <c r="AO182" s="58">
        <f>IF(H182=1,IF(D182&lt;HORAS!$B$104,HORAS!$D$104-HORAS!$B$104,HORAS!$D$104-D182),0)</f>
        <v>0</v>
      </c>
      <c r="AP182" s="58">
        <f>IF(H182=1,IF(E182&gt;HORAS!$C$104,HORAS!$C$104,E182),0)</f>
        <v>0</v>
      </c>
      <c r="AQ182" s="58">
        <f t="shared" si="115"/>
        <v>0</v>
      </c>
      <c r="AR182" s="72">
        <f t="shared" si="116"/>
        <v>0</v>
      </c>
      <c r="AS182" s="72">
        <f t="shared" si="117"/>
        <v>0</v>
      </c>
      <c r="AT182" s="68">
        <f>IF(AS182&lt;=HORAS!$B$115,0,IF(AS182&lt;=HORAS!$B$116,0.25,IF(AS182&lt;=HORAS!$B$117,0.5,IF(AS182&lt;=HORAS!$B$114,0.75,1))))</f>
        <v>0</v>
      </c>
      <c r="AU182" s="67">
        <f t="shared" si="118"/>
        <v>0</v>
      </c>
      <c r="AV182" s="59">
        <f>IF(H182=1,IF(E182&gt;HORAS!$C$104,E182-HORAS!$C$104),0)</f>
        <v>0</v>
      </c>
      <c r="AW182" s="67">
        <f t="shared" si="119"/>
        <v>0</v>
      </c>
      <c r="AX182" s="67">
        <f t="shared" si="120"/>
        <v>0</v>
      </c>
      <c r="AY182" s="68">
        <f>IF(AX182&lt;=HORAS!$B$115,0,IF(AX182&lt;=HORAS!$B$116,0.25,IF(AX182&lt;=HORAS!$B$117,0.5,IF(AX182&lt;=HORAS!$B$114,0.75,1))))</f>
        <v>0</v>
      </c>
      <c r="AZ182" s="67">
        <f t="shared" si="121"/>
        <v>0</v>
      </c>
      <c r="BA182" s="67"/>
    </row>
    <row r="183" spans="1:53" s="72" customFormat="1" x14ac:dyDescent="0.2">
      <c r="A183" s="64" t="s">
        <v>227</v>
      </c>
      <c r="B183" s="64" t="s">
        <v>7</v>
      </c>
      <c r="C183" s="61"/>
      <c r="D183" s="62"/>
      <c r="E183" s="59"/>
      <c r="F183" s="66">
        <f>IF(G183=1,0,IF(E183&gt;HORAS!$B$96,E183-HORAS!$B$96,))</f>
        <v>0</v>
      </c>
      <c r="G183" s="67">
        <f t="shared" si="122"/>
        <v>0</v>
      </c>
      <c r="H183" s="67">
        <f>IF(D183&gt;=HORAS!$B$103,1,0)</f>
        <v>0</v>
      </c>
      <c r="I183" s="68">
        <f t="shared" si="123"/>
        <v>0</v>
      </c>
      <c r="J183" s="68">
        <f>IF(I183&lt;=HORAS!$B$115,0,IF(I183&lt;=HORAS!$B$116,0.25,IF(I183&lt;=HORAS!$B$117,0.5,IF(I183&lt;=HORAS!$B$114,0.75,1))))</f>
        <v>0</v>
      </c>
      <c r="K183" s="69">
        <f>IF(G183=1,0,IF(E183&gt;HORAS!$B$97,E183-HORAS!$B$97,0))</f>
        <v>0</v>
      </c>
      <c r="L183" s="68">
        <f t="shared" si="124"/>
        <v>0</v>
      </c>
      <c r="M183" s="68">
        <f t="shared" si="125"/>
        <v>0</v>
      </c>
      <c r="N183" s="67">
        <f t="shared" si="126"/>
        <v>0</v>
      </c>
      <c r="O183" s="67">
        <f>IF(E183&lt;HORAS!$B$97,J183,0)</f>
        <v>0</v>
      </c>
      <c r="P183" s="67">
        <f t="shared" si="127"/>
        <v>0</v>
      </c>
      <c r="Q183" s="67">
        <f>IF(E183&gt;HORAS!$B$97,J183,0)</f>
        <v>0</v>
      </c>
      <c r="R183" s="67">
        <f t="shared" si="99"/>
        <v>0</v>
      </c>
      <c r="S183" s="67">
        <f t="shared" si="100"/>
        <v>0</v>
      </c>
      <c r="T183" s="67"/>
      <c r="U183" s="67">
        <f t="shared" si="101"/>
        <v>6</v>
      </c>
      <c r="V183" s="70" t="e">
        <f>VLOOKUP(C183,HORAS!$A$120:$A$137,1,FALSE)</f>
        <v>#N/A</v>
      </c>
      <c r="W183" s="67" t="b">
        <f t="shared" si="102"/>
        <v>1</v>
      </c>
      <c r="X183" s="59">
        <f t="shared" si="103"/>
        <v>0</v>
      </c>
      <c r="Y183" s="71">
        <f t="shared" si="104"/>
        <v>0</v>
      </c>
      <c r="Z183" s="71">
        <f t="shared" si="105"/>
        <v>0</v>
      </c>
      <c r="AA183" s="67">
        <f t="shared" si="106"/>
        <v>0</v>
      </c>
      <c r="AB183" s="67">
        <f t="shared" si="107"/>
        <v>0</v>
      </c>
      <c r="AC183" s="69">
        <f>IF(U183=7,IF(E183&gt;HORAS!$B$97,E183-HORAS!$B$97,0),IF(W183=FALSE,IF(E183&gt;HORAS!$B$97,E183-HORAS!$B$97,0),0))</f>
        <v>0</v>
      </c>
      <c r="AD183" s="71">
        <f t="shared" si="108"/>
        <v>0</v>
      </c>
      <c r="AE183" s="71">
        <f t="shared" si="109"/>
        <v>0</v>
      </c>
      <c r="AF183" s="68">
        <f>IF(AE183&lt;=HORAS!$B$115,0,IF(AE183&lt;=HORAS!$B$116,0.25,IF(AE183&lt;=HORAS!$B$117,0.5,IF(AE183&lt;=HORAS!$B$114,0.75,1))))</f>
        <v>0</v>
      </c>
      <c r="AG183" s="67">
        <f t="shared" si="110"/>
        <v>0</v>
      </c>
      <c r="AH183" s="67">
        <f>IF(AA183&gt;=8,IF(E183&lt;HORAS!$B$97,AF183,0),0)</f>
        <v>0</v>
      </c>
      <c r="AI183" s="67">
        <f>IF(E183&gt;=HORAS!$B$97,AF183,0)</f>
        <v>0</v>
      </c>
      <c r="AJ183" s="67">
        <f t="shared" si="111"/>
        <v>0</v>
      </c>
      <c r="AK183" s="67">
        <f t="shared" si="112"/>
        <v>0</v>
      </c>
      <c r="AL183" s="71">
        <f t="shared" si="113"/>
        <v>0</v>
      </c>
      <c r="AN183" s="59">
        <f t="shared" si="114"/>
        <v>0</v>
      </c>
      <c r="AO183" s="58">
        <f>IF(H183=1,IF(D183&lt;HORAS!$B$104,HORAS!$D$104-HORAS!$B$104,HORAS!$D$104-D183),0)</f>
        <v>0</v>
      </c>
      <c r="AP183" s="58">
        <f>IF(H183=1,IF(E183&gt;HORAS!$C$104,HORAS!$C$104,E183),0)</f>
        <v>0</v>
      </c>
      <c r="AQ183" s="58">
        <f t="shared" si="115"/>
        <v>0</v>
      </c>
      <c r="AR183" s="72">
        <f t="shared" si="116"/>
        <v>0</v>
      </c>
      <c r="AS183" s="72">
        <f t="shared" si="117"/>
        <v>0</v>
      </c>
      <c r="AT183" s="68">
        <f>IF(AS183&lt;=HORAS!$B$115,0,IF(AS183&lt;=HORAS!$B$116,0.25,IF(AS183&lt;=HORAS!$B$117,0.5,IF(AS183&lt;=HORAS!$B$114,0.75,1))))</f>
        <v>0</v>
      </c>
      <c r="AU183" s="67">
        <f t="shared" si="118"/>
        <v>0</v>
      </c>
      <c r="AV183" s="59">
        <f>IF(H183=1,IF(E183&gt;HORAS!$C$104,E183-HORAS!$C$104),0)</f>
        <v>0</v>
      </c>
      <c r="AW183" s="67">
        <f t="shared" si="119"/>
        <v>0</v>
      </c>
      <c r="AX183" s="67">
        <f t="shared" si="120"/>
        <v>0</v>
      </c>
      <c r="AY183" s="68">
        <f>IF(AX183&lt;=HORAS!$B$115,0,IF(AX183&lt;=HORAS!$B$116,0.25,IF(AX183&lt;=HORAS!$B$117,0.5,IF(AX183&lt;=HORAS!$B$114,0.75,1))))</f>
        <v>0</v>
      </c>
      <c r="AZ183" s="67">
        <f t="shared" si="121"/>
        <v>0</v>
      </c>
      <c r="BA183" s="67"/>
    </row>
    <row r="184" spans="1:53" s="72" customFormat="1" x14ac:dyDescent="0.2">
      <c r="A184" s="64" t="s">
        <v>227</v>
      </c>
      <c r="B184" s="64" t="s">
        <v>7</v>
      </c>
      <c r="C184" s="61"/>
      <c r="D184" s="62"/>
      <c r="E184" s="59"/>
      <c r="F184" s="66">
        <f>IF(G184=1,0,IF(E184&gt;HORAS!$B$96,E184-HORAS!$B$96,))</f>
        <v>0</v>
      </c>
      <c r="G184" s="67">
        <f t="shared" si="122"/>
        <v>0</v>
      </c>
      <c r="H184" s="67">
        <f>IF(D184&gt;=HORAS!$B$103,1,0)</f>
        <v>0</v>
      </c>
      <c r="I184" s="68">
        <f t="shared" si="123"/>
        <v>0</v>
      </c>
      <c r="J184" s="68">
        <f>IF(I184&lt;=HORAS!$B$115,0,IF(I184&lt;=HORAS!$B$116,0.25,IF(I184&lt;=HORAS!$B$117,0.5,IF(I184&lt;=HORAS!$B$114,0.75,1))))</f>
        <v>0</v>
      </c>
      <c r="K184" s="69">
        <f>IF(G184=1,0,IF(E184&gt;HORAS!$B$97,E184-HORAS!$B$97,0))</f>
        <v>0</v>
      </c>
      <c r="L184" s="68">
        <f t="shared" si="124"/>
        <v>0</v>
      </c>
      <c r="M184" s="68">
        <f t="shared" si="125"/>
        <v>0</v>
      </c>
      <c r="N184" s="67">
        <f t="shared" si="126"/>
        <v>0</v>
      </c>
      <c r="O184" s="67">
        <f>IF(E184&lt;HORAS!$B$97,J184,0)</f>
        <v>0</v>
      </c>
      <c r="P184" s="67">
        <f t="shared" si="127"/>
        <v>0</v>
      </c>
      <c r="Q184" s="67">
        <f>IF(E184&gt;HORAS!$B$97,J184,0)</f>
        <v>0</v>
      </c>
      <c r="R184" s="67">
        <f t="shared" si="99"/>
        <v>0</v>
      </c>
      <c r="S184" s="67">
        <f t="shared" si="100"/>
        <v>0</v>
      </c>
      <c r="T184" s="67"/>
      <c r="U184" s="67">
        <f t="shared" si="101"/>
        <v>6</v>
      </c>
      <c r="V184" s="70" t="e">
        <f>VLOOKUP(C184,HORAS!$A$120:$A$137,1,FALSE)</f>
        <v>#N/A</v>
      </c>
      <c r="W184" s="67" t="b">
        <f t="shared" si="102"/>
        <v>1</v>
      </c>
      <c r="X184" s="59">
        <f t="shared" si="103"/>
        <v>0</v>
      </c>
      <c r="Y184" s="71">
        <f t="shared" si="104"/>
        <v>0</v>
      </c>
      <c r="Z184" s="71">
        <f t="shared" si="105"/>
        <v>0</v>
      </c>
      <c r="AA184" s="67">
        <f t="shared" si="106"/>
        <v>0</v>
      </c>
      <c r="AB184" s="67">
        <f t="shared" si="107"/>
        <v>0</v>
      </c>
      <c r="AC184" s="69">
        <f>IF(U184=7,IF(E184&gt;HORAS!$B$97,E184-HORAS!$B$97,0),IF(W184=FALSE,IF(E184&gt;HORAS!$B$97,E184-HORAS!$B$97,0),0))</f>
        <v>0</v>
      </c>
      <c r="AD184" s="71">
        <f t="shared" si="108"/>
        <v>0</v>
      </c>
      <c r="AE184" s="71">
        <f t="shared" si="109"/>
        <v>0</v>
      </c>
      <c r="AF184" s="68">
        <f>IF(AE184&lt;=HORAS!$B$115,0,IF(AE184&lt;=HORAS!$B$116,0.25,IF(AE184&lt;=HORAS!$B$117,0.5,IF(AE184&lt;=HORAS!$B$114,0.75,1))))</f>
        <v>0</v>
      </c>
      <c r="AG184" s="67">
        <f t="shared" si="110"/>
        <v>0</v>
      </c>
      <c r="AH184" s="67">
        <f>IF(AA184&gt;=8,IF(E184&lt;HORAS!$B$97,AF184,0),0)</f>
        <v>0</v>
      </c>
      <c r="AI184" s="67">
        <f>IF(E184&gt;=HORAS!$B$97,AF184,0)</f>
        <v>0</v>
      </c>
      <c r="AJ184" s="67">
        <f t="shared" si="111"/>
        <v>0</v>
      </c>
      <c r="AK184" s="67">
        <f t="shared" si="112"/>
        <v>0</v>
      </c>
      <c r="AL184" s="71">
        <f t="shared" si="113"/>
        <v>0</v>
      </c>
      <c r="AN184" s="59">
        <f t="shared" si="114"/>
        <v>0</v>
      </c>
      <c r="AO184" s="58">
        <f>IF(H184=1,IF(D184&lt;HORAS!$B$104,HORAS!$D$104-HORAS!$B$104,HORAS!$D$104-D184),0)</f>
        <v>0</v>
      </c>
      <c r="AP184" s="58">
        <f>IF(H184=1,IF(E184&gt;HORAS!$C$104,HORAS!$C$104,E184),0)</f>
        <v>0</v>
      </c>
      <c r="AQ184" s="58">
        <f t="shared" si="115"/>
        <v>0</v>
      </c>
      <c r="AR184" s="72">
        <f t="shared" si="116"/>
        <v>0</v>
      </c>
      <c r="AS184" s="72">
        <f t="shared" si="117"/>
        <v>0</v>
      </c>
      <c r="AT184" s="68">
        <f>IF(AS184&lt;=HORAS!$B$115,0,IF(AS184&lt;=HORAS!$B$116,0.25,IF(AS184&lt;=HORAS!$B$117,0.5,IF(AS184&lt;=HORAS!$B$114,0.75,1))))</f>
        <v>0</v>
      </c>
      <c r="AU184" s="67">
        <f t="shared" si="118"/>
        <v>0</v>
      </c>
      <c r="AV184" s="59">
        <f>IF(H184=1,IF(E184&gt;HORAS!$C$104,E184-HORAS!$C$104),0)</f>
        <v>0</v>
      </c>
      <c r="AW184" s="67">
        <f t="shared" si="119"/>
        <v>0</v>
      </c>
      <c r="AX184" s="67">
        <f t="shared" si="120"/>
        <v>0</v>
      </c>
      <c r="AY184" s="68">
        <f>IF(AX184&lt;=HORAS!$B$115,0,IF(AX184&lt;=HORAS!$B$116,0.25,IF(AX184&lt;=HORAS!$B$117,0.5,IF(AX184&lt;=HORAS!$B$114,0.75,1))))</f>
        <v>0</v>
      </c>
      <c r="AZ184" s="67">
        <f t="shared" si="121"/>
        <v>0</v>
      </c>
      <c r="BA184" s="67"/>
    </row>
    <row r="185" spans="1:53" s="72" customFormat="1" x14ac:dyDescent="0.2">
      <c r="A185" s="64" t="s">
        <v>227</v>
      </c>
      <c r="B185" s="64" t="s">
        <v>7</v>
      </c>
      <c r="C185" s="61"/>
      <c r="D185" s="62"/>
      <c r="E185" s="59"/>
      <c r="F185" s="66">
        <f>IF(G185=1,0,IF(E185&gt;HORAS!$B$96,E185-HORAS!$B$96,))</f>
        <v>0</v>
      </c>
      <c r="G185" s="67">
        <f t="shared" si="122"/>
        <v>0</v>
      </c>
      <c r="H185" s="67">
        <f>IF(D185&gt;=HORAS!$B$103,1,0)</f>
        <v>0</v>
      </c>
      <c r="I185" s="68">
        <f t="shared" si="123"/>
        <v>0</v>
      </c>
      <c r="J185" s="68">
        <f>IF(I185&lt;=HORAS!$B$115,0,IF(I185&lt;=HORAS!$B$116,0.25,IF(I185&lt;=HORAS!$B$117,0.5,IF(I185&lt;=HORAS!$B$114,0.75,1))))</f>
        <v>0</v>
      </c>
      <c r="K185" s="69">
        <f>IF(G185=1,0,IF(E185&gt;HORAS!$B$97,E185-HORAS!$B$97,0))</f>
        <v>0</v>
      </c>
      <c r="L185" s="68">
        <f t="shared" si="124"/>
        <v>0</v>
      </c>
      <c r="M185" s="68">
        <f t="shared" si="125"/>
        <v>0</v>
      </c>
      <c r="N185" s="67">
        <f t="shared" si="126"/>
        <v>0</v>
      </c>
      <c r="O185" s="67">
        <f>IF(E185&lt;HORAS!$B$97,J185,0)</f>
        <v>0</v>
      </c>
      <c r="P185" s="67">
        <f t="shared" si="127"/>
        <v>0</v>
      </c>
      <c r="Q185" s="67">
        <f>IF(E185&gt;HORAS!$B$97,J185,0)</f>
        <v>0</v>
      </c>
      <c r="R185" s="67">
        <f t="shared" si="99"/>
        <v>0</v>
      </c>
      <c r="S185" s="67">
        <f t="shared" si="100"/>
        <v>0</v>
      </c>
      <c r="T185" s="67"/>
      <c r="U185" s="67">
        <f t="shared" si="101"/>
        <v>6</v>
      </c>
      <c r="V185" s="70" t="e">
        <f>VLOOKUP(C185,HORAS!$A$120:$A$137,1,FALSE)</f>
        <v>#N/A</v>
      </c>
      <c r="W185" s="67" t="b">
        <f t="shared" si="102"/>
        <v>1</v>
      </c>
      <c r="X185" s="59">
        <f t="shared" si="103"/>
        <v>0</v>
      </c>
      <c r="Y185" s="71">
        <f t="shared" si="104"/>
        <v>0</v>
      </c>
      <c r="Z185" s="71">
        <f t="shared" si="105"/>
        <v>0</v>
      </c>
      <c r="AA185" s="67">
        <f t="shared" si="106"/>
        <v>0</v>
      </c>
      <c r="AB185" s="67">
        <f t="shared" si="107"/>
        <v>0</v>
      </c>
      <c r="AC185" s="69">
        <f>IF(U185=7,IF(E185&gt;HORAS!$B$97,E185-HORAS!$B$97,0),IF(W185=FALSE,IF(E185&gt;HORAS!$B$97,E185-HORAS!$B$97,0),0))</f>
        <v>0</v>
      </c>
      <c r="AD185" s="71">
        <f t="shared" si="108"/>
        <v>0</v>
      </c>
      <c r="AE185" s="71">
        <f t="shared" si="109"/>
        <v>0</v>
      </c>
      <c r="AF185" s="68">
        <f>IF(AE185&lt;=HORAS!$B$115,0,IF(AE185&lt;=HORAS!$B$116,0.25,IF(AE185&lt;=HORAS!$B$117,0.5,IF(AE185&lt;=HORAS!$B$114,0.75,1))))</f>
        <v>0</v>
      </c>
      <c r="AG185" s="67">
        <f t="shared" si="110"/>
        <v>0</v>
      </c>
      <c r="AH185" s="67">
        <f>IF(AA185&gt;=8,IF(E185&lt;HORAS!$B$97,AF185,0),0)</f>
        <v>0</v>
      </c>
      <c r="AI185" s="67">
        <f>IF(E185&gt;=HORAS!$B$97,AF185,0)</f>
        <v>0</v>
      </c>
      <c r="AJ185" s="67">
        <f t="shared" si="111"/>
        <v>0</v>
      </c>
      <c r="AK185" s="67">
        <f t="shared" si="112"/>
        <v>0</v>
      </c>
      <c r="AL185" s="71">
        <f t="shared" si="113"/>
        <v>0</v>
      </c>
      <c r="AN185" s="59">
        <f t="shared" si="114"/>
        <v>0</v>
      </c>
      <c r="AO185" s="58">
        <f>IF(H185=1,IF(D185&lt;HORAS!$B$104,HORAS!$D$104-HORAS!$B$104,HORAS!$D$104-D185),0)</f>
        <v>0</v>
      </c>
      <c r="AP185" s="58">
        <f>IF(H185=1,IF(E185&gt;HORAS!$C$104,HORAS!$C$104,E185),0)</f>
        <v>0</v>
      </c>
      <c r="AQ185" s="58">
        <f t="shared" si="115"/>
        <v>0</v>
      </c>
      <c r="AR185" s="72">
        <f t="shared" si="116"/>
        <v>0</v>
      </c>
      <c r="AS185" s="72">
        <f t="shared" si="117"/>
        <v>0</v>
      </c>
      <c r="AT185" s="68">
        <f>IF(AS185&lt;=HORAS!$B$115,0,IF(AS185&lt;=HORAS!$B$116,0.25,IF(AS185&lt;=HORAS!$B$117,0.5,IF(AS185&lt;=HORAS!$B$114,0.75,1))))</f>
        <v>0</v>
      </c>
      <c r="AU185" s="67">
        <f t="shared" si="118"/>
        <v>0</v>
      </c>
      <c r="AV185" s="59">
        <f>IF(H185=1,IF(E185&gt;HORAS!$C$104,E185-HORAS!$C$104),0)</f>
        <v>0</v>
      </c>
      <c r="AW185" s="67">
        <f t="shared" si="119"/>
        <v>0</v>
      </c>
      <c r="AX185" s="67">
        <f t="shared" si="120"/>
        <v>0</v>
      </c>
      <c r="AY185" s="68">
        <f>IF(AX185&lt;=HORAS!$B$115,0,IF(AX185&lt;=HORAS!$B$116,0.25,IF(AX185&lt;=HORAS!$B$117,0.5,IF(AX185&lt;=HORAS!$B$114,0.75,1))))</f>
        <v>0</v>
      </c>
      <c r="AZ185" s="67">
        <f t="shared" si="121"/>
        <v>0</v>
      </c>
      <c r="BA185" s="67"/>
    </row>
    <row r="186" spans="1:53" s="72" customFormat="1" x14ac:dyDescent="0.2">
      <c r="A186" s="64" t="s">
        <v>227</v>
      </c>
      <c r="B186" s="64" t="s">
        <v>7</v>
      </c>
      <c r="C186" s="61"/>
      <c r="D186" s="62"/>
      <c r="E186" s="59"/>
      <c r="F186" s="66">
        <f>IF(G186=1,0,IF(E186&gt;HORAS!$B$96,E186-HORAS!$B$96,))</f>
        <v>0</v>
      </c>
      <c r="G186" s="67">
        <f t="shared" si="122"/>
        <v>0</v>
      </c>
      <c r="H186" s="67">
        <f>IF(D186&gt;=HORAS!$B$103,1,0)</f>
        <v>0</v>
      </c>
      <c r="I186" s="68">
        <f t="shared" si="123"/>
        <v>0</v>
      </c>
      <c r="J186" s="68">
        <f>IF(I186&lt;=HORAS!$B$115,0,IF(I186&lt;=HORAS!$B$116,0.25,IF(I186&lt;=HORAS!$B$117,0.5,IF(I186&lt;=HORAS!$B$114,0.75,1))))</f>
        <v>0</v>
      </c>
      <c r="K186" s="69">
        <f>IF(G186=1,0,IF(E186&gt;HORAS!$B$97,E186-HORAS!$B$97,0))</f>
        <v>0</v>
      </c>
      <c r="L186" s="68">
        <f t="shared" si="124"/>
        <v>0</v>
      </c>
      <c r="M186" s="68">
        <f t="shared" si="125"/>
        <v>0</v>
      </c>
      <c r="N186" s="67">
        <f t="shared" si="126"/>
        <v>0</v>
      </c>
      <c r="O186" s="67">
        <f>IF(E186&lt;HORAS!$B$97,J186,0)</f>
        <v>0</v>
      </c>
      <c r="P186" s="67">
        <f t="shared" si="127"/>
        <v>0</v>
      </c>
      <c r="Q186" s="67">
        <f>IF(E186&gt;HORAS!$B$97,J186,0)</f>
        <v>0</v>
      </c>
      <c r="R186" s="67">
        <f t="shared" si="99"/>
        <v>0</v>
      </c>
      <c r="S186" s="67">
        <f t="shared" si="100"/>
        <v>0</v>
      </c>
      <c r="T186" s="67"/>
      <c r="U186" s="67">
        <f t="shared" si="101"/>
        <v>6</v>
      </c>
      <c r="V186" s="70" t="e">
        <f>VLOOKUP(C186,HORAS!$A$120:$A$137,1,FALSE)</f>
        <v>#N/A</v>
      </c>
      <c r="W186" s="67" t="b">
        <f t="shared" si="102"/>
        <v>1</v>
      </c>
      <c r="X186" s="59">
        <f t="shared" si="103"/>
        <v>0</v>
      </c>
      <c r="Y186" s="71">
        <f t="shared" si="104"/>
        <v>0</v>
      </c>
      <c r="Z186" s="71">
        <f t="shared" si="105"/>
        <v>0</v>
      </c>
      <c r="AA186" s="67">
        <f t="shared" si="106"/>
        <v>0</v>
      </c>
      <c r="AB186" s="67">
        <f t="shared" si="107"/>
        <v>0</v>
      </c>
      <c r="AC186" s="69">
        <f>IF(U186=7,IF(E186&gt;HORAS!$B$97,E186-HORAS!$B$97,0),IF(W186=FALSE,IF(E186&gt;HORAS!$B$97,E186-HORAS!$B$97,0),0))</f>
        <v>0</v>
      </c>
      <c r="AD186" s="71">
        <f t="shared" si="108"/>
        <v>0</v>
      </c>
      <c r="AE186" s="71">
        <f t="shared" si="109"/>
        <v>0</v>
      </c>
      <c r="AF186" s="68">
        <f>IF(AE186&lt;=HORAS!$B$115,0,IF(AE186&lt;=HORAS!$B$116,0.25,IF(AE186&lt;=HORAS!$B$117,0.5,IF(AE186&lt;=HORAS!$B$114,0.75,1))))</f>
        <v>0</v>
      </c>
      <c r="AG186" s="67">
        <f t="shared" si="110"/>
        <v>0</v>
      </c>
      <c r="AH186" s="67">
        <f>IF(AA186&gt;=8,IF(E186&lt;HORAS!$B$97,AF186,0),0)</f>
        <v>0</v>
      </c>
      <c r="AI186" s="67">
        <f>IF(E186&gt;=HORAS!$B$97,AF186,0)</f>
        <v>0</v>
      </c>
      <c r="AJ186" s="67">
        <f t="shared" si="111"/>
        <v>0</v>
      </c>
      <c r="AK186" s="67">
        <f t="shared" si="112"/>
        <v>0</v>
      </c>
      <c r="AL186" s="71">
        <f t="shared" si="113"/>
        <v>0</v>
      </c>
      <c r="AN186" s="59">
        <f t="shared" si="114"/>
        <v>0</v>
      </c>
      <c r="AO186" s="58">
        <f>IF(H186=1,IF(D186&lt;HORAS!$B$104,HORAS!$D$104-HORAS!$B$104,HORAS!$D$104-D186),0)</f>
        <v>0</v>
      </c>
      <c r="AP186" s="58">
        <f>IF(H186=1,IF(E186&gt;HORAS!$C$104,HORAS!$C$104,E186),0)</f>
        <v>0</v>
      </c>
      <c r="AQ186" s="58">
        <f t="shared" si="115"/>
        <v>0</v>
      </c>
      <c r="AR186" s="72">
        <f t="shared" si="116"/>
        <v>0</v>
      </c>
      <c r="AS186" s="72">
        <f t="shared" si="117"/>
        <v>0</v>
      </c>
      <c r="AT186" s="68">
        <f>IF(AS186&lt;=HORAS!$B$115,0,IF(AS186&lt;=HORAS!$B$116,0.25,IF(AS186&lt;=HORAS!$B$117,0.5,IF(AS186&lt;=HORAS!$B$114,0.75,1))))</f>
        <v>0</v>
      </c>
      <c r="AU186" s="67">
        <f t="shared" si="118"/>
        <v>0</v>
      </c>
      <c r="AV186" s="59">
        <f>IF(H186=1,IF(E186&gt;HORAS!$C$104,E186-HORAS!$C$104),0)</f>
        <v>0</v>
      </c>
      <c r="AW186" s="67">
        <f t="shared" si="119"/>
        <v>0</v>
      </c>
      <c r="AX186" s="67">
        <f t="shared" si="120"/>
        <v>0</v>
      </c>
      <c r="AY186" s="68">
        <f>IF(AX186&lt;=HORAS!$B$115,0,IF(AX186&lt;=HORAS!$B$116,0.25,IF(AX186&lt;=HORAS!$B$117,0.5,IF(AX186&lt;=HORAS!$B$114,0.75,1))))</f>
        <v>0</v>
      </c>
      <c r="AZ186" s="67">
        <f t="shared" si="121"/>
        <v>0</v>
      </c>
      <c r="BA186" s="67"/>
    </row>
    <row r="187" spans="1:53" s="72" customFormat="1" x14ac:dyDescent="0.2">
      <c r="A187" s="64" t="s">
        <v>227</v>
      </c>
      <c r="B187" s="64" t="s">
        <v>7</v>
      </c>
      <c r="C187" s="61"/>
      <c r="D187" s="62"/>
      <c r="E187" s="59"/>
      <c r="F187" s="66">
        <f>IF(G187=1,0,IF(E187&gt;HORAS!$B$96,E187-HORAS!$B$96,))</f>
        <v>0</v>
      </c>
      <c r="G187" s="67">
        <f t="shared" si="122"/>
        <v>0</v>
      </c>
      <c r="H187" s="67">
        <f>IF(D187&gt;=HORAS!$B$103,1,0)</f>
        <v>0</v>
      </c>
      <c r="I187" s="68">
        <f t="shared" si="123"/>
        <v>0</v>
      </c>
      <c r="J187" s="68">
        <f>IF(I187&lt;=HORAS!$B$115,0,IF(I187&lt;=HORAS!$B$116,0.25,IF(I187&lt;=HORAS!$B$117,0.5,IF(I187&lt;=HORAS!$B$114,0.75,1))))</f>
        <v>0</v>
      </c>
      <c r="K187" s="69">
        <f>IF(G187=1,0,IF(E187&gt;HORAS!$B$97,E187-HORAS!$B$97,0))</f>
        <v>0</v>
      </c>
      <c r="L187" s="68">
        <f t="shared" si="124"/>
        <v>0</v>
      </c>
      <c r="M187" s="68">
        <f t="shared" si="125"/>
        <v>0</v>
      </c>
      <c r="N187" s="67">
        <f t="shared" si="126"/>
        <v>0</v>
      </c>
      <c r="O187" s="67">
        <f>IF(E187&lt;HORAS!$B$97,J187,0)</f>
        <v>0</v>
      </c>
      <c r="P187" s="67">
        <f t="shared" si="127"/>
        <v>0</v>
      </c>
      <c r="Q187" s="67">
        <f>IF(E187&gt;HORAS!$B$97,J187,0)</f>
        <v>0</v>
      </c>
      <c r="R187" s="67">
        <f t="shared" si="99"/>
        <v>0</v>
      </c>
      <c r="S187" s="67">
        <f t="shared" si="100"/>
        <v>0</v>
      </c>
      <c r="T187" s="67"/>
      <c r="U187" s="67">
        <f t="shared" si="101"/>
        <v>6</v>
      </c>
      <c r="V187" s="70" t="e">
        <f>VLOOKUP(C187,HORAS!$A$120:$A$137,1,FALSE)</f>
        <v>#N/A</v>
      </c>
      <c r="W187" s="67" t="b">
        <f t="shared" si="102"/>
        <v>1</v>
      </c>
      <c r="X187" s="59">
        <f t="shared" si="103"/>
        <v>0</v>
      </c>
      <c r="Y187" s="71">
        <f t="shared" si="104"/>
        <v>0</v>
      </c>
      <c r="Z187" s="71">
        <f t="shared" si="105"/>
        <v>0</v>
      </c>
      <c r="AA187" s="67">
        <f t="shared" si="106"/>
        <v>0</v>
      </c>
      <c r="AB187" s="67">
        <f t="shared" si="107"/>
        <v>0</v>
      </c>
      <c r="AC187" s="69">
        <f>IF(U187=7,IF(E187&gt;HORAS!$B$97,E187-HORAS!$B$97,0),IF(W187=FALSE,IF(E187&gt;HORAS!$B$97,E187-HORAS!$B$97,0),0))</f>
        <v>0</v>
      </c>
      <c r="AD187" s="71">
        <f t="shared" si="108"/>
        <v>0</v>
      </c>
      <c r="AE187" s="71">
        <f t="shared" si="109"/>
        <v>0</v>
      </c>
      <c r="AF187" s="68">
        <f>IF(AE187&lt;=HORAS!$B$115,0,IF(AE187&lt;=HORAS!$B$116,0.25,IF(AE187&lt;=HORAS!$B$117,0.5,IF(AE187&lt;=HORAS!$B$114,0.75,1))))</f>
        <v>0</v>
      </c>
      <c r="AG187" s="67">
        <f t="shared" si="110"/>
        <v>0</v>
      </c>
      <c r="AH187" s="67">
        <f>IF(AA187&gt;=8,IF(E187&lt;HORAS!$B$97,AF187,0),0)</f>
        <v>0</v>
      </c>
      <c r="AI187" s="67">
        <f>IF(E187&gt;=HORAS!$B$97,AF187,0)</f>
        <v>0</v>
      </c>
      <c r="AJ187" s="67">
        <f t="shared" si="111"/>
        <v>0</v>
      </c>
      <c r="AK187" s="67">
        <f t="shared" si="112"/>
        <v>0</v>
      </c>
      <c r="AL187" s="71">
        <f t="shared" si="113"/>
        <v>0</v>
      </c>
      <c r="AN187" s="59">
        <f t="shared" si="114"/>
        <v>0</v>
      </c>
      <c r="AO187" s="58">
        <f>IF(H187=1,IF(D187&lt;HORAS!$B$104,HORAS!$D$104-HORAS!$B$104,HORAS!$D$104-D187),0)</f>
        <v>0</v>
      </c>
      <c r="AP187" s="58">
        <f>IF(H187=1,IF(E187&gt;HORAS!$C$104,HORAS!$C$104,E187),0)</f>
        <v>0</v>
      </c>
      <c r="AQ187" s="58">
        <f t="shared" si="115"/>
        <v>0</v>
      </c>
      <c r="AR187" s="72">
        <f t="shared" si="116"/>
        <v>0</v>
      </c>
      <c r="AS187" s="72">
        <f t="shared" si="117"/>
        <v>0</v>
      </c>
      <c r="AT187" s="68">
        <f>IF(AS187&lt;=HORAS!$B$115,0,IF(AS187&lt;=HORAS!$B$116,0.25,IF(AS187&lt;=HORAS!$B$117,0.5,IF(AS187&lt;=HORAS!$B$114,0.75,1))))</f>
        <v>0</v>
      </c>
      <c r="AU187" s="67">
        <f t="shared" si="118"/>
        <v>0</v>
      </c>
      <c r="AV187" s="59">
        <f>IF(H187=1,IF(E187&gt;HORAS!$C$104,E187-HORAS!$C$104),0)</f>
        <v>0</v>
      </c>
      <c r="AW187" s="67">
        <f t="shared" si="119"/>
        <v>0</v>
      </c>
      <c r="AX187" s="67">
        <f t="shared" si="120"/>
        <v>0</v>
      </c>
      <c r="AY187" s="68">
        <f>IF(AX187&lt;=HORAS!$B$115,0,IF(AX187&lt;=HORAS!$B$116,0.25,IF(AX187&lt;=HORAS!$B$117,0.5,IF(AX187&lt;=HORAS!$B$114,0.75,1))))</f>
        <v>0</v>
      </c>
      <c r="AZ187" s="67">
        <f t="shared" si="121"/>
        <v>0</v>
      </c>
      <c r="BA187" s="67"/>
    </row>
    <row r="188" spans="1:53" s="72" customFormat="1" x14ac:dyDescent="0.2">
      <c r="A188" s="64" t="s">
        <v>227</v>
      </c>
      <c r="B188" s="64" t="s">
        <v>7</v>
      </c>
      <c r="C188" s="61"/>
      <c r="D188" s="62"/>
      <c r="E188" s="59"/>
      <c r="F188" s="66">
        <f>IF(G188=1,0,IF(E188&gt;HORAS!$B$96,E188-HORAS!$B$96,))</f>
        <v>0</v>
      </c>
      <c r="G188" s="67">
        <f t="shared" si="122"/>
        <v>0</v>
      </c>
      <c r="H188" s="67">
        <f>IF(D188&gt;=HORAS!$B$103,1,0)</f>
        <v>0</v>
      </c>
      <c r="I188" s="68">
        <f t="shared" si="123"/>
        <v>0</v>
      </c>
      <c r="J188" s="68">
        <f>IF(I188&lt;=HORAS!$B$115,0,IF(I188&lt;=HORAS!$B$116,0.25,IF(I188&lt;=HORAS!$B$117,0.5,IF(I188&lt;=HORAS!$B$114,0.75,1))))</f>
        <v>0</v>
      </c>
      <c r="K188" s="69">
        <f>IF(G188=1,0,IF(E188&gt;HORAS!$B$97,E188-HORAS!$B$97,0))</f>
        <v>0</v>
      </c>
      <c r="L188" s="68">
        <f t="shared" si="124"/>
        <v>0</v>
      </c>
      <c r="M188" s="68">
        <f t="shared" si="125"/>
        <v>0</v>
      </c>
      <c r="N188" s="67">
        <f t="shared" si="126"/>
        <v>0</v>
      </c>
      <c r="O188" s="67">
        <f>IF(E188&lt;HORAS!$B$97,J188,0)</f>
        <v>0</v>
      </c>
      <c r="P188" s="67">
        <f t="shared" si="127"/>
        <v>0</v>
      </c>
      <c r="Q188" s="67">
        <f>IF(E188&gt;HORAS!$B$97,J188,0)</f>
        <v>0</v>
      </c>
      <c r="R188" s="67">
        <f t="shared" si="99"/>
        <v>0</v>
      </c>
      <c r="S188" s="67">
        <f t="shared" si="100"/>
        <v>0</v>
      </c>
      <c r="T188" s="67"/>
      <c r="U188" s="67">
        <f t="shared" si="101"/>
        <v>6</v>
      </c>
      <c r="V188" s="70" t="e">
        <f>VLOOKUP(C188,HORAS!$A$120:$A$137,1,FALSE)</f>
        <v>#N/A</v>
      </c>
      <c r="W188" s="67" t="b">
        <f t="shared" si="102"/>
        <v>1</v>
      </c>
      <c r="X188" s="59">
        <f t="shared" si="103"/>
        <v>0</v>
      </c>
      <c r="Y188" s="71">
        <f t="shared" si="104"/>
        <v>0</v>
      </c>
      <c r="Z188" s="71">
        <f t="shared" si="105"/>
        <v>0</v>
      </c>
      <c r="AA188" s="67">
        <f t="shared" si="106"/>
        <v>0</v>
      </c>
      <c r="AB188" s="67">
        <f t="shared" si="107"/>
        <v>0</v>
      </c>
      <c r="AC188" s="69">
        <f>IF(U188=7,IF(E188&gt;HORAS!$B$97,E188-HORAS!$B$97,0),IF(W188=FALSE,IF(E188&gt;HORAS!$B$97,E188-HORAS!$B$97,0),0))</f>
        <v>0</v>
      </c>
      <c r="AD188" s="71">
        <f t="shared" si="108"/>
        <v>0</v>
      </c>
      <c r="AE188" s="71">
        <f t="shared" si="109"/>
        <v>0</v>
      </c>
      <c r="AF188" s="68">
        <f>IF(AE188&lt;=HORAS!$B$115,0,IF(AE188&lt;=HORAS!$B$116,0.25,IF(AE188&lt;=HORAS!$B$117,0.5,IF(AE188&lt;=HORAS!$B$114,0.75,1))))</f>
        <v>0</v>
      </c>
      <c r="AG188" s="67">
        <f t="shared" si="110"/>
        <v>0</v>
      </c>
      <c r="AH188" s="67">
        <f>IF(AA188&gt;=8,IF(E188&lt;HORAS!$B$97,AF188,0),0)</f>
        <v>0</v>
      </c>
      <c r="AI188" s="67">
        <f>IF(E188&gt;=HORAS!$B$97,AF188,0)</f>
        <v>0</v>
      </c>
      <c r="AJ188" s="67">
        <f t="shared" si="111"/>
        <v>0</v>
      </c>
      <c r="AK188" s="67">
        <f t="shared" si="112"/>
        <v>0</v>
      </c>
      <c r="AL188" s="71">
        <f t="shared" si="113"/>
        <v>0</v>
      </c>
      <c r="AN188" s="59">
        <f t="shared" si="114"/>
        <v>0</v>
      </c>
      <c r="AO188" s="58">
        <f>IF(H188=1,IF(D188&lt;HORAS!$B$104,HORAS!$D$104-HORAS!$B$104,HORAS!$D$104-D188),0)</f>
        <v>0</v>
      </c>
      <c r="AP188" s="58">
        <f>IF(H188=1,IF(E188&gt;HORAS!$C$104,HORAS!$C$104,E188),0)</f>
        <v>0</v>
      </c>
      <c r="AQ188" s="58">
        <f t="shared" si="115"/>
        <v>0</v>
      </c>
      <c r="AR188" s="72">
        <f t="shared" si="116"/>
        <v>0</v>
      </c>
      <c r="AS188" s="72">
        <f t="shared" si="117"/>
        <v>0</v>
      </c>
      <c r="AT188" s="68">
        <f>IF(AS188&lt;=HORAS!$B$115,0,IF(AS188&lt;=HORAS!$B$116,0.25,IF(AS188&lt;=HORAS!$B$117,0.5,IF(AS188&lt;=HORAS!$B$114,0.75,1))))</f>
        <v>0</v>
      </c>
      <c r="AU188" s="67">
        <f t="shared" si="118"/>
        <v>0</v>
      </c>
      <c r="AV188" s="59">
        <f>IF(H188=1,IF(E188&gt;HORAS!$C$104,E188-HORAS!$C$104),0)</f>
        <v>0</v>
      </c>
      <c r="AW188" s="67">
        <f t="shared" si="119"/>
        <v>0</v>
      </c>
      <c r="AX188" s="67">
        <f t="shared" si="120"/>
        <v>0</v>
      </c>
      <c r="AY188" s="68">
        <f>IF(AX188&lt;=HORAS!$B$115,0,IF(AX188&lt;=HORAS!$B$116,0.25,IF(AX188&lt;=HORAS!$B$117,0.5,IF(AX188&lt;=HORAS!$B$114,0.75,1))))</f>
        <v>0</v>
      </c>
      <c r="AZ188" s="67">
        <f t="shared" si="121"/>
        <v>0</v>
      </c>
      <c r="BA188" s="67"/>
    </row>
    <row r="189" spans="1:53" s="72" customFormat="1" x14ac:dyDescent="0.2">
      <c r="A189" s="64" t="s">
        <v>227</v>
      </c>
      <c r="B189" s="64" t="s">
        <v>7</v>
      </c>
      <c r="C189" s="61"/>
      <c r="D189" s="62"/>
      <c r="E189" s="59"/>
      <c r="F189" s="66">
        <f>IF(G189=1,0,IF(E189&gt;HORAS!$B$96,E189-HORAS!$B$96,))</f>
        <v>0</v>
      </c>
      <c r="G189" s="67">
        <f t="shared" si="122"/>
        <v>0</v>
      </c>
      <c r="H189" s="67">
        <f>IF(D189&gt;=HORAS!$B$103,1,0)</f>
        <v>0</v>
      </c>
      <c r="I189" s="68">
        <f t="shared" si="123"/>
        <v>0</v>
      </c>
      <c r="J189" s="68">
        <f>IF(I189&lt;=HORAS!$B$115,0,IF(I189&lt;=HORAS!$B$116,0.25,IF(I189&lt;=HORAS!$B$117,0.5,IF(I189&lt;=HORAS!$B$114,0.75,1))))</f>
        <v>0</v>
      </c>
      <c r="K189" s="69">
        <f>IF(G189=1,0,IF(E189&gt;HORAS!$B$97,E189-HORAS!$B$97,0))</f>
        <v>0</v>
      </c>
      <c r="L189" s="68">
        <f t="shared" si="124"/>
        <v>0</v>
      </c>
      <c r="M189" s="68">
        <f t="shared" si="125"/>
        <v>0</v>
      </c>
      <c r="N189" s="67">
        <f t="shared" si="126"/>
        <v>0</v>
      </c>
      <c r="O189" s="67">
        <f>IF(E189&lt;HORAS!$B$97,J189,0)</f>
        <v>0</v>
      </c>
      <c r="P189" s="67">
        <f t="shared" si="127"/>
        <v>0</v>
      </c>
      <c r="Q189" s="67">
        <f>IF(E189&gt;HORAS!$B$97,J189,0)</f>
        <v>0</v>
      </c>
      <c r="R189" s="67">
        <f t="shared" si="99"/>
        <v>0</v>
      </c>
      <c r="S189" s="67">
        <f t="shared" si="100"/>
        <v>0</v>
      </c>
      <c r="T189" s="67"/>
      <c r="U189" s="67">
        <f t="shared" si="101"/>
        <v>6</v>
      </c>
      <c r="V189" s="70" t="e">
        <f>VLOOKUP(C189,HORAS!$A$120:$A$137,1,FALSE)</f>
        <v>#N/A</v>
      </c>
      <c r="W189" s="67" t="b">
        <f t="shared" si="102"/>
        <v>1</v>
      </c>
      <c r="X189" s="59">
        <f t="shared" si="103"/>
        <v>0</v>
      </c>
      <c r="Y189" s="71">
        <f t="shared" si="104"/>
        <v>0</v>
      </c>
      <c r="Z189" s="71">
        <f t="shared" si="105"/>
        <v>0</v>
      </c>
      <c r="AA189" s="67">
        <f t="shared" si="106"/>
        <v>0</v>
      </c>
      <c r="AB189" s="67">
        <f t="shared" si="107"/>
        <v>0</v>
      </c>
      <c r="AC189" s="69">
        <f>IF(U189=7,IF(E189&gt;HORAS!$B$97,E189-HORAS!$B$97,0),IF(W189=FALSE,IF(E189&gt;HORAS!$B$97,E189-HORAS!$B$97,0),0))</f>
        <v>0</v>
      </c>
      <c r="AD189" s="71">
        <f t="shared" si="108"/>
        <v>0</v>
      </c>
      <c r="AE189" s="71">
        <f t="shared" si="109"/>
        <v>0</v>
      </c>
      <c r="AF189" s="68">
        <f>IF(AE189&lt;=HORAS!$B$115,0,IF(AE189&lt;=HORAS!$B$116,0.25,IF(AE189&lt;=HORAS!$B$117,0.5,IF(AE189&lt;=HORAS!$B$114,0.75,1))))</f>
        <v>0</v>
      </c>
      <c r="AG189" s="67">
        <f t="shared" si="110"/>
        <v>0</v>
      </c>
      <c r="AH189" s="67">
        <f>IF(AA189&gt;=8,IF(E189&lt;HORAS!$B$97,AF189,0),0)</f>
        <v>0</v>
      </c>
      <c r="AI189" s="67">
        <f>IF(E189&gt;=HORAS!$B$97,AF189,0)</f>
        <v>0</v>
      </c>
      <c r="AJ189" s="67">
        <f t="shared" si="111"/>
        <v>0</v>
      </c>
      <c r="AK189" s="67">
        <f t="shared" si="112"/>
        <v>0</v>
      </c>
      <c r="AL189" s="71">
        <f t="shared" si="113"/>
        <v>0</v>
      </c>
      <c r="AN189" s="59">
        <f t="shared" si="114"/>
        <v>0</v>
      </c>
      <c r="AO189" s="58">
        <f>IF(H189=1,IF(D189&lt;HORAS!$B$104,HORAS!$D$104-HORAS!$B$104,HORAS!$D$104-D189),0)</f>
        <v>0</v>
      </c>
      <c r="AP189" s="58">
        <f>IF(H189=1,IF(E189&gt;HORAS!$C$104,HORAS!$C$104,E189),0)</f>
        <v>0</v>
      </c>
      <c r="AQ189" s="58">
        <f t="shared" si="115"/>
        <v>0</v>
      </c>
      <c r="AR189" s="72">
        <f t="shared" si="116"/>
        <v>0</v>
      </c>
      <c r="AS189" s="72">
        <f t="shared" si="117"/>
        <v>0</v>
      </c>
      <c r="AT189" s="68">
        <f>IF(AS189&lt;=HORAS!$B$115,0,IF(AS189&lt;=HORAS!$B$116,0.25,IF(AS189&lt;=HORAS!$B$117,0.5,IF(AS189&lt;=HORAS!$B$114,0.75,1))))</f>
        <v>0</v>
      </c>
      <c r="AU189" s="67">
        <f t="shared" si="118"/>
        <v>0</v>
      </c>
      <c r="AV189" s="59">
        <f>IF(H189=1,IF(E189&gt;HORAS!$C$104,E189-HORAS!$C$104),0)</f>
        <v>0</v>
      </c>
      <c r="AW189" s="67">
        <f t="shared" si="119"/>
        <v>0</v>
      </c>
      <c r="AX189" s="67">
        <f t="shared" si="120"/>
        <v>0</v>
      </c>
      <c r="AY189" s="68">
        <f>IF(AX189&lt;=HORAS!$B$115,0,IF(AX189&lt;=HORAS!$B$116,0.25,IF(AX189&lt;=HORAS!$B$117,0.5,IF(AX189&lt;=HORAS!$B$114,0.75,1))))</f>
        <v>0</v>
      </c>
      <c r="AZ189" s="67">
        <f t="shared" si="121"/>
        <v>0</v>
      </c>
      <c r="BA189" s="67"/>
    </row>
    <row r="190" spans="1:53" s="72" customFormat="1" x14ac:dyDescent="0.2">
      <c r="A190" s="64" t="s">
        <v>227</v>
      </c>
      <c r="B190" s="64" t="s">
        <v>7</v>
      </c>
      <c r="C190" s="61"/>
      <c r="D190" s="62"/>
      <c r="E190" s="59"/>
      <c r="F190" s="66">
        <f>IF(G190=1,0,IF(E190&gt;HORAS!$B$96,E190-HORAS!$B$96,))</f>
        <v>0</v>
      </c>
      <c r="G190" s="67">
        <f t="shared" si="122"/>
        <v>0</v>
      </c>
      <c r="H190" s="67">
        <f>IF(D190&gt;=HORAS!$B$103,1,0)</f>
        <v>0</v>
      </c>
      <c r="I190" s="68">
        <f t="shared" si="123"/>
        <v>0</v>
      </c>
      <c r="J190" s="68">
        <f>IF(I190&lt;=HORAS!$B$115,0,IF(I190&lt;=HORAS!$B$116,0.25,IF(I190&lt;=HORAS!$B$117,0.5,IF(I190&lt;=HORAS!$B$114,0.75,1))))</f>
        <v>0</v>
      </c>
      <c r="K190" s="69">
        <f>IF(G190=1,0,IF(E190&gt;HORAS!$B$97,E190-HORAS!$B$97,0))</f>
        <v>0</v>
      </c>
      <c r="L190" s="68">
        <f t="shared" si="124"/>
        <v>0</v>
      </c>
      <c r="M190" s="68">
        <f t="shared" si="125"/>
        <v>0</v>
      </c>
      <c r="N190" s="67">
        <f t="shared" si="126"/>
        <v>0</v>
      </c>
      <c r="O190" s="67">
        <f>IF(E190&lt;HORAS!$B$97,J190,0)</f>
        <v>0</v>
      </c>
      <c r="P190" s="67">
        <f t="shared" si="127"/>
        <v>0</v>
      </c>
      <c r="Q190" s="67">
        <f>IF(E190&gt;HORAS!$B$97,J190,0)</f>
        <v>0</v>
      </c>
      <c r="R190" s="67">
        <f t="shared" si="99"/>
        <v>0</v>
      </c>
      <c r="S190" s="67">
        <f t="shared" si="100"/>
        <v>0</v>
      </c>
      <c r="T190" s="67"/>
      <c r="U190" s="67">
        <f t="shared" si="101"/>
        <v>6</v>
      </c>
      <c r="V190" s="70" t="e">
        <f>VLOOKUP(C190,HORAS!$A$120:$A$137,1,FALSE)</f>
        <v>#N/A</v>
      </c>
      <c r="W190" s="67" t="b">
        <f t="shared" si="102"/>
        <v>1</v>
      </c>
      <c r="X190" s="59">
        <f t="shared" si="103"/>
        <v>0</v>
      </c>
      <c r="Y190" s="71">
        <f t="shared" si="104"/>
        <v>0</v>
      </c>
      <c r="Z190" s="71">
        <f t="shared" si="105"/>
        <v>0</v>
      </c>
      <c r="AA190" s="67">
        <f t="shared" si="106"/>
        <v>0</v>
      </c>
      <c r="AB190" s="67">
        <f t="shared" si="107"/>
        <v>0</v>
      </c>
      <c r="AC190" s="69">
        <f>IF(U190=7,IF(E190&gt;HORAS!$B$97,E190-HORAS!$B$97,0),IF(W190=FALSE,IF(E190&gt;HORAS!$B$97,E190-HORAS!$B$97,0),0))</f>
        <v>0</v>
      </c>
      <c r="AD190" s="71">
        <f t="shared" si="108"/>
        <v>0</v>
      </c>
      <c r="AE190" s="71">
        <f t="shared" si="109"/>
        <v>0</v>
      </c>
      <c r="AF190" s="68">
        <f>IF(AE190&lt;=HORAS!$B$115,0,IF(AE190&lt;=HORAS!$B$116,0.25,IF(AE190&lt;=HORAS!$B$117,0.5,IF(AE190&lt;=HORAS!$B$114,0.75,1))))</f>
        <v>0</v>
      </c>
      <c r="AG190" s="67">
        <f t="shared" si="110"/>
        <v>0</v>
      </c>
      <c r="AH190" s="67">
        <f>IF(AA190&gt;=8,IF(E190&lt;HORAS!$B$97,AF190,0),0)</f>
        <v>0</v>
      </c>
      <c r="AI190" s="67">
        <f>IF(E190&gt;=HORAS!$B$97,AF190,0)</f>
        <v>0</v>
      </c>
      <c r="AJ190" s="67">
        <f t="shared" si="111"/>
        <v>0</v>
      </c>
      <c r="AK190" s="67">
        <f t="shared" si="112"/>
        <v>0</v>
      </c>
      <c r="AL190" s="71">
        <f t="shared" si="113"/>
        <v>0</v>
      </c>
      <c r="AN190" s="59">
        <f t="shared" si="114"/>
        <v>0</v>
      </c>
      <c r="AO190" s="58">
        <f>IF(H190=1,IF(D190&lt;HORAS!$B$104,HORAS!$D$104-HORAS!$B$104,HORAS!$D$104-D190),0)</f>
        <v>0</v>
      </c>
      <c r="AP190" s="58">
        <f>IF(H190=1,IF(E190&gt;HORAS!$C$104,HORAS!$C$104,E190),0)</f>
        <v>0</v>
      </c>
      <c r="AQ190" s="58">
        <f t="shared" si="115"/>
        <v>0</v>
      </c>
      <c r="AR190" s="72">
        <f t="shared" si="116"/>
        <v>0</v>
      </c>
      <c r="AS190" s="72">
        <f t="shared" si="117"/>
        <v>0</v>
      </c>
      <c r="AT190" s="68">
        <f>IF(AS190&lt;=HORAS!$B$115,0,IF(AS190&lt;=HORAS!$B$116,0.25,IF(AS190&lt;=HORAS!$B$117,0.5,IF(AS190&lt;=HORAS!$B$114,0.75,1))))</f>
        <v>0</v>
      </c>
      <c r="AU190" s="67">
        <f t="shared" si="118"/>
        <v>0</v>
      </c>
      <c r="AV190" s="59">
        <f>IF(H190=1,IF(E190&gt;HORAS!$C$104,E190-HORAS!$C$104),0)</f>
        <v>0</v>
      </c>
      <c r="AW190" s="67">
        <f t="shared" si="119"/>
        <v>0</v>
      </c>
      <c r="AX190" s="67">
        <f t="shared" si="120"/>
        <v>0</v>
      </c>
      <c r="AY190" s="68">
        <f>IF(AX190&lt;=HORAS!$B$115,0,IF(AX190&lt;=HORAS!$B$116,0.25,IF(AX190&lt;=HORAS!$B$117,0.5,IF(AX190&lt;=HORAS!$B$114,0.75,1))))</f>
        <v>0</v>
      </c>
      <c r="AZ190" s="67">
        <f t="shared" si="121"/>
        <v>0</v>
      </c>
      <c r="BA190" s="67"/>
    </row>
    <row r="191" spans="1:53" s="72" customFormat="1" x14ac:dyDescent="0.2">
      <c r="A191" s="64" t="s">
        <v>228</v>
      </c>
      <c r="B191" s="64" t="s">
        <v>7</v>
      </c>
      <c r="C191" s="61"/>
      <c r="D191" s="62"/>
      <c r="E191" s="59"/>
      <c r="F191" s="66">
        <f>IF(G191=1,0,IF(E191&gt;HORAS!$B$96,E191-HORAS!$B$96,))</f>
        <v>0</v>
      </c>
      <c r="G191" s="67">
        <f t="shared" si="122"/>
        <v>0</v>
      </c>
      <c r="H191" s="67">
        <f>IF(D191&gt;=HORAS!$B$103,1,0)</f>
        <v>0</v>
      </c>
      <c r="I191" s="68">
        <f t="shared" si="123"/>
        <v>0</v>
      </c>
      <c r="J191" s="68">
        <f>IF(I191&lt;=HORAS!$B$115,0,IF(I191&lt;=HORAS!$B$116,0.25,IF(I191&lt;=HORAS!$B$117,0.5,IF(I191&lt;=HORAS!$B$114,0.75,1))))</f>
        <v>0</v>
      </c>
      <c r="K191" s="69">
        <f>IF(G191=1,0,IF(E191&gt;HORAS!$B$97,E191-HORAS!$B$97,0))</f>
        <v>0</v>
      </c>
      <c r="L191" s="68">
        <f t="shared" si="124"/>
        <v>0</v>
      </c>
      <c r="M191" s="68">
        <f t="shared" si="125"/>
        <v>0</v>
      </c>
      <c r="N191" s="67">
        <f t="shared" si="126"/>
        <v>0</v>
      </c>
      <c r="O191" s="67">
        <f>IF(E191&lt;HORAS!$B$97,J191,0)</f>
        <v>0</v>
      </c>
      <c r="P191" s="67">
        <f t="shared" si="127"/>
        <v>0</v>
      </c>
      <c r="Q191" s="67">
        <f>IF(E191&gt;HORAS!$B$97,J191,0)</f>
        <v>0</v>
      </c>
      <c r="R191" s="67">
        <f t="shared" si="99"/>
        <v>0</v>
      </c>
      <c r="S191" s="67">
        <f t="shared" si="100"/>
        <v>0</v>
      </c>
      <c r="T191" s="67"/>
      <c r="U191" s="67">
        <f t="shared" si="101"/>
        <v>6</v>
      </c>
      <c r="V191" s="70" t="e">
        <f>VLOOKUP(C191,HORAS!$A$120:$A$137,1,FALSE)</f>
        <v>#N/A</v>
      </c>
      <c r="W191" s="67" t="b">
        <f t="shared" si="102"/>
        <v>1</v>
      </c>
      <c r="X191" s="59">
        <f t="shared" si="103"/>
        <v>0</v>
      </c>
      <c r="Y191" s="71">
        <f t="shared" si="104"/>
        <v>0</v>
      </c>
      <c r="Z191" s="71">
        <f t="shared" si="105"/>
        <v>0</v>
      </c>
      <c r="AA191" s="67">
        <f t="shared" si="106"/>
        <v>0</v>
      </c>
      <c r="AB191" s="67">
        <f t="shared" si="107"/>
        <v>0</v>
      </c>
      <c r="AC191" s="69">
        <f>IF(U191=7,IF(E191&gt;HORAS!$B$97,E191-HORAS!$B$97,0),IF(W191=FALSE,IF(E191&gt;HORAS!$B$97,E191-HORAS!$B$97,0),0))</f>
        <v>0</v>
      </c>
      <c r="AD191" s="71">
        <f t="shared" si="108"/>
        <v>0</v>
      </c>
      <c r="AE191" s="71">
        <f t="shared" si="109"/>
        <v>0</v>
      </c>
      <c r="AF191" s="68">
        <f>IF(AE191&lt;=HORAS!$B$115,0,IF(AE191&lt;=HORAS!$B$116,0.25,IF(AE191&lt;=HORAS!$B$117,0.5,IF(AE191&lt;=HORAS!$B$114,0.75,1))))</f>
        <v>0</v>
      </c>
      <c r="AG191" s="67">
        <f t="shared" si="110"/>
        <v>0</v>
      </c>
      <c r="AH191" s="67">
        <f>IF(AA191&gt;=8,IF(E191&lt;HORAS!$B$97,AF191,0),0)</f>
        <v>0</v>
      </c>
      <c r="AI191" s="67">
        <f>IF(E191&gt;=HORAS!$B$97,AF191,0)</f>
        <v>0</v>
      </c>
      <c r="AJ191" s="67">
        <f t="shared" si="111"/>
        <v>0</v>
      </c>
      <c r="AK191" s="67">
        <f t="shared" si="112"/>
        <v>0</v>
      </c>
      <c r="AL191" s="71">
        <f t="shared" si="113"/>
        <v>0</v>
      </c>
      <c r="AN191" s="59">
        <f t="shared" si="114"/>
        <v>0</v>
      </c>
      <c r="AO191" s="58">
        <f>IF(H191=1,IF(D191&lt;HORAS!$B$104,HORAS!$D$104-HORAS!$B$104,HORAS!$D$104-D191),0)</f>
        <v>0</v>
      </c>
      <c r="AP191" s="58">
        <f>IF(H191=1,IF(E191&gt;HORAS!$C$104,HORAS!$C$104,E191),0)</f>
        <v>0</v>
      </c>
      <c r="AQ191" s="58">
        <f t="shared" si="115"/>
        <v>0</v>
      </c>
      <c r="AR191" s="72">
        <f t="shared" si="116"/>
        <v>0</v>
      </c>
      <c r="AS191" s="72">
        <f t="shared" si="117"/>
        <v>0</v>
      </c>
      <c r="AT191" s="68">
        <f>IF(AS191&lt;=HORAS!$B$115,0,IF(AS191&lt;=HORAS!$B$116,0.25,IF(AS191&lt;=HORAS!$B$117,0.5,IF(AS191&lt;=HORAS!$B$114,0.75,1))))</f>
        <v>0</v>
      </c>
      <c r="AU191" s="67">
        <f t="shared" si="118"/>
        <v>0</v>
      </c>
      <c r="AV191" s="59">
        <f>IF(H191=1,IF(E191&gt;HORAS!$C$104,E191-HORAS!$C$104),0)</f>
        <v>0</v>
      </c>
      <c r="AW191" s="67">
        <f t="shared" si="119"/>
        <v>0</v>
      </c>
      <c r="AX191" s="67">
        <f t="shared" si="120"/>
        <v>0</v>
      </c>
      <c r="AY191" s="68">
        <f>IF(AX191&lt;=HORAS!$B$115,0,IF(AX191&lt;=HORAS!$B$116,0.25,IF(AX191&lt;=HORAS!$B$117,0.5,IF(AX191&lt;=HORAS!$B$114,0.75,1))))</f>
        <v>0</v>
      </c>
      <c r="AZ191" s="67">
        <f t="shared" si="121"/>
        <v>0</v>
      </c>
      <c r="BA191" s="67"/>
    </row>
    <row r="192" spans="1:53" s="72" customFormat="1" x14ac:dyDescent="0.2">
      <c r="A192" s="64" t="s">
        <v>228</v>
      </c>
      <c r="B192" s="64" t="s">
        <v>7</v>
      </c>
      <c r="C192" s="61"/>
      <c r="D192" s="62"/>
      <c r="E192" s="59"/>
      <c r="F192" s="66">
        <f>IF(G192=1,0,IF(E192&gt;HORAS!$B$96,E192-HORAS!$B$96,))</f>
        <v>0</v>
      </c>
      <c r="G192" s="67">
        <f t="shared" si="122"/>
        <v>0</v>
      </c>
      <c r="H192" s="67">
        <f>IF(D192&gt;=HORAS!$B$103,1,0)</f>
        <v>0</v>
      </c>
      <c r="I192" s="68">
        <f t="shared" si="123"/>
        <v>0</v>
      </c>
      <c r="J192" s="68">
        <f>IF(I192&lt;=HORAS!$B$115,0,IF(I192&lt;=HORAS!$B$116,0.25,IF(I192&lt;=HORAS!$B$117,0.5,IF(I192&lt;=HORAS!$B$114,0.75,1))))</f>
        <v>0</v>
      </c>
      <c r="K192" s="69">
        <f>IF(G192=1,0,IF(E192&gt;HORAS!$B$97,E192-HORAS!$B$97,0))</f>
        <v>0</v>
      </c>
      <c r="L192" s="68">
        <f t="shared" si="124"/>
        <v>0</v>
      </c>
      <c r="M192" s="68">
        <f t="shared" si="125"/>
        <v>0</v>
      </c>
      <c r="N192" s="67">
        <f t="shared" si="126"/>
        <v>0</v>
      </c>
      <c r="O192" s="67">
        <f>IF(E192&lt;HORAS!$B$97,J192,0)</f>
        <v>0</v>
      </c>
      <c r="P192" s="67">
        <f t="shared" si="127"/>
        <v>0</v>
      </c>
      <c r="Q192" s="67">
        <f>IF(E192&gt;HORAS!$B$97,J192,0)</f>
        <v>0</v>
      </c>
      <c r="R192" s="67">
        <f t="shared" si="99"/>
        <v>0</v>
      </c>
      <c r="S192" s="67">
        <f t="shared" si="100"/>
        <v>0</v>
      </c>
      <c r="T192" s="67"/>
      <c r="U192" s="67">
        <f t="shared" si="101"/>
        <v>6</v>
      </c>
      <c r="V192" s="70" t="e">
        <f>VLOOKUP(C192,HORAS!$A$120:$A$137,1,FALSE)</f>
        <v>#N/A</v>
      </c>
      <c r="W192" s="67" t="b">
        <f t="shared" si="102"/>
        <v>1</v>
      </c>
      <c r="X192" s="59">
        <f t="shared" si="103"/>
        <v>0</v>
      </c>
      <c r="Y192" s="71">
        <f t="shared" si="104"/>
        <v>0</v>
      </c>
      <c r="Z192" s="71">
        <f t="shared" si="105"/>
        <v>0</v>
      </c>
      <c r="AA192" s="67">
        <f t="shared" si="106"/>
        <v>0</v>
      </c>
      <c r="AB192" s="67">
        <f t="shared" si="107"/>
        <v>0</v>
      </c>
      <c r="AC192" s="69">
        <f>IF(U192=7,IF(E192&gt;HORAS!$B$97,E192-HORAS!$B$97,0),IF(W192=FALSE,IF(E192&gt;HORAS!$B$97,E192-HORAS!$B$97,0),0))</f>
        <v>0</v>
      </c>
      <c r="AD192" s="71">
        <f t="shared" si="108"/>
        <v>0</v>
      </c>
      <c r="AE192" s="71">
        <f t="shared" si="109"/>
        <v>0</v>
      </c>
      <c r="AF192" s="68">
        <f>IF(AE192&lt;=HORAS!$B$115,0,IF(AE192&lt;=HORAS!$B$116,0.25,IF(AE192&lt;=HORAS!$B$117,0.5,IF(AE192&lt;=HORAS!$B$114,0.75,1))))</f>
        <v>0</v>
      </c>
      <c r="AG192" s="67">
        <f t="shared" si="110"/>
        <v>0</v>
      </c>
      <c r="AH192" s="67">
        <f>IF(AA192&gt;=8,IF(E192&lt;HORAS!$B$97,AF192,0),0)</f>
        <v>0</v>
      </c>
      <c r="AI192" s="67">
        <f>IF(E192&gt;=HORAS!$B$97,AF192,0)</f>
        <v>0</v>
      </c>
      <c r="AJ192" s="67">
        <f t="shared" si="111"/>
        <v>0</v>
      </c>
      <c r="AK192" s="67">
        <f t="shared" si="112"/>
        <v>0</v>
      </c>
      <c r="AL192" s="71">
        <f t="shared" si="113"/>
        <v>0</v>
      </c>
      <c r="AN192" s="59">
        <f t="shared" si="114"/>
        <v>0</v>
      </c>
      <c r="AO192" s="58">
        <f>IF(H192=1,IF(D192&lt;HORAS!$B$104,HORAS!$D$104-HORAS!$B$104,HORAS!$D$104-D192),0)</f>
        <v>0</v>
      </c>
      <c r="AP192" s="58">
        <f>IF(H192=1,IF(E192&gt;HORAS!$C$104,HORAS!$C$104,E192),0)</f>
        <v>0</v>
      </c>
      <c r="AQ192" s="58">
        <f t="shared" si="115"/>
        <v>0</v>
      </c>
      <c r="AR192" s="72">
        <f t="shared" si="116"/>
        <v>0</v>
      </c>
      <c r="AS192" s="72">
        <f t="shared" si="117"/>
        <v>0</v>
      </c>
      <c r="AT192" s="68">
        <f>IF(AS192&lt;=HORAS!$B$115,0,IF(AS192&lt;=HORAS!$B$116,0.25,IF(AS192&lt;=HORAS!$B$117,0.5,IF(AS192&lt;=HORAS!$B$114,0.75,1))))</f>
        <v>0</v>
      </c>
      <c r="AU192" s="67">
        <f t="shared" si="118"/>
        <v>0</v>
      </c>
      <c r="AV192" s="59">
        <f>IF(H192=1,IF(E192&gt;HORAS!$C$104,E192-HORAS!$C$104),0)</f>
        <v>0</v>
      </c>
      <c r="AW192" s="67">
        <f t="shared" si="119"/>
        <v>0</v>
      </c>
      <c r="AX192" s="67">
        <f t="shared" si="120"/>
        <v>0</v>
      </c>
      <c r="AY192" s="68">
        <f>IF(AX192&lt;=HORAS!$B$115,0,IF(AX192&lt;=HORAS!$B$116,0.25,IF(AX192&lt;=HORAS!$B$117,0.5,IF(AX192&lt;=HORAS!$B$114,0.75,1))))</f>
        <v>0</v>
      </c>
      <c r="AZ192" s="67">
        <f t="shared" si="121"/>
        <v>0</v>
      </c>
      <c r="BA192" s="67"/>
    </row>
    <row r="193" spans="1:53" s="72" customFormat="1" x14ac:dyDescent="0.2">
      <c r="A193" s="64" t="s">
        <v>228</v>
      </c>
      <c r="B193" s="64" t="s">
        <v>7</v>
      </c>
      <c r="C193" s="61"/>
      <c r="D193" s="62"/>
      <c r="E193" s="59"/>
      <c r="F193" s="66">
        <f>IF(G193=1,0,IF(E193&gt;HORAS!$B$96,E193-HORAS!$B$96,))</f>
        <v>0</v>
      </c>
      <c r="G193" s="67">
        <f t="shared" si="122"/>
        <v>0</v>
      </c>
      <c r="H193" s="67">
        <f>IF(D193&gt;=HORAS!$B$103,1,0)</f>
        <v>0</v>
      </c>
      <c r="I193" s="68">
        <f t="shared" si="123"/>
        <v>0</v>
      </c>
      <c r="J193" s="68">
        <f>IF(I193&lt;=HORAS!$B$115,0,IF(I193&lt;=HORAS!$B$116,0.25,IF(I193&lt;=HORAS!$B$117,0.5,IF(I193&lt;=HORAS!$B$114,0.75,1))))</f>
        <v>0</v>
      </c>
      <c r="K193" s="69">
        <f>IF(G193=1,0,IF(E193&gt;HORAS!$B$97,E193-HORAS!$B$97,0))</f>
        <v>0</v>
      </c>
      <c r="L193" s="68">
        <f t="shared" si="124"/>
        <v>0</v>
      </c>
      <c r="M193" s="68">
        <f t="shared" si="125"/>
        <v>0</v>
      </c>
      <c r="N193" s="67">
        <f t="shared" si="126"/>
        <v>0</v>
      </c>
      <c r="O193" s="67">
        <f>IF(E193&lt;HORAS!$B$97,J193,0)</f>
        <v>0</v>
      </c>
      <c r="P193" s="67">
        <f t="shared" si="127"/>
        <v>0</v>
      </c>
      <c r="Q193" s="67">
        <f>IF(E193&gt;HORAS!$B$97,J193,0)</f>
        <v>0</v>
      </c>
      <c r="R193" s="67">
        <f t="shared" si="99"/>
        <v>0</v>
      </c>
      <c r="S193" s="67">
        <f t="shared" si="100"/>
        <v>0</v>
      </c>
      <c r="T193" s="67"/>
      <c r="U193" s="67">
        <f t="shared" si="101"/>
        <v>6</v>
      </c>
      <c r="V193" s="70" t="e">
        <f>VLOOKUP(C193,HORAS!$A$120:$A$137,1,FALSE)</f>
        <v>#N/A</v>
      </c>
      <c r="W193" s="67" t="b">
        <f t="shared" si="102"/>
        <v>1</v>
      </c>
      <c r="X193" s="59">
        <f t="shared" si="103"/>
        <v>0</v>
      </c>
      <c r="Y193" s="71">
        <f t="shared" si="104"/>
        <v>0</v>
      </c>
      <c r="Z193" s="71">
        <f t="shared" si="105"/>
        <v>0</v>
      </c>
      <c r="AA193" s="67">
        <f t="shared" si="106"/>
        <v>0</v>
      </c>
      <c r="AB193" s="67">
        <f t="shared" si="107"/>
        <v>0</v>
      </c>
      <c r="AC193" s="69">
        <f>IF(U193=7,IF(E193&gt;HORAS!$B$97,E193-HORAS!$B$97,0),IF(W193=FALSE,IF(E193&gt;HORAS!$B$97,E193-HORAS!$B$97,0),0))</f>
        <v>0</v>
      </c>
      <c r="AD193" s="71">
        <f t="shared" si="108"/>
        <v>0</v>
      </c>
      <c r="AE193" s="71">
        <f t="shared" si="109"/>
        <v>0</v>
      </c>
      <c r="AF193" s="68">
        <f>IF(AE193&lt;=HORAS!$B$115,0,IF(AE193&lt;=HORAS!$B$116,0.25,IF(AE193&lt;=HORAS!$B$117,0.5,IF(AE193&lt;=HORAS!$B$114,0.75,1))))</f>
        <v>0</v>
      </c>
      <c r="AG193" s="67">
        <f t="shared" si="110"/>
        <v>0</v>
      </c>
      <c r="AH193" s="67">
        <f>IF(AA193&gt;=8,IF(E193&lt;HORAS!$B$97,AF193,0),0)</f>
        <v>0</v>
      </c>
      <c r="AI193" s="67">
        <f>IF(E193&gt;=HORAS!$B$97,AF193,0)</f>
        <v>0</v>
      </c>
      <c r="AJ193" s="67">
        <f t="shared" si="111"/>
        <v>0</v>
      </c>
      <c r="AK193" s="67">
        <f t="shared" si="112"/>
        <v>0</v>
      </c>
      <c r="AL193" s="71">
        <f t="shared" si="113"/>
        <v>0</v>
      </c>
      <c r="AN193" s="59">
        <f t="shared" si="114"/>
        <v>0</v>
      </c>
      <c r="AO193" s="58">
        <f>IF(H193=1,IF(D193&lt;HORAS!$B$104,HORAS!$D$104-HORAS!$B$104,HORAS!$D$104-D193),0)</f>
        <v>0</v>
      </c>
      <c r="AP193" s="58">
        <f>IF(H193=1,IF(E193&gt;HORAS!$C$104,HORAS!$C$104,E193),0)</f>
        <v>0</v>
      </c>
      <c r="AQ193" s="58">
        <f t="shared" si="115"/>
        <v>0</v>
      </c>
      <c r="AR193" s="72">
        <f t="shared" si="116"/>
        <v>0</v>
      </c>
      <c r="AS193" s="72">
        <f t="shared" si="117"/>
        <v>0</v>
      </c>
      <c r="AT193" s="68">
        <f>IF(AS193&lt;=HORAS!$B$115,0,IF(AS193&lt;=HORAS!$B$116,0.25,IF(AS193&lt;=HORAS!$B$117,0.5,IF(AS193&lt;=HORAS!$B$114,0.75,1))))</f>
        <v>0</v>
      </c>
      <c r="AU193" s="67">
        <f t="shared" si="118"/>
        <v>0</v>
      </c>
      <c r="AV193" s="59">
        <f>IF(H193=1,IF(E193&gt;HORAS!$C$104,E193-HORAS!$C$104),0)</f>
        <v>0</v>
      </c>
      <c r="AW193" s="67">
        <f t="shared" si="119"/>
        <v>0</v>
      </c>
      <c r="AX193" s="67">
        <f t="shared" si="120"/>
        <v>0</v>
      </c>
      <c r="AY193" s="68">
        <f>IF(AX193&lt;=HORAS!$B$115,0,IF(AX193&lt;=HORAS!$B$116,0.25,IF(AX193&lt;=HORAS!$B$117,0.5,IF(AX193&lt;=HORAS!$B$114,0.75,1))))</f>
        <v>0</v>
      </c>
      <c r="AZ193" s="67">
        <f t="shared" si="121"/>
        <v>0</v>
      </c>
      <c r="BA193" s="67"/>
    </row>
    <row r="194" spans="1:53" s="72" customFormat="1" x14ac:dyDescent="0.2">
      <c r="A194" s="64" t="s">
        <v>228</v>
      </c>
      <c r="B194" s="64" t="s">
        <v>7</v>
      </c>
      <c r="C194" s="61"/>
      <c r="D194" s="62"/>
      <c r="E194" s="59"/>
      <c r="F194" s="66">
        <f>IF(G194=1,0,IF(E194&gt;HORAS!$B$96,E194-HORAS!$B$96,))</f>
        <v>0</v>
      </c>
      <c r="G194" s="67">
        <f t="shared" si="122"/>
        <v>0</v>
      </c>
      <c r="H194" s="67">
        <f>IF(D194&gt;=HORAS!$B$103,1,0)</f>
        <v>0</v>
      </c>
      <c r="I194" s="68">
        <f t="shared" si="123"/>
        <v>0</v>
      </c>
      <c r="J194" s="68">
        <f>IF(I194&lt;=HORAS!$B$115,0,IF(I194&lt;=HORAS!$B$116,0.25,IF(I194&lt;=HORAS!$B$117,0.5,IF(I194&lt;=HORAS!$B$114,0.75,1))))</f>
        <v>0</v>
      </c>
      <c r="K194" s="69">
        <f>IF(G194=1,0,IF(E194&gt;HORAS!$B$97,E194-HORAS!$B$97,0))</f>
        <v>0</v>
      </c>
      <c r="L194" s="68">
        <f t="shared" si="124"/>
        <v>0</v>
      </c>
      <c r="M194" s="68">
        <f t="shared" si="125"/>
        <v>0</v>
      </c>
      <c r="N194" s="67">
        <f t="shared" si="126"/>
        <v>0</v>
      </c>
      <c r="O194" s="67">
        <f>IF(E194&lt;HORAS!$B$97,J194,0)</f>
        <v>0</v>
      </c>
      <c r="P194" s="67">
        <f t="shared" si="127"/>
        <v>0</v>
      </c>
      <c r="Q194" s="67">
        <f>IF(E194&gt;HORAS!$B$97,J194,0)</f>
        <v>0</v>
      </c>
      <c r="R194" s="67">
        <f t="shared" si="99"/>
        <v>0</v>
      </c>
      <c r="S194" s="67">
        <f t="shared" si="100"/>
        <v>0</v>
      </c>
      <c r="T194" s="67"/>
      <c r="U194" s="67">
        <f t="shared" si="101"/>
        <v>6</v>
      </c>
      <c r="V194" s="70" t="e">
        <f>VLOOKUP(C194,HORAS!$A$120:$A$137,1,FALSE)</f>
        <v>#N/A</v>
      </c>
      <c r="W194" s="67" t="b">
        <f t="shared" si="102"/>
        <v>1</v>
      </c>
      <c r="X194" s="59">
        <f t="shared" si="103"/>
        <v>0</v>
      </c>
      <c r="Y194" s="71">
        <f t="shared" si="104"/>
        <v>0</v>
      </c>
      <c r="Z194" s="71">
        <f t="shared" si="105"/>
        <v>0</v>
      </c>
      <c r="AA194" s="67">
        <f t="shared" si="106"/>
        <v>0</v>
      </c>
      <c r="AB194" s="67">
        <f t="shared" si="107"/>
        <v>0</v>
      </c>
      <c r="AC194" s="69">
        <f>IF(U194=7,IF(E194&gt;HORAS!$B$97,E194-HORAS!$B$97,0),IF(W194=FALSE,IF(E194&gt;HORAS!$B$97,E194-HORAS!$B$97,0),0))</f>
        <v>0</v>
      </c>
      <c r="AD194" s="71">
        <f t="shared" si="108"/>
        <v>0</v>
      </c>
      <c r="AE194" s="71">
        <f t="shared" si="109"/>
        <v>0</v>
      </c>
      <c r="AF194" s="68">
        <f>IF(AE194&lt;=HORAS!$B$115,0,IF(AE194&lt;=HORAS!$B$116,0.25,IF(AE194&lt;=HORAS!$B$117,0.5,IF(AE194&lt;=HORAS!$B$114,0.75,1))))</f>
        <v>0</v>
      </c>
      <c r="AG194" s="67">
        <f t="shared" si="110"/>
        <v>0</v>
      </c>
      <c r="AH194" s="67">
        <f>IF(AA194&gt;=8,IF(E194&lt;HORAS!$B$97,AF194,0),0)</f>
        <v>0</v>
      </c>
      <c r="AI194" s="67">
        <f>IF(E194&gt;=HORAS!$B$97,AF194,0)</f>
        <v>0</v>
      </c>
      <c r="AJ194" s="67">
        <f t="shared" si="111"/>
        <v>0</v>
      </c>
      <c r="AK194" s="67">
        <f t="shared" si="112"/>
        <v>0</v>
      </c>
      <c r="AL194" s="71">
        <f t="shared" si="113"/>
        <v>0</v>
      </c>
      <c r="AN194" s="59">
        <f t="shared" si="114"/>
        <v>0</v>
      </c>
      <c r="AO194" s="58">
        <f>IF(H194=1,IF(D194&lt;HORAS!$B$104,HORAS!$D$104-HORAS!$B$104,HORAS!$D$104-D194),0)</f>
        <v>0</v>
      </c>
      <c r="AP194" s="58">
        <f>IF(H194=1,IF(E194&gt;HORAS!$C$104,HORAS!$C$104,E194),0)</f>
        <v>0</v>
      </c>
      <c r="AQ194" s="58">
        <f t="shared" si="115"/>
        <v>0</v>
      </c>
      <c r="AR194" s="72">
        <f t="shared" si="116"/>
        <v>0</v>
      </c>
      <c r="AS194" s="72">
        <f t="shared" si="117"/>
        <v>0</v>
      </c>
      <c r="AT194" s="68">
        <f>IF(AS194&lt;=HORAS!$B$115,0,IF(AS194&lt;=HORAS!$B$116,0.25,IF(AS194&lt;=HORAS!$B$117,0.5,IF(AS194&lt;=HORAS!$B$114,0.75,1))))</f>
        <v>0</v>
      </c>
      <c r="AU194" s="67">
        <f t="shared" si="118"/>
        <v>0</v>
      </c>
      <c r="AV194" s="59">
        <f>IF(H194=1,IF(E194&gt;HORAS!$C$104,E194-HORAS!$C$104),0)</f>
        <v>0</v>
      </c>
      <c r="AW194" s="67">
        <f t="shared" si="119"/>
        <v>0</v>
      </c>
      <c r="AX194" s="67">
        <f t="shared" si="120"/>
        <v>0</v>
      </c>
      <c r="AY194" s="68">
        <f>IF(AX194&lt;=HORAS!$B$115,0,IF(AX194&lt;=HORAS!$B$116,0.25,IF(AX194&lt;=HORAS!$B$117,0.5,IF(AX194&lt;=HORAS!$B$114,0.75,1))))</f>
        <v>0</v>
      </c>
      <c r="AZ194" s="67">
        <f t="shared" si="121"/>
        <v>0</v>
      </c>
      <c r="BA194" s="67"/>
    </row>
    <row r="195" spans="1:53" s="72" customFormat="1" x14ac:dyDescent="0.2">
      <c r="A195" s="64" t="s">
        <v>228</v>
      </c>
      <c r="B195" s="64" t="s">
        <v>7</v>
      </c>
      <c r="C195" s="61"/>
      <c r="D195" s="62"/>
      <c r="E195" s="59"/>
      <c r="F195" s="66">
        <f>IF(G195=1,0,IF(E195&gt;HORAS!$B$96,E195-HORAS!$B$96,))</f>
        <v>0</v>
      </c>
      <c r="G195" s="67">
        <f t="shared" si="122"/>
        <v>0</v>
      </c>
      <c r="H195" s="67">
        <f>IF(D195&gt;=HORAS!$B$103,1,0)</f>
        <v>0</v>
      </c>
      <c r="I195" s="68">
        <f t="shared" si="123"/>
        <v>0</v>
      </c>
      <c r="J195" s="68">
        <f>IF(I195&lt;=HORAS!$B$115,0,IF(I195&lt;=HORAS!$B$116,0.25,IF(I195&lt;=HORAS!$B$117,0.5,IF(I195&lt;=HORAS!$B$114,0.75,1))))</f>
        <v>0</v>
      </c>
      <c r="K195" s="69">
        <f>IF(G195=1,0,IF(E195&gt;HORAS!$B$97,E195-HORAS!$B$97,0))</f>
        <v>0</v>
      </c>
      <c r="L195" s="68">
        <f t="shared" si="124"/>
        <v>0</v>
      </c>
      <c r="M195" s="68">
        <f t="shared" si="125"/>
        <v>0</v>
      </c>
      <c r="N195" s="67">
        <f t="shared" si="126"/>
        <v>0</v>
      </c>
      <c r="O195" s="67">
        <f>IF(E195&lt;HORAS!$B$97,J195,0)</f>
        <v>0</v>
      </c>
      <c r="P195" s="67">
        <f t="shared" si="127"/>
        <v>0</v>
      </c>
      <c r="Q195" s="67">
        <f>IF(E195&gt;HORAS!$B$97,J195,0)</f>
        <v>0</v>
      </c>
      <c r="R195" s="67">
        <f t="shared" si="99"/>
        <v>0</v>
      </c>
      <c r="S195" s="67">
        <f t="shared" si="100"/>
        <v>0</v>
      </c>
      <c r="T195" s="67"/>
      <c r="U195" s="67">
        <f t="shared" si="101"/>
        <v>6</v>
      </c>
      <c r="V195" s="70" t="e">
        <f>VLOOKUP(C195,HORAS!$A$120:$A$137,1,FALSE)</f>
        <v>#N/A</v>
      </c>
      <c r="W195" s="67" t="b">
        <f t="shared" si="102"/>
        <v>1</v>
      </c>
      <c r="X195" s="59">
        <f t="shared" si="103"/>
        <v>0</v>
      </c>
      <c r="Y195" s="71">
        <f t="shared" si="104"/>
        <v>0</v>
      </c>
      <c r="Z195" s="71">
        <f t="shared" si="105"/>
        <v>0</v>
      </c>
      <c r="AA195" s="67">
        <f t="shared" si="106"/>
        <v>0</v>
      </c>
      <c r="AB195" s="67">
        <f t="shared" si="107"/>
        <v>0</v>
      </c>
      <c r="AC195" s="69">
        <f>IF(U195=7,IF(E195&gt;HORAS!$B$97,E195-HORAS!$B$97,0),IF(W195=FALSE,IF(E195&gt;HORAS!$B$97,E195-HORAS!$B$97,0),0))</f>
        <v>0</v>
      </c>
      <c r="AD195" s="71">
        <f t="shared" si="108"/>
        <v>0</v>
      </c>
      <c r="AE195" s="71">
        <f t="shared" si="109"/>
        <v>0</v>
      </c>
      <c r="AF195" s="68">
        <f>IF(AE195&lt;=HORAS!$B$115,0,IF(AE195&lt;=HORAS!$B$116,0.25,IF(AE195&lt;=HORAS!$B$117,0.5,IF(AE195&lt;=HORAS!$B$114,0.75,1))))</f>
        <v>0</v>
      </c>
      <c r="AG195" s="67">
        <f t="shared" si="110"/>
        <v>0</v>
      </c>
      <c r="AH195" s="67">
        <f>IF(AA195&gt;=8,IF(E195&lt;HORAS!$B$97,AF195,0),0)</f>
        <v>0</v>
      </c>
      <c r="AI195" s="67">
        <f>IF(E195&gt;=HORAS!$B$97,AF195,0)</f>
        <v>0</v>
      </c>
      <c r="AJ195" s="67">
        <f t="shared" si="111"/>
        <v>0</v>
      </c>
      <c r="AK195" s="67">
        <f t="shared" si="112"/>
        <v>0</v>
      </c>
      <c r="AL195" s="71">
        <f t="shared" si="113"/>
        <v>0</v>
      </c>
      <c r="AN195" s="59">
        <f t="shared" si="114"/>
        <v>0</v>
      </c>
      <c r="AO195" s="58">
        <f>IF(H195=1,IF(D195&lt;HORAS!$B$104,HORAS!$D$104-HORAS!$B$104,HORAS!$D$104-D195),0)</f>
        <v>0</v>
      </c>
      <c r="AP195" s="58">
        <f>IF(H195=1,IF(E195&gt;HORAS!$C$104,HORAS!$C$104,E195),0)</f>
        <v>0</v>
      </c>
      <c r="AQ195" s="58">
        <f t="shared" si="115"/>
        <v>0</v>
      </c>
      <c r="AR195" s="72">
        <f t="shared" si="116"/>
        <v>0</v>
      </c>
      <c r="AS195" s="72">
        <f t="shared" si="117"/>
        <v>0</v>
      </c>
      <c r="AT195" s="68">
        <f>IF(AS195&lt;=HORAS!$B$115,0,IF(AS195&lt;=HORAS!$B$116,0.25,IF(AS195&lt;=HORAS!$B$117,0.5,IF(AS195&lt;=HORAS!$B$114,0.75,1))))</f>
        <v>0</v>
      </c>
      <c r="AU195" s="67">
        <f t="shared" si="118"/>
        <v>0</v>
      </c>
      <c r="AV195" s="59">
        <f>IF(H195=1,IF(E195&gt;HORAS!$C$104,E195-HORAS!$C$104),0)</f>
        <v>0</v>
      </c>
      <c r="AW195" s="67">
        <f t="shared" si="119"/>
        <v>0</v>
      </c>
      <c r="AX195" s="67">
        <f t="shared" si="120"/>
        <v>0</v>
      </c>
      <c r="AY195" s="68">
        <f>IF(AX195&lt;=HORAS!$B$115,0,IF(AX195&lt;=HORAS!$B$116,0.25,IF(AX195&lt;=HORAS!$B$117,0.5,IF(AX195&lt;=HORAS!$B$114,0.75,1))))</f>
        <v>0</v>
      </c>
      <c r="AZ195" s="67">
        <f t="shared" si="121"/>
        <v>0</v>
      </c>
      <c r="BA195" s="67"/>
    </row>
    <row r="196" spans="1:53" s="72" customFormat="1" x14ac:dyDescent="0.2">
      <c r="A196" s="64" t="s">
        <v>228</v>
      </c>
      <c r="B196" s="64" t="s">
        <v>7</v>
      </c>
      <c r="C196" s="61"/>
      <c r="D196" s="62"/>
      <c r="E196" s="59"/>
      <c r="F196" s="66">
        <f>IF(G196=1,0,IF(E196&gt;HORAS!$B$96,E196-HORAS!$B$96,))</f>
        <v>0</v>
      </c>
      <c r="G196" s="67">
        <f t="shared" si="122"/>
        <v>0</v>
      </c>
      <c r="H196" s="67">
        <f>IF(D196&gt;=HORAS!$B$103,1,0)</f>
        <v>0</v>
      </c>
      <c r="I196" s="68">
        <f t="shared" si="123"/>
        <v>0</v>
      </c>
      <c r="J196" s="68">
        <f>IF(I196&lt;=HORAS!$B$115,0,IF(I196&lt;=HORAS!$B$116,0.25,IF(I196&lt;=HORAS!$B$117,0.5,IF(I196&lt;=HORAS!$B$114,0.75,1))))</f>
        <v>0</v>
      </c>
      <c r="K196" s="69">
        <f>IF(G196=1,0,IF(E196&gt;HORAS!$B$97,E196-HORAS!$B$97,0))</f>
        <v>0</v>
      </c>
      <c r="L196" s="68">
        <f t="shared" si="124"/>
        <v>0</v>
      </c>
      <c r="M196" s="68">
        <f t="shared" si="125"/>
        <v>0</v>
      </c>
      <c r="N196" s="67">
        <f t="shared" si="126"/>
        <v>0</v>
      </c>
      <c r="O196" s="67">
        <f>IF(E196&lt;HORAS!$B$97,J196,0)</f>
        <v>0</v>
      </c>
      <c r="P196" s="67">
        <f t="shared" si="127"/>
        <v>0</v>
      </c>
      <c r="Q196" s="67">
        <f>IF(E196&gt;HORAS!$B$97,J196,0)</f>
        <v>0</v>
      </c>
      <c r="R196" s="67">
        <f t="shared" si="99"/>
        <v>0</v>
      </c>
      <c r="S196" s="67">
        <f t="shared" si="100"/>
        <v>0</v>
      </c>
      <c r="T196" s="67"/>
      <c r="U196" s="67">
        <f t="shared" si="101"/>
        <v>6</v>
      </c>
      <c r="V196" s="70" t="e">
        <f>VLOOKUP(C196,HORAS!$A$120:$A$137,1,FALSE)</f>
        <v>#N/A</v>
      </c>
      <c r="W196" s="67" t="b">
        <f t="shared" si="102"/>
        <v>1</v>
      </c>
      <c r="X196" s="59">
        <f t="shared" si="103"/>
        <v>0</v>
      </c>
      <c r="Y196" s="71">
        <f t="shared" si="104"/>
        <v>0</v>
      </c>
      <c r="Z196" s="71">
        <f t="shared" si="105"/>
        <v>0</v>
      </c>
      <c r="AA196" s="67">
        <f t="shared" si="106"/>
        <v>0</v>
      </c>
      <c r="AB196" s="67">
        <f t="shared" si="107"/>
        <v>0</v>
      </c>
      <c r="AC196" s="69">
        <f>IF(U196=7,IF(E196&gt;HORAS!$B$97,E196-HORAS!$B$97,0),IF(W196=FALSE,IF(E196&gt;HORAS!$B$97,E196-HORAS!$B$97,0),0))</f>
        <v>0</v>
      </c>
      <c r="AD196" s="71">
        <f t="shared" si="108"/>
        <v>0</v>
      </c>
      <c r="AE196" s="71">
        <f t="shared" si="109"/>
        <v>0</v>
      </c>
      <c r="AF196" s="68">
        <f>IF(AE196&lt;=HORAS!$B$115,0,IF(AE196&lt;=HORAS!$B$116,0.25,IF(AE196&lt;=HORAS!$B$117,0.5,IF(AE196&lt;=HORAS!$B$114,0.75,1))))</f>
        <v>0</v>
      </c>
      <c r="AG196" s="67">
        <f t="shared" si="110"/>
        <v>0</v>
      </c>
      <c r="AH196" s="67">
        <f>IF(AA196&gt;=8,IF(E196&lt;HORAS!$B$97,AF196,0),0)</f>
        <v>0</v>
      </c>
      <c r="AI196" s="67">
        <f>IF(E196&gt;=HORAS!$B$97,AF196,0)</f>
        <v>0</v>
      </c>
      <c r="AJ196" s="67">
        <f t="shared" si="111"/>
        <v>0</v>
      </c>
      <c r="AK196" s="67">
        <f t="shared" si="112"/>
        <v>0</v>
      </c>
      <c r="AL196" s="71">
        <f t="shared" si="113"/>
        <v>0</v>
      </c>
      <c r="AN196" s="59">
        <f t="shared" si="114"/>
        <v>0</v>
      </c>
      <c r="AO196" s="58">
        <f>IF(H196=1,IF(D196&lt;HORAS!$B$104,HORAS!$D$104-HORAS!$B$104,HORAS!$D$104-D196),0)</f>
        <v>0</v>
      </c>
      <c r="AP196" s="58">
        <f>IF(H196=1,IF(E196&gt;HORAS!$C$104,HORAS!$C$104,E196),0)</f>
        <v>0</v>
      </c>
      <c r="AQ196" s="58">
        <f t="shared" si="115"/>
        <v>0</v>
      </c>
      <c r="AR196" s="72">
        <f t="shared" si="116"/>
        <v>0</v>
      </c>
      <c r="AS196" s="72">
        <f t="shared" si="117"/>
        <v>0</v>
      </c>
      <c r="AT196" s="68">
        <f>IF(AS196&lt;=HORAS!$B$115,0,IF(AS196&lt;=HORAS!$B$116,0.25,IF(AS196&lt;=HORAS!$B$117,0.5,IF(AS196&lt;=HORAS!$B$114,0.75,1))))</f>
        <v>0</v>
      </c>
      <c r="AU196" s="67">
        <f t="shared" si="118"/>
        <v>0</v>
      </c>
      <c r="AV196" s="59">
        <f>IF(H196=1,IF(E196&gt;HORAS!$C$104,E196-HORAS!$C$104),0)</f>
        <v>0</v>
      </c>
      <c r="AW196" s="67">
        <f t="shared" si="119"/>
        <v>0</v>
      </c>
      <c r="AX196" s="67">
        <f t="shared" si="120"/>
        <v>0</v>
      </c>
      <c r="AY196" s="68">
        <f>IF(AX196&lt;=HORAS!$B$115,0,IF(AX196&lt;=HORAS!$B$116,0.25,IF(AX196&lt;=HORAS!$B$117,0.5,IF(AX196&lt;=HORAS!$B$114,0.75,1))))</f>
        <v>0</v>
      </c>
      <c r="AZ196" s="67">
        <f t="shared" si="121"/>
        <v>0</v>
      </c>
      <c r="BA196" s="67"/>
    </row>
    <row r="197" spans="1:53" s="72" customFormat="1" x14ac:dyDescent="0.2">
      <c r="A197" s="64" t="s">
        <v>228</v>
      </c>
      <c r="B197" s="64" t="s">
        <v>7</v>
      </c>
      <c r="C197" s="61"/>
      <c r="D197" s="62"/>
      <c r="E197" s="59"/>
      <c r="F197" s="66">
        <f>IF(G197=1,0,IF(E197&gt;HORAS!$B$96,E197-HORAS!$B$96,))</f>
        <v>0</v>
      </c>
      <c r="G197" s="67">
        <f t="shared" si="122"/>
        <v>0</v>
      </c>
      <c r="H197" s="67">
        <f>IF(D197&gt;=HORAS!$B$103,1,0)</f>
        <v>0</v>
      </c>
      <c r="I197" s="68">
        <f t="shared" si="123"/>
        <v>0</v>
      </c>
      <c r="J197" s="68">
        <f>IF(I197&lt;=HORAS!$B$115,0,IF(I197&lt;=HORAS!$B$116,0.25,IF(I197&lt;=HORAS!$B$117,0.5,IF(I197&lt;=HORAS!$B$114,0.75,1))))</f>
        <v>0</v>
      </c>
      <c r="K197" s="69">
        <f>IF(G197=1,0,IF(E197&gt;HORAS!$B$97,E197-HORAS!$B$97,0))</f>
        <v>0</v>
      </c>
      <c r="L197" s="68">
        <f t="shared" si="124"/>
        <v>0</v>
      </c>
      <c r="M197" s="68">
        <f t="shared" si="125"/>
        <v>0</v>
      </c>
      <c r="N197" s="67">
        <f t="shared" si="126"/>
        <v>0</v>
      </c>
      <c r="O197" s="67">
        <f>IF(E197&lt;HORAS!$B$97,J197,0)</f>
        <v>0</v>
      </c>
      <c r="P197" s="67">
        <f t="shared" si="127"/>
        <v>0</v>
      </c>
      <c r="Q197" s="67">
        <f>IF(E197&gt;HORAS!$B$97,J197,0)</f>
        <v>0</v>
      </c>
      <c r="R197" s="67">
        <f t="shared" si="99"/>
        <v>0</v>
      </c>
      <c r="S197" s="67">
        <f t="shared" si="100"/>
        <v>0</v>
      </c>
      <c r="T197" s="67"/>
      <c r="U197" s="67">
        <f t="shared" si="101"/>
        <v>6</v>
      </c>
      <c r="V197" s="70" t="e">
        <f>VLOOKUP(C197,HORAS!$A$120:$A$137,1,FALSE)</f>
        <v>#N/A</v>
      </c>
      <c r="W197" s="67" t="b">
        <f t="shared" si="102"/>
        <v>1</v>
      </c>
      <c r="X197" s="59">
        <f t="shared" si="103"/>
        <v>0</v>
      </c>
      <c r="Y197" s="71">
        <f t="shared" si="104"/>
        <v>0</v>
      </c>
      <c r="Z197" s="71">
        <f t="shared" si="105"/>
        <v>0</v>
      </c>
      <c r="AA197" s="67">
        <f t="shared" si="106"/>
        <v>0</v>
      </c>
      <c r="AB197" s="67">
        <f t="shared" si="107"/>
        <v>0</v>
      </c>
      <c r="AC197" s="69">
        <f>IF(U197=7,IF(E197&gt;HORAS!$B$97,E197-HORAS!$B$97,0),IF(W197=FALSE,IF(E197&gt;HORAS!$B$97,E197-HORAS!$B$97,0),0))</f>
        <v>0</v>
      </c>
      <c r="AD197" s="71">
        <f t="shared" si="108"/>
        <v>0</v>
      </c>
      <c r="AE197" s="71">
        <f t="shared" si="109"/>
        <v>0</v>
      </c>
      <c r="AF197" s="68">
        <f>IF(AE197&lt;=HORAS!$B$115,0,IF(AE197&lt;=HORAS!$B$116,0.25,IF(AE197&lt;=HORAS!$B$117,0.5,IF(AE197&lt;=HORAS!$B$114,0.75,1))))</f>
        <v>0</v>
      </c>
      <c r="AG197" s="67">
        <f t="shared" si="110"/>
        <v>0</v>
      </c>
      <c r="AH197" s="67">
        <f>IF(AA197&gt;=8,IF(E197&lt;HORAS!$B$97,AF197,0),0)</f>
        <v>0</v>
      </c>
      <c r="AI197" s="67">
        <f>IF(E197&gt;=HORAS!$B$97,AF197,0)</f>
        <v>0</v>
      </c>
      <c r="AJ197" s="67">
        <f t="shared" si="111"/>
        <v>0</v>
      </c>
      <c r="AK197" s="67">
        <f t="shared" si="112"/>
        <v>0</v>
      </c>
      <c r="AL197" s="71">
        <f t="shared" si="113"/>
        <v>0</v>
      </c>
      <c r="AN197" s="59">
        <f t="shared" si="114"/>
        <v>0</v>
      </c>
      <c r="AO197" s="58">
        <f>IF(H197=1,IF(D197&lt;HORAS!$B$104,HORAS!$D$104-HORAS!$B$104,HORAS!$D$104-D197),0)</f>
        <v>0</v>
      </c>
      <c r="AP197" s="58">
        <f>IF(H197=1,IF(E197&gt;HORAS!$C$104,HORAS!$C$104,E197),0)</f>
        <v>0</v>
      </c>
      <c r="AQ197" s="58">
        <f t="shared" si="115"/>
        <v>0</v>
      </c>
      <c r="AR197" s="72">
        <f t="shared" si="116"/>
        <v>0</v>
      </c>
      <c r="AS197" s="72">
        <f t="shared" si="117"/>
        <v>0</v>
      </c>
      <c r="AT197" s="68">
        <f>IF(AS197&lt;=HORAS!$B$115,0,IF(AS197&lt;=HORAS!$B$116,0.25,IF(AS197&lt;=HORAS!$B$117,0.5,IF(AS197&lt;=HORAS!$B$114,0.75,1))))</f>
        <v>0</v>
      </c>
      <c r="AU197" s="67">
        <f t="shared" si="118"/>
        <v>0</v>
      </c>
      <c r="AV197" s="59">
        <f>IF(H197=1,IF(E197&gt;HORAS!$C$104,E197-HORAS!$C$104),0)</f>
        <v>0</v>
      </c>
      <c r="AW197" s="67">
        <f t="shared" si="119"/>
        <v>0</v>
      </c>
      <c r="AX197" s="67">
        <f t="shared" si="120"/>
        <v>0</v>
      </c>
      <c r="AY197" s="68">
        <f>IF(AX197&lt;=HORAS!$B$115,0,IF(AX197&lt;=HORAS!$B$116,0.25,IF(AX197&lt;=HORAS!$B$117,0.5,IF(AX197&lt;=HORAS!$B$114,0.75,1))))</f>
        <v>0</v>
      </c>
      <c r="AZ197" s="67">
        <f t="shared" si="121"/>
        <v>0</v>
      </c>
      <c r="BA197" s="67"/>
    </row>
    <row r="198" spans="1:53" s="72" customFormat="1" x14ac:dyDescent="0.2">
      <c r="A198" s="64" t="s">
        <v>228</v>
      </c>
      <c r="B198" s="64" t="s">
        <v>7</v>
      </c>
      <c r="C198" s="61"/>
      <c r="D198" s="62"/>
      <c r="E198" s="59"/>
      <c r="F198" s="66">
        <f>IF(G198=1,0,IF(E198&gt;HORAS!$B$96,E198-HORAS!$B$96,))</f>
        <v>0</v>
      </c>
      <c r="G198" s="67">
        <f t="shared" si="122"/>
        <v>0</v>
      </c>
      <c r="H198" s="67">
        <f>IF(D198&gt;=HORAS!$B$103,1,0)</f>
        <v>0</v>
      </c>
      <c r="I198" s="68">
        <f t="shared" si="123"/>
        <v>0</v>
      </c>
      <c r="J198" s="68">
        <f>IF(I198&lt;=HORAS!$B$115,0,IF(I198&lt;=HORAS!$B$116,0.25,IF(I198&lt;=HORAS!$B$117,0.5,IF(I198&lt;=HORAS!$B$114,0.75,1))))</f>
        <v>0</v>
      </c>
      <c r="K198" s="69">
        <f>IF(G198=1,0,IF(E198&gt;HORAS!$B$97,E198-HORAS!$B$97,0))</f>
        <v>0</v>
      </c>
      <c r="L198" s="68">
        <f t="shared" si="124"/>
        <v>0</v>
      </c>
      <c r="M198" s="68">
        <f t="shared" si="125"/>
        <v>0</v>
      </c>
      <c r="N198" s="67">
        <f t="shared" si="126"/>
        <v>0</v>
      </c>
      <c r="O198" s="67">
        <f>IF(E198&lt;HORAS!$B$97,J198,0)</f>
        <v>0</v>
      </c>
      <c r="P198" s="67">
        <f t="shared" si="127"/>
        <v>0</v>
      </c>
      <c r="Q198" s="67">
        <f>IF(E198&gt;HORAS!$B$97,J198,0)</f>
        <v>0</v>
      </c>
      <c r="R198" s="67">
        <f t="shared" si="99"/>
        <v>0</v>
      </c>
      <c r="S198" s="67">
        <f t="shared" si="100"/>
        <v>0</v>
      </c>
      <c r="T198" s="67"/>
      <c r="U198" s="67">
        <f t="shared" si="101"/>
        <v>6</v>
      </c>
      <c r="V198" s="70" t="e">
        <f>VLOOKUP(C198,HORAS!$A$120:$A$137,1,FALSE)</f>
        <v>#N/A</v>
      </c>
      <c r="W198" s="67" t="b">
        <f t="shared" si="102"/>
        <v>1</v>
      </c>
      <c r="X198" s="59">
        <f t="shared" si="103"/>
        <v>0</v>
      </c>
      <c r="Y198" s="71">
        <f t="shared" si="104"/>
        <v>0</v>
      </c>
      <c r="Z198" s="71">
        <f t="shared" si="105"/>
        <v>0</v>
      </c>
      <c r="AA198" s="67">
        <f t="shared" si="106"/>
        <v>0</v>
      </c>
      <c r="AB198" s="67">
        <f t="shared" si="107"/>
        <v>0</v>
      </c>
      <c r="AC198" s="69">
        <f>IF(U198=7,IF(E198&gt;HORAS!$B$97,E198-HORAS!$B$97,0),IF(W198=FALSE,IF(E198&gt;HORAS!$B$97,E198-HORAS!$B$97,0),0))</f>
        <v>0</v>
      </c>
      <c r="AD198" s="71">
        <f t="shared" si="108"/>
        <v>0</v>
      </c>
      <c r="AE198" s="71">
        <f t="shared" si="109"/>
        <v>0</v>
      </c>
      <c r="AF198" s="68">
        <f>IF(AE198&lt;=HORAS!$B$115,0,IF(AE198&lt;=HORAS!$B$116,0.25,IF(AE198&lt;=HORAS!$B$117,0.5,IF(AE198&lt;=HORAS!$B$114,0.75,1))))</f>
        <v>0</v>
      </c>
      <c r="AG198" s="67">
        <f t="shared" si="110"/>
        <v>0</v>
      </c>
      <c r="AH198" s="67">
        <f>IF(AA198&gt;=8,IF(E198&lt;HORAS!$B$97,AF198,0),0)</f>
        <v>0</v>
      </c>
      <c r="AI198" s="67">
        <f>IF(E198&gt;=HORAS!$B$97,AF198,0)</f>
        <v>0</v>
      </c>
      <c r="AJ198" s="67">
        <f t="shared" si="111"/>
        <v>0</v>
      </c>
      <c r="AK198" s="67">
        <f t="shared" si="112"/>
        <v>0</v>
      </c>
      <c r="AL198" s="71">
        <f t="shared" si="113"/>
        <v>0</v>
      </c>
      <c r="AN198" s="59">
        <f t="shared" si="114"/>
        <v>0</v>
      </c>
      <c r="AO198" s="58">
        <f>IF(H198=1,IF(D198&lt;HORAS!$B$104,HORAS!$D$104-HORAS!$B$104,HORAS!$D$104-D198),0)</f>
        <v>0</v>
      </c>
      <c r="AP198" s="58">
        <f>IF(H198=1,IF(E198&gt;HORAS!$C$104,HORAS!$C$104,E198),0)</f>
        <v>0</v>
      </c>
      <c r="AQ198" s="58">
        <f t="shared" si="115"/>
        <v>0</v>
      </c>
      <c r="AR198" s="72">
        <f t="shared" si="116"/>
        <v>0</v>
      </c>
      <c r="AS198" s="72">
        <f t="shared" si="117"/>
        <v>0</v>
      </c>
      <c r="AT198" s="68">
        <f>IF(AS198&lt;=HORAS!$B$115,0,IF(AS198&lt;=HORAS!$B$116,0.25,IF(AS198&lt;=HORAS!$B$117,0.5,IF(AS198&lt;=HORAS!$B$114,0.75,1))))</f>
        <v>0</v>
      </c>
      <c r="AU198" s="67">
        <f t="shared" si="118"/>
        <v>0</v>
      </c>
      <c r="AV198" s="59">
        <f>IF(H198=1,IF(E198&gt;HORAS!$C$104,E198-HORAS!$C$104),0)</f>
        <v>0</v>
      </c>
      <c r="AW198" s="67">
        <f t="shared" si="119"/>
        <v>0</v>
      </c>
      <c r="AX198" s="67">
        <f t="shared" si="120"/>
        <v>0</v>
      </c>
      <c r="AY198" s="68">
        <f>IF(AX198&lt;=HORAS!$B$115,0,IF(AX198&lt;=HORAS!$B$116,0.25,IF(AX198&lt;=HORAS!$B$117,0.5,IF(AX198&lt;=HORAS!$B$114,0.75,1))))</f>
        <v>0</v>
      </c>
      <c r="AZ198" s="67">
        <f t="shared" si="121"/>
        <v>0</v>
      </c>
      <c r="BA198" s="67"/>
    </row>
    <row r="199" spans="1:53" s="72" customFormat="1" x14ac:dyDescent="0.2">
      <c r="A199" s="64" t="s">
        <v>228</v>
      </c>
      <c r="B199" s="64" t="s">
        <v>7</v>
      </c>
      <c r="C199" s="61"/>
      <c r="D199" s="62"/>
      <c r="E199" s="59"/>
      <c r="F199" s="66">
        <f>IF(G199=1,0,IF(E199&gt;HORAS!$B$96,E199-HORAS!$B$96,))</f>
        <v>0</v>
      </c>
      <c r="G199" s="67">
        <f t="shared" si="122"/>
        <v>0</v>
      </c>
      <c r="H199" s="67">
        <f>IF(D199&gt;=HORAS!$B$103,1,0)</f>
        <v>0</v>
      </c>
      <c r="I199" s="68">
        <f t="shared" si="123"/>
        <v>0</v>
      </c>
      <c r="J199" s="68">
        <f>IF(I199&lt;=HORAS!$B$115,0,IF(I199&lt;=HORAS!$B$116,0.25,IF(I199&lt;=HORAS!$B$117,0.5,IF(I199&lt;=HORAS!$B$114,0.75,1))))</f>
        <v>0</v>
      </c>
      <c r="K199" s="69">
        <f>IF(G199=1,0,IF(E199&gt;HORAS!$B$97,E199-HORAS!$B$97,0))</f>
        <v>0</v>
      </c>
      <c r="L199" s="68">
        <f t="shared" si="124"/>
        <v>0</v>
      </c>
      <c r="M199" s="68">
        <f t="shared" si="125"/>
        <v>0</v>
      </c>
      <c r="N199" s="67">
        <f t="shared" si="126"/>
        <v>0</v>
      </c>
      <c r="O199" s="67">
        <f>IF(E199&lt;HORAS!$B$97,J199,0)</f>
        <v>0</v>
      </c>
      <c r="P199" s="67">
        <f t="shared" si="127"/>
        <v>0</v>
      </c>
      <c r="Q199" s="67">
        <f>IF(E199&gt;HORAS!$B$97,J199,0)</f>
        <v>0</v>
      </c>
      <c r="R199" s="67">
        <f t="shared" si="99"/>
        <v>0</v>
      </c>
      <c r="S199" s="67">
        <f t="shared" si="100"/>
        <v>0</v>
      </c>
      <c r="T199" s="67"/>
      <c r="U199" s="67">
        <f t="shared" si="101"/>
        <v>6</v>
      </c>
      <c r="V199" s="70" t="e">
        <f>VLOOKUP(C199,HORAS!$A$120:$A$137,1,FALSE)</f>
        <v>#N/A</v>
      </c>
      <c r="W199" s="67" t="b">
        <f t="shared" si="102"/>
        <v>1</v>
      </c>
      <c r="X199" s="59">
        <f t="shared" si="103"/>
        <v>0</v>
      </c>
      <c r="Y199" s="71">
        <f t="shared" si="104"/>
        <v>0</v>
      </c>
      <c r="Z199" s="71">
        <f t="shared" si="105"/>
        <v>0</v>
      </c>
      <c r="AA199" s="67">
        <f t="shared" si="106"/>
        <v>0</v>
      </c>
      <c r="AB199" s="67">
        <f t="shared" si="107"/>
        <v>0</v>
      </c>
      <c r="AC199" s="69">
        <f>IF(U199=7,IF(E199&gt;HORAS!$B$97,E199-HORAS!$B$97,0),IF(W199=FALSE,IF(E199&gt;HORAS!$B$97,E199-HORAS!$B$97,0),0))</f>
        <v>0</v>
      </c>
      <c r="AD199" s="71">
        <f t="shared" si="108"/>
        <v>0</v>
      </c>
      <c r="AE199" s="71">
        <f t="shared" si="109"/>
        <v>0</v>
      </c>
      <c r="AF199" s="68">
        <f>IF(AE199&lt;=HORAS!$B$115,0,IF(AE199&lt;=HORAS!$B$116,0.25,IF(AE199&lt;=HORAS!$B$117,0.5,IF(AE199&lt;=HORAS!$B$114,0.75,1))))</f>
        <v>0</v>
      </c>
      <c r="AG199" s="67">
        <f t="shared" si="110"/>
        <v>0</v>
      </c>
      <c r="AH199" s="67">
        <f>IF(AA199&gt;=8,IF(E199&lt;HORAS!$B$97,AF199,0),0)</f>
        <v>0</v>
      </c>
      <c r="AI199" s="67">
        <f>IF(E199&gt;=HORAS!$B$97,AF199,0)</f>
        <v>0</v>
      </c>
      <c r="AJ199" s="67">
        <f t="shared" si="111"/>
        <v>0</v>
      </c>
      <c r="AK199" s="67">
        <f t="shared" si="112"/>
        <v>0</v>
      </c>
      <c r="AL199" s="71">
        <f t="shared" si="113"/>
        <v>0</v>
      </c>
      <c r="AN199" s="59">
        <f t="shared" si="114"/>
        <v>0</v>
      </c>
      <c r="AO199" s="58">
        <f>IF(H199=1,IF(D199&lt;HORAS!$B$104,HORAS!$D$104-HORAS!$B$104,HORAS!$D$104-D199),0)</f>
        <v>0</v>
      </c>
      <c r="AP199" s="58">
        <f>IF(H199=1,IF(E199&gt;HORAS!$C$104,HORAS!$C$104,E199),0)</f>
        <v>0</v>
      </c>
      <c r="AQ199" s="58">
        <f t="shared" si="115"/>
        <v>0</v>
      </c>
      <c r="AR199" s="72">
        <f t="shared" si="116"/>
        <v>0</v>
      </c>
      <c r="AS199" s="72">
        <f t="shared" si="117"/>
        <v>0</v>
      </c>
      <c r="AT199" s="68">
        <f>IF(AS199&lt;=HORAS!$B$115,0,IF(AS199&lt;=HORAS!$B$116,0.25,IF(AS199&lt;=HORAS!$B$117,0.5,IF(AS199&lt;=HORAS!$B$114,0.75,1))))</f>
        <v>0</v>
      </c>
      <c r="AU199" s="67">
        <f t="shared" si="118"/>
        <v>0</v>
      </c>
      <c r="AV199" s="59">
        <f>IF(H199=1,IF(E199&gt;HORAS!$C$104,E199-HORAS!$C$104),0)</f>
        <v>0</v>
      </c>
      <c r="AW199" s="67">
        <f t="shared" si="119"/>
        <v>0</v>
      </c>
      <c r="AX199" s="67">
        <f t="shared" si="120"/>
        <v>0</v>
      </c>
      <c r="AY199" s="68">
        <f>IF(AX199&lt;=HORAS!$B$115,0,IF(AX199&lt;=HORAS!$B$116,0.25,IF(AX199&lt;=HORAS!$B$117,0.5,IF(AX199&lt;=HORAS!$B$114,0.75,1))))</f>
        <v>0</v>
      </c>
      <c r="AZ199" s="67">
        <f t="shared" si="121"/>
        <v>0</v>
      </c>
      <c r="BA199" s="67"/>
    </row>
    <row r="200" spans="1:53" s="72" customFormat="1" x14ac:dyDescent="0.2">
      <c r="A200" s="64" t="s">
        <v>228</v>
      </c>
      <c r="B200" s="64" t="s">
        <v>7</v>
      </c>
      <c r="C200" s="61"/>
      <c r="D200" s="62"/>
      <c r="E200" s="59"/>
      <c r="F200" s="66">
        <f>IF(G200=1,0,IF(E200&gt;HORAS!$B$96,E200-HORAS!$B$96,))</f>
        <v>0</v>
      </c>
      <c r="G200" s="67">
        <f t="shared" si="122"/>
        <v>0</v>
      </c>
      <c r="H200" s="67">
        <f>IF(D200&gt;=HORAS!$B$103,1,0)</f>
        <v>0</v>
      </c>
      <c r="I200" s="68">
        <f t="shared" si="123"/>
        <v>0</v>
      </c>
      <c r="J200" s="68">
        <f>IF(I200&lt;=HORAS!$B$115,0,IF(I200&lt;=HORAS!$B$116,0.25,IF(I200&lt;=HORAS!$B$117,0.5,IF(I200&lt;=HORAS!$B$114,0.75,1))))</f>
        <v>0</v>
      </c>
      <c r="K200" s="69">
        <f>IF(G200=1,0,IF(E200&gt;HORAS!$B$97,E200-HORAS!$B$97,0))</f>
        <v>0</v>
      </c>
      <c r="L200" s="68">
        <f t="shared" si="124"/>
        <v>0</v>
      </c>
      <c r="M200" s="68">
        <f t="shared" si="125"/>
        <v>0</v>
      </c>
      <c r="N200" s="67">
        <f t="shared" si="126"/>
        <v>0</v>
      </c>
      <c r="O200" s="67">
        <f>IF(E200&lt;HORAS!$B$97,J200,0)</f>
        <v>0</v>
      </c>
      <c r="P200" s="67">
        <f t="shared" si="127"/>
        <v>0</v>
      </c>
      <c r="Q200" s="67">
        <f>IF(E200&gt;HORAS!$B$97,J200,0)</f>
        <v>0</v>
      </c>
      <c r="R200" s="67">
        <f t="shared" si="99"/>
        <v>0</v>
      </c>
      <c r="S200" s="67">
        <f t="shared" si="100"/>
        <v>0</v>
      </c>
      <c r="T200" s="67"/>
      <c r="U200" s="67">
        <f t="shared" si="101"/>
        <v>6</v>
      </c>
      <c r="V200" s="70" t="e">
        <f>VLOOKUP(C200,HORAS!$A$120:$A$137,1,FALSE)</f>
        <v>#N/A</v>
      </c>
      <c r="W200" s="67" t="b">
        <f t="shared" si="102"/>
        <v>1</v>
      </c>
      <c r="X200" s="59">
        <f t="shared" si="103"/>
        <v>0</v>
      </c>
      <c r="Y200" s="71">
        <f t="shared" si="104"/>
        <v>0</v>
      </c>
      <c r="Z200" s="71">
        <f t="shared" si="105"/>
        <v>0</v>
      </c>
      <c r="AA200" s="67">
        <f t="shared" si="106"/>
        <v>0</v>
      </c>
      <c r="AB200" s="67">
        <f t="shared" si="107"/>
        <v>0</v>
      </c>
      <c r="AC200" s="69">
        <f>IF(U200=7,IF(E200&gt;HORAS!$B$97,E200-HORAS!$B$97,0),IF(W200=FALSE,IF(E200&gt;HORAS!$B$97,E200-HORAS!$B$97,0),0))</f>
        <v>0</v>
      </c>
      <c r="AD200" s="71">
        <f t="shared" si="108"/>
        <v>0</v>
      </c>
      <c r="AE200" s="71">
        <f t="shared" si="109"/>
        <v>0</v>
      </c>
      <c r="AF200" s="68">
        <f>IF(AE200&lt;=HORAS!$B$115,0,IF(AE200&lt;=HORAS!$B$116,0.25,IF(AE200&lt;=HORAS!$B$117,0.5,IF(AE200&lt;=HORAS!$B$114,0.75,1))))</f>
        <v>0</v>
      </c>
      <c r="AG200" s="67">
        <f t="shared" si="110"/>
        <v>0</v>
      </c>
      <c r="AH200" s="67">
        <f>IF(AA200&gt;=8,IF(E200&lt;HORAS!$B$97,AF200,0),0)</f>
        <v>0</v>
      </c>
      <c r="AI200" s="67">
        <f>IF(E200&gt;=HORAS!$B$97,AF200,0)</f>
        <v>0</v>
      </c>
      <c r="AJ200" s="67">
        <f t="shared" si="111"/>
        <v>0</v>
      </c>
      <c r="AK200" s="67">
        <f t="shared" si="112"/>
        <v>0</v>
      </c>
      <c r="AL200" s="71">
        <f t="shared" si="113"/>
        <v>0</v>
      </c>
      <c r="AN200" s="59">
        <f t="shared" si="114"/>
        <v>0</v>
      </c>
      <c r="AO200" s="58">
        <f>IF(H200=1,IF(D200&lt;HORAS!$B$104,HORAS!$D$104-HORAS!$B$104,HORAS!$D$104-D200),0)</f>
        <v>0</v>
      </c>
      <c r="AP200" s="58">
        <f>IF(H200=1,IF(E200&gt;HORAS!$C$104,HORAS!$C$104,E200),0)</f>
        <v>0</v>
      </c>
      <c r="AQ200" s="58">
        <f t="shared" si="115"/>
        <v>0</v>
      </c>
      <c r="AR200" s="72">
        <f t="shared" si="116"/>
        <v>0</v>
      </c>
      <c r="AS200" s="72">
        <f t="shared" si="117"/>
        <v>0</v>
      </c>
      <c r="AT200" s="68">
        <f>IF(AS200&lt;=HORAS!$B$115,0,IF(AS200&lt;=HORAS!$B$116,0.25,IF(AS200&lt;=HORAS!$B$117,0.5,IF(AS200&lt;=HORAS!$B$114,0.75,1))))</f>
        <v>0</v>
      </c>
      <c r="AU200" s="67">
        <f t="shared" si="118"/>
        <v>0</v>
      </c>
      <c r="AV200" s="59">
        <f>IF(H200=1,IF(E200&gt;HORAS!$C$104,E200-HORAS!$C$104),0)</f>
        <v>0</v>
      </c>
      <c r="AW200" s="67">
        <f t="shared" si="119"/>
        <v>0</v>
      </c>
      <c r="AX200" s="67">
        <f t="shared" si="120"/>
        <v>0</v>
      </c>
      <c r="AY200" s="68">
        <f>IF(AX200&lt;=HORAS!$B$115,0,IF(AX200&lt;=HORAS!$B$116,0.25,IF(AX200&lt;=HORAS!$B$117,0.5,IF(AX200&lt;=HORAS!$B$114,0.75,1))))</f>
        <v>0</v>
      </c>
      <c r="AZ200" s="67">
        <f t="shared" si="121"/>
        <v>0</v>
      </c>
      <c r="BA200" s="67"/>
    </row>
    <row r="201" spans="1:53" s="72" customFormat="1" x14ac:dyDescent="0.2">
      <c r="A201" s="64" t="s">
        <v>228</v>
      </c>
      <c r="B201" s="64" t="s">
        <v>7</v>
      </c>
      <c r="C201" s="61"/>
      <c r="D201" s="62"/>
      <c r="E201" s="59"/>
      <c r="F201" s="66">
        <f>IF(G201=1,0,IF(E201&gt;HORAS!$B$96,E201-HORAS!$B$96,))</f>
        <v>0</v>
      </c>
      <c r="G201" s="67">
        <f t="shared" si="122"/>
        <v>0</v>
      </c>
      <c r="H201" s="67">
        <f>IF(D201&gt;=HORAS!$B$103,1,0)</f>
        <v>0</v>
      </c>
      <c r="I201" s="68">
        <f t="shared" si="123"/>
        <v>0</v>
      </c>
      <c r="J201" s="68">
        <f>IF(I201&lt;=HORAS!$B$115,0,IF(I201&lt;=HORAS!$B$116,0.25,IF(I201&lt;=HORAS!$B$117,0.5,IF(I201&lt;=HORAS!$B$114,0.75,1))))</f>
        <v>0</v>
      </c>
      <c r="K201" s="69">
        <f>IF(G201=1,0,IF(E201&gt;HORAS!$B$97,E201-HORAS!$B$97,0))</f>
        <v>0</v>
      </c>
      <c r="L201" s="68">
        <f t="shared" si="124"/>
        <v>0</v>
      </c>
      <c r="M201" s="68">
        <f t="shared" si="125"/>
        <v>0</v>
      </c>
      <c r="N201" s="67">
        <f t="shared" si="126"/>
        <v>0</v>
      </c>
      <c r="O201" s="67">
        <f>IF(E201&lt;HORAS!$B$97,J201,0)</f>
        <v>0</v>
      </c>
      <c r="P201" s="67">
        <f t="shared" si="127"/>
        <v>0</v>
      </c>
      <c r="Q201" s="67">
        <f>IF(E201&gt;HORAS!$B$97,J201,0)</f>
        <v>0</v>
      </c>
      <c r="R201" s="67">
        <f t="shared" si="99"/>
        <v>0</v>
      </c>
      <c r="S201" s="67">
        <f t="shared" si="100"/>
        <v>0</v>
      </c>
      <c r="T201" s="67"/>
      <c r="U201" s="67">
        <f t="shared" si="101"/>
        <v>6</v>
      </c>
      <c r="V201" s="70" t="e">
        <f>VLOOKUP(C201,HORAS!$A$120:$A$137,1,FALSE)</f>
        <v>#N/A</v>
      </c>
      <c r="W201" s="67" t="b">
        <f t="shared" si="102"/>
        <v>1</v>
      </c>
      <c r="X201" s="59">
        <f t="shared" si="103"/>
        <v>0</v>
      </c>
      <c r="Y201" s="71">
        <f t="shared" si="104"/>
        <v>0</v>
      </c>
      <c r="Z201" s="71">
        <f t="shared" si="105"/>
        <v>0</v>
      </c>
      <c r="AA201" s="67">
        <f t="shared" si="106"/>
        <v>0</v>
      </c>
      <c r="AB201" s="67">
        <f t="shared" si="107"/>
        <v>0</v>
      </c>
      <c r="AC201" s="69">
        <f>IF(U201=7,IF(E201&gt;HORAS!$B$97,E201-HORAS!$B$97,0),IF(W201=FALSE,IF(E201&gt;HORAS!$B$97,E201-HORAS!$B$97,0),0))</f>
        <v>0</v>
      </c>
      <c r="AD201" s="71">
        <f t="shared" si="108"/>
        <v>0</v>
      </c>
      <c r="AE201" s="71">
        <f t="shared" si="109"/>
        <v>0</v>
      </c>
      <c r="AF201" s="68">
        <f>IF(AE201&lt;=HORAS!$B$115,0,IF(AE201&lt;=HORAS!$B$116,0.25,IF(AE201&lt;=HORAS!$B$117,0.5,IF(AE201&lt;=HORAS!$B$114,0.75,1))))</f>
        <v>0</v>
      </c>
      <c r="AG201" s="67">
        <f t="shared" si="110"/>
        <v>0</v>
      </c>
      <c r="AH201" s="67">
        <f>IF(AA201&gt;=8,IF(E201&lt;HORAS!$B$97,AF201,0),0)</f>
        <v>0</v>
      </c>
      <c r="AI201" s="67">
        <f>IF(E201&gt;=HORAS!$B$97,AF201,0)</f>
        <v>0</v>
      </c>
      <c r="AJ201" s="67">
        <f t="shared" si="111"/>
        <v>0</v>
      </c>
      <c r="AK201" s="67">
        <f t="shared" si="112"/>
        <v>0</v>
      </c>
      <c r="AL201" s="71">
        <f t="shared" si="113"/>
        <v>0</v>
      </c>
      <c r="AN201" s="59">
        <f t="shared" si="114"/>
        <v>0</v>
      </c>
      <c r="AO201" s="58">
        <f>IF(H201=1,IF(D201&lt;HORAS!$B$104,HORAS!$D$104-HORAS!$B$104,HORAS!$D$104-D201),0)</f>
        <v>0</v>
      </c>
      <c r="AP201" s="58">
        <f>IF(H201=1,IF(E201&gt;HORAS!$C$104,HORAS!$C$104,E201),0)</f>
        <v>0</v>
      </c>
      <c r="AQ201" s="58">
        <f t="shared" si="115"/>
        <v>0</v>
      </c>
      <c r="AR201" s="72">
        <f t="shared" si="116"/>
        <v>0</v>
      </c>
      <c r="AS201" s="72">
        <f t="shared" si="117"/>
        <v>0</v>
      </c>
      <c r="AT201" s="68">
        <f>IF(AS201&lt;=HORAS!$B$115,0,IF(AS201&lt;=HORAS!$B$116,0.25,IF(AS201&lt;=HORAS!$B$117,0.5,IF(AS201&lt;=HORAS!$B$114,0.75,1))))</f>
        <v>0</v>
      </c>
      <c r="AU201" s="67">
        <f t="shared" si="118"/>
        <v>0</v>
      </c>
      <c r="AV201" s="59">
        <f>IF(H201=1,IF(E201&gt;HORAS!$C$104,E201-HORAS!$C$104),0)</f>
        <v>0</v>
      </c>
      <c r="AW201" s="67">
        <f t="shared" si="119"/>
        <v>0</v>
      </c>
      <c r="AX201" s="67">
        <f t="shared" si="120"/>
        <v>0</v>
      </c>
      <c r="AY201" s="68">
        <f>IF(AX201&lt;=HORAS!$B$115,0,IF(AX201&lt;=HORAS!$B$116,0.25,IF(AX201&lt;=HORAS!$B$117,0.5,IF(AX201&lt;=HORAS!$B$114,0.75,1))))</f>
        <v>0</v>
      </c>
      <c r="AZ201" s="67">
        <f t="shared" si="121"/>
        <v>0</v>
      </c>
      <c r="BA201" s="67"/>
    </row>
    <row r="202" spans="1:53" s="72" customFormat="1" x14ac:dyDescent="0.2">
      <c r="A202" s="64" t="s">
        <v>228</v>
      </c>
      <c r="B202" s="64" t="s">
        <v>7</v>
      </c>
      <c r="C202" s="61"/>
      <c r="D202" s="62"/>
      <c r="E202" s="59"/>
      <c r="F202" s="66">
        <f>IF(G202=1,0,IF(E202&gt;HORAS!$B$96,E202-HORAS!$B$96,))</f>
        <v>0</v>
      </c>
      <c r="G202" s="67">
        <f t="shared" si="122"/>
        <v>0</v>
      </c>
      <c r="H202" s="67">
        <f>IF(D202&gt;=HORAS!$B$103,1,0)</f>
        <v>0</v>
      </c>
      <c r="I202" s="68">
        <f t="shared" si="123"/>
        <v>0</v>
      </c>
      <c r="J202" s="68">
        <f>IF(I202&lt;=HORAS!$B$115,0,IF(I202&lt;=HORAS!$B$116,0.25,IF(I202&lt;=HORAS!$B$117,0.5,IF(I202&lt;=HORAS!$B$114,0.75,1))))</f>
        <v>0</v>
      </c>
      <c r="K202" s="69">
        <f>IF(G202=1,0,IF(E202&gt;HORAS!$B$97,E202-HORAS!$B$97,0))</f>
        <v>0</v>
      </c>
      <c r="L202" s="68">
        <f t="shared" si="124"/>
        <v>0</v>
      </c>
      <c r="M202" s="68">
        <f t="shared" si="125"/>
        <v>0</v>
      </c>
      <c r="N202" s="67">
        <f t="shared" si="126"/>
        <v>0</v>
      </c>
      <c r="O202" s="67">
        <f>IF(E202&lt;HORAS!$B$97,J202,0)</f>
        <v>0</v>
      </c>
      <c r="P202" s="67">
        <f t="shared" si="127"/>
        <v>0</v>
      </c>
      <c r="Q202" s="67">
        <f>IF(E202&gt;HORAS!$B$97,J202,0)</f>
        <v>0</v>
      </c>
      <c r="R202" s="67">
        <f t="shared" si="99"/>
        <v>0</v>
      </c>
      <c r="S202" s="67">
        <f t="shared" si="100"/>
        <v>0</v>
      </c>
      <c r="T202" s="67"/>
      <c r="U202" s="67">
        <f t="shared" si="101"/>
        <v>6</v>
      </c>
      <c r="V202" s="70" t="e">
        <f>VLOOKUP(C202,HORAS!$A$120:$A$137,1,FALSE)</f>
        <v>#N/A</v>
      </c>
      <c r="W202" s="67" t="b">
        <f t="shared" si="102"/>
        <v>1</v>
      </c>
      <c r="X202" s="59">
        <f t="shared" si="103"/>
        <v>0</v>
      </c>
      <c r="Y202" s="71">
        <f t="shared" si="104"/>
        <v>0</v>
      </c>
      <c r="Z202" s="71">
        <f t="shared" si="105"/>
        <v>0</v>
      </c>
      <c r="AA202" s="67">
        <f t="shared" si="106"/>
        <v>0</v>
      </c>
      <c r="AB202" s="67">
        <f t="shared" si="107"/>
        <v>0</v>
      </c>
      <c r="AC202" s="69">
        <f>IF(U202=7,IF(E202&gt;HORAS!$B$97,E202-HORAS!$B$97,0),IF(W202=FALSE,IF(E202&gt;HORAS!$B$97,E202-HORAS!$B$97,0),0))</f>
        <v>0</v>
      </c>
      <c r="AD202" s="71">
        <f t="shared" si="108"/>
        <v>0</v>
      </c>
      <c r="AE202" s="71">
        <f t="shared" si="109"/>
        <v>0</v>
      </c>
      <c r="AF202" s="68">
        <f>IF(AE202&lt;=HORAS!$B$115,0,IF(AE202&lt;=HORAS!$B$116,0.25,IF(AE202&lt;=HORAS!$B$117,0.5,IF(AE202&lt;=HORAS!$B$114,0.75,1))))</f>
        <v>0</v>
      </c>
      <c r="AG202" s="67">
        <f t="shared" si="110"/>
        <v>0</v>
      </c>
      <c r="AH202" s="67">
        <f>IF(AA202&gt;=8,IF(E202&lt;HORAS!$B$97,AF202,0),0)</f>
        <v>0</v>
      </c>
      <c r="AI202" s="67">
        <f>IF(E202&gt;=HORAS!$B$97,AF202,0)</f>
        <v>0</v>
      </c>
      <c r="AJ202" s="67">
        <f t="shared" si="111"/>
        <v>0</v>
      </c>
      <c r="AK202" s="67">
        <f t="shared" si="112"/>
        <v>0</v>
      </c>
      <c r="AL202" s="71">
        <f t="shared" si="113"/>
        <v>0</v>
      </c>
      <c r="AN202" s="59">
        <f t="shared" si="114"/>
        <v>0</v>
      </c>
      <c r="AO202" s="58">
        <f>IF(H202=1,IF(D202&lt;HORAS!$B$104,HORAS!$D$104-HORAS!$B$104,HORAS!$D$104-D202),0)</f>
        <v>0</v>
      </c>
      <c r="AP202" s="58">
        <f>IF(H202=1,IF(E202&gt;HORAS!$C$104,HORAS!$C$104,E202),0)</f>
        <v>0</v>
      </c>
      <c r="AQ202" s="58">
        <f t="shared" si="115"/>
        <v>0</v>
      </c>
      <c r="AR202" s="72">
        <f t="shared" si="116"/>
        <v>0</v>
      </c>
      <c r="AS202" s="72">
        <f t="shared" si="117"/>
        <v>0</v>
      </c>
      <c r="AT202" s="68">
        <f>IF(AS202&lt;=HORAS!$B$115,0,IF(AS202&lt;=HORAS!$B$116,0.25,IF(AS202&lt;=HORAS!$B$117,0.5,IF(AS202&lt;=HORAS!$B$114,0.75,1))))</f>
        <v>0</v>
      </c>
      <c r="AU202" s="67">
        <f t="shared" si="118"/>
        <v>0</v>
      </c>
      <c r="AV202" s="59">
        <f>IF(H202=1,IF(E202&gt;HORAS!$C$104,E202-HORAS!$C$104),0)</f>
        <v>0</v>
      </c>
      <c r="AW202" s="67">
        <f t="shared" si="119"/>
        <v>0</v>
      </c>
      <c r="AX202" s="67">
        <f t="shared" si="120"/>
        <v>0</v>
      </c>
      <c r="AY202" s="68">
        <f>IF(AX202&lt;=HORAS!$B$115,0,IF(AX202&lt;=HORAS!$B$116,0.25,IF(AX202&lt;=HORAS!$B$117,0.5,IF(AX202&lt;=HORAS!$B$114,0.75,1))))</f>
        <v>0</v>
      </c>
      <c r="AZ202" s="67">
        <f t="shared" si="121"/>
        <v>0</v>
      </c>
      <c r="BA202" s="67"/>
    </row>
    <row r="203" spans="1:53" s="72" customFormat="1" x14ac:dyDescent="0.2">
      <c r="A203" s="64" t="s">
        <v>228</v>
      </c>
      <c r="B203" s="64" t="s">
        <v>7</v>
      </c>
      <c r="C203" s="61"/>
      <c r="D203" s="62"/>
      <c r="E203" s="59"/>
      <c r="F203" s="66">
        <f>IF(G203=1,0,IF(E203&gt;HORAS!$B$96,E203-HORAS!$B$96,))</f>
        <v>0</v>
      </c>
      <c r="G203" s="67">
        <f t="shared" si="122"/>
        <v>0</v>
      </c>
      <c r="H203" s="67">
        <f>IF(D203&gt;=HORAS!$B$103,1,0)</f>
        <v>0</v>
      </c>
      <c r="I203" s="68">
        <f t="shared" si="123"/>
        <v>0</v>
      </c>
      <c r="J203" s="68">
        <f>IF(I203&lt;=HORAS!$B$115,0,IF(I203&lt;=HORAS!$B$116,0.25,IF(I203&lt;=HORAS!$B$117,0.5,IF(I203&lt;=HORAS!$B$114,0.75,1))))</f>
        <v>0</v>
      </c>
      <c r="K203" s="69">
        <f>IF(G203=1,0,IF(E203&gt;HORAS!$B$97,E203-HORAS!$B$97,0))</f>
        <v>0</v>
      </c>
      <c r="L203" s="68">
        <f t="shared" si="124"/>
        <v>0</v>
      </c>
      <c r="M203" s="68">
        <f t="shared" si="125"/>
        <v>0</v>
      </c>
      <c r="N203" s="67">
        <f t="shared" si="126"/>
        <v>0</v>
      </c>
      <c r="O203" s="67">
        <f>IF(E203&lt;HORAS!$B$97,J203,0)</f>
        <v>0</v>
      </c>
      <c r="P203" s="67">
        <f t="shared" si="127"/>
        <v>0</v>
      </c>
      <c r="Q203" s="67">
        <f>IF(E203&gt;HORAS!$B$97,J203,0)</f>
        <v>0</v>
      </c>
      <c r="R203" s="67">
        <f t="shared" si="99"/>
        <v>0</v>
      </c>
      <c r="S203" s="67">
        <f t="shared" si="100"/>
        <v>0</v>
      </c>
      <c r="T203" s="67"/>
      <c r="U203" s="67">
        <f t="shared" si="101"/>
        <v>6</v>
      </c>
      <c r="V203" s="70" t="e">
        <f>VLOOKUP(C203,HORAS!$A$120:$A$137,1,FALSE)</f>
        <v>#N/A</v>
      </c>
      <c r="W203" s="67" t="b">
        <f t="shared" si="102"/>
        <v>1</v>
      </c>
      <c r="X203" s="59">
        <f t="shared" si="103"/>
        <v>0</v>
      </c>
      <c r="Y203" s="71">
        <f t="shared" si="104"/>
        <v>0</v>
      </c>
      <c r="Z203" s="71">
        <f t="shared" si="105"/>
        <v>0</v>
      </c>
      <c r="AA203" s="67">
        <f t="shared" si="106"/>
        <v>0</v>
      </c>
      <c r="AB203" s="67">
        <f t="shared" si="107"/>
        <v>0</v>
      </c>
      <c r="AC203" s="69">
        <f>IF(U203=7,IF(E203&gt;HORAS!$B$97,E203-HORAS!$B$97,0),IF(W203=FALSE,IF(E203&gt;HORAS!$B$97,E203-HORAS!$B$97,0),0))</f>
        <v>0</v>
      </c>
      <c r="AD203" s="71">
        <f t="shared" si="108"/>
        <v>0</v>
      </c>
      <c r="AE203" s="71">
        <f t="shared" si="109"/>
        <v>0</v>
      </c>
      <c r="AF203" s="68">
        <f>IF(AE203&lt;=HORAS!$B$115,0,IF(AE203&lt;=HORAS!$B$116,0.25,IF(AE203&lt;=HORAS!$B$117,0.5,IF(AE203&lt;=HORAS!$B$114,0.75,1))))</f>
        <v>0</v>
      </c>
      <c r="AG203" s="67">
        <f t="shared" si="110"/>
        <v>0</v>
      </c>
      <c r="AH203" s="67">
        <f>IF(AA203&gt;=8,IF(E203&lt;HORAS!$B$97,AF203,0),0)</f>
        <v>0</v>
      </c>
      <c r="AI203" s="67">
        <f>IF(E203&gt;=HORAS!$B$97,AF203,0)</f>
        <v>0</v>
      </c>
      <c r="AJ203" s="67">
        <f t="shared" si="111"/>
        <v>0</v>
      </c>
      <c r="AK203" s="67">
        <f t="shared" si="112"/>
        <v>0</v>
      </c>
      <c r="AL203" s="71">
        <f t="shared" si="113"/>
        <v>0</v>
      </c>
      <c r="AN203" s="59">
        <f t="shared" si="114"/>
        <v>0</v>
      </c>
      <c r="AO203" s="58">
        <f>IF(H203=1,IF(D203&lt;HORAS!$B$104,HORAS!$D$104-HORAS!$B$104,HORAS!$D$104-D203),0)</f>
        <v>0</v>
      </c>
      <c r="AP203" s="58">
        <f>IF(H203=1,IF(E203&gt;HORAS!$C$104,HORAS!$C$104,E203),0)</f>
        <v>0</v>
      </c>
      <c r="AQ203" s="58">
        <f t="shared" si="115"/>
        <v>0</v>
      </c>
      <c r="AR203" s="72">
        <f t="shared" si="116"/>
        <v>0</v>
      </c>
      <c r="AS203" s="72">
        <f t="shared" si="117"/>
        <v>0</v>
      </c>
      <c r="AT203" s="68">
        <f>IF(AS203&lt;=HORAS!$B$115,0,IF(AS203&lt;=HORAS!$B$116,0.25,IF(AS203&lt;=HORAS!$B$117,0.5,IF(AS203&lt;=HORAS!$B$114,0.75,1))))</f>
        <v>0</v>
      </c>
      <c r="AU203" s="67">
        <f t="shared" si="118"/>
        <v>0</v>
      </c>
      <c r="AV203" s="59">
        <f>IF(H203=1,IF(E203&gt;HORAS!$C$104,E203-HORAS!$C$104),0)</f>
        <v>0</v>
      </c>
      <c r="AW203" s="67">
        <f t="shared" si="119"/>
        <v>0</v>
      </c>
      <c r="AX203" s="67">
        <f t="shared" si="120"/>
        <v>0</v>
      </c>
      <c r="AY203" s="68">
        <f>IF(AX203&lt;=HORAS!$B$115,0,IF(AX203&lt;=HORAS!$B$116,0.25,IF(AX203&lt;=HORAS!$B$117,0.5,IF(AX203&lt;=HORAS!$B$114,0.75,1))))</f>
        <v>0</v>
      </c>
      <c r="AZ203" s="67">
        <f t="shared" si="121"/>
        <v>0</v>
      </c>
      <c r="BA203" s="67"/>
    </row>
    <row r="204" spans="1:53" s="72" customFormat="1" x14ac:dyDescent="0.2">
      <c r="A204" s="64" t="s">
        <v>228</v>
      </c>
      <c r="B204" s="64" t="s">
        <v>7</v>
      </c>
      <c r="C204" s="61"/>
      <c r="D204" s="62"/>
      <c r="E204" s="59"/>
      <c r="F204" s="66">
        <f>IF(G204=1,0,IF(E204&gt;HORAS!$B$96,E204-HORAS!$B$96,))</f>
        <v>0</v>
      </c>
      <c r="G204" s="67">
        <f t="shared" si="122"/>
        <v>0</v>
      </c>
      <c r="H204" s="67">
        <f>IF(D204&gt;=HORAS!$B$103,1,0)</f>
        <v>0</v>
      </c>
      <c r="I204" s="68">
        <f t="shared" si="123"/>
        <v>0</v>
      </c>
      <c r="J204" s="68">
        <f>IF(I204&lt;=HORAS!$B$115,0,IF(I204&lt;=HORAS!$B$116,0.25,IF(I204&lt;=HORAS!$B$117,0.5,IF(I204&lt;=HORAS!$B$114,0.75,1))))</f>
        <v>0</v>
      </c>
      <c r="K204" s="69">
        <f>IF(G204=1,0,IF(E204&gt;HORAS!$B$97,E204-HORAS!$B$97,0))</f>
        <v>0</v>
      </c>
      <c r="L204" s="68">
        <f t="shared" si="124"/>
        <v>0</v>
      </c>
      <c r="M204" s="68">
        <f t="shared" si="125"/>
        <v>0</v>
      </c>
      <c r="N204" s="67">
        <f t="shared" si="126"/>
        <v>0</v>
      </c>
      <c r="O204" s="67">
        <f>IF(E204&lt;HORAS!$B$97,J204,0)</f>
        <v>0</v>
      </c>
      <c r="P204" s="67">
        <f t="shared" si="127"/>
        <v>0</v>
      </c>
      <c r="Q204" s="67">
        <f>IF(E204&gt;HORAS!$B$97,J204,0)</f>
        <v>0</v>
      </c>
      <c r="R204" s="67">
        <f t="shared" si="99"/>
        <v>0</v>
      </c>
      <c r="S204" s="67">
        <f t="shared" si="100"/>
        <v>0</v>
      </c>
      <c r="T204" s="67"/>
      <c r="U204" s="67">
        <f t="shared" si="101"/>
        <v>6</v>
      </c>
      <c r="V204" s="70" t="e">
        <f>VLOOKUP(C204,HORAS!$A$120:$A$137,1,FALSE)</f>
        <v>#N/A</v>
      </c>
      <c r="W204" s="67" t="b">
        <f t="shared" si="102"/>
        <v>1</v>
      </c>
      <c r="X204" s="59">
        <f t="shared" si="103"/>
        <v>0</v>
      </c>
      <c r="Y204" s="71">
        <f t="shared" si="104"/>
        <v>0</v>
      </c>
      <c r="Z204" s="71">
        <f t="shared" si="105"/>
        <v>0</v>
      </c>
      <c r="AA204" s="67">
        <f t="shared" si="106"/>
        <v>0</v>
      </c>
      <c r="AB204" s="67">
        <f t="shared" si="107"/>
        <v>0</v>
      </c>
      <c r="AC204" s="69">
        <f>IF(U204=7,IF(E204&gt;HORAS!$B$97,E204-HORAS!$B$97,0),IF(W204=FALSE,IF(E204&gt;HORAS!$B$97,E204-HORAS!$B$97,0),0))</f>
        <v>0</v>
      </c>
      <c r="AD204" s="71">
        <f t="shared" si="108"/>
        <v>0</v>
      </c>
      <c r="AE204" s="71">
        <f t="shared" si="109"/>
        <v>0</v>
      </c>
      <c r="AF204" s="68">
        <f>IF(AE204&lt;=HORAS!$B$115,0,IF(AE204&lt;=HORAS!$B$116,0.25,IF(AE204&lt;=HORAS!$B$117,0.5,IF(AE204&lt;=HORAS!$B$114,0.75,1))))</f>
        <v>0</v>
      </c>
      <c r="AG204" s="67">
        <f t="shared" si="110"/>
        <v>0</v>
      </c>
      <c r="AH204" s="67">
        <f>IF(AA204&gt;=8,IF(E204&lt;HORAS!$B$97,AF204,0),0)</f>
        <v>0</v>
      </c>
      <c r="AI204" s="67">
        <f>IF(E204&gt;=HORAS!$B$97,AF204,0)</f>
        <v>0</v>
      </c>
      <c r="AJ204" s="67">
        <f t="shared" si="111"/>
        <v>0</v>
      </c>
      <c r="AK204" s="67">
        <f t="shared" si="112"/>
        <v>0</v>
      </c>
      <c r="AL204" s="71">
        <f t="shared" si="113"/>
        <v>0</v>
      </c>
      <c r="AN204" s="59">
        <f t="shared" si="114"/>
        <v>0</v>
      </c>
      <c r="AO204" s="58">
        <f>IF(H204=1,IF(D204&lt;HORAS!$B$104,HORAS!$D$104-HORAS!$B$104,HORAS!$D$104-D204),0)</f>
        <v>0</v>
      </c>
      <c r="AP204" s="58">
        <f>IF(H204=1,IF(E204&gt;HORAS!$C$104,HORAS!$C$104,E204),0)</f>
        <v>0</v>
      </c>
      <c r="AQ204" s="58">
        <f t="shared" si="115"/>
        <v>0</v>
      </c>
      <c r="AR204" s="72">
        <f t="shared" si="116"/>
        <v>0</v>
      </c>
      <c r="AS204" s="72">
        <f t="shared" si="117"/>
        <v>0</v>
      </c>
      <c r="AT204" s="68">
        <f>IF(AS204&lt;=HORAS!$B$115,0,IF(AS204&lt;=HORAS!$B$116,0.25,IF(AS204&lt;=HORAS!$B$117,0.5,IF(AS204&lt;=HORAS!$B$114,0.75,1))))</f>
        <v>0</v>
      </c>
      <c r="AU204" s="67">
        <f t="shared" si="118"/>
        <v>0</v>
      </c>
      <c r="AV204" s="59">
        <f>IF(H204=1,IF(E204&gt;HORAS!$C$104,E204-HORAS!$C$104),0)</f>
        <v>0</v>
      </c>
      <c r="AW204" s="67">
        <f t="shared" si="119"/>
        <v>0</v>
      </c>
      <c r="AX204" s="67">
        <f t="shared" si="120"/>
        <v>0</v>
      </c>
      <c r="AY204" s="68">
        <f>IF(AX204&lt;=HORAS!$B$115,0,IF(AX204&lt;=HORAS!$B$116,0.25,IF(AX204&lt;=HORAS!$B$117,0.5,IF(AX204&lt;=HORAS!$B$114,0.75,1))))</f>
        <v>0</v>
      </c>
      <c r="AZ204" s="67">
        <f t="shared" si="121"/>
        <v>0</v>
      </c>
      <c r="BA204" s="67"/>
    </row>
    <row r="205" spans="1:53" s="72" customFormat="1" x14ac:dyDescent="0.2">
      <c r="A205" s="64" t="s">
        <v>228</v>
      </c>
      <c r="B205" s="64" t="s">
        <v>7</v>
      </c>
      <c r="C205" s="61"/>
      <c r="D205" s="62"/>
      <c r="E205" s="59"/>
      <c r="F205" s="66">
        <f>IF(G205=1,0,IF(E205&gt;HORAS!$B$96,E205-HORAS!$B$96,))</f>
        <v>0</v>
      </c>
      <c r="G205" s="67">
        <f t="shared" si="122"/>
        <v>0</v>
      </c>
      <c r="H205" s="67">
        <f>IF(D205&gt;=HORAS!$B$103,1,0)</f>
        <v>0</v>
      </c>
      <c r="I205" s="68">
        <f t="shared" si="123"/>
        <v>0</v>
      </c>
      <c r="J205" s="68">
        <f>IF(I205&lt;=HORAS!$B$115,0,IF(I205&lt;=HORAS!$B$116,0.25,IF(I205&lt;=HORAS!$B$117,0.5,IF(I205&lt;=HORAS!$B$114,0.75,1))))</f>
        <v>0</v>
      </c>
      <c r="K205" s="69">
        <f>IF(G205=1,0,IF(E205&gt;HORAS!$B$97,E205-HORAS!$B$97,0))</f>
        <v>0</v>
      </c>
      <c r="L205" s="68">
        <f t="shared" si="124"/>
        <v>0</v>
      </c>
      <c r="M205" s="68">
        <f t="shared" si="125"/>
        <v>0</v>
      </c>
      <c r="N205" s="67">
        <f t="shared" si="126"/>
        <v>0</v>
      </c>
      <c r="O205" s="67">
        <f>IF(E205&lt;HORAS!$B$97,J205,0)</f>
        <v>0</v>
      </c>
      <c r="P205" s="67">
        <f t="shared" si="127"/>
        <v>0</v>
      </c>
      <c r="Q205" s="67">
        <f>IF(E205&gt;HORAS!$B$97,J205,0)</f>
        <v>0</v>
      </c>
      <c r="R205" s="67">
        <f t="shared" si="99"/>
        <v>0</v>
      </c>
      <c r="S205" s="67">
        <f t="shared" si="100"/>
        <v>0</v>
      </c>
      <c r="T205" s="67"/>
      <c r="U205" s="67">
        <f t="shared" si="101"/>
        <v>6</v>
      </c>
      <c r="V205" s="70" t="e">
        <f>VLOOKUP(C205,HORAS!$A$120:$A$137,1,FALSE)</f>
        <v>#N/A</v>
      </c>
      <c r="W205" s="67" t="b">
        <f t="shared" si="102"/>
        <v>1</v>
      </c>
      <c r="X205" s="59">
        <f t="shared" si="103"/>
        <v>0</v>
      </c>
      <c r="Y205" s="71">
        <f t="shared" si="104"/>
        <v>0</v>
      </c>
      <c r="Z205" s="71">
        <f t="shared" si="105"/>
        <v>0</v>
      </c>
      <c r="AA205" s="67">
        <f t="shared" si="106"/>
        <v>0</v>
      </c>
      <c r="AB205" s="67">
        <f t="shared" si="107"/>
        <v>0</v>
      </c>
      <c r="AC205" s="69">
        <f>IF(U205=7,IF(E205&gt;HORAS!$B$97,E205-HORAS!$B$97,0),IF(W205=FALSE,IF(E205&gt;HORAS!$B$97,E205-HORAS!$B$97,0),0))</f>
        <v>0</v>
      </c>
      <c r="AD205" s="71">
        <f t="shared" si="108"/>
        <v>0</v>
      </c>
      <c r="AE205" s="71">
        <f t="shared" si="109"/>
        <v>0</v>
      </c>
      <c r="AF205" s="68">
        <f>IF(AE205&lt;=HORAS!$B$115,0,IF(AE205&lt;=HORAS!$B$116,0.25,IF(AE205&lt;=HORAS!$B$117,0.5,IF(AE205&lt;=HORAS!$B$114,0.75,1))))</f>
        <v>0</v>
      </c>
      <c r="AG205" s="67">
        <f t="shared" si="110"/>
        <v>0</v>
      </c>
      <c r="AH205" s="67">
        <f>IF(AA205&gt;=8,IF(E205&lt;HORAS!$B$97,AF205,0),0)</f>
        <v>0</v>
      </c>
      <c r="AI205" s="67">
        <f>IF(E205&gt;=HORAS!$B$97,AF205,0)</f>
        <v>0</v>
      </c>
      <c r="AJ205" s="67">
        <f t="shared" si="111"/>
        <v>0</v>
      </c>
      <c r="AK205" s="67">
        <f t="shared" si="112"/>
        <v>0</v>
      </c>
      <c r="AL205" s="71">
        <f t="shared" si="113"/>
        <v>0</v>
      </c>
      <c r="AN205" s="59">
        <f t="shared" si="114"/>
        <v>0</v>
      </c>
      <c r="AO205" s="58">
        <f>IF(H205=1,IF(D205&lt;HORAS!$B$104,HORAS!$D$104-HORAS!$B$104,HORAS!$D$104-D205),0)</f>
        <v>0</v>
      </c>
      <c r="AP205" s="58">
        <f>IF(H205=1,IF(E205&gt;HORAS!$C$104,HORAS!$C$104,E205),0)</f>
        <v>0</v>
      </c>
      <c r="AQ205" s="58">
        <f t="shared" si="115"/>
        <v>0</v>
      </c>
      <c r="AR205" s="72">
        <f t="shared" si="116"/>
        <v>0</v>
      </c>
      <c r="AS205" s="72">
        <f t="shared" si="117"/>
        <v>0</v>
      </c>
      <c r="AT205" s="68">
        <f>IF(AS205&lt;=HORAS!$B$115,0,IF(AS205&lt;=HORAS!$B$116,0.25,IF(AS205&lt;=HORAS!$B$117,0.5,IF(AS205&lt;=HORAS!$B$114,0.75,1))))</f>
        <v>0</v>
      </c>
      <c r="AU205" s="67">
        <f t="shared" si="118"/>
        <v>0</v>
      </c>
      <c r="AV205" s="59">
        <f>IF(H205=1,IF(E205&gt;HORAS!$C$104,E205-HORAS!$C$104),0)</f>
        <v>0</v>
      </c>
      <c r="AW205" s="67">
        <f t="shared" si="119"/>
        <v>0</v>
      </c>
      <c r="AX205" s="67">
        <f t="shared" si="120"/>
        <v>0</v>
      </c>
      <c r="AY205" s="68">
        <f>IF(AX205&lt;=HORAS!$B$115,0,IF(AX205&lt;=HORAS!$B$116,0.25,IF(AX205&lt;=HORAS!$B$117,0.5,IF(AX205&lt;=HORAS!$B$114,0.75,1))))</f>
        <v>0</v>
      </c>
      <c r="AZ205" s="67">
        <f t="shared" si="121"/>
        <v>0</v>
      </c>
      <c r="BA205" s="67"/>
    </row>
    <row r="206" spans="1:53" s="72" customFormat="1" x14ac:dyDescent="0.2">
      <c r="A206" s="64" t="s">
        <v>228</v>
      </c>
      <c r="B206" s="64" t="s">
        <v>7</v>
      </c>
      <c r="C206" s="61"/>
      <c r="D206" s="62"/>
      <c r="E206" s="59"/>
      <c r="F206" s="66">
        <f>IF(G206=1,0,IF(E206&gt;HORAS!$B$96,E206-HORAS!$B$96,))</f>
        <v>0</v>
      </c>
      <c r="G206" s="67">
        <f t="shared" si="122"/>
        <v>0</v>
      </c>
      <c r="H206" s="67">
        <f>IF(D206&gt;=HORAS!$B$103,1,0)</f>
        <v>0</v>
      </c>
      <c r="I206" s="68">
        <f t="shared" si="123"/>
        <v>0</v>
      </c>
      <c r="J206" s="68">
        <f>IF(I206&lt;=HORAS!$B$115,0,IF(I206&lt;=HORAS!$B$116,0.25,IF(I206&lt;=HORAS!$B$117,0.5,IF(I206&lt;=HORAS!$B$114,0.75,1))))</f>
        <v>0</v>
      </c>
      <c r="K206" s="69">
        <f>IF(G206=1,0,IF(E206&gt;HORAS!$B$97,E206-HORAS!$B$97,0))</f>
        <v>0</v>
      </c>
      <c r="L206" s="68">
        <f t="shared" si="124"/>
        <v>0</v>
      </c>
      <c r="M206" s="68">
        <f t="shared" si="125"/>
        <v>0</v>
      </c>
      <c r="N206" s="67">
        <f t="shared" si="126"/>
        <v>0</v>
      </c>
      <c r="O206" s="67">
        <f>IF(E206&lt;HORAS!$B$97,J206,0)</f>
        <v>0</v>
      </c>
      <c r="P206" s="67">
        <f t="shared" si="127"/>
        <v>0</v>
      </c>
      <c r="Q206" s="67">
        <f>IF(E206&gt;HORAS!$B$97,J206,0)</f>
        <v>0</v>
      </c>
      <c r="R206" s="67">
        <f t="shared" si="99"/>
        <v>0</v>
      </c>
      <c r="S206" s="67">
        <f t="shared" si="100"/>
        <v>0</v>
      </c>
      <c r="T206" s="67"/>
      <c r="U206" s="67">
        <f t="shared" si="101"/>
        <v>6</v>
      </c>
      <c r="V206" s="70" t="e">
        <f>VLOOKUP(C206,HORAS!$A$120:$A$137,1,FALSE)</f>
        <v>#N/A</v>
      </c>
      <c r="W206" s="67" t="b">
        <f t="shared" si="102"/>
        <v>1</v>
      </c>
      <c r="X206" s="59">
        <f t="shared" si="103"/>
        <v>0</v>
      </c>
      <c r="Y206" s="71">
        <f t="shared" si="104"/>
        <v>0</v>
      </c>
      <c r="Z206" s="71">
        <f t="shared" si="105"/>
        <v>0</v>
      </c>
      <c r="AA206" s="67">
        <f t="shared" si="106"/>
        <v>0</v>
      </c>
      <c r="AB206" s="67">
        <f t="shared" si="107"/>
        <v>0</v>
      </c>
      <c r="AC206" s="69">
        <f>IF(U206=7,IF(E206&gt;HORAS!$B$97,E206-HORAS!$B$97,0),IF(W206=FALSE,IF(E206&gt;HORAS!$B$97,E206-HORAS!$B$97,0),0))</f>
        <v>0</v>
      </c>
      <c r="AD206" s="71">
        <f t="shared" si="108"/>
        <v>0</v>
      </c>
      <c r="AE206" s="71">
        <f t="shared" si="109"/>
        <v>0</v>
      </c>
      <c r="AF206" s="68">
        <f>IF(AE206&lt;=HORAS!$B$115,0,IF(AE206&lt;=HORAS!$B$116,0.25,IF(AE206&lt;=HORAS!$B$117,0.5,IF(AE206&lt;=HORAS!$B$114,0.75,1))))</f>
        <v>0</v>
      </c>
      <c r="AG206" s="67">
        <f t="shared" si="110"/>
        <v>0</v>
      </c>
      <c r="AH206" s="67">
        <f>IF(AA206&gt;=8,IF(E206&lt;HORAS!$B$97,AF206,0),0)</f>
        <v>0</v>
      </c>
      <c r="AI206" s="67">
        <f>IF(E206&gt;=HORAS!$B$97,AF206,0)</f>
        <v>0</v>
      </c>
      <c r="AJ206" s="67">
        <f t="shared" si="111"/>
        <v>0</v>
      </c>
      <c r="AK206" s="67">
        <f t="shared" si="112"/>
        <v>0</v>
      </c>
      <c r="AL206" s="71">
        <f t="shared" si="113"/>
        <v>0</v>
      </c>
      <c r="AN206" s="59">
        <f t="shared" si="114"/>
        <v>0</v>
      </c>
      <c r="AO206" s="58">
        <f>IF(H206=1,IF(D206&lt;HORAS!$B$104,HORAS!$D$104-HORAS!$B$104,HORAS!$D$104-D206),0)</f>
        <v>0</v>
      </c>
      <c r="AP206" s="58">
        <f>IF(H206=1,IF(E206&gt;HORAS!$C$104,HORAS!$C$104,E206),0)</f>
        <v>0</v>
      </c>
      <c r="AQ206" s="58">
        <f t="shared" si="115"/>
        <v>0</v>
      </c>
      <c r="AR206" s="72">
        <f t="shared" si="116"/>
        <v>0</v>
      </c>
      <c r="AS206" s="72">
        <f t="shared" si="117"/>
        <v>0</v>
      </c>
      <c r="AT206" s="68">
        <f>IF(AS206&lt;=HORAS!$B$115,0,IF(AS206&lt;=HORAS!$B$116,0.25,IF(AS206&lt;=HORAS!$B$117,0.5,IF(AS206&lt;=HORAS!$B$114,0.75,1))))</f>
        <v>0</v>
      </c>
      <c r="AU206" s="67">
        <f t="shared" si="118"/>
        <v>0</v>
      </c>
      <c r="AV206" s="59">
        <f>IF(H206=1,IF(E206&gt;HORAS!$C$104,E206-HORAS!$C$104),0)</f>
        <v>0</v>
      </c>
      <c r="AW206" s="67">
        <f t="shared" si="119"/>
        <v>0</v>
      </c>
      <c r="AX206" s="67">
        <f t="shared" si="120"/>
        <v>0</v>
      </c>
      <c r="AY206" s="68">
        <f>IF(AX206&lt;=HORAS!$B$115,0,IF(AX206&lt;=HORAS!$B$116,0.25,IF(AX206&lt;=HORAS!$B$117,0.5,IF(AX206&lt;=HORAS!$B$114,0.75,1))))</f>
        <v>0</v>
      </c>
      <c r="AZ206" s="67">
        <f t="shared" si="121"/>
        <v>0</v>
      </c>
      <c r="BA206" s="67"/>
    </row>
    <row r="207" spans="1:53" s="72" customFormat="1" x14ac:dyDescent="0.2">
      <c r="A207" s="64" t="s">
        <v>229</v>
      </c>
      <c r="B207" s="64" t="s">
        <v>252</v>
      </c>
      <c r="C207" s="74">
        <v>45665</v>
      </c>
      <c r="D207" s="62">
        <v>0.83333333333333337</v>
      </c>
      <c r="E207" s="59">
        <v>4.1666666666666664E-2</v>
      </c>
      <c r="F207" s="66">
        <f>IF(G207=1,0,IF(E207&gt;HORAS!$B$96,E207-HORAS!$B$96,))</f>
        <v>0</v>
      </c>
      <c r="G207" s="67">
        <f t="shared" si="122"/>
        <v>0</v>
      </c>
      <c r="H207" s="67">
        <f>IF(D207&gt;=HORAS!$B$103,1,0)</f>
        <v>1</v>
      </c>
      <c r="I207" s="68">
        <f t="shared" si="123"/>
        <v>0</v>
      </c>
      <c r="J207" s="68">
        <f>IF(I207&lt;=HORAS!$B$115,0,IF(I207&lt;=HORAS!$B$116,0.25,IF(I207&lt;=HORAS!$B$117,0.5,IF(I207&lt;=HORAS!$B$114,0.75,1))))</f>
        <v>0</v>
      </c>
      <c r="K207" s="69">
        <f>IF(G207=1,0,IF(E207&gt;HORAS!$B$97,E207-HORAS!$B$97,0))</f>
        <v>0</v>
      </c>
      <c r="L207" s="68">
        <f t="shared" si="124"/>
        <v>0</v>
      </c>
      <c r="M207" s="68">
        <f t="shared" si="125"/>
        <v>0</v>
      </c>
      <c r="N207" s="67">
        <f t="shared" si="126"/>
        <v>0</v>
      </c>
      <c r="O207" s="67">
        <f>IF(E207&lt;HORAS!$B$97,J207,0)</f>
        <v>0</v>
      </c>
      <c r="P207" s="67">
        <f t="shared" si="127"/>
        <v>0</v>
      </c>
      <c r="Q207" s="67">
        <f>IF(E207&gt;HORAS!$B$97,J207,0)</f>
        <v>0</v>
      </c>
      <c r="R207" s="100">
        <v>1</v>
      </c>
      <c r="S207" s="67">
        <f t="shared" si="100"/>
        <v>0</v>
      </c>
      <c r="T207" s="67"/>
      <c r="U207" s="67">
        <f t="shared" si="101"/>
        <v>3</v>
      </c>
      <c r="V207" s="70" t="e">
        <f>VLOOKUP(C207,HORAS!$A$120:$A$137,1,FALSE)</f>
        <v>#N/A</v>
      </c>
      <c r="W207" s="67" t="b">
        <f t="shared" si="102"/>
        <v>1</v>
      </c>
      <c r="X207" s="59">
        <f t="shared" si="103"/>
        <v>0</v>
      </c>
      <c r="Y207" s="71">
        <f t="shared" si="104"/>
        <v>0</v>
      </c>
      <c r="Z207" s="71">
        <f t="shared" si="105"/>
        <v>0</v>
      </c>
      <c r="AA207" s="67">
        <f t="shared" si="106"/>
        <v>0</v>
      </c>
      <c r="AB207" s="67">
        <f t="shared" si="107"/>
        <v>0</v>
      </c>
      <c r="AC207" s="69">
        <f>IF(U207=7,IF(E207&gt;HORAS!$B$97,E207-HORAS!$B$97,0),IF(W207=FALSE,IF(E207&gt;HORAS!$B$97,E207-HORAS!$B$97,0),0))</f>
        <v>0</v>
      </c>
      <c r="AD207" s="71">
        <f t="shared" si="108"/>
        <v>0</v>
      </c>
      <c r="AE207" s="71">
        <f t="shared" si="109"/>
        <v>0</v>
      </c>
      <c r="AF207" s="68">
        <f>IF(AE207&lt;=HORAS!$B$115,0,IF(AE207&lt;=HORAS!$B$116,0.25,IF(AE207&lt;=HORAS!$B$117,0.5,IF(AE207&lt;=HORAS!$B$114,0.75,1))))</f>
        <v>0</v>
      </c>
      <c r="AG207" s="67">
        <f t="shared" si="110"/>
        <v>0</v>
      </c>
      <c r="AH207" s="67">
        <f>IF(AA207&gt;=8,IF(E207&lt;HORAS!$B$97,AF207,0),0)</f>
        <v>0</v>
      </c>
      <c r="AI207" s="67">
        <f>IF(E207&gt;=HORAS!$B$97,AF207,0)</f>
        <v>0</v>
      </c>
      <c r="AJ207" s="67">
        <f t="shared" si="111"/>
        <v>0</v>
      </c>
      <c r="AK207" s="67">
        <f t="shared" si="112"/>
        <v>0</v>
      </c>
      <c r="AL207" s="71">
        <f t="shared" si="113"/>
        <v>0</v>
      </c>
      <c r="AN207" s="59">
        <f t="shared" si="114"/>
        <v>11.208333333333332</v>
      </c>
      <c r="AO207" s="58">
        <f>IF(H207=1,IF(D207&lt;HORAS!$B$104,HORAS!$D$104-HORAS!$B$104,HORAS!$D$104-D207),0)</f>
        <v>23.125</v>
      </c>
      <c r="AP207" s="58">
        <f>IF(H207=1,IF(E207&gt;HORAS!$C$104,HORAS!$C$104,E207),0)</f>
        <v>4.1666666666666664E-2</v>
      </c>
      <c r="AQ207" s="58">
        <f t="shared" si="115"/>
        <v>23.166666666666668</v>
      </c>
      <c r="AR207" s="72">
        <f t="shared" si="116"/>
        <v>4</v>
      </c>
      <c r="AS207" s="72">
        <f t="shared" si="117"/>
        <v>0</v>
      </c>
      <c r="AT207" s="68">
        <f>IF(AS207&lt;=HORAS!$B$115,0,IF(AS207&lt;=HORAS!$B$116,0.25,IF(AS207&lt;=HORAS!$B$117,0.5,IF(AS207&lt;=HORAS!$B$114,0.75,1))))</f>
        <v>0</v>
      </c>
      <c r="AU207" s="100">
        <f t="shared" si="118"/>
        <v>4</v>
      </c>
      <c r="AV207" s="59" t="b">
        <f>IF(H207=1,IF(E207&gt;HORAS!$C$104,E207-HORAS!$C$104),0)</f>
        <v>0</v>
      </c>
      <c r="AW207" s="67">
        <f t="shared" si="119"/>
        <v>0</v>
      </c>
      <c r="AX207" s="67">
        <f t="shared" si="120"/>
        <v>0</v>
      </c>
      <c r="AY207" s="68">
        <f>IF(AX207&lt;=HORAS!$B$115,0,IF(AX207&lt;=HORAS!$B$116,0.25,IF(AX207&lt;=HORAS!$B$117,0.5,IF(AX207&lt;=HORAS!$B$114,0.75,1))))</f>
        <v>0</v>
      </c>
      <c r="AZ207" s="67">
        <f t="shared" si="121"/>
        <v>0</v>
      </c>
      <c r="BA207" s="67"/>
    </row>
    <row r="208" spans="1:53" s="72" customFormat="1" x14ac:dyDescent="0.2">
      <c r="A208" s="64" t="s">
        <v>229</v>
      </c>
      <c r="B208" s="64" t="s">
        <v>252</v>
      </c>
      <c r="C208" s="74">
        <v>45667</v>
      </c>
      <c r="D208" s="62">
        <v>0.65625</v>
      </c>
      <c r="E208" s="59">
        <v>0.79166666666666663</v>
      </c>
      <c r="F208" s="66">
        <f>IF(G208=1,0,IF(E208&gt;HORAS!$B$96,E208-HORAS!$B$96,))</f>
        <v>0.13541666666666663</v>
      </c>
      <c r="G208" s="67">
        <f t="shared" si="122"/>
        <v>0</v>
      </c>
      <c r="H208" s="67">
        <f>IF(D208&gt;=HORAS!$B$103,1,0)</f>
        <v>0</v>
      </c>
      <c r="I208" s="68">
        <f t="shared" si="123"/>
        <v>15</v>
      </c>
      <c r="J208" s="68">
        <f>IF(I208&lt;=HORAS!$B$115,0,IF(I208&lt;=HORAS!$B$116,0.25,IF(I208&lt;=HORAS!$B$117,0.5,IF(I208&lt;=HORAS!$B$114,0.75,1))))</f>
        <v>0.25</v>
      </c>
      <c r="K208" s="69">
        <f>IF(G208=1,0,IF(E208&gt;HORAS!$B$97,E208-HORAS!$B$97,0))</f>
        <v>0</v>
      </c>
      <c r="L208" s="68">
        <f t="shared" si="124"/>
        <v>0</v>
      </c>
      <c r="M208" s="68">
        <f t="shared" si="125"/>
        <v>3</v>
      </c>
      <c r="N208" s="67">
        <f t="shared" si="126"/>
        <v>3</v>
      </c>
      <c r="O208" s="67">
        <f>IF(E208&lt;HORAS!$B$97,J208,0)</f>
        <v>0.25</v>
      </c>
      <c r="P208" s="67">
        <f t="shared" si="127"/>
        <v>0</v>
      </c>
      <c r="Q208" s="67">
        <f>IF(E208&gt;HORAS!$B$97,J208,0)</f>
        <v>0</v>
      </c>
      <c r="R208" s="100">
        <f t="shared" si="99"/>
        <v>3.25</v>
      </c>
      <c r="S208" s="67">
        <f t="shared" si="100"/>
        <v>0</v>
      </c>
      <c r="T208" s="67"/>
      <c r="U208" s="67">
        <f t="shared" si="101"/>
        <v>5</v>
      </c>
      <c r="V208" s="70" t="e">
        <f>VLOOKUP(C208,HORAS!$A$120:$A$137,1,FALSE)</f>
        <v>#N/A</v>
      </c>
      <c r="W208" s="67" t="b">
        <f t="shared" si="102"/>
        <v>1</v>
      </c>
      <c r="X208" s="59">
        <f t="shared" si="103"/>
        <v>0</v>
      </c>
      <c r="Y208" s="71">
        <f t="shared" si="104"/>
        <v>0</v>
      </c>
      <c r="Z208" s="71">
        <f t="shared" si="105"/>
        <v>0</v>
      </c>
      <c r="AA208" s="67">
        <f t="shared" si="106"/>
        <v>0</v>
      </c>
      <c r="AB208" s="67">
        <f t="shared" si="107"/>
        <v>0</v>
      </c>
      <c r="AC208" s="69">
        <f>IF(U208=7,IF(E208&gt;HORAS!$B$97,E208-HORAS!$B$97,0),IF(W208=FALSE,IF(E208&gt;HORAS!$B$97,E208-HORAS!$B$97,0),0))</f>
        <v>0</v>
      </c>
      <c r="AD208" s="71">
        <f t="shared" si="108"/>
        <v>0</v>
      </c>
      <c r="AE208" s="71">
        <f t="shared" si="109"/>
        <v>0</v>
      </c>
      <c r="AF208" s="68">
        <f>IF(AE208&lt;=HORAS!$B$115,0,IF(AE208&lt;=HORAS!$B$116,0.25,IF(AE208&lt;=HORAS!$B$117,0.5,IF(AE208&lt;=HORAS!$B$114,0.75,1))))</f>
        <v>0</v>
      </c>
      <c r="AG208" s="67">
        <f t="shared" si="110"/>
        <v>0</v>
      </c>
      <c r="AH208" s="67">
        <f>IF(AA208&gt;=8,IF(E208&lt;HORAS!$B$97,AF208,0),0)</f>
        <v>0</v>
      </c>
      <c r="AI208" s="67">
        <f>IF(E208&gt;=HORAS!$B$97,AF208,0)</f>
        <v>0</v>
      </c>
      <c r="AJ208" s="67">
        <f t="shared" si="111"/>
        <v>0</v>
      </c>
      <c r="AK208" s="67">
        <f t="shared" si="112"/>
        <v>0</v>
      </c>
      <c r="AL208" s="71">
        <f t="shared" si="113"/>
        <v>0</v>
      </c>
      <c r="AN208" s="59">
        <f t="shared" si="114"/>
        <v>0</v>
      </c>
      <c r="AO208" s="58">
        <f>IF(H208=1,IF(D208&lt;HORAS!$B$104,HORAS!$D$104-HORAS!$B$104,HORAS!$D$104-D208),0)</f>
        <v>0</v>
      </c>
      <c r="AP208" s="58">
        <f>IF(H208=1,IF(E208&gt;HORAS!$C$104,HORAS!$C$104,E208),0)</f>
        <v>0</v>
      </c>
      <c r="AQ208" s="58">
        <f t="shared" si="115"/>
        <v>0</v>
      </c>
      <c r="AR208" s="72">
        <f t="shared" si="116"/>
        <v>0</v>
      </c>
      <c r="AS208" s="72">
        <f t="shared" si="117"/>
        <v>0</v>
      </c>
      <c r="AT208" s="68">
        <f>IF(AS208&lt;=HORAS!$B$115,0,IF(AS208&lt;=HORAS!$B$116,0.25,IF(AS208&lt;=HORAS!$B$117,0.5,IF(AS208&lt;=HORAS!$B$114,0.75,1))))</f>
        <v>0</v>
      </c>
      <c r="AU208" s="67">
        <f t="shared" si="118"/>
        <v>0</v>
      </c>
      <c r="AV208" s="59">
        <f>IF(H208=1,IF(E208&gt;HORAS!$C$104,E208-HORAS!$C$104),0)</f>
        <v>0</v>
      </c>
      <c r="AW208" s="67">
        <f t="shared" si="119"/>
        <v>0</v>
      </c>
      <c r="AX208" s="67">
        <f t="shared" si="120"/>
        <v>0</v>
      </c>
      <c r="AY208" s="68">
        <f>IF(AX208&lt;=HORAS!$B$115,0,IF(AX208&lt;=HORAS!$B$116,0.25,IF(AX208&lt;=HORAS!$B$117,0.5,IF(AX208&lt;=HORAS!$B$114,0.75,1))))</f>
        <v>0</v>
      </c>
      <c r="AZ208" s="67">
        <f t="shared" si="121"/>
        <v>0</v>
      </c>
      <c r="BA208" s="67"/>
    </row>
    <row r="209" spans="1:53" s="72" customFormat="1" x14ac:dyDescent="0.2">
      <c r="A209" s="64" t="s">
        <v>230</v>
      </c>
      <c r="B209" s="64" t="s">
        <v>7</v>
      </c>
      <c r="C209" s="61"/>
      <c r="D209" s="62"/>
      <c r="E209" s="59"/>
      <c r="F209" s="66">
        <f>IF(G209=1,0,IF(E209&gt;HORAS!$B$96,E209-HORAS!$B$96,))</f>
        <v>0</v>
      </c>
      <c r="G209" s="67">
        <f t="shared" ref="G209:G262" si="128">IF(U209=7,1,IF(W209=FALSE,1,0))</f>
        <v>0</v>
      </c>
      <c r="H209" s="67">
        <f>IF(D209&gt;=HORAS!$B$103,1,0)</f>
        <v>0</v>
      </c>
      <c r="I209" s="68">
        <f t="shared" ref="I209:I262" si="129">MINUTE(F209)</f>
        <v>0</v>
      </c>
      <c r="J209" s="68">
        <f>IF(I209&lt;=HORAS!$B$115,0,IF(I209&lt;=HORAS!$B$116,0.25,IF(I209&lt;=HORAS!$B$117,0.5,IF(I209&lt;=HORAS!$B$114,0.75,1))))</f>
        <v>0</v>
      </c>
      <c r="K209" s="69">
        <f>IF(G209=1,0,IF(E209&gt;HORAS!$B$97,E209-HORAS!$B$97,0))</f>
        <v>0</v>
      </c>
      <c r="L209" s="68">
        <f t="shared" ref="L209:L262" si="130">MINUTE(K209)</f>
        <v>0</v>
      </c>
      <c r="M209" s="68">
        <f t="shared" ref="M209:M262" si="131">HOUR(F209)</f>
        <v>0</v>
      </c>
      <c r="N209" s="67">
        <f t="shared" ref="N209:N262" si="132">M209-P209</f>
        <v>0</v>
      </c>
      <c r="O209" s="67">
        <f>IF(E209&lt;HORAS!$B$97,J209,0)</f>
        <v>0</v>
      </c>
      <c r="P209" s="67">
        <f t="shared" ref="P209:P262" si="133">HOUR(K209)</f>
        <v>0</v>
      </c>
      <c r="Q209" s="67">
        <f>IF(E209&gt;HORAS!$B$97,J209,0)</f>
        <v>0</v>
      </c>
      <c r="R209" s="67">
        <f t="shared" ref="R209:R261" si="134">N209+O209</f>
        <v>0</v>
      </c>
      <c r="S209" s="67">
        <f t="shared" ref="S209:S261" si="135">P209+Q209</f>
        <v>0</v>
      </c>
      <c r="T209" s="67"/>
      <c r="U209" s="67">
        <f t="shared" ref="U209:U261" si="136">WEEKDAY(C209,2)</f>
        <v>6</v>
      </c>
      <c r="V209" s="70" t="e">
        <f>VLOOKUP(C209,HORAS!$A$120:$A$137,1,FALSE)</f>
        <v>#N/A</v>
      </c>
      <c r="W209" s="67" t="b">
        <f t="shared" ref="W209:W261" si="137">ISERROR(V209)</f>
        <v>1</v>
      </c>
      <c r="X209" s="59">
        <f t="shared" ref="X209:X261" si="138">IF(U209=7,E209-D209,IF(W209=FALSE,E209-D209,0))</f>
        <v>0</v>
      </c>
      <c r="Y209" s="71">
        <f t="shared" ref="Y209:Y261" si="139">HOUR(X209)</f>
        <v>0</v>
      </c>
      <c r="Z209" s="71">
        <f t="shared" ref="Z209:Z261" si="140">MINUTE(X209)</f>
        <v>0</v>
      </c>
      <c r="AA209" s="67">
        <f t="shared" ref="AA209:AA261" si="141">IF(Y209&lt;8,Y209,8)</f>
        <v>0</v>
      </c>
      <c r="AB209" s="67">
        <f t="shared" ref="AB209:AB261" si="142">IF(Y209&gt;=8,Y209-AA209,0)</f>
        <v>0</v>
      </c>
      <c r="AC209" s="69">
        <f>IF(U209=7,IF(E209&gt;HORAS!$B$97,E209-HORAS!$B$97,0),IF(W209=FALSE,IF(E209&gt;HORAS!$B$97,E209-HORAS!$B$97,0),0))</f>
        <v>0</v>
      </c>
      <c r="AD209" s="71">
        <f t="shared" ref="AD209:AD261" si="143">HOUR(AC209)</f>
        <v>0</v>
      </c>
      <c r="AE209" s="71">
        <f t="shared" ref="AE209:AE261" si="144">MINUTE(AC209)</f>
        <v>0</v>
      </c>
      <c r="AF209" s="68">
        <f>IF(AE209&lt;=HORAS!$B$115,0,IF(AE209&lt;=HORAS!$B$116,0.25,IF(AE209&lt;=HORAS!$B$117,0.5,IF(AE209&lt;=HORAS!$B$114,0.75,1))))</f>
        <v>0</v>
      </c>
      <c r="AG209" s="67">
        <f t="shared" ref="AG209:AG261" si="145">IF(AA209&lt;8,AF209,0)</f>
        <v>0</v>
      </c>
      <c r="AH209" s="67">
        <f>IF(AA209&gt;=8,IF(E209&lt;HORAS!$B$97,AF209,0),0)</f>
        <v>0</v>
      </c>
      <c r="AI209" s="67">
        <f>IF(E209&gt;=HORAS!$B$97,AF209,0)</f>
        <v>0</v>
      </c>
      <c r="AJ209" s="67">
        <f t="shared" ref="AJ209:AJ261" si="146">AA209+AG209</f>
        <v>0</v>
      </c>
      <c r="AK209" s="67">
        <f t="shared" ref="AK209:AK261" si="147">AB209+AH209</f>
        <v>0</v>
      </c>
      <c r="AL209" s="71">
        <f t="shared" ref="AL209:AL261" si="148">AD209+AI209</f>
        <v>0</v>
      </c>
      <c r="AN209" s="59">
        <f t="shared" ref="AN209:AN261" si="149">IF(H209=1,E209-(D209-12),0)</f>
        <v>0</v>
      </c>
      <c r="AO209" s="58">
        <f>IF(H209=1,IF(D209&lt;HORAS!$B$104,HORAS!$D$104-HORAS!$B$104,HORAS!$D$104-D209),0)</f>
        <v>0</v>
      </c>
      <c r="AP209" s="58">
        <f>IF(H209=1,IF(E209&gt;HORAS!$C$104,HORAS!$C$104,E209),0)</f>
        <v>0</v>
      </c>
      <c r="AQ209" s="58">
        <f t="shared" ref="AQ209:AQ261" si="150">AO209+AP209</f>
        <v>0</v>
      </c>
      <c r="AR209" s="72">
        <f t="shared" ref="AR209:AR261" si="151">HOUR(AQ209)</f>
        <v>0</v>
      </c>
      <c r="AS209" s="72">
        <f t="shared" ref="AS209:AS261" si="152">MINUTE(AQ209)</f>
        <v>0</v>
      </c>
      <c r="AT209" s="68">
        <f>IF(AS209&lt;=HORAS!$B$115,0,IF(AS209&lt;=HORAS!$B$116,0.25,IF(AS209&lt;=HORAS!$B$117,0.5,IF(AS209&lt;=HORAS!$B$114,0.75,1))))</f>
        <v>0</v>
      </c>
      <c r="AU209" s="67">
        <f t="shared" ref="AU209:AU261" si="153">AR209+AT209</f>
        <v>0</v>
      </c>
      <c r="AV209" s="59">
        <f>IF(H209=1,IF(E209&gt;HORAS!$C$104,E209-HORAS!$C$104),0)</f>
        <v>0</v>
      </c>
      <c r="AW209" s="67">
        <f t="shared" ref="AW209:AW261" si="154">HOUR(AV209)</f>
        <v>0</v>
      </c>
      <c r="AX209" s="67">
        <f t="shared" ref="AX209:AX261" si="155">MINUTE(AV209)</f>
        <v>0</v>
      </c>
      <c r="AY209" s="68">
        <f>IF(AX209&lt;=HORAS!$B$115,0,IF(AX209&lt;=HORAS!$B$116,0.25,IF(AX209&lt;=HORAS!$B$117,0.5,IF(AX209&lt;=HORAS!$B$114,0.75,1))))</f>
        <v>0</v>
      </c>
      <c r="AZ209" s="67">
        <f t="shared" ref="AZ209:AZ261" si="156">AW209+AY209</f>
        <v>0</v>
      </c>
      <c r="BA209" s="67"/>
    </row>
    <row r="210" spans="1:53" s="72" customFormat="1" x14ac:dyDescent="0.2">
      <c r="A210" s="64" t="s">
        <v>230</v>
      </c>
      <c r="B210" s="64" t="s">
        <v>7</v>
      </c>
      <c r="C210" s="61"/>
      <c r="D210" s="62"/>
      <c r="E210" s="59"/>
      <c r="F210" s="66">
        <f>IF(G210=1,0,IF(E210&gt;HORAS!$B$96,E210-HORAS!$B$96,))</f>
        <v>0</v>
      </c>
      <c r="G210" s="67">
        <f t="shared" si="128"/>
        <v>0</v>
      </c>
      <c r="H210" s="67">
        <f>IF(D210&gt;=HORAS!$B$103,1,0)</f>
        <v>0</v>
      </c>
      <c r="I210" s="68">
        <f t="shared" si="129"/>
        <v>0</v>
      </c>
      <c r="J210" s="68">
        <f>IF(I210&lt;=HORAS!$B$115,0,IF(I210&lt;=HORAS!$B$116,0.25,IF(I210&lt;=HORAS!$B$117,0.5,IF(I210&lt;=HORAS!$B$114,0.75,1))))</f>
        <v>0</v>
      </c>
      <c r="K210" s="69">
        <f>IF(G210=1,0,IF(E210&gt;HORAS!$B$97,E210-HORAS!$B$97,0))</f>
        <v>0</v>
      </c>
      <c r="L210" s="68">
        <f t="shared" si="130"/>
        <v>0</v>
      </c>
      <c r="M210" s="68">
        <f t="shared" si="131"/>
        <v>0</v>
      </c>
      <c r="N210" s="67">
        <f t="shared" si="132"/>
        <v>0</v>
      </c>
      <c r="O210" s="67">
        <f>IF(E210&lt;HORAS!$B$97,J210,0)</f>
        <v>0</v>
      </c>
      <c r="P210" s="67">
        <f t="shared" si="133"/>
        <v>0</v>
      </c>
      <c r="Q210" s="67">
        <f>IF(E210&gt;HORAS!$B$97,J210,0)</f>
        <v>0</v>
      </c>
      <c r="R210" s="67">
        <f t="shared" si="134"/>
        <v>0</v>
      </c>
      <c r="S210" s="67">
        <f t="shared" si="135"/>
        <v>0</v>
      </c>
      <c r="T210" s="67"/>
      <c r="U210" s="67">
        <f t="shared" si="136"/>
        <v>6</v>
      </c>
      <c r="V210" s="70" t="e">
        <f>VLOOKUP(C210,HORAS!$A$120:$A$137,1,FALSE)</f>
        <v>#N/A</v>
      </c>
      <c r="W210" s="67" t="b">
        <f t="shared" si="137"/>
        <v>1</v>
      </c>
      <c r="X210" s="59">
        <f t="shared" si="138"/>
        <v>0</v>
      </c>
      <c r="Y210" s="71">
        <f t="shared" si="139"/>
        <v>0</v>
      </c>
      <c r="Z210" s="71">
        <f t="shared" si="140"/>
        <v>0</v>
      </c>
      <c r="AA210" s="67">
        <f t="shared" si="141"/>
        <v>0</v>
      </c>
      <c r="AB210" s="67">
        <f t="shared" si="142"/>
        <v>0</v>
      </c>
      <c r="AC210" s="69">
        <f>IF(U210=7,IF(E210&gt;HORAS!$B$97,E210-HORAS!$B$97,0),IF(W210=FALSE,IF(E210&gt;HORAS!$B$97,E210-HORAS!$B$97,0),0))</f>
        <v>0</v>
      </c>
      <c r="AD210" s="71">
        <f t="shared" si="143"/>
        <v>0</v>
      </c>
      <c r="AE210" s="71">
        <f t="shared" si="144"/>
        <v>0</v>
      </c>
      <c r="AF210" s="68">
        <f>IF(AE210&lt;=HORAS!$B$115,0,IF(AE210&lt;=HORAS!$B$116,0.25,IF(AE210&lt;=HORAS!$B$117,0.5,IF(AE210&lt;=HORAS!$B$114,0.75,1))))</f>
        <v>0</v>
      </c>
      <c r="AG210" s="67">
        <f t="shared" si="145"/>
        <v>0</v>
      </c>
      <c r="AH210" s="67">
        <f>IF(AA210&gt;=8,IF(E210&lt;HORAS!$B$97,AF210,0),0)</f>
        <v>0</v>
      </c>
      <c r="AI210" s="67">
        <f>IF(E210&gt;=HORAS!$B$97,AF210,0)</f>
        <v>0</v>
      </c>
      <c r="AJ210" s="67">
        <f t="shared" si="146"/>
        <v>0</v>
      </c>
      <c r="AK210" s="67">
        <f t="shared" si="147"/>
        <v>0</v>
      </c>
      <c r="AL210" s="71">
        <f t="shared" si="148"/>
        <v>0</v>
      </c>
      <c r="AN210" s="59">
        <f t="shared" si="149"/>
        <v>0</v>
      </c>
      <c r="AO210" s="58">
        <f>IF(H210=1,IF(D210&lt;HORAS!$B$104,HORAS!$D$104-HORAS!$B$104,HORAS!$D$104-D210),0)</f>
        <v>0</v>
      </c>
      <c r="AP210" s="58">
        <f>IF(H210=1,IF(E210&gt;HORAS!$C$104,HORAS!$C$104,E210),0)</f>
        <v>0</v>
      </c>
      <c r="AQ210" s="58">
        <f t="shared" si="150"/>
        <v>0</v>
      </c>
      <c r="AR210" s="72">
        <f t="shared" si="151"/>
        <v>0</v>
      </c>
      <c r="AS210" s="72">
        <f t="shared" si="152"/>
        <v>0</v>
      </c>
      <c r="AT210" s="68">
        <f>IF(AS210&lt;=HORAS!$B$115,0,IF(AS210&lt;=HORAS!$B$116,0.25,IF(AS210&lt;=HORAS!$B$117,0.5,IF(AS210&lt;=HORAS!$B$114,0.75,1))))</f>
        <v>0</v>
      </c>
      <c r="AU210" s="67">
        <f t="shared" si="153"/>
        <v>0</v>
      </c>
      <c r="AV210" s="59">
        <f>IF(H210=1,IF(E210&gt;HORAS!$C$104,E210-HORAS!$C$104),0)</f>
        <v>0</v>
      </c>
      <c r="AW210" s="67">
        <f t="shared" si="154"/>
        <v>0</v>
      </c>
      <c r="AX210" s="67">
        <f t="shared" si="155"/>
        <v>0</v>
      </c>
      <c r="AY210" s="68">
        <f>IF(AX210&lt;=HORAS!$B$115,0,IF(AX210&lt;=HORAS!$B$116,0.25,IF(AX210&lt;=HORAS!$B$117,0.5,IF(AX210&lt;=HORAS!$B$114,0.75,1))))</f>
        <v>0</v>
      </c>
      <c r="AZ210" s="67">
        <f t="shared" si="156"/>
        <v>0</v>
      </c>
      <c r="BA210" s="67"/>
    </row>
    <row r="211" spans="1:53" s="72" customFormat="1" x14ac:dyDescent="0.2">
      <c r="A211" s="64" t="s">
        <v>230</v>
      </c>
      <c r="B211" s="64" t="s">
        <v>7</v>
      </c>
      <c r="C211" s="61"/>
      <c r="D211" s="62"/>
      <c r="E211" s="59"/>
      <c r="F211" s="66">
        <f>IF(G211=1,0,IF(E211&gt;HORAS!$B$96,E211-HORAS!$B$96,))</f>
        <v>0</v>
      </c>
      <c r="G211" s="67">
        <f t="shared" si="128"/>
        <v>0</v>
      </c>
      <c r="H211" s="67">
        <f>IF(D211&gt;=HORAS!$B$103,1,0)</f>
        <v>0</v>
      </c>
      <c r="I211" s="68">
        <f t="shared" si="129"/>
        <v>0</v>
      </c>
      <c r="J211" s="68">
        <f>IF(I211&lt;=HORAS!$B$115,0,IF(I211&lt;=HORAS!$B$116,0.25,IF(I211&lt;=HORAS!$B$117,0.5,IF(I211&lt;=HORAS!$B$114,0.75,1))))</f>
        <v>0</v>
      </c>
      <c r="K211" s="69">
        <f>IF(G211=1,0,IF(E211&gt;HORAS!$B$97,E211-HORAS!$B$97,0))</f>
        <v>0</v>
      </c>
      <c r="L211" s="68">
        <f t="shared" si="130"/>
        <v>0</v>
      </c>
      <c r="M211" s="68">
        <f t="shared" si="131"/>
        <v>0</v>
      </c>
      <c r="N211" s="67">
        <f t="shared" si="132"/>
        <v>0</v>
      </c>
      <c r="O211" s="67">
        <f>IF(E211&lt;HORAS!$B$97,J211,0)</f>
        <v>0</v>
      </c>
      <c r="P211" s="67">
        <f t="shared" si="133"/>
        <v>0</v>
      </c>
      <c r="Q211" s="67">
        <f>IF(E211&gt;HORAS!$B$97,J211,0)</f>
        <v>0</v>
      </c>
      <c r="R211" s="67">
        <f t="shared" si="134"/>
        <v>0</v>
      </c>
      <c r="S211" s="67">
        <f t="shared" si="135"/>
        <v>0</v>
      </c>
      <c r="T211" s="67"/>
      <c r="U211" s="67">
        <f t="shared" si="136"/>
        <v>6</v>
      </c>
      <c r="V211" s="70" t="e">
        <f>VLOOKUP(C211,HORAS!$A$120:$A$137,1,FALSE)</f>
        <v>#N/A</v>
      </c>
      <c r="W211" s="67" t="b">
        <f t="shared" si="137"/>
        <v>1</v>
      </c>
      <c r="X211" s="59">
        <f t="shared" si="138"/>
        <v>0</v>
      </c>
      <c r="Y211" s="71">
        <f t="shared" si="139"/>
        <v>0</v>
      </c>
      <c r="Z211" s="71">
        <f t="shared" si="140"/>
        <v>0</v>
      </c>
      <c r="AA211" s="67">
        <f t="shared" si="141"/>
        <v>0</v>
      </c>
      <c r="AB211" s="67">
        <f t="shared" si="142"/>
        <v>0</v>
      </c>
      <c r="AC211" s="69">
        <f>IF(U211=7,IF(E211&gt;HORAS!$B$97,E211-HORAS!$B$97,0),IF(W211=FALSE,IF(E211&gt;HORAS!$B$97,E211-HORAS!$B$97,0),0))</f>
        <v>0</v>
      </c>
      <c r="AD211" s="71">
        <f t="shared" si="143"/>
        <v>0</v>
      </c>
      <c r="AE211" s="71">
        <f t="shared" si="144"/>
        <v>0</v>
      </c>
      <c r="AF211" s="68">
        <f>IF(AE211&lt;=HORAS!$B$115,0,IF(AE211&lt;=HORAS!$B$116,0.25,IF(AE211&lt;=HORAS!$B$117,0.5,IF(AE211&lt;=HORAS!$B$114,0.75,1))))</f>
        <v>0</v>
      </c>
      <c r="AG211" s="67">
        <f t="shared" si="145"/>
        <v>0</v>
      </c>
      <c r="AH211" s="67">
        <f>IF(AA211&gt;=8,IF(E211&lt;HORAS!$B$97,AF211,0),0)</f>
        <v>0</v>
      </c>
      <c r="AI211" s="67">
        <f>IF(E211&gt;=HORAS!$B$97,AF211,0)</f>
        <v>0</v>
      </c>
      <c r="AJ211" s="67">
        <f t="shared" si="146"/>
        <v>0</v>
      </c>
      <c r="AK211" s="67">
        <f t="shared" si="147"/>
        <v>0</v>
      </c>
      <c r="AL211" s="71">
        <f t="shared" si="148"/>
        <v>0</v>
      </c>
      <c r="AN211" s="59">
        <f t="shared" si="149"/>
        <v>0</v>
      </c>
      <c r="AO211" s="58">
        <f>IF(H211=1,IF(D211&lt;HORAS!$B$104,HORAS!$D$104-HORAS!$B$104,HORAS!$D$104-D211),0)</f>
        <v>0</v>
      </c>
      <c r="AP211" s="58">
        <f>IF(H211=1,IF(E211&gt;HORAS!$C$104,HORAS!$C$104,E211),0)</f>
        <v>0</v>
      </c>
      <c r="AQ211" s="58">
        <f t="shared" si="150"/>
        <v>0</v>
      </c>
      <c r="AR211" s="72">
        <f t="shared" si="151"/>
        <v>0</v>
      </c>
      <c r="AS211" s="72">
        <f t="shared" si="152"/>
        <v>0</v>
      </c>
      <c r="AT211" s="68">
        <f>IF(AS211&lt;=HORAS!$B$115,0,IF(AS211&lt;=HORAS!$B$116,0.25,IF(AS211&lt;=HORAS!$B$117,0.5,IF(AS211&lt;=HORAS!$B$114,0.75,1))))</f>
        <v>0</v>
      </c>
      <c r="AU211" s="67">
        <f t="shared" si="153"/>
        <v>0</v>
      </c>
      <c r="AV211" s="59">
        <f>IF(H211=1,IF(E211&gt;HORAS!$C$104,E211-HORAS!$C$104),0)</f>
        <v>0</v>
      </c>
      <c r="AW211" s="67">
        <f t="shared" si="154"/>
        <v>0</v>
      </c>
      <c r="AX211" s="67">
        <f t="shared" si="155"/>
        <v>0</v>
      </c>
      <c r="AY211" s="68">
        <f>IF(AX211&lt;=HORAS!$B$115,0,IF(AX211&lt;=HORAS!$B$116,0.25,IF(AX211&lt;=HORAS!$B$117,0.5,IF(AX211&lt;=HORAS!$B$114,0.75,1))))</f>
        <v>0</v>
      </c>
      <c r="AZ211" s="67">
        <f t="shared" si="156"/>
        <v>0</v>
      </c>
      <c r="BA211" s="67"/>
    </row>
    <row r="212" spans="1:53" s="72" customFormat="1" x14ac:dyDescent="0.2">
      <c r="A212" s="64" t="s">
        <v>230</v>
      </c>
      <c r="B212" s="64" t="s">
        <v>7</v>
      </c>
      <c r="C212" s="61"/>
      <c r="D212" s="62"/>
      <c r="E212" s="59"/>
      <c r="F212" s="66">
        <f>IF(G212=1,0,IF(E212&gt;HORAS!$B$96,E212-HORAS!$B$96,))</f>
        <v>0</v>
      </c>
      <c r="G212" s="67">
        <f t="shared" si="128"/>
        <v>0</v>
      </c>
      <c r="H212" s="67">
        <f>IF(D212&gt;=HORAS!$B$103,1,0)</f>
        <v>0</v>
      </c>
      <c r="I212" s="68">
        <f t="shared" si="129"/>
        <v>0</v>
      </c>
      <c r="J212" s="68">
        <f>IF(I212&lt;=HORAS!$B$115,0,IF(I212&lt;=HORAS!$B$116,0.25,IF(I212&lt;=HORAS!$B$117,0.5,IF(I212&lt;=HORAS!$B$114,0.75,1))))</f>
        <v>0</v>
      </c>
      <c r="K212" s="69">
        <f>IF(G212=1,0,IF(E212&gt;HORAS!$B$97,E212-HORAS!$B$97,0))</f>
        <v>0</v>
      </c>
      <c r="L212" s="68">
        <f t="shared" si="130"/>
        <v>0</v>
      </c>
      <c r="M212" s="68">
        <f t="shared" si="131"/>
        <v>0</v>
      </c>
      <c r="N212" s="67">
        <f t="shared" si="132"/>
        <v>0</v>
      </c>
      <c r="O212" s="67">
        <f>IF(E212&lt;HORAS!$B$97,J212,0)</f>
        <v>0</v>
      </c>
      <c r="P212" s="67">
        <f t="shared" si="133"/>
        <v>0</v>
      </c>
      <c r="Q212" s="67">
        <f>IF(E212&gt;HORAS!$B$97,J212,0)</f>
        <v>0</v>
      </c>
      <c r="R212" s="67">
        <f t="shared" si="134"/>
        <v>0</v>
      </c>
      <c r="S212" s="67">
        <f t="shared" si="135"/>
        <v>0</v>
      </c>
      <c r="T212" s="67"/>
      <c r="U212" s="67">
        <f t="shared" si="136"/>
        <v>6</v>
      </c>
      <c r="V212" s="70" t="e">
        <f>VLOOKUP(C212,HORAS!$A$120:$A$137,1,FALSE)</f>
        <v>#N/A</v>
      </c>
      <c r="W212" s="67" t="b">
        <f t="shared" si="137"/>
        <v>1</v>
      </c>
      <c r="X212" s="59">
        <f t="shared" si="138"/>
        <v>0</v>
      </c>
      <c r="Y212" s="71">
        <f t="shared" si="139"/>
        <v>0</v>
      </c>
      <c r="Z212" s="71">
        <f t="shared" si="140"/>
        <v>0</v>
      </c>
      <c r="AA212" s="67">
        <f t="shared" si="141"/>
        <v>0</v>
      </c>
      <c r="AB212" s="67">
        <f t="shared" si="142"/>
        <v>0</v>
      </c>
      <c r="AC212" s="69">
        <f>IF(U212=7,IF(E212&gt;HORAS!$B$97,E212-HORAS!$B$97,0),IF(W212=FALSE,IF(E212&gt;HORAS!$B$97,E212-HORAS!$B$97,0),0))</f>
        <v>0</v>
      </c>
      <c r="AD212" s="71">
        <f t="shared" si="143"/>
        <v>0</v>
      </c>
      <c r="AE212" s="71">
        <f t="shared" si="144"/>
        <v>0</v>
      </c>
      <c r="AF212" s="68">
        <f>IF(AE212&lt;=HORAS!$B$115,0,IF(AE212&lt;=HORAS!$B$116,0.25,IF(AE212&lt;=HORAS!$B$117,0.5,IF(AE212&lt;=HORAS!$B$114,0.75,1))))</f>
        <v>0</v>
      </c>
      <c r="AG212" s="67">
        <f t="shared" si="145"/>
        <v>0</v>
      </c>
      <c r="AH212" s="67">
        <f>IF(AA212&gt;=8,IF(E212&lt;HORAS!$B$97,AF212,0),0)</f>
        <v>0</v>
      </c>
      <c r="AI212" s="67">
        <f>IF(E212&gt;=HORAS!$B$97,AF212,0)</f>
        <v>0</v>
      </c>
      <c r="AJ212" s="67">
        <f t="shared" si="146"/>
        <v>0</v>
      </c>
      <c r="AK212" s="67">
        <f t="shared" si="147"/>
        <v>0</v>
      </c>
      <c r="AL212" s="71">
        <f t="shared" si="148"/>
        <v>0</v>
      </c>
      <c r="AN212" s="59">
        <f t="shared" si="149"/>
        <v>0</v>
      </c>
      <c r="AO212" s="58">
        <f>IF(H212=1,IF(D212&lt;HORAS!$B$104,HORAS!$D$104-HORAS!$B$104,HORAS!$D$104-D212),0)</f>
        <v>0</v>
      </c>
      <c r="AP212" s="58">
        <f>IF(H212=1,IF(E212&gt;HORAS!$C$104,HORAS!$C$104,E212),0)</f>
        <v>0</v>
      </c>
      <c r="AQ212" s="58">
        <f t="shared" si="150"/>
        <v>0</v>
      </c>
      <c r="AR212" s="72">
        <f t="shared" si="151"/>
        <v>0</v>
      </c>
      <c r="AS212" s="72">
        <f t="shared" si="152"/>
        <v>0</v>
      </c>
      <c r="AT212" s="68">
        <f>IF(AS212&lt;=HORAS!$B$115,0,IF(AS212&lt;=HORAS!$B$116,0.25,IF(AS212&lt;=HORAS!$B$117,0.5,IF(AS212&lt;=HORAS!$B$114,0.75,1))))</f>
        <v>0</v>
      </c>
      <c r="AU212" s="67">
        <f t="shared" si="153"/>
        <v>0</v>
      </c>
      <c r="AV212" s="59">
        <f>IF(H212=1,IF(E212&gt;HORAS!$C$104,E212-HORAS!$C$104),0)</f>
        <v>0</v>
      </c>
      <c r="AW212" s="67">
        <f t="shared" si="154"/>
        <v>0</v>
      </c>
      <c r="AX212" s="67">
        <f t="shared" si="155"/>
        <v>0</v>
      </c>
      <c r="AY212" s="68">
        <f>IF(AX212&lt;=HORAS!$B$115,0,IF(AX212&lt;=HORAS!$B$116,0.25,IF(AX212&lt;=HORAS!$B$117,0.5,IF(AX212&lt;=HORAS!$B$114,0.75,1))))</f>
        <v>0</v>
      </c>
      <c r="AZ212" s="67">
        <f t="shared" si="156"/>
        <v>0</v>
      </c>
      <c r="BA212" s="67"/>
    </row>
    <row r="213" spans="1:53" s="72" customFormat="1" x14ac:dyDescent="0.2">
      <c r="A213" s="64" t="s">
        <v>230</v>
      </c>
      <c r="B213" s="64" t="s">
        <v>7</v>
      </c>
      <c r="C213" s="61"/>
      <c r="D213" s="62"/>
      <c r="E213" s="59"/>
      <c r="F213" s="66">
        <f>IF(G213=1,0,IF(E213&gt;HORAS!$B$96,E213-HORAS!$B$96,))</f>
        <v>0</v>
      </c>
      <c r="G213" s="67">
        <f t="shared" si="128"/>
        <v>0</v>
      </c>
      <c r="H213" s="67">
        <f>IF(D213&gt;=HORAS!$B$103,1,0)</f>
        <v>0</v>
      </c>
      <c r="I213" s="68">
        <f t="shared" si="129"/>
        <v>0</v>
      </c>
      <c r="J213" s="68">
        <f>IF(I213&lt;=HORAS!$B$115,0,IF(I213&lt;=HORAS!$B$116,0.25,IF(I213&lt;=HORAS!$B$117,0.5,IF(I213&lt;=HORAS!$B$114,0.75,1))))</f>
        <v>0</v>
      </c>
      <c r="K213" s="69">
        <f>IF(G213=1,0,IF(E213&gt;HORAS!$B$97,E213-HORAS!$B$97,0))</f>
        <v>0</v>
      </c>
      <c r="L213" s="68">
        <f t="shared" si="130"/>
        <v>0</v>
      </c>
      <c r="M213" s="68">
        <f t="shared" si="131"/>
        <v>0</v>
      </c>
      <c r="N213" s="67">
        <f t="shared" si="132"/>
        <v>0</v>
      </c>
      <c r="O213" s="67">
        <f>IF(E213&lt;HORAS!$B$97,J213,0)</f>
        <v>0</v>
      </c>
      <c r="P213" s="67">
        <f t="shared" si="133"/>
        <v>0</v>
      </c>
      <c r="Q213" s="67">
        <f>IF(E213&gt;HORAS!$B$97,J213,0)</f>
        <v>0</v>
      </c>
      <c r="R213" s="67">
        <f t="shared" si="134"/>
        <v>0</v>
      </c>
      <c r="S213" s="67">
        <f t="shared" si="135"/>
        <v>0</v>
      </c>
      <c r="T213" s="67"/>
      <c r="U213" s="67">
        <f t="shared" si="136"/>
        <v>6</v>
      </c>
      <c r="V213" s="70" t="e">
        <f>VLOOKUP(C213,HORAS!$A$120:$A$137,1,FALSE)</f>
        <v>#N/A</v>
      </c>
      <c r="W213" s="67" t="b">
        <f t="shared" si="137"/>
        <v>1</v>
      </c>
      <c r="X213" s="59">
        <f t="shared" si="138"/>
        <v>0</v>
      </c>
      <c r="Y213" s="71">
        <f t="shared" si="139"/>
        <v>0</v>
      </c>
      <c r="Z213" s="71">
        <f t="shared" si="140"/>
        <v>0</v>
      </c>
      <c r="AA213" s="67">
        <f t="shared" si="141"/>
        <v>0</v>
      </c>
      <c r="AB213" s="67">
        <f t="shared" si="142"/>
        <v>0</v>
      </c>
      <c r="AC213" s="69">
        <f>IF(U213=7,IF(E213&gt;HORAS!$B$97,E213-HORAS!$B$97,0),IF(W213=FALSE,IF(E213&gt;HORAS!$B$97,E213-HORAS!$B$97,0),0))</f>
        <v>0</v>
      </c>
      <c r="AD213" s="71">
        <f t="shared" si="143"/>
        <v>0</v>
      </c>
      <c r="AE213" s="71">
        <f t="shared" si="144"/>
        <v>0</v>
      </c>
      <c r="AF213" s="68">
        <f>IF(AE213&lt;=HORAS!$B$115,0,IF(AE213&lt;=HORAS!$B$116,0.25,IF(AE213&lt;=HORAS!$B$117,0.5,IF(AE213&lt;=HORAS!$B$114,0.75,1))))</f>
        <v>0</v>
      </c>
      <c r="AG213" s="67">
        <f t="shared" si="145"/>
        <v>0</v>
      </c>
      <c r="AH213" s="67">
        <f>IF(AA213&gt;=8,IF(E213&lt;HORAS!$B$97,AF213,0),0)</f>
        <v>0</v>
      </c>
      <c r="AI213" s="67">
        <f>IF(E213&gt;=HORAS!$B$97,AF213,0)</f>
        <v>0</v>
      </c>
      <c r="AJ213" s="67">
        <f t="shared" si="146"/>
        <v>0</v>
      </c>
      <c r="AK213" s="67">
        <f t="shared" si="147"/>
        <v>0</v>
      </c>
      <c r="AL213" s="71">
        <f t="shared" si="148"/>
        <v>0</v>
      </c>
      <c r="AN213" s="59">
        <f t="shared" si="149"/>
        <v>0</v>
      </c>
      <c r="AO213" s="58">
        <f>IF(H213=1,IF(D213&lt;HORAS!$B$104,HORAS!$D$104-HORAS!$B$104,HORAS!$D$104-D213),0)</f>
        <v>0</v>
      </c>
      <c r="AP213" s="58">
        <f>IF(H213=1,IF(E213&gt;HORAS!$C$104,HORAS!$C$104,E213),0)</f>
        <v>0</v>
      </c>
      <c r="AQ213" s="58">
        <f t="shared" si="150"/>
        <v>0</v>
      </c>
      <c r="AR213" s="72">
        <f t="shared" si="151"/>
        <v>0</v>
      </c>
      <c r="AS213" s="72">
        <f t="shared" si="152"/>
        <v>0</v>
      </c>
      <c r="AT213" s="68">
        <f>IF(AS213&lt;=HORAS!$B$115,0,IF(AS213&lt;=HORAS!$B$116,0.25,IF(AS213&lt;=HORAS!$B$117,0.5,IF(AS213&lt;=HORAS!$B$114,0.75,1))))</f>
        <v>0</v>
      </c>
      <c r="AU213" s="67">
        <f t="shared" si="153"/>
        <v>0</v>
      </c>
      <c r="AV213" s="59">
        <f>IF(H213=1,IF(E213&gt;HORAS!$C$104,E213-HORAS!$C$104),0)</f>
        <v>0</v>
      </c>
      <c r="AW213" s="67">
        <f t="shared" si="154"/>
        <v>0</v>
      </c>
      <c r="AX213" s="67">
        <f t="shared" si="155"/>
        <v>0</v>
      </c>
      <c r="AY213" s="68">
        <f>IF(AX213&lt;=HORAS!$B$115,0,IF(AX213&lt;=HORAS!$B$116,0.25,IF(AX213&lt;=HORAS!$B$117,0.5,IF(AX213&lt;=HORAS!$B$114,0.75,1))))</f>
        <v>0</v>
      </c>
      <c r="AZ213" s="67">
        <f t="shared" si="156"/>
        <v>0</v>
      </c>
      <c r="BA213" s="67"/>
    </row>
    <row r="214" spans="1:53" s="72" customFormat="1" x14ac:dyDescent="0.2">
      <c r="A214" s="64" t="s">
        <v>246</v>
      </c>
      <c r="B214" s="64" t="s">
        <v>84</v>
      </c>
      <c r="C214" s="61"/>
      <c r="D214" s="62"/>
      <c r="E214" s="63"/>
      <c r="F214" s="66">
        <f>IF(G214=1,0,IF(E214&gt;HORAS!$B$96,E214-HORAS!$B$96,))</f>
        <v>0</v>
      </c>
      <c r="G214" s="67">
        <f t="shared" si="128"/>
        <v>0</v>
      </c>
      <c r="H214" s="67">
        <f>IF(D214&gt;=HORAS!$B$103,1,0)</f>
        <v>0</v>
      </c>
      <c r="I214" s="68">
        <f t="shared" si="129"/>
        <v>0</v>
      </c>
      <c r="J214" s="68">
        <f>IF(I214&lt;=HORAS!$B$115,0,IF(I214&lt;=HORAS!$B$116,0.25,IF(I214&lt;=HORAS!$B$117,0.5,IF(I214&lt;=HORAS!$B$114,0.75,1))))</f>
        <v>0</v>
      </c>
      <c r="K214" s="69">
        <f>IF(G214=1,0,IF(E214&gt;HORAS!$B$97,E214-HORAS!$B$97,0))</f>
        <v>0</v>
      </c>
      <c r="L214" s="68">
        <f t="shared" si="130"/>
        <v>0</v>
      </c>
      <c r="M214" s="68">
        <f t="shared" si="131"/>
        <v>0</v>
      </c>
      <c r="N214" s="67">
        <f t="shared" si="132"/>
        <v>0</v>
      </c>
      <c r="O214" s="67">
        <f>IF(E214&lt;HORAS!$B$97,J214,0)</f>
        <v>0</v>
      </c>
      <c r="P214" s="67">
        <f t="shared" si="133"/>
        <v>0</v>
      </c>
      <c r="Q214" s="67">
        <f>IF(E214&gt;HORAS!$B$97,J214,0)</f>
        <v>0</v>
      </c>
      <c r="R214" s="67">
        <f t="shared" si="134"/>
        <v>0</v>
      </c>
      <c r="S214" s="67">
        <f t="shared" si="135"/>
        <v>0</v>
      </c>
      <c r="T214" s="67"/>
      <c r="U214" s="67">
        <f t="shared" si="136"/>
        <v>6</v>
      </c>
      <c r="V214" s="70" t="e">
        <f>VLOOKUP(C214,HORAS!$A$120:$A$137,1,FALSE)</f>
        <v>#N/A</v>
      </c>
      <c r="W214" s="67" t="b">
        <f t="shared" si="137"/>
        <v>1</v>
      </c>
      <c r="X214" s="59">
        <f t="shared" si="138"/>
        <v>0</v>
      </c>
      <c r="Y214" s="71">
        <f t="shared" si="139"/>
        <v>0</v>
      </c>
      <c r="Z214" s="71">
        <f t="shared" si="140"/>
        <v>0</v>
      </c>
      <c r="AA214" s="67">
        <f t="shared" si="141"/>
        <v>0</v>
      </c>
      <c r="AB214" s="67">
        <f t="shared" si="142"/>
        <v>0</v>
      </c>
      <c r="AC214" s="69">
        <f>IF(U214=7,IF(E214&gt;HORAS!$B$97,E214-HORAS!$B$97,0),IF(W214=FALSE,IF(E214&gt;HORAS!$B$97,E214-HORAS!$B$97,0),0))</f>
        <v>0</v>
      </c>
      <c r="AD214" s="71">
        <f t="shared" si="143"/>
        <v>0</v>
      </c>
      <c r="AE214" s="71">
        <f t="shared" si="144"/>
        <v>0</v>
      </c>
      <c r="AF214" s="68">
        <f>IF(AE214&lt;=HORAS!$B$115,0,IF(AE214&lt;=HORAS!$B$116,0.25,IF(AE214&lt;=HORAS!$B$117,0.5,IF(AE214&lt;=HORAS!$B$114,0.75,1))))</f>
        <v>0</v>
      </c>
      <c r="AG214" s="67">
        <f t="shared" si="145"/>
        <v>0</v>
      </c>
      <c r="AH214" s="67">
        <f>IF(AA214&gt;=8,IF(E214&lt;HORAS!$B$97,AF214,0),0)</f>
        <v>0</v>
      </c>
      <c r="AI214" s="67">
        <f>IF(E214&gt;=HORAS!$B$97,AF214,0)</f>
        <v>0</v>
      </c>
      <c r="AJ214" s="67">
        <f t="shared" si="146"/>
        <v>0</v>
      </c>
      <c r="AK214" s="67">
        <f t="shared" si="147"/>
        <v>0</v>
      </c>
      <c r="AL214" s="71">
        <f t="shared" si="148"/>
        <v>0</v>
      </c>
      <c r="AN214" s="59">
        <f t="shared" si="149"/>
        <v>0</v>
      </c>
      <c r="AO214" s="58">
        <f>IF(H214=1,IF(D214&lt;HORAS!$B$104,HORAS!$D$104-HORAS!$B$104,HORAS!$D$104-D214),0)</f>
        <v>0</v>
      </c>
      <c r="AP214" s="58">
        <f>IF(H214=1,IF(E214&gt;HORAS!$C$104,HORAS!$C$104,E214),0)</f>
        <v>0</v>
      </c>
      <c r="AQ214" s="58">
        <f t="shared" si="150"/>
        <v>0</v>
      </c>
      <c r="AR214" s="72">
        <f t="shared" si="151"/>
        <v>0</v>
      </c>
      <c r="AS214" s="72">
        <f t="shared" si="152"/>
        <v>0</v>
      </c>
      <c r="AT214" s="68">
        <f>IF(AS214&lt;=HORAS!$B$115,0,IF(AS214&lt;=HORAS!$B$116,0.25,IF(AS214&lt;=HORAS!$B$117,0.5,IF(AS214&lt;=HORAS!$B$114,0.75,1))))</f>
        <v>0</v>
      </c>
      <c r="AU214" s="67">
        <f t="shared" si="153"/>
        <v>0</v>
      </c>
      <c r="AV214" s="59">
        <f>IF(H214=1,IF(E214&gt;HORAS!$C$104,E214-HORAS!$C$104),0)</f>
        <v>0</v>
      </c>
      <c r="AW214" s="67">
        <f t="shared" si="154"/>
        <v>0</v>
      </c>
      <c r="AX214" s="67">
        <f t="shared" si="155"/>
        <v>0</v>
      </c>
      <c r="AY214" s="68">
        <f>IF(AX214&lt;=HORAS!$B$115,0,IF(AX214&lt;=HORAS!$B$116,0.25,IF(AX214&lt;=HORAS!$B$117,0.5,IF(AX214&lt;=HORAS!$B$114,0.75,1))))</f>
        <v>0</v>
      </c>
      <c r="AZ214" s="67">
        <f t="shared" si="156"/>
        <v>0</v>
      </c>
      <c r="BA214" s="67"/>
    </row>
    <row r="215" spans="1:53" s="72" customFormat="1" x14ac:dyDescent="0.2">
      <c r="A215" s="64" t="s">
        <v>246</v>
      </c>
      <c r="B215" s="64" t="s">
        <v>84</v>
      </c>
      <c r="C215" s="61"/>
      <c r="D215" s="62"/>
      <c r="E215" s="64"/>
      <c r="F215" s="66">
        <f>IF(G215=1,0,IF(E215&gt;HORAS!$B$96,E215-HORAS!$B$96,))</f>
        <v>0</v>
      </c>
      <c r="G215" s="67">
        <f t="shared" si="128"/>
        <v>0</v>
      </c>
      <c r="H215" s="67">
        <f>IF(D215&gt;=HORAS!$B$103,1,0)</f>
        <v>0</v>
      </c>
      <c r="I215" s="68">
        <f t="shared" si="129"/>
        <v>0</v>
      </c>
      <c r="J215" s="68">
        <f>IF(I215&lt;=HORAS!$B$115,0,IF(I215&lt;=HORAS!$B$116,0.25,IF(I215&lt;=HORAS!$B$117,0.5,IF(I215&lt;=HORAS!$B$114,0.75,1))))</f>
        <v>0</v>
      </c>
      <c r="K215" s="69">
        <f>IF(G215=1,0,IF(E215&gt;HORAS!$B$97,E215-HORAS!$B$97,0))</f>
        <v>0</v>
      </c>
      <c r="L215" s="68">
        <f t="shared" si="130"/>
        <v>0</v>
      </c>
      <c r="M215" s="68">
        <f t="shared" si="131"/>
        <v>0</v>
      </c>
      <c r="N215" s="67">
        <f t="shared" si="132"/>
        <v>0</v>
      </c>
      <c r="O215" s="67">
        <f>IF(E215&lt;HORAS!$B$97,J215,0)</f>
        <v>0</v>
      </c>
      <c r="P215" s="67">
        <f t="shared" si="133"/>
        <v>0</v>
      </c>
      <c r="Q215" s="67">
        <f>IF(E215&gt;HORAS!$B$97,J215,0)</f>
        <v>0</v>
      </c>
      <c r="R215" s="67">
        <f t="shared" si="134"/>
        <v>0</v>
      </c>
      <c r="S215" s="67">
        <f t="shared" si="135"/>
        <v>0</v>
      </c>
      <c r="T215" s="67"/>
      <c r="U215" s="67">
        <f t="shared" si="136"/>
        <v>6</v>
      </c>
      <c r="V215" s="70" t="e">
        <f>VLOOKUP(C215,HORAS!$A$120:$A$137,1,FALSE)</f>
        <v>#N/A</v>
      </c>
      <c r="W215" s="67" t="b">
        <f t="shared" si="137"/>
        <v>1</v>
      </c>
      <c r="X215" s="59">
        <f t="shared" si="138"/>
        <v>0</v>
      </c>
      <c r="Y215" s="71">
        <f t="shared" si="139"/>
        <v>0</v>
      </c>
      <c r="Z215" s="71">
        <f t="shared" si="140"/>
        <v>0</v>
      </c>
      <c r="AA215" s="67">
        <f t="shared" si="141"/>
        <v>0</v>
      </c>
      <c r="AB215" s="67">
        <f t="shared" si="142"/>
        <v>0</v>
      </c>
      <c r="AC215" s="69">
        <f>IF(U215=7,IF(E215&gt;HORAS!$B$97,E215-HORAS!$B$97,0),IF(W215=FALSE,IF(E215&gt;HORAS!$B$97,E215-HORAS!$B$97,0),0))</f>
        <v>0</v>
      </c>
      <c r="AD215" s="71">
        <f t="shared" si="143"/>
        <v>0</v>
      </c>
      <c r="AE215" s="71">
        <f t="shared" si="144"/>
        <v>0</v>
      </c>
      <c r="AF215" s="68">
        <f>IF(AE215&lt;=HORAS!$B$115,0,IF(AE215&lt;=HORAS!$B$116,0.25,IF(AE215&lt;=HORAS!$B$117,0.5,IF(AE215&lt;=HORAS!$B$114,0.75,1))))</f>
        <v>0</v>
      </c>
      <c r="AG215" s="67">
        <f t="shared" si="145"/>
        <v>0</v>
      </c>
      <c r="AH215" s="67">
        <f>IF(AA215&gt;=8,IF(E215&lt;HORAS!$B$97,AF215,0),0)</f>
        <v>0</v>
      </c>
      <c r="AI215" s="67">
        <f>IF(E215&gt;=HORAS!$B$97,AF215,0)</f>
        <v>0</v>
      </c>
      <c r="AJ215" s="67">
        <f t="shared" si="146"/>
        <v>0</v>
      </c>
      <c r="AK215" s="67">
        <f t="shared" si="147"/>
        <v>0</v>
      </c>
      <c r="AL215" s="71">
        <f t="shared" si="148"/>
        <v>0</v>
      </c>
      <c r="AN215" s="59">
        <f t="shared" si="149"/>
        <v>0</v>
      </c>
      <c r="AO215" s="58">
        <f>IF(H215=1,IF(D215&lt;HORAS!$B$104,HORAS!$D$104-HORAS!$B$104,HORAS!$D$104-D215),0)</f>
        <v>0</v>
      </c>
      <c r="AP215" s="58">
        <f>IF(H215=1,IF(E215&gt;HORAS!$C$104,HORAS!$C$104,E215),0)</f>
        <v>0</v>
      </c>
      <c r="AQ215" s="58">
        <f t="shared" si="150"/>
        <v>0</v>
      </c>
      <c r="AR215" s="72">
        <f t="shared" si="151"/>
        <v>0</v>
      </c>
      <c r="AS215" s="72">
        <f t="shared" si="152"/>
        <v>0</v>
      </c>
      <c r="AT215" s="68">
        <f>IF(AS215&lt;=HORAS!$B$115,0,IF(AS215&lt;=HORAS!$B$116,0.25,IF(AS215&lt;=HORAS!$B$117,0.5,IF(AS215&lt;=HORAS!$B$114,0.75,1))))</f>
        <v>0</v>
      </c>
      <c r="AU215" s="67">
        <f t="shared" si="153"/>
        <v>0</v>
      </c>
      <c r="AV215" s="59">
        <f>IF(H215=1,IF(E215&gt;HORAS!$C$104,E215-HORAS!$C$104),0)</f>
        <v>0</v>
      </c>
      <c r="AW215" s="67">
        <f t="shared" si="154"/>
        <v>0</v>
      </c>
      <c r="AX215" s="67">
        <f t="shared" si="155"/>
        <v>0</v>
      </c>
      <c r="AY215" s="68">
        <f>IF(AX215&lt;=HORAS!$B$115,0,IF(AX215&lt;=HORAS!$B$116,0.25,IF(AX215&lt;=HORAS!$B$117,0.5,IF(AX215&lt;=HORAS!$B$114,0.75,1))))</f>
        <v>0</v>
      </c>
      <c r="AZ215" s="67">
        <f t="shared" si="156"/>
        <v>0</v>
      </c>
      <c r="BA215" s="67"/>
    </row>
    <row r="216" spans="1:53" s="72" customFormat="1" x14ac:dyDescent="0.2">
      <c r="A216" s="64" t="s">
        <v>246</v>
      </c>
      <c r="B216" s="64" t="s">
        <v>84</v>
      </c>
      <c r="C216" s="61"/>
      <c r="D216" s="62"/>
      <c r="E216" s="59"/>
      <c r="F216" s="66">
        <f>IF(G216=1,0,IF(E216&gt;HORAS!$B$96,E216-HORAS!$B$96,))</f>
        <v>0</v>
      </c>
      <c r="G216" s="67">
        <f t="shared" si="128"/>
        <v>0</v>
      </c>
      <c r="H216" s="67">
        <f>IF(D216&gt;=HORAS!$B$103,1,0)</f>
        <v>0</v>
      </c>
      <c r="I216" s="68">
        <f t="shared" si="129"/>
        <v>0</v>
      </c>
      <c r="J216" s="68">
        <f>IF(I216&lt;=HORAS!$B$115,0,IF(I216&lt;=HORAS!$B$116,0.25,IF(I216&lt;=HORAS!$B$117,0.5,IF(I216&lt;=HORAS!$B$114,0.75,1))))</f>
        <v>0</v>
      </c>
      <c r="K216" s="69">
        <f>IF(G216=1,0,IF(E216&gt;HORAS!$B$97,E216-HORAS!$B$97,0))</f>
        <v>0</v>
      </c>
      <c r="L216" s="68">
        <f t="shared" si="130"/>
        <v>0</v>
      </c>
      <c r="M216" s="68">
        <f t="shared" si="131"/>
        <v>0</v>
      </c>
      <c r="N216" s="67">
        <f t="shared" si="132"/>
        <v>0</v>
      </c>
      <c r="O216" s="67">
        <f>IF(E216&lt;HORAS!$B$97,J216,0)</f>
        <v>0</v>
      </c>
      <c r="P216" s="67">
        <f t="shared" si="133"/>
        <v>0</v>
      </c>
      <c r="Q216" s="67">
        <f>IF(E216&gt;HORAS!$B$97,J216,0)</f>
        <v>0</v>
      </c>
      <c r="R216" s="67">
        <f t="shared" si="134"/>
        <v>0</v>
      </c>
      <c r="S216" s="67">
        <f t="shared" si="135"/>
        <v>0</v>
      </c>
      <c r="T216" s="67"/>
      <c r="U216" s="67">
        <f t="shared" si="136"/>
        <v>6</v>
      </c>
      <c r="V216" s="70" t="e">
        <f>VLOOKUP(C216,HORAS!$A$120:$A$137,1,FALSE)</f>
        <v>#N/A</v>
      </c>
      <c r="W216" s="67" t="b">
        <f t="shared" si="137"/>
        <v>1</v>
      </c>
      <c r="X216" s="59">
        <f t="shared" si="138"/>
        <v>0</v>
      </c>
      <c r="Y216" s="71">
        <f t="shared" si="139"/>
        <v>0</v>
      </c>
      <c r="Z216" s="71">
        <f t="shared" si="140"/>
        <v>0</v>
      </c>
      <c r="AA216" s="67">
        <f t="shared" si="141"/>
        <v>0</v>
      </c>
      <c r="AB216" s="67">
        <f t="shared" si="142"/>
        <v>0</v>
      </c>
      <c r="AC216" s="69">
        <f>IF(U216=7,IF(E216&gt;HORAS!$B$97,E216-HORAS!$B$97,0),IF(W216=FALSE,IF(E216&gt;HORAS!$B$97,E216-HORAS!$B$97,0),0))</f>
        <v>0</v>
      </c>
      <c r="AD216" s="71">
        <f t="shared" si="143"/>
        <v>0</v>
      </c>
      <c r="AE216" s="71">
        <f t="shared" si="144"/>
        <v>0</v>
      </c>
      <c r="AF216" s="68">
        <f>IF(AE216&lt;=HORAS!$B$115,0,IF(AE216&lt;=HORAS!$B$116,0.25,IF(AE216&lt;=HORAS!$B$117,0.5,IF(AE216&lt;=HORAS!$B$114,0.75,1))))</f>
        <v>0</v>
      </c>
      <c r="AG216" s="67">
        <f t="shared" si="145"/>
        <v>0</v>
      </c>
      <c r="AH216" s="67">
        <f>IF(AA216&gt;=8,IF(E216&lt;HORAS!$B$97,AF216,0),0)</f>
        <v>0</v>
      </c>
      <c r="AI216" s="67">
        <f>IF(E216&gt;=HORAS!$B$97,AF216,0)</f>
        <v>0</v>
      </c>
      <c r="AJ216" s="67">
        <f t="shared" si="146"/>
        <v>0</v>
      </c>
      <c r="AK216" s="67">
        <f t="shared" si="147"/>
        <v>0</v>
      </c>
      <c r="AL216" s="71">
        <f t="shared" si="148"/>
        <v>0</v>
      </c>
      <c r="AN216" s="59">
        <f t="shared" si="149"/>
        <v>0</v>
      </c>
      <c r="AO216" s="58">
        <f>IF(H216=1,IF(D216&lt;HORAS!$B$104,HORAS!$D$104-HORAS!$B$104,HORAS!$D$104-D216),0)</f>
        <v>0</v>
      </c>
      <c r="AP216" s="58">
        <f>IF(H216=1,IF(E216&gt;HORAS!$C$104,HORAS!$C$104,E216),0)</f>
        <v>0</v>
      </c>
      <c r="AQ216" s="58">
        <f t="shared" si="150"/>
        <v>0</v>
      </c>
      <c r="AR216" s="72">
        <f t="shared" si="151"/>
        <v>0</v>
      </c>
      <c r="AS216" s="72">
        <f t="shared" si="152"/>
        <v>0</v>
      </c>
      <c r="AT216" s="68">
        <f>IF(AS216&lt;=HORAS!$B$115,0,IF(AS216&lt;=HORAS!$B$116,0.25,IF(AS216&lt;=HORAS!$B$117,0.5,IF(AS216&lt;=HORAS!$B$114,0.75,1))))</f>
        <v>0</v>
      </c>
      <c r="AU216" s="67">
        <f t="shared" si="153"/>
        <v>0</v>
      </c>
      <c r="AV216" s="59">
        <f>IF(H216=1,IF(E216&gt;HORAS!$C$104,E216-HORAS!$C$104),0)</f>
        <v>0</v>
      </c>
      <c r="AW216" s="67">
        <f t="shared" si="154"/>
        <v>0</v>
      </c>
      <c r="AX216" s="67">
        <f t="shared" si="155"/>
        <v>0</v>
      </c>
      <c r="AY216" s="68">
        <f>IF(AX216&lt;=HORAS!$B$115,0,IF(AX216&lt;=HORAS!$B$116,0.25,IF(AX216&lt;=HORAS!$B$117,0.5,IF(AX216&lt;=HORAS!$B$114,0.75,1))))</f>
        <v>0</v>
      </c>
      <c r="AZ216" s="67">
        <f t="shared" si="156"/>
        <v>0</v>
      </c>
      <c r="BA216" s="67"/>
    </row>
    <row r="217" spans="1:53" s="72" customFormat="1" x14ac:dyDescent="0.2">
      <c r="A217" s="64" t="s">
        <v>246</v>
      </c>
      <c r="B217" s="64" t="s">
        <v>84</v>
      </c>
      <c r="C217" s="61"/>
      <c r="D217" s="62"/>
      <c r="E217" s="59"/>
      <c r="F217" s="66">
        <f>IF(G217=1,0,IF(E217&gt;HORAS!$B$96,E217-HORAS!$B$96,))</f>
        <v>0</v>
      </c>
      <c r="G217" s="67">
        <f t="shared" si="128"/>
        <v>0</v>
      </c>
      <c r="H217" s="67">
        <f>IF(D217&gt;=HORAS!$B$103,1,0)</f>
        <v>0</v>
      </c>
      <c r="I217" s="68">
        <f t="shared" si="129"/>
        <v>0</v>
      </c>
      <c r="J217" s="68">
        <f>IF(I217&lt;=HORAS!$B$115,0,IF(I217&lt;=HORAS!$B$116,0.25,IF(I217&lt;=HORAS!$B$117,0.5,IF(I217&lt;=HORAS!$B$114,0.75,1))))</f>
        <v>0</v>
      </c>
      <c r="K217" s="69">
        <f>IF(G217=1,0,IF(E217&gt;HORAS!$B$97,E217-HORAS!$B$97,0))</f>
        <v>0</v>
      </c>
      <c r="L217" s="68">
        <f t="shared" si="130"/>
        <v>0</v>
      </c>
      <c r="M217" s="68">
        <f t="shared" si="131"/>
        <v>0</v>
      </c>
      <c r="N217" s="67">
        <f t="shared" si="132"/>
        <v>0</v>
      </c>
      <c r="O217" s="67">
        <f>IF(E217&lt;HORAS!$B$97,J217,0)</f>
        <v>0</v>
      </c>
      <c r="P217" s="67">
        <f t="shared" si="133"/>
        <v>0</v>
      </c>
      <c r="Q217" s="67">
        <f>IF(E217&gt;HORAS!$B$97,J217,0)</f>
        <v>0</v>
      </c>
      <c r="R217" s="67">
        <f t="shared" si="134"/>
        <v>0</v>
      </c>
      <c r="S217" s="67">
        <f t="shared" si="135"/>
        <v>0</v>
      </c>
      <c r="T217" s="67"/>
      <c r="U217" s="67">
        <f t="shared" si="136"/>
        <v>6</v>
      </c>
      <c r="V217" s="70" t="e">
        <f>VLOOKUP(C217,HORAS!$A$120:$A$137,1,FALSE)</f>
        <v>#N/A</v>
      </c>
      <c r="W217" s="67" t="b">
        <f t="shared" si="137"/>
        <v>1</v>
      </c>
      <c r="X217" s="59">
        <f t="shared" si="138"/>
        <v>0</v>
      </c>
      <c r="Y217" s="71">
        <f t="shared" si="139"/>
        <v>0</v>
      </c>
      <c r="Z217" s="71">
        <f t="shared" si="140"/>
        <v>0</v>
      </c>
      <c r="AA217" s="67">
        <f t="shared" si="141"/>
        <v>0</v>
      </c>
      <c r="AB217" s="67">
        <f t="shared" si="142"/>
        <v>0</v>
      </c>
      <c r="AC217" s="69">
        <f>IF(U217=7,IF(E217&gt;HORAS!$B$97,E217-HORAS!$B$97,0),IF(W217=FALSE,IF(E217&gt;HORAS!$B$97,E217-HORAS!$B$97,0),0))</f>
        <v>0</v>
      </c>
      <c r="AD217" s="71">
        <f t="shared" si="143"/>
        <v>0</v>
      </c>
      <c r="AE217" s="71">
        <f t="shared" si="144"/>
        <v>0</v>
      </c>
      <c r="AF217" s="68">
        <f>IF(AE217&lt;=HORAS!$B$115,0,IF(AE217&lt;=HORAS!$B$116,0.25,IF(AE217&lt;=HORAS!$B$117,0.5,IF(AE217&lt;=HORAS!$B$114,0.75,1))))</f>
        <v>0</v>
      </c>
      <c r="AG217" s="67">
        <f t="shared" si="145"/>
        <v>0</v>
      </c>
      <c r="AH217" s="67">
        <f>IF(AA217&gt;=8,IF(E217&lt;HORAS!$B$97,AF217,0),0)</f>
        <v>0</v>
      </c>
      <c r="AI217" s="67">
        <f>IF(E217&gt;=HORAS!$B$97,AF217,0)</f>
        <v>0</v>
      </c>
      <c r="AJ217" s="67">
        <f t="shared" si="146"/>
        <v>0</v>
      </c>
      <c r="AK217" s="67">
        <f t="shared" si="147"/>
        <v>0</v>
      </c>
      <c r="AL217" s="71">
        <f t="shared" si="148"/>
        <v>0</v>
      </c>
      <c r="AN217" s="59">
        <f t="shared" si="149"/>
        <v>0</v>
      </c>
      <c r="AO217" s="58">
        <f>IF(H217=1,IF(D217&lt;HORAS!$B$104,HORAS!$D$104-HORAS!$B$104,HORAS!$D$104-D217),0)</f>
        <v>0</v>
      </c>
      <c r="AP217" s="58">
        <f>IF(H217=1,IF(E217&gt;HORAS!$C$104,HORAS!$C$104,E217),0)</f>
        <v>0</v>
      </c>
      <c r="AQ217" s="58">
        <f t="shared" si="150"/>
        <v>0</v>
      </c>
      <c r="AR217" s="72">
        <f t="shared" si="151"/>
        <v>0</v>
      </c>
      <c r="AS217" s="72">
        <f t="shared" si="152"/>
        <v>0</v>
      </c>
      <c r="AT217" s="68">
        <f>IF(AS217&lt;=HORAS!$B$115,0,IF(AS217&lt;=HORAS!$B$116,0.25,IF(AS217&lt;=HORAS!$B$117,0.5,IF(AS217&lt;=HORAS!$B$114,0.75,1))))</f>
        <v>0</v>
      </c>
      <c r="AU217" s="67">
        <f t="shared" si="153"/>
        <v>0</v>
      </c>
      <c r="AV217" s="59">
        <f>IF(H217=1,IF(E217&gt;HORAS!$C$104,E217-HORAS!$C$104),0)</f>
        <v>0</v>
      </c>
      <c r="AW217" s="67">
        <f t="shared" si="154"/>
        <v>0</v>
      </c>
      <c r="AX217" s="67">
        <f t="shared" si="155"/>
        <v>0</v>
      </c>
      <c r="AY217" s="68">
        <f>IF(AX217&lt;=HORAS!$B$115,0,IF(AX217&lt;=HORAS!$B$116,0.25,IF(AX217&lt;=HORAS!$B$117,0.5,IF(AX217&lt;=HORAS!$B$114,0.75,1))))</f>
        <v>0</v>
      </c>
      <c r="AZ217" s="67">
        <f t="shared" si="156"/>
        <v>0</v>
      </c>
      <c r="BA217" s="67"/>
    </row>
    <row r="218" spans="1:53" s="72" customFormat="1" x14ac:dyDescent="0.2">
      <c r="A218" s="64" t="s">
        <v>246</v>
      </c>
      <c r="B218" s="64" t="s">
        <v>84</v>
      </c>
      <c r="C218" s="61"/>
      <c r="D218" s="62"/>
      <c r="E218" s="59"/>
      <c r="F218" s="66">
        <f>IF(G218=1,0,IF(E218&gt;HORAS!$B$96,E218-HORAS!$B$96,))</f>
        <v>0</v>
      </c>
      <c r="G218" s="67">
        <f t="shared" si="128"/>
        <v>0</v>
      </c>
      <c r="H218" s="67">
        <f>IF(D218&gt;=HORAS!$B$103,1,0)</f>
        <v>0</v>
      </c>
      <c r="I218" s="68">
        <f t="shared" si="129"/>
        <v>0</v>
      </c>
      <c r="J218" s="68">
        <f>IF(I218&lt;=HORAS!$B$115,0,IF(I218&lt;=HORAS!$B$116,0.25,IF(I218&lt;=HORAS!$B$117,0.5,IF(I218&lt;=HORAS!$B$114,0.75,1))))</f>
        <v>0</v>
      </c>
      <c r="K218" s="69">
        <f>IF(G218=1,0,IF(E218&gt;HORAS!$B$97,E218-HORAS!$B$97,0))</f>
        <v>0</v>
      </c>
      <c r="L218" s="68">
        <f t="shared" si="130"/>
        <v>0</v>
      </c>
      <c r="M218" s="68">
        <f t="shared" si="131"/>
        <v>0</v>
      </c>
      <c r="N218" s="67">
        <f t="shared" si="132"/>
        <v>0</v>
      </c>
      <c r="O218" s="67">
        <f>IF(E218&lt;HORAS!$B$97,J218,0)</f>
        <v>0</v>
      </c>
      <c r="P218" s="67">
        <f t="shared" si="133"/>
        <v>0</v>
      </c>
      <c r="Q218" s="67">
        <f>IF(E218&gt;HORAS!$B$97,J218,0)</f>
        <v>0</v>
      </c>
      <c r="R218" s="67">
        <f t="shared" si="134"/>
        <v>0</v>
      </c>
      <c r="S218" s="67">
        <f t="shared" si="135"/>
        <v>0</v>
      </c>
      <c r="T218" s="67"/>
      <c r="U218" s="67">
        <f t="shared" si="136"/>
        <v>6</v>
      </c>
      <c r="V218" s="70" t="e">
        <f>VLOOKUP(C218,HORAS!$A$120:$A$137,1,FALSE)</f>
        <v>#N/A</v>
      </c>
      <c r="W218" s="67" t="b">
        <f t="shared" si="137"/>
        <v>1</v>
      </c>
      <c r="X218" s="59">
        <f t="shared" si="138"/>
        <v>0</v>
      </c>
      <c r="Y218" s="71">
        <f t="shared" si="139"/>
        <v>0</v>
      </c>
      <c r="Z218" s="71">
        <f t="shared" si="140"/>
        <v>0</v>
      </c>
      <c r="AA218" s="67">
        <f t="shared" si="141"/>
        <v>0</v>
      </c>
      <c r="AB218" s="67">
        <f t="shared" si="142"/>
        <v>0</v>
      </c>
      <c r="AC218" s="69">
        <f>IF(U218=7,IF(E218&gt;HORAS!$B$97,E218-HORAS!$B$97,0),IF(W218=FALSE,IF(E218&gt;HORAS!$B$97,E218-HORAS!$B$97,0),0))</f>
        <v>0</v>
      </c>
      <c r="AD218" s="71">
        <f t="shared" si="143"/>
        <v>0</v>
      </c>
      <c r="AE218" s="71">
        <f t="shared" si="144"/>
        <v>0</v>
      </c>
      <c r="AF218" s="68">
        <f>IF(AE218&lt;=HORAS!$B$115,0,IF(AE218&lt;=HORAS!$B$116,0.25,IF(AE218&lt;=HORAS!$B$117,0.5,IF(AE218&lt;=HORAS!$B$114,0.75,1))))</f>
        <v>0</v>
      </c>
      <c r="AG218" s="67">
        <f t="shared" si="145"/>
        <v>0</v>
      </c>
      <c r="AH218" s="67">
        <f>IF(AA218&gt;=8,IF(E218&lt;HORAS!$B$97,AF218,0),0)</f>
        <v>0</v>
      </c>
      <c r="AI218" s="67">
        <f>IF(E218&gt;=HORAS!$B$97,AF218,0)</f>
        <v>0</v>
      </c>
      <c r="AJ218" s="67">
        <f t="shared" si="146"/>
        <v>0</v>
      </c>
      <c r="AK218" s="67">
        <f t="shared" si="147"/>
        <v>0</v>
      </c>
      <c r="AL218" s="71">
        <f t="shared" si="148"/>
        <v>0</v>
      </c>
      <c r="AN218" s="59">
        <f t="shared" si="149"/>
        <v>0</v>
      </c>
      <c r="AO218" s="58">
        <f>IF(H218=1,IF(D218&lt;HORAS!$B$104,HORAS!$D$104-HORAS!$B$104,HORAS!$D$104-D218),0)</f>
        <v>0</v>
      </c>
      <c r="AP218" s="58">
        <f>IF(H218=1,IF(E218&gt;HORAS!$C$104,HORAS!$C$104,E218),0)</f>
        <v>0</v>
      </c>
      <c r="AQ218" s="58">
        <f t="shared" si="150"/>
        <v>0</v>
      </c>
      <c r="AR218" s="72">
        <f t="shared" si="151"/>
        <v>0</v>
      </c>
      <c r="AS218" s="72">
        <f t="shared" si="152"/>
        <v>0</v>
      </c>
      <c r="AT218" s="68">
        <f>IF(AS218&lt;=HORAS!$B$115,0,IF(AS218&lt;=HORAS!$B$116,0.25,IF(AS218&lt;=HORAS!$B$117,0.5,IF(AS218&lt;=HORAS!$B$114,0.75,1))))</f>
        <v>0</v>
      </c>
      <c r="AU218" s="67">
        <f t="shared" si="153"/>
        <v>0</v>
      </c>
      <c r="AV218" s="59">
        <f>IF(H218=1,IF(E218&gt;HORAS!$C$104,E218-HORAS!$C$104),0)</f>
        <v>0</v>
      </c>
      <c r="AW218" s="67">
        <f t="shared" si="154"/>
        <v>0</v>
      </c>
      <c r="AX218" s="67">
        <f t="shared" si="155"/>
        <v>0</v>
      </c>
      <c r="AY218" s="68">
        <f>IF(AX218&lt;=HORAS!$B$115,0,IF(AX218&lt;=HORAS!$B$116,0.25,IF(AX218&lt;=HORAS!$B$117,0.5,IF(AX218&lt;=HORAS!$B$114,0.75,1))))</f>
        <v>0</v>
      </c>
      <c r="AZ218" s="67">
        <f t="shared" si="156"/>
        <v>0</v>
      </c>
      <c r="BA218" s="67"/>
    </row>
    <row r="219" spans="1:53" s="72" customFormat="1" x14ac:dyDescent="0.2">
      <c r="A219" s="64" t="s">
        <v>246</v>
      </c>
      <c r="B219" s="64" t="s">
        <v>84</v>
      </c>
      <c r="C219" s="61"/>
      <c r="D219" s="62"/>
      <c r="E219" s="59"/>
      <c r="F219" s="66">
        <f>IF(G219=1,0,IF(E219&gt;HORAS!$B$96,E219-HORAS!$B$96,))</f>
        <v>0</v>
      </c>
      <c r="G219" s="67">
        <f t="shared" si="128"/>
        <v>0</v>
      </c>
      <c r="H219" s="67">
        <f>IF(D219&gt;=HORAS!$B$103,1,0)</f>
        <v>0</v>
      </c>
      <c r="I219" s="68">
        <f t="shared" si="129"/>
        <v>0</v>
      </c>
      <c r="J219" s="68">
        <f>IF(I219&lt;=HORAS!$B$115,0,IF(I219&lt;=HORAS!$B$116,0.25,IF(I219&lt;=HORAS!$B$117,0.5,IF(I219&lt;=HORAS!$B$114,0.75,1))))</f>
        <v>0</v>
      </c>
      <c r="K219" s="69">
        <f>IF(G219=1,0,IF(E219&gt;HORAS!$B$97,E219-HORAS!$B$97,0))</f>
        <v>0</v>
      </c>
      <c r="L219" s="68">
        <f t="shared" si="130"/>
        <v>0</v>
      </c>
      <c r="M219" s="68">
        <f t="shared" si="131"/>
        <v>0</v>
      </c>
      <c r="N219" s="67">
        <f t="shared" si="132"/>
        <v>0</v>
      </c>
      <c r="O219" s="67">
        <f>IF(E219&lt;HORAS!$B$97,J219,0)</f>
        <v>0</v>
      </c>
      <c r="P219" s="67">
        <f t="shared" si="133"/>
        <v>0</v>
      </c>
      <c r="Q219" s="67">
        <f>IF(E219&gt;HORAS!$B$97,J219,0)</f>
        <v>0</v>
      </c>
      <c r="R219" s="67">
        <f t="shared" si="134"/>
        <v>0</v>
      </c>
      <c r="S219" s="67">
        <f t="shared" si="135"/>
        <v>0</v>
      </c>
      <c r="T219" s="67"/>
      <c r="U219" s="67">
        <f t="shared" si="136"/>
        <v>6</v>
      </c>
      <c r="V219" s="70" t="e">
        <f>VLOOKUP(C219,HORAS!$A$120:$A$137,1,FALSE)</f>
        <v>#N/A</v>
      </c>
      <c r="W219" s="67" t="b">
        <f t="shared" si="137"/>
        <v>1</v>
      </c>
      <c r="X219" s="59">
        <f t="shared" si="138"/>
        <v>0</v>
      </c>
      <c r="Y219" s="71">
        <f t="shared" si="139"/>
        <v>0</v>
      </c>
      <c r="Z219" s="71">
        <f t="shared" si="140"/>
        <v>0</v>
      </c>
      <c r="AA219" s="67">
        <f t="shared" si="141"/>
        <v>0</v>
      </c>
      <c r="AB219" s="67">
        <f t="shared" si="142"/>
        <v>0</v>
      </c>
      <c r="AC219" s="69">
        <f>IF(U219=7,IF(E219&gt;HORAS!$B$97,E219-HORAS!$B$97,0),IF(W219=FALSE,IF(E219&gt;HORAS!$B$97,E219-HORAS!$B$97,0),0))</f>
        <v>0</v>
      </c>
      <c r="AD219" s="71">
        <f t="shared" si="143"/>
        <v>0</v>
      </c>
      <c r="AE219" s="71">
        <f t="shared" si="144"/>
        <v>0</v>
      </c>
      <c r="AF219" s="68">
        <f>IF(AE219&lt;=HORAS!$B$115,0,IF(AE219&lt;=HORAS!$B$116,0.25,IF(AE219&lt;=HORAS!$B$117,0.5,IF(AE219&lt;=HORAS!$B$114,0.75,1))))</f>
        <v>0</v>
      </c>
      <c r="AG219" s="67">
        <f t="shared" si="145"/>
        <v>0</v>
      </c>
      <c r="AH219" s="67">
        <f>IF(AA219&gt;=8,IF(E219&lt;HORAS!$B$97,AF219,0),0)</f>
        <v>0</v>
      </c>
      <c r="AI219" s="67">
        <f>IF(E219&gt;=HORAS!$B$97,AF219,0)</f>
        <v>0</v>
      </c>
      <c r="AJ219" s="67">
        <f t="shared" si="146"/>
        <v>0</v>
      </c>
      <c r="AK219" s="67">
        <f t="shared" si="147"/>
        <v>0</v>
      </c>
      <c r="AL219" s="71">
        <f t="shared" si="148"/>
        <v>0</v>
      </c>
      <c r="AN219" s="59">
        <f t="shared" si="149"/>
        <v>0</v>
      </c>
      <c r="AO219" s="58">
        <f>IF(H219=1,IF(D219&lt;HORAS!$B$104,HORAS!$D$104-HORAS!$B$104,HORAS!$D$104-D219),0)</f>
        <v>0</v>
      </c>
      <c r="AP219" s="58">
        <f>IF(H219=1,IF(E219&gt;HORAS!$C$104,HORAS!$C$104,E219),0)</f>
        <v>0</v>
      </c>
      <c r="AQ219" s="58">
        <f t="shared" si="150"/>
        <v>0</v>
      </c>
      <c r="AR219" s="72">
        <f t="shared" si="151"/>
        <v>0</v>
      </c>
      <c r="AS219" s="72">
        <f t="shared" si="152"/>
        <v>0</v>
      </c>
      <c r="AT219" s="68">
        <f>IF(AS219&lt;=HORAS!$B$115,0,IF(AS219&lt;=HORAS!$B$116,0.25,IF(AS219&lt;=HORAS!$B$117,0.5,IF(AS219&lt;=HORAS!$B$114,0.75,1))))</f>
        <v>0</v>
      </c>
      <c r="AU219" s="67">
        <f t="shared" si="153"/>
        <v>0</v>
      </c>
      <c r="AV219" s="59">
        <f>IF(H219=1,IF(E219&gt;HORAS!$C$104,E219-HORAS!$C$104),0)</f>
        <v>0</v>
      </c>
      <c r="AW219" s="67">
        <f t="shared" si="154"/>
        <v>0</v>
      </c>
      <c r="AX219" s="67">
        <f t="shared" si="155"/>
        <v>0</v>
      </c>
      <c r="AY219" s="68">
        <f>IF(AX219&lt;=HORAS!$B$115,0,IF(AX219&lt;=HORAS!$B$116,0.25,IF(AX219&lt;=HORAS!$B$117,0.5,IF(AX219&lt;=HORAS!$B$114,0.75,1))))</f>
        <v>0</v>
      </c>
      <c r="AZ219" s="67">
        <f t="shared" si="156"/>
        <v>0</v>
      </c>
      <c r="BA219" s="67"/>
    </row>
    <row r="220" spans="1:53" s="72" customFormat="1" x14ac:dyDescent="0.2">
      <c r="A220" s="64" t="s">
        <v>246</v>
      </c>
      <c r="B220" s="64" t="s">
        <v>84</v>
      </c>
      <c r="C220" s="61"/>
      <c r="D220" s="62"/>
      <c r="E220" s="59"/>
      <c r="F220" s="66">
        <f>IF(G220=1,0,IF(E220&gt;HORAS!$B$96,E220-HORAS!$B$96,))</f>
        <v>0</v>
      </c>
      <c r="G220" s="67">
        <f t="shared" si="128"/>
        <v>0</v>
      </c>
      <c r="H220" s="67">
        <f>IF(D220&gt;=HORAS!$B$103,1,0)</f>
        <v>0</v>
      </c>
      <c r="I220" s="68">
        <f t="shared" si="129"/>
        <v>0</v>
      </c>
      <c r="J220" s="68">
        <f>IF(I220&lt;=HORAS!$B$115,0,IF(I220&lt;=HORAS!$B$116,0.25,IF(I220&lt;=HORAS!$B$117,0.5,IF(I220&lt;=HORAS!$B$114,0.75,1))))</f>
        <v>0</v>
      </c>
      <c r="K220" s="69">
        <f>IF(G220=1,0,IF(E220&gt;HORAS!$B$97,E220-HORAS!$B$97,0))</f>
        <v>0</v>
      </c>
      <c r="L220" s="68">
        <f t="shared" si="130"/>
        <v>0</v>
      </c>
      <c r="M220" s="68">
        <f t="shared" si="131"/>
        <v>0</v>
      </c>
      <c r="N220" s="67">
        <f t="shared" si="132"/>
        <v>0</v>
      </c>
      <c r="O220" s="67">
        <f>IF(E220&lt;HORAS!$B$97,J220,0)</f>
        <v>0</v>
      </c>
      <c r="P220" s="67">
        <f t="shared" si="133"/>
        <v>0</v>
      </c>
      <c r="Q220" s="67">
        <f>IF(E220&gt;HORAS!$B$97,J220,0)</f>
        <v>0</v>
      </c>
      <c r="R220" s="67">
        <f t="shared" si="134"/>
        <v>0</v>
      </c>
      <c r="S220" s="67">
        <f t="shared" si="135"/>
        <v>0</v>
      </c>
      <c r="T220" s="67"/>
      <c r="U220" s="67">
        <f t="shared" si="136"/>
        <v>6</v>
      </c>
      <c r="V220" s="70" t="e">
        <f>VLOOKUP(C220,HORAS!$A$120:$A$137,1,FALSE)</f>
        <v>#N/A</v>
      </c>
      <c r="W220" s="67" t="b">
        <f t="shared" si="137"/>
        <v>1</v>
      </c>
      <c r="X220" s="59">
        <f t="shared" si="138"/>
        <v>0</v>
      </c>
      <c r="Y220" s="71">
        <f t="shared" si="139"/>
        <v>0</v>
      </c>
      <c r="Z220" s="71">
        <f t="shared" si="140"/>
        <v>0</v>
      </c>
      <c r="AA220" s="67">
        <f t="shared" si="141"/>
        <v>0</v>
      </c>
      <c r="AB220" s="67">
        <f t="shared" si="142"/>
        <v>0</v>
      </c>
      <c r="AC220" s="69">
        <f>IF(U220=7,IF(E220&gt;HORAS!$B$97,E220-HORAS!$B$97,0),IF(W220=FALSE,IF(E220&gt;HORAS!$B$97,E220-HORAS!$B$97,0),0))</f>
        <v>0</v>
      </c>
      <c r="AD220" s="71">
        <f t="shared" si="143"/>
        <v>0</v>
      </c>
      <c r="AE220" s="71">
        <f t="shared" si="144"/>
        <v>0</v>
      </c>
      <c r="AF220" s="68">
        <f>IF(AE220&lt;=HORAS!$B$115,0,IF(AE220&lt;=HORAS!$B$116,0.25,IF(AE220&lt;=HORAS!$B$117,0.5,IF(AE220&lt;=HORAS!$B$114,0.75,1))))</f>
        <v>0</v>
      </c>
      <c r="AG220" s="67">
        <f t="shared" si="145"/>
        <v>0</v>
      </c>
      <c r="AH220" s="67">
        <f>IF(AA220&gt;=8,IF(E220&lt;HORAS!$B$97,AF220,0),0)</f>
        <v>0</v>
      </c>
      <c r="AI220" s="67">
        <f>IF(E220&gt;=HORAS!$B$97,AF220,0)</f>
        <v>0</v>
      </c>
      <c r="AJ220" s="67">
        <f t="shared" si="146"/>
        <v>0</v>
      </c>
      <c r="AK220" s="67">
        <f t="shared" si="147"/>
        <v>0</v>
      </c>
      <c r="AL220" s="71">
        <f t="shared" si="148"/>
        <v>0</v>
      </c>
      <c r="AN220" s="59">
        <f t="shared" si="149"/>
        <v>0</v>
      </c>
      <c r="AO220" s="58">
        <f>IF(H220=1,IF(D220&lt;HORAS!$B$104,HORAS!$D$104-HORAS!$B$104,HORAS!$D$104-D220),0)</f>
        <v>0</v>
      </c>
      <c r="AP220" s="58">
        <f>IF(H220=1,IF(E220&gt;HORAS!$C$104,HORAS!$C$104,E220),0)</f>
        <v>0</v>
      </c>
      <c r="AQ220" s="58">
        <f t="shared" si="150"/>
        <v>0</v>
      </c>
      <c r="AR220" s="72">
        <f t="shared" si="151"/>
        <v>0</v>
      </c>
      <c r="AS220" s="72">
        <f t="shared" si="152"/>
        <v>0</v>
      </c>
      <c r="AT220" s="68">
        <f>IF(AS220&lt;=HORAS!$B$115,0,IF(AS220&lt;=HORAS!$B$116,0.25,IF(AS220&lt;=HORAS!$B$117,0.5,IF(AS220&lt;=HORAS!$B$114,0.75,1))))</f>
        <v>0</v>
      </c>
      <c r="AU220" s="67">
        <f t="shared" si="153"/>
        <v>0</v>
      </c>
      <c r="AV220" s="59">
        <f>IF(H220=1,IF(E220&gt;HORAS!$C$104,E220-HORAS!$C$104),0)</f>
        <v>0</v>
      </c>
      <c r="AW220" s="67">
        <f t="shared" si="154"/>
        <v>0</v>
      </c>
      <c r="AX220" s="67">
        <f t="shared" si="155"/>
        <v>0</v>
      </c>
      <c r="AY220" s="68">
        <f>IF(AX220&lt;=HORAS!$B$115,0,IF(AX220&lt;=HORAS!$B$116,0.25,IF(AX220&lt;=HORAS!$B$117,0.5,IF(AX220&lt;=HORAS!$B$114,0.75,1))))</f>
        <v>0</v>
      </c>
      <c r="AZ220" s="67">
        <f t="shared" si="156"/>
        <v>0</v>
      </c>
      <c r="BA220" s="67"/>
    </row>
    <row r="221" spans="1:53" s="72" customFormat="1" x14ac:dyDescent="0.2">
      <c r="A221" s="64" t="s">
        <v>246</v>
      </c>
      <c r="B221" s="64" t="s">
        <v>84</v>
      </c>
      <c r="C221" s="61"/>
      <c r="D221" s="62"/>
      <c r="E221" s="59"/>
      <c r="F221" s="66">
        <f>IF(G221=1,0,IF(E221&gt;HORAS!$B$96,E221-HORAS!$B$96,))</f>
        <v>0</v>
      </c>
      <c r="G221" s="67">
        <f t="shared" si="128"/>
        <v>0</v>
      </c>
      <c r="H221" s="67">
        <f>IF(D221&gt;=HORAS!$B$103,1,0)</f>
        <v>0</v>
      </c>
      <c r="I221" s="68">
        <f t="shared" si="129"/>
        <v>0</v>
      </c>
      <c r="J221" s="68">
        <f>IF(I221&lt;=HORAS!$B$115,0,IF(I221&lt;=HORAS!$B$116,0.25,IF(I221&lt;=HORAS!$B$117,0.5,IF(I221&lt;=HORAS!$B$114,0.75,1))))</f>
        <v>0</v>
      </c>
      <c r="K221" s="69">
        <f>IF(G221=1,0,IF(E221&gt;HORAS!$B$97,E221-HORAS!$B$97,0))</f>
        <v>0</v>
      </c>
      <c r="L221" s="68">
        <f t="shared" si="130"/>
        <v>0</v>
      </c>
      <c r="M221" s="68">
        <f t="shared" si="131"/>
        <v>0</v>
      </c>
      <c r="N221" s="67">
        <f t="shared" si="132"/>
        <v>0</v>
      </c>
      <c r="O221" s="67">
        <f>IF(E221&lt;HORAS!$B$97,J221,0)</f>
        <v>0</v>
      </c>
      <c r="P221" s="67">
        <f t="shared" si="133"/>
        <v>0</v>
      </c>
      <c r="Q221" s="67">
        <f>IF(E221&gt;HORAS!$B$97,J221,0)</f>
        <v>0</v>
      </c>
      <c r="R221" s="67">
        <f t="shared" si="134"/>
        <v>0</v>
      </c>
      <c r="S221" s="67">
        <f t="shared" si="135"/>
        <v>0</v>
      </c>
      <c r="T221" s="67"/>
      <c r="U221" s="67">
        <f t="shared" si="136"/>
        <v>6</v>
      </c>
      <c r="V221" s="70" t="e">
        <f>VLOOKUP(C221,HORAS!$A$120:$A$137,1,FALSE)</f>
        <v>#N/A</v>
      </c>
      <c r="W221" s="67" t="b">
        <f t="shared" si="137"/>
        <v>1</v>
      </c>
      <c r="X221" s="59">
        <f t="shared" si="138"/>
        <v>0</v>
      </c>
      <c r="Y221" s="71">
        <f t="shared" si="139"/>
        <v>0</v>
      </c>
      <c r="Z221" s="71">
        <f t="shared" si="140"/>
        <v>0</v>
      </c>
      <c r="AA221" s="67">
        <f t="shared" si="141"/>
        <v>0</v>
      </c>
      <c r="AB221" s="67">
        <f t="shared" si="142"/>
        <v>0</v>
      </c>
      <c r="AC221" s="69">
        <f>IF(U221=7,IF(E221&gt;HORAS!$B$97,E221-HORAS!$B$97,0),IF(W221=FALSE,IF(E221&gt;HORAS!$B$97,E221-HORAS!$B$97,0),0))</f>
        <v>0</v>
      </c>
      <c r="AD221" s="71">
        <f t="shared" si="143"/>
        <v>0</v>
      </c>
      <c r="AE221" s="71">
        <f t="shared" si="144"/>
        <v>0</v>
      </c>
      <c r="AF221" s="68">
        <f>IF(AE221&lt;=HORAS!$B$115,0,IF(AE221&lt;=HORAS!$B$116,0.25,IF(AE221&lt;=HORAS!$B$117,0.5,IF(AE221&lt;=HORAS!$B$114,0.75,1))))</f>
        <v>0</v>
      </c>
      <c r="AG221" s="67">
        <f t="shared" si="145"/>
        <v>0</v>
      </c>
      <c r="AH221" s="67">
        <f>IF(AA221&gt;=8,IF(E221&lt;HORAS!$B$97,AF221,0),0)</f>
        <v>0</v>
      </c>
      <c r="AI221" s="67">
        <f>IF(E221&gt;=HORAS!$B$97,AF221,0)</f>
        <v>0</v>
      </c>
      <c r="AJ221" s="67">
        <f t="shared" si="146"/>
        <v>0</v>
      </c>
      <c r="AK221" s="67">
        <f t="shared" si="147"/>
        <v>0</v>
      </c>
      <c r="AL221" s="71">
        <f t="shared" si="148"/>
        <v>0</v>
      </c>
      <c r="AN221" s="59">
        <f t="shared" si="149"/>
        <v>0</v>
      </c>
      <c r="AO221" s="58">
        <f>IF(H221=1,IF(D221&lt;HORAS!$B$104,HORAS!$D$104-HORAS!$B$104,HORAS!$D$104-D221),0)</f>
        <v>0</v>
      </c>
      <c r="AP221" s="58">
        <f>IF(H221=1,IF(E221&gt;HORAS!$C$104,HORAS!$C$104,E221),0)</f>
        <v>0</v>
      </c>
      <c r="AQ221" s="58">
        <f t="shared" si="150"/>
        <v>0</v>
      </c>
      <c r="AR221" s="72">
        <f t="shared" si="151"/>
        <v>0</v>
      </c>
      <c r="AS221" s="72">
        <f t="shared" si="152"/>
        <v>0</v>
      </c>
      <c r="AT221" s="68">
        <f>IF(AS221&lt;=HORAS!$B$115,0,IF(AS221&lt;=HORAS!$B$116,0.25,IF(AS221&lt;=HORAS!$B$117,0.5,IF(AS221&lt;=HORAS!$B$114,0.75,1))))</f>
        <v>0</v>
      </c>
      <c r="AU221" s="67">
        <f t="shared" si="153"/>
        <v>0</v>
      </c>
      <c r="AV221" s="59">
        <f>IF(H221=1,IF(E221&gt;HORAS!$C$104,E221-HORAS!$C$104),0)</f>
        <v>0</v>
      </c>
      <c r="AW221" s="67">
        <f t="shared" si="154"/>
        <v>0</v>
      </c>
      <c r="AX221" s="67">
        <f t="shared" si="155"/>
        <v>0</v>
      </c>
      <c r="AY221" s="68">
        <f>IF(AX221&lt;=HORAS!$B$115,0,IF(AX221&lt;=HORAS!$B$116,0.25,IF(AX221&lt;=HORAS!$B$117,0.5,IF(AX221&lt;=HORAS!$B$114,0.75,1))))</f>
        <v>0</v>
      </c>
      <c r="AZ221" s="67">
        <f t="shared" si="156"/>
        <v>0</v>
      </c>
      <c r="BA221" s="67"/>
    </row>
    <row r="222" spans="1:53" s="72" customFormat="1" x14ac:dyDescent="0.2">
      <c r="A222" s="64" t="s">
        <v>246</v>
      </c>
      <c r="B222" s="64" t="s">
        <v>84</v>
      </c>
      <c r="C222" s="61"/>
      <c r="D222" s="62"/>
      <c r="E222" s="59"/>
      <c r="F222" s="66">
        <f>IF(G222=1,0,IF(E222&gt;HORAS!$B$96,E222-HORAS!$B$96,))</f>
        <v>0</v>
      </c>
      <c r="G222" s="67">
        <f t="shared" si="128"/>
        <v>0</v>
      </c>
      <c r="H222" s="67">
        <f>IF(D222&gt;=HORAS!$B$103,1,0)</f>
        <v>0</v>
      </c>
      <c r="I222" s="68">
        <f t="shared" si="129"/>
        <v>0</v>
      </c>
      <c r="J222" s="68">
        <f>IF(I222&lt;=HORAS!$B$115,0,IF(I222&lt;=HORAS!$B$116,0.25,IF(I222&lt;=HORAS!$B$117,0.5,IF(I222&lt;=HORAS!$B$114,0.75,1))))</f>
        <v>0</v>
      </c>
      <c r="K222" s="69">
        <f>IF(G222=1,0,IF(E222&gt;HORAS!$B$97,E222-HORAS!$B$97,0))</f>
        <v>0</v>
      </c>
      <c r="L222" s="68">
        <f t="shared" si="130"/>
        <v>0</v>
      </c>
      <c r="M222" s="68">
        <f t="shared" si="131"/>
        <v>0</v>
      </c>
      <c r="N222" s="67">
        <f t="shared" si="132"/>
        <v>0</v>
      </c>
      <c r="O222" s="67">
        <f>IF(E222&lt;HORAS!$B$97,J222,0)</f>
        <v>0</v>
      </c>
      <c r="P222" s="67">
        <f t="shared" si="133"/>
        <v>0</v>
      </c>
      <c r="Q222" s="67">
        <f>IF(E222&gt;HORAS!$B$97,J222,0)</f>
        <v>0</v>
      </c>
      <c r="R222" s="67">
        <f t="shared" si="134"/>
        <v>0</v>
      </c>
      <c r="S222" s="67">
        <f t="shared" si="135"/>
        <v>0</v>
      </c>
      <c r="T222" s="67"/>
      <c r="U222" s="67">
        <f t="shared" si="136"/>
        <v>6</v>
      </c>
      <c r="V222" s="70" t="e">
        <f>VLOOKUP(C222,HORAS!$A$120:$A$137,1,FALSE)</f>
        <v>#N/A</v>
      </c>
      <c r="W222" s="67" t="b">
        <f t="shared" si="137"/>
        <v>1</v>
      </c>
      <c r="X222" s="59">
        <f t="shared" si="138"/>
        <v>0</v>
      </c>
      <c r="Y222" s="71">
        <f t="shared" si="139"/>
        <v>0</v>
      </c>
      <c r="Z222" s="71">
        <f t="shared" si="140"/>
        <v>0</v>
      </c>
      <c r="AA222" s="67">
        <f t="shared" si="141"/>
        <v>0</v>
      </c>
      <c r="AB222" s="67">
        <f t="shared" si="142"/>
        <v>0</v>
      </c>
      <c r="AC222" s="69">
        <f>IF(U222=7,IF(E222&gt;HORAS!$B$97,E222-HORAS!$B$97,0),IF(W222=FALSE,IF(E222&gt;HORAS!$B$97,E222-HORAS!$B$97,0),0))</f>
        <v>0</v>
      </c>
      <c r="AD222" s="71">
        <f t="shared" si="143"/>
        <v>0</v>
      </c>
      <c r="AE222" s="71">
        <f t="shared" si="144"/>
        <v>0</v>
      </c>
      <c r="AF222" s="68">
        <f>IF(AE222&lt;=HORAS!$B$115,0,IF(AE222&lt;=HORAS!$B$116,0.25,IF(AE222&lt;=HORAS!$B$117,0.5,IF(AE222&lt;=HORAS!$B$114,0.75,1))))</f>
        <v>0</v>
      </c>
      <c r="AG222" s="67">
        <f t="shared" si="145"/>
        <v>0</v>
      </c>
      <c r="AH222" s="67">
        <f>IF(AA222&gt;=8,IF(E222&lt;HORAS!$B$97,AF222,0),0)</f>
        <v>0</v>
      </c>
      <c r="AI222" s="67">
        <f>IF(E222&gt;=HORAS!$B$97,AF222,0)</f>
        <v>0</v>
      </c>
      <c r="AJ222" s="67">
        <f t="shared" si="146"/>
        <v>0</v>
      </c>
      <c r="AK222" s="67">
        <f t="shared" si="147"/>
        <v>0</v>
      </c>
      <c r="AL222" s="71">
        <f t="shared" si="148"/>
        <v>0</v>
      </c>
      <c r="AN222" s="59">
        <f t="shared" si="149"/>
        <v>0</v>
      </c>
      <c r="AO222" s="58">
        <f>IF(H222=1,IF(D222&lt;HORAS!$B$104,HORAS!$D$104-HORAS!$B$104,HORAS!$D$104-D222),0)</f>
        <v>0</v>
      </c>
      <c r="AP222" s="58">
        <f>IF(H222=1,IF(E222&gt;HORAS!$C$104,HORAS!$C$104,E222),0)</f>
        <v>0</v>
      </c>
      <c r="AQ222" s="58">
        <f t="shared" si="150"/>
        <v>0</v>
      </c>
      <c r="AR222" s="72">
        <f t="shared" si="151"/>
        <v>0</v>
      </c>
      <c r="AS222" s="72">
        <f t="shared" si="152"/>
        <v>0</v>
      </c>
      <c r="AT222" s="68">
        <f>IF(AS222&lt;=HORAS!$B$115,0,IF(AS222&lt;=HORAS!$B$116,0.25,IF(AS222&lt;=HORAS!$B$117,0.5,IF(AS222&lt;=HORAS!$B$114,0.75,1))))</f>
        <v>0</v>
      </c>
      <c r="AU222" s="67">
        <f t="shared" si="153"/>
        <v>0</v>
      </c>
      <c r="AV222" s="59">
        <f>IF(H222=1,IF(E222&gt;HORAS!$C$104,E222-HORAS!$C$104),0)</f>
        <v>0</v>
      </c>
      <c r="AW222" s="67">
        <f t="shared" si="154"/>
        <v>0</v>
      </c>
      <c r="AX222" s="67">
        <f t="shared" si="155"/>
        <v>0</v>
      </c>
      <c r="AY222" s="68">
        <f>IF(AX222&lt;=HORAS!$B$115,0,IF(AX222&lt;=HORAS!$B$116,0.25,IF(AX222&lt;=HORAS!$B$117,0.5,IF(AX222&lt;=HORAS!$B$114,0.75,1))))</f>
        <v>0</v>
      </c>
      <c r="AZ222" s="67">
        <f t="shared" si="156"/>
        <v>0</v>
      </c>
      <c r="BA222" s="67"/>
    </row>
    <row r="223" spans="1:53" s="72" customFormat="1" x14ac:dyDescent="0.2">
      <c r="A223" s="64" t="s">
        <v>246</v>
      </c>
      <c r="B223" s="64" t="s">
        <v>84</v>
      </c>
      <c r="C223" s="61"/>
      <c r="D223" s="62"/>
      <c r="E223" s="59"/>
      <c r="F223" s="66">
        <f>IF(G223=1,0,IF(E223&gt;HORAS!$B$96,E223-HORAS!$B$96,))</f>
        <v>0</v>
      </c>
      <c r="G223" s="67">
        <f t="shared" si="128"/>
        <v>0</v>
      </c>
      <c r="H223" s="67">
        <f>IF(D223&gt;=HORAS!$B$103,1,0)</f>
        <v>0</v>
      </c>
      <c r="I223" s="68">
        <f t="shared" si="129"/>
        <v>0</v>
      </c>
      <c r="J223" s="68">
        <f>IF(I223&lt;=HORAS!$B$115,0,IF(I223&lt;=HORAS!$B$116,0.25,IF(I223&lt;=HORAS!$B$117,0.5,IF(I223&lt;=HORAS!$B$114,0.75,1))))</f>
        <v>0</v>
      </c>
      <c r="K223" s="69">
        <f>IF(G223=1,0,IF(E223&gt;HORAS!$B$97,E223-HORAS!$B$97,0))</f>
        <v>0</v>
      </c>
      <c r="L223" s="68">
        <f t="shared" si="130"/>
        <v>0</v>
      </c>
      <c r="M223" s="68">
        <f t="shared" si="131"/>
        <v>0</v>
      </c>
      <c r="N223" s="67">
        <f t="shared" si="132"/>
        <v>0</v>
      </c>
      <c r="O223" s="67">
        <f>IF(E223&lt;HORAS!$B$97,J223,0)</f>
        <v>0</v>
      </c>
      <c r="P223" s="67">
        <f t="shared" si="133"/>
        <v>0</v>
      </c>
      <c r="Q223" s="67">
        <f>IF(E223&gt;HORAS!$B$97,J223,0)</f>
        <v>0</v>
      </c>
      <c r="R223" s="67">
        <f t="shared" si="134"/>
        <v>0</v>
      </c>
      <c r="S223" s="67">
        <f t="shared" si="135"/>
        <v>0</v>
      </c>
      <c r="T223" s="67"/>
      <c r="U223" s="67">
        <f t="shared" si="136"/>
        <v>6</v>
      </c>
      <c r="V223" s="70" t="e">
        <f>VLOOKUP(C223,HORAS!$A$120:$A$137,1,FALSE)</f>
        <v>#N/A</v>
      </c>
      <c r="W223" s="67" t="b">
        <f t="shared" si="137"/>
        <v>1</v>
      </c>
      <c r="X223" s="59">
        <f t="shared" si="138"/>
        <v>0</v>
      </c>
      <c r="Y223" s="71">
        <f t="shared" si="139"/>
        <v>0</v>
      </c>
      <c r="Z223" s="71">
        <f t="shared" si="140"/>
        <v>0</v>
      </c>
      <c r="AA223" s="67">
        <f t="shared" si="141"/>
        <v>0</v>
      </c>
      <c r="AB223" s="67">
        <f t="shared" si="142"/>
        <v>0</v>
      </c>
      <c r="AC223" s="69">
        <f>IF(U223=7,IF(E223&gt;HORAS!$B$97,E223-HORAS!$B$97,0),IF(W223=FALSE,IF(E223&gt;HORAS!$B$97,E223-HORAS!$B$97,0),0))</f>
        <v>0</v>
      </c>
      <c r="AD223" s="71">
        <f t="shared" si="143"/>
        <v>0</v>
      </c>
      <c r="AE223" s="71">
        <f t="shared" si="144"/>
        <v>0</v>
      </c>
      <c r="AF223" s="68">
        <f>IF(AE223&lt;=HORAS!$B$115,0,IF(AE223&lt;=HORAS!$B$116,0.25,IF(AE223&lt;=HORAS!$B$117,0.5,IF(AE223&lt;=HORAS!$B$114,0.75,1))))</f>
        <v>0</v>
      </c>
      <c r="AG223" s="67">
        <f t="shared" si="145"/>
        <v>0</v>
      </c>
      <c r="AH223" s="67">
        <f>IF(AA223&gt;=8,IF(E223&lt;HORAS!$B$97,AF223,0),0)</f>
        <v>0</v>
      </c>
      <c r="AI223" s="67">
        <f>IF(E223&gt;=HORAS!$B$97,AF223,0)</f>
        <v>0</v>
      </c>
      <c r="AJ223" s="67">
        <f t="shared" si="146"/>
        <v>0</v>
      </c>
      <c r="AK223" s="67">
        <f t="shared" si="147"/>
        <v>0</v>
      </c>
      <c r="AL223" s="71">
        <f t="shared" si="148"/>
        <v>0</v>
      </c>
      <c r="AN223" s="59">
        <f t="shared" si="149"/>
        <v>0</v>
      </c>
      <c r="AO223" s="58">
        <f>IF(H223=1,IF(D223&lt;HORAS!$B$104,HORAS!$D$104-HORAS!$B$104,HORAS!$D$104-D223),0)</f>
        <v>0</v>
      </c>
      <c r="AP223" s="58">
        <f>IF(H223=1,IF(E223&gt;HORAS!$C$104,HORAS!$C$104,E223),0)</f>
        <v>0</v>
      </c>
      <c r="AQ223" s="58">
        <f t="shared" si="150"/>
        <v>0</v>
      </c>
      <c r="AR223" s="72">
        <f t="shared" si="151"/>
        <v>0</v>
      </c>
      <c r="AS223" s="72">
        <f t="shared" si="152"/>
        <v>0</v>
      </c>
      <c r="AT223" s="68">
        <f>IF(AS223&lt;=HORAS!$B$115,0,IF(AS223&lt;=HORAS!$B$116,0.25,IF(AS223&lt;=HORAS!$B$117,0.5,IF(AS223&lt;=HORAS!$B$114,0.75,1))))</f>
        <v>0</v>
      </c>
      <c r="AU223" s="67">
        <f t="shared" si="153"/>
        <v>0</v>
      </c>
      <c r="AV223" s="59">
        <f>IF(H223=1,IF(E223&gt;HORAS!$C$104,E223-HORAS!$C$104),0)</f>
        <v>0</v>
      </c>
      <c r="AW223" s="67">
        <f t="shared" si="154"/>
        <v>0</v>
      </c>
      <c r="AX223" s="67">
        <f t="shared" si="155"/>
        <v>0</v>
      </c>
      <c r="AY223" s="68">
        <f>IF(AX223&lt;=HORAS!$B$115,0,IF(AX223&lt;=HORAS!$B$116,0.25,IF(AX223&lt;=HORAS!$B$117,0.5,IF(AX223&lt;=HORAS!$B$114,0.75,1))))</f>
        <v>0</v>
      </c>
      <c r="AZ223" s="67">
        <f t="shared" si="156"/>
        <v>0</v>
      </c>
      <c r="BA223" s="67"/>
    </row>
    <row r="224" spans="1:53" s="72" customFormat="1" x14ac:dyDescent="0.2">
      <c r="A224" s="64" t="s">
        <v>246</v>
      </c>
      <c r="B224" s="64" t="s">
        <v>84</v>
      </c>
      <c r="C224" s="61"/>
      <c r="D224" s="62"/>
      <c r="E224" s="59"/>
      <c r="F224" s="66">
        <f>IF(G224=1,0,IF(E224&gt;HORAS!$B$96,E224-HORAS!$B$96,))</f>
        <v>0</v>
      </c>
      <c r="G224" s="67">
        <f t="shared" si="128"/>
        <v>0</v>
      </c>
      <c r="H224" s="67">
        <f>IF(D224&gt;=HORAS!$B$103,1,0)</f>
        <v>0</v>
      </c>
      <c r="I224" s="68">
        <f t="shared" si="129"/>
        <v>0</v>
      </c>
      <c r="J224" s="68">
        <f>IF(I224&lt;=HORAS!$B$115,0,IF(I224&lt;=HORAS!$B$116,0.25,IF(I224&lt;=HORAS!$B$117,0.5,IF(I224&lt;=HORAS!$B$114,0.75,1))))</f>
        <v>0</v>
      </c>
      <c r="K224" s="69">
        <f>IF(G224=1,0,IF(E224&gt;HORAS!$B$97,E224-HORAS!$B$97,0))</f>
        <v>0</v>
      </c>
      <c r="L224" s="68">
        <f t="shared" si="130"/>
        <v>0</v>
      </c>
      <c r="M224" s="68">
        <f t="shared" si="131"/>
        <v>0</v>
      </c>
      <c r="N224" s="67">
        <f t="shared" si="132"/>
        <v>0</v>
      </c>
      <c r="O224" s="67">
        <f>IF(E224&lt;HORAS!$B$97,J224,0)</f>
        <v>0</v>
      </c>
      <c r="P224" s="67">
        <f t="shared" si="133"/>
        <v>0</v>
      </c>
      <c r="Q224" s="67">
        <f>IF(E224&gt;HORAS!$B$97,J224,0)</f>
        <v>0</v>
      </c>
      <c r="R224" s="67">
        <f t="shared" si="134"/>
        <v>0</v>
      </c>
      <c r="S224" s="67">
        <f t="shared" si="135"/>
        <v>0</v>
      </c>
      <c r="T224" s="67"/>
      <c r="U224" s="67">
        <f t="shared" si="136"/>
        <v>6</v>
      </c>
      <c r="V224" s="70" t="e">
        <f>VLOOKUP(C224,HORAS!$A$120:$A$137,1,FALSE)</f>
        <v>#N/A</v>
      </c>
      <c r="W224" s="67" t="b">
        <f t="shared" si="137"/>
        <v>1</v>
      </c>
      <c r="X224" s="59">
        <f t="shared" si="138"/>
        <v>0</v>
      </c>
      <c r="Y224" s="71">
        <f t="shared" si="139"/>
        <v>0</v>
      </c>
      <c r="Z224" s="71">
        <f t="shared" si="140"/>
        <v>0</v>
      </c>
      <c r="AA224" s="67">
        <f t="shared" si="141"/>
        <v>0</v>
      </c>
      <c r="AB224" s="67">
        <f t="shared" si="142"/>
        <v>0</v>
      </c>
      <c r="AC224" s="69">
        <f>IF(U224=7,IF(E224&gt;HORAS!$B$97,E224-HORAS!$B$97,0),IF(W224=FALSE,IF(E224&gt;HORAS!$B$97,E224-HORAS!$B$97,0),0))</f>
        <v>0</v>
      </c>
      <c r="AD224" s="71">
        <f t="shared" si="143"/>
        <v>0</v>
      </c>
      <c r="AE224" s="71">
        <f t="shared" si="144"/>
        <v>0</v>
      </c>
      <c r="AF224" s="68">
        <f>IF(AE224&lt;=HORAS!$B$115,0,IF(AE224&lt;=HORAS!$B$116,0.25,IF(AE224&lt;=HORAS!$B$117,0.5,IF(AE224&lt;=HORAS!$B$114,0.75,1))))</f>
        <v>0</v>
      </c>
      <c r="AG224" s="67">
        <f t="shared" si="145"/>
        <v>0</v>
      </c>
      <c r="AH224" s="67">
        <f>IF(AA224&gt;=8,IF(E224&lt;HORAS!$B$97,AF224,0),0)</f>
        <v>0</v>
      </c>
      <c r="AI224" s="67">
        <f>IF(E224&gt;=HORAS!$B$97,AF224,0)</f>
        <v>0</v>
      </c>
      <c r="AJ224" s="67">
        <f t="shared" si="146"/>
        <v>0</v>
      </c>
      <c r="AK224" s="67">
        <f t="shared" si="147"/>
        <v>0</v>
      </c>
      <c r="AL224" s="71">
        <f t="shared" si="148"/>
        <v>0</v>
      </c>
      <c r="AN224" s="59">
        <f t="shared" si="149"/>
        <v>0</v>
      </c>
      <c r="AO224" s="58">
        <f>IF(H224=1,IF(D224&lt;HORAS!$B$104,HORAS!$D$104-HORAS!$B$104,HORAS!$D$104-D224),0)</f>
        <v>0</v>
      </c>
      <c r="AP224" s="58">
        <f>IF(H224=1,IF(E224&gt;HORAS!$C$104,HORAS!$C$104,E224),0)</f>
        <v>0</v>
      </c>
      <c r="AQ224" s="58">
        <f t="shared" si="150"/>
        <v>0</v>
      </c>
      <c r="AR224" s="72">
        <f t="shared" si="151"/>
        <v>0</v>
      </c>
      <c r="AS224" s="72">
        <f t="shared" si="152"/>
        <v>0</v>
      </c>
      <c r="AT224" s="68">
        <f>IF(AS224&lt;=HORAS!$B$115,0,IF(AS224&lt;=HORAS!$B$116,0.25,IF(AS224&lt;=HORAS!$B$117,0.5,IF(AS224&lt;=HORAS!$B$114,0.75,1))))</f>
        <v>0</v>
      </c>
      <c r="AU224" s="67">
        <f t="shared" si="153"/>
        <v>0</v>
      </c>
      <c r="AV224" s="59">
        <f>IF(H224=1,IF(E224&gt;HORAS!$C$104,E224-HORAS!$C$104),0)</f>
        <v>0</v>
      </c>
      <c r="AW224" s="67">
        <f t="shared" si="154"/>
        <v>0</v>
      </c>
      <c r="AX224" s="67">
        <f t="shared" si="155"/>
        <v>0</v>
      </c>
      <c r="AY224" s="68">
        <f>IF(AX224&lt;=HORAS!$B$115,0,IF(AX224&lt;=HORAS!$B$116,0.25,IF(AX224&lt;=HORAS!$B$117,0.5,IF(AX224&lt;=HORAS!$B$114,0.75,1))))</f>
        <v>0</v>
      </c>
      <c r="AZ224" s="67">
        <f t="shared" si="156"/>
        <v>0</v>
      </c>
      <c r="BA224" s="67"/>
    </row>
    <row r="225" spans="1:53" s="72" customFormat="1" x14ac:dyDescent="0.2">
      <c r="A225" s="64" t="s">
        <v>246</v>
      </c>
      <c r="B225" s="64" t="s">
        <v>84</v>
      </c>
      <c r="C225" s="61"/>
      <c r="D225" s="62"/>
      <c r="E225" s="59"/>
      <c r="F225" s="66">
        <f>IF(G225=1,0,IF(E225&gt;HORAS!$B$96,E225-HORAS!$B$96,))</f>
        <v>0</v>
      </c>
      <c r="G225" s="67">
        <f t="shared" si="128"/>
        <v>0</v>
      </c>
      <c r="H225" s="67">
        <f>IF(D225&gt;=HORAS!$B$103,1,0)</f>
        <v>0</v>
      </c>
      <c r="I225" s="68">
        <f t="shared" si="129"/>
        <v>0</v>
      </c>
      <c r="J225" s="68">
        <f>IF(I225&lt;=HORAS!$B$115,0,IF(I225&lt;=HORAS!$B$116,0.25,IF(I225&lt;=HORAS!$B$117,0.5,IF(I225&lt;=HORAS!$B$114,0.75,1))))</f>
        <v>0</v>
      </c>
      <c r="K225" s="69">
        <f>IF(G225=1,0,IF(E225&gt;HORAS!$B$97,E225-HORAS!$B$97,0))</f>
        <v>0</v>
      </c>
      <c r="L225" s="68">
        <f t="shared" si="130"/>
        <v>0</v>
      </c>
      <c r="M225" s="68">
        <f t="shared" si="131"/>
        <v>0</v>
      </c>
      <c r="N225" s="67">
        <f t="shared" si="132"/>
        <v>0</v>
      </c>
      <c r="O225" s="67">
        <f>IF(E225&lt;HORAS!$B$97,J225,0)</f>
        <v>0</v>
      </c>
      <c r="P225" s="67">
        <f t="shared" si="133"/>
        <v>0</v>
      </c>
      <c r="Q225" s="67">
        <f>IF(E225&gt;HORAS!$B$97,J225,0)</f>
        <v>0</v>
      </c>
      <c r="R225" s="67">
        <f t="shared" si="134"/>
        <v>0</v>
      </c>
      <c r="S225" s="67">
        <f t="shared" si="135"/>
        <v>0</v>
      </c>
      <c r="T225" s="67"/>
      <c r="U225" s="67">
        <f t="shared" si="136"/>
        <v>6</v>
      </c>
      <c r="V225" s="70" t="e">
        <f>VLOOKUP(C225,HORAS!$A$120:$A$137,1,FALSE)</f>
        <v>#N/A</v>
      </c>
      <c r="W225" s="67" t="b">
        <f t="shared" si="137"/>
        <v>1</v>
      </c>
      <c r="X225" s="59">
        <f t="shared" si="138"/>
        <v>0</v>
      </c>
      <c r="Y225" s="71">
        <f t="shared" si="139"/>
        <v>0</v>
      </c>
      <c r="Z225" s="71">
        <f t="shared" si="140"/>
        <v>0</v>
      </c>
      <c r="AA225" s="67">
        <f t="shared" si="141"/>
        <v>0</v>
      </c>
      <c r="AB225" s="67">
        <f t="shared" si="142"/>
        <v>0</v>
      </c>
      <c r="AC225" s="69">
        <f>IF(U225=7,IF(E225&gt;HORAS!$B$97,E225-HORAS!$B$97,0),IF(W225=FALSE,IF(E225&gt;HORAS!$B$97,E225-HORAS!$B$97,0),0))</f>
        <v>0</v>
      </c>
      <c r="AD225" s="71">
        <f t="shared" si="143"/>
        <v>0</v>
      </c>
      <c r="AE225" s="71">
        <f t="shared" si="144"/>
        <v>0</v>
      </c>
      <c r="AF225" s="68">
        <f>IF(AE225&lt;=HORAS!$B$115,0,IF(AE225&lt;=HORAS!$B$116,0.25,IF(AE225&lt;=HORAS!$B$117,0.5,IF(AE225&lt;=HORAS!$B$114,0.75,1))))</f>
        <v>0</v>
      </c>
      <c r="AG225" s="67">
        <f t="shared" si="145"/>
        <v>0</v>
      </c>
      <c r="AH225" s="67">
        <f>IF(AA225&gt;=8,IF(E225&lt;HORAS!$B$97,AF225,0),0)</f>
        <v>0</v>
      </c>
      <c r="AI225" s="67">
        <f>IF(E225&gt;=HORAS!$B$97,AF225,0)</f>
        <v>0</v>
      </c>
      <c r="AJ225" s="67">
        <f t="shared" si="146"/>
        <v>0</v>
      </c>
      <c r="AK225" s="67">
        <f t="shared" si="147"/>
        <v>0</v>
      </c>
      <c r="AL225" s="71">
        <f t="shared" si="148"/>
        <v>0</v>
      </c>
      <c r="AN225" s="59">
        <f t="shared" si="149"/>
        <v>0</v>
      </c>
      <c r="AO225" s="58">
        <f>IF(H225=1,IF(D225&lt;HORAS!$B$104,HORAS!$D$104-HORAS!$B$104,HORAS!$D$104-D225),0)</f>
        <v>0</v>
      </c>
      <c r="AP225" s="58">
        <f>IF(H225=1,IF(E225&gt;HORAS!$C$104,HORAS!$C$104,E225),0)</f>
        <v>0</v>
      </c>
      <c r="AQ225" s="58">
        <f t="shared" si="150"/>
        <v>0</v>
      </c>
      <c r="AR225" s="72">
        <f t="shared" si="151"/>
        <v>0</v>
      </c>
      <c r="AS225" s="72">
        <f t="shared" si="152"/>
        <v>0</v>
      </c>
      <c r="AT225" s="68">
        <f>IF(AS225&lt;=HORAS!$B$115,0,IF(AS225&lt;=HORAS!$B$116,0.25,IF(AS225&lt;=HORAS!$B$117,0.5,IF(AS225&lt;=HORAS!$B$114,0.75,1))))</f>
        <v>0</v>
      </c>
      <c r="AU225" s="67">
        <f t="shared" si="153"/>
        <v>0</v>
      </c>
      <c r="AV225" s="59">
        <f>IF(H225=1,IF(E225&gt;HORAS!$C$104,E225-HORAS!$C$104),0)</f>
        <v>0</v>
      </c>
      <c r="AW225" s="67">
        <f t="shared" si="154"/>
        <v>0</v>
      </c>
      <c r="AX225" s="67">
        <f t="shared" si="155"/>
        <v>0</v>
      </c>
      <c r="AY225" s="68">
        <f>IF(AX225&lt;=HORAS!$B$115,0,IF(AX225&lt;=HORAS!$B$116,0.25,IF(AX225&lt;=HORAS!$B$117,0.5,IF(AX225&lt;=HORAS!$B$114,0.75,1))))</f>
        <v>0</v>
      </c>
      <c r="AZ225" s="67">
        <f t="shared" si="156"/>
        <v>0</v>
      </c>
      <c r="BA225" s="67"/>
    </row>
    <row r="226" spans="1:53" s="72" customFormat="1" x14ac:dyDescent="0.2">
      <c r="A226" s="64" t="s">
        <v>246</v>
      </c>
      <c r="B226" s="64" t="s">
        <v>84</v>
      </c>
      <c r="C226" s="61"/>
      <c r="D226" s="62"/>
      <c r="E226" s="59"/>
      <c r="F226" s="66">
        <f>IF(G226=1,0,IF(E226&gt;HORAS!$B$96,E226-HORAS!$B$96,))</f>
        <v>0</v>
      </c>
      <c r="G226" s="67">
        <f t="shared" si="128"/>
        <v>0</v>
      </c>
      <c r="H226" s="67">
        <f>IF(D226&gt;=HORAS!$B$103,1,0)</f>
        <v>0</v>
      </c>
      <c r="I226" s="68">
        <f t="shared" si="129"/>
        <v>0</v>
      </c>
      <c r="J226" s="68">
        <f>IF(I226&lt;=HORAS!$B$115,0,IF(I226&lt;=HORAS!$B$116,0.25,IF(I226&lt;=HORAS!$B$117,0.5,IF(I226&lt;=HORAS!$B$114,0.75,1))))</f>
        <v>0</v>
      </c>
      <c r="K226" s="69">
        <f>IF(G226=1,0,IF(E226&gt;HORAS!$B$97,E226-HORAS!$B$97,0))</f>
        <v>0</v>
      </c>
      <c r="L226" s="68">
        <f t="shared" si="130"/>
        <v>0</v>
      </c>
      <c r="M226" s="68">
        <f t="shared" si="131"/>
        <v>0</v>
      </c>
      <c r="N226" s="67">
        <f t="shared" si="132"/>
        <v>0</v>
      </c>
      <c r="O226" s="67">
        <f>IF(E226&lt;HORAS!$B$97,J226,0)</f>
        <v>0</v>
      </c>
      <c r="P226" s="67">
        <f t="shared" si="133"/>
        <v>0</v>
      </c>
      <c r="Q226" s="67">
        <f>IF(E226&gt;HORAS!$B$97,J226,0)</f>
        <v>0</v>
      </c>
      <c r="R226" s="67">
        <f t="shared" si="134"/>
        <v>0</v>
      </c>
      <c r="S226" s="67">
        <f t="shared" si="135"/>
        <v>0</v>
      </c>
      <c r="T226" s="67"/>
      <c r="U226" s="67">
        <f t="shared" si="136"/>
        <v>6</v>
      </c>
      <c r="V226" s="70" t="e">
        <f>VLOOKUP(C226,HORAS!$A$120:$A$137,1,FALSE)</f>
        <v>#N/A</v>
      </c>
      <c r="W226" s="67" t="b">
        <f t="shared" si="137"/>
        <v>1</v>
      </c>
      <c r="X226" s="59">
        <f t="shared" si="138"/>
        <v>0</v>
      </c>
      <c r="Y226" s="71">
        <f t="shared" si="139"/>
        <v>0</v>
      </c>
      <c r="Z226" s="71">
        <f t="shared" si="140"/>
        <v>0</v>
      </c>
      <c r="AA226" s="67">
        <f t="shared" si="141"/>
        <v>0</v>
      </c>
      <c r="AB226" s="67">
        <f t="shared" si="142"/>
        <v>0</v>
      </c>
      <c r="AC226" s="69">
        <f>IF(U226=7,IF(E226&gt;HORAS!$B$97,E226-HORAS!$B$97,0),IF(W226=FALSE,IF(E226&gt;HORAS!$B$97,E226-HORAS!$B$97,0),0))</f>
        <v>0</v>
      </c>
      <c r="AD226" s="71">
        <f t="shared" si="143"/>
        <v>0</v>
      </c>
      <c r="AE226" s="71">
        <f t="shared" si="144"/>
        <v>0</v>
      </c>
      <c r="AF226" s="68">
        <f>IF(AE226&lt;=HORAS!$B$115,0,IF(AE226&lt;=HORAS!$B$116,0.25,IF(AE226&lt;=HORAS!$B$117,0.5,IF(AE226&lt;=HORAS!$B$114,0.75,1))))</f>
        <v>0</v>
      </c>
      <c r="AG226" s="67">
        <f t="shared" si="145"/>
        <v>0</v>
      </c>
      <c r="AH226" s="67">
        <f>IF(AA226&gt;=8,IF(E226&lt;HORAS!$B$97,AF226,0),0)</f>
        <v>0</v>
      </c>
      <c r="AI226" s="67">
        <f>IF(E226&gt;=HORAS!$B$97,AF226,0)</f>
        <v>0</v>
      </c>
      <c r="AJ226" s="67">
        <f t="shared" si="146"/>
        <v>0</v>
      </c>
      <c r="AK226" s="67">
        <f t="shared" si="147"/>
        <v>0</v>
      </c>
      <c r="AL226" s="71">
        <f t="shared" si="148"/>
        <v>0</v>
      </c>
      <c r="AN226" s="59">
        <f t="shared" si="149"/>
        <v>0</v>
      </c>
      <c r="AO226" s="58">
        <f>IF(H226=1,IF(D226&lt;HORAS!$B$104,HORAS!$D$104-HORAS!$B$104,HORAS!$D$104-D226),0)</f>
        <v>0</v>
      </c>
      <c r="AP226" s="58">
        <f>IF(H226=1,IF(E226&gt;HORAS!$C$104,HORAS!$C$104,E226),0)</f>
        <v>0</v>
      </c>
      <c r="AQ226" s="58">
        <f t="shared" si="150"/>
        <v>0</v>
      </c>
      <c r="AR226" s="72">
        <f t="shared" si="151"/>
        <v>0</v>
      </c>
      <c r="AS226" s="72">
        <f t="shared" si="152"/>
        <v>0</v>
      </c>
      <c r="AT226" s="68">
        <f>IF(AS226&lt;=HORAS!$B$115,0,IF(AS226&lt;=HORAS!$B$116,0.25,IF(AS226&lt;=HORAS!$B$117,0.5,IF(AS226&lt;=HORAS!$B$114,0.75,1))))</f>
        <v>0</v>
      </c>
      <c r="AU226" s="67">
        <f t="shared" si="153"/>
        <v>0</v>
      </c>
      <c r="AV226" s="59">
        <f>IF(H226=1,IF(E226&gt;HORAS!$C$104,E226-HORAS!$C$104),0)</f>
        <v>0</v>
      </c>
      <c r="AW226" s="67">
        <f t="shared" si="154"/>
        <v>0</v>
      </c>
      <c r="AX226" s="67">
        <f t="shared" si="155"/>
        <v>0</v>
      </c>
      <c r="AY226" s="68">
        <f>IF(AX226&lt;=HORAS!$B$115,0,IF(AX226&lt;=HORAS!$B$116,0.25,IF(AX226&lt;=HORAS!$B$117,0.5,IF(AX226&lt;=HORAS!$B$114,0.75,1))))</f>
        <v>0</v>
      </c>
      <c r="AZ226" s="67">
        <f t="shared" si="156"/>
        <v>0</v>
      </c>
      <c r="BA226" s="67"/>
    </row>
    <row r="227" spans="1:53" s="72" customFormat="1" x14ac:dyDescent="0.2">
      <c r="A227" s="64" t="s">
        <v>244</v>
      </c>
      <c r="B227" s="64" t="s">
        <v>55</v>
      </c>
      <c r="C227" s="61"/>
      <c r="D227" s="62"/>
      <c r="E227" s="59"/>
      <c r="F227" s="66">
        <f>IF(G227=1,0,IF(E227&gt;HORAS!$B$96,E227-HORAS!$B$96,))</f>
        <v>0</v>
      </c>
      <c r="G227" s="67">
        <f t="shared" si="128"/>
        <v>0</v>
      </c>
      <c r="H227" s="67">
        <f>IF(D227&gt;=HORAS!$B$103,1,0)</f>
        <v>0</v>
      </c>
      <c r="I227" s="68">
        <f t="shared" si="129"/>
        <v>0</v>
      </c>
      <c r="J227" s="68">
        <f>IF(I227&lt;=HORAS!$B$115,0,IF(I227&lt;=HORAS!$B$116,0.25,IF(I227&lt;=HORAS!$B$117,0.5,IF(I227&lt;=HORAS!$B$114,0.75,1))))</f>
        <v>0</v>
      </c>
      <c r="K227" s="69">
        <f>IF(G227=1,0,IF(E227&gt;HORAS!$B$97,E227-HORAS!$B$97,0))</f>
        <v>0</v>
      </c>
      <c r="L227" s="68">
        <f t="shared" si="130"/>
        <v>0</v>
      </c>
      <c r="M227" s="68">
        <f t="shared" si="131"/>
        <v>0</v>
      </c>
      <c r="N227" s="67">
        <f t="shared" si="132"/>
        <v>0</v>
      </c>
      <c r="O227" s="67">
        <f>IF(E227&lt;HORAS!$B$97,J227,0)</f>
        <v>0</v>
      </c>
      <c r="P227" s="67">
        <f t="shared" si="133"/>
        <v>0</v>
      </c>
      <c r="Q227" s="67">
        <f>IF(E227&gt;HORAS!$B$97,J227,0)</f>
        <v>0</v>
      </c>
      <c r="R227" s="67">
        <f t="shared" si="134"/>
        <v>0</v>
      </c>
      <c r="S227" s="67">
        <f t="shared" si="135"/>
        <v>0</v>
      </c>
      <c r="T227" s="67"/>
      <c r="U227" s="67">
        <f t="shared" si="136"/>
        <v>6</v>
      </c>
      <c r="V227" s="70" t="e">
        <f>VLOOKUP(C227,HORAS!$A$120:$A$137,1,FALSE)</f>
        <v>#N/A</v>
      </c>
      <c r="W227" s="67" t="b">
        <f t="shared" si="137"/>
        <v>1</v>
      </c>
      <c r="X227" s="59">
        <f t="shared" si="138"/>
        <v>0</v>
      </c>
      <c r="Y227" s="71">
        <f t="shared" si="139"/>
        <v>0</v>
      </c>
      <c r="Z227" s="71">
        <f t="shared" si="140"/>
        <v>0</v>
      </c>
      <c r="AA227" s="67">
        <f t="shared" si="141"/>
        <v>0</v>
      </c>
      <c r="AB227" s="67">
        <f t="shared" si="142"/>
        <v>0</v>
      </c>
      <c r="AC227" s="69">
        <f>IF(U227=7,IF(E227&gt;HORAS!$B$97,E227-HORAS!$B$97,0),IF(W227=FALSE,IF(E227&gt;HORAS!$B$97,E227-HORAS!$B$97,0),0))</f>
        <v>0</v>
      </c>
      <c r="AD227" s="71">
        <f t="shared" si="143"/>
        <v>0</v>
      </c>
      <c r="AE227" s="71">
        <f t="shared" si="144"/>
        <v>0</v>
      </c>
      <c r="AF227" s="68">
        <f>IF(AE227&lt;=HORAS!$B$115,0,IF(AE227&lt;=HORAS!$B$116,0.25,IF(AE227&lt;=HORAS!$B$117,0.5,IF(AE227&lt;=HORAS!$B$114,0.75,1))))</f>
        <v>0</v>
      </c>
      <c r="AG227" s="67">
        <f t="shared" si="145"/>
        <v>0</v>
      </c>
      <c r="AH227" s="67">
        <f>IF(AA227&gt;=8,IF(E227&lt;HORAS!$B$97,AF227,0),0)</f>
        <v>0</v>
      </c>
      <c r="AI227" s="67">
        <f>IF(E227&gt;=HORAS!$B$97,AF227,0)</f>
        <v>0</v>
      </c>
      <c r="AJ227" s="67">
        <f t="shared" si="146"/>
        <v>0</v>
      </c>
      <c r="AK227" s="67">
        <f t="shared" si="147"/>
        <v>0</v>
      </c>
      <c r="AL227" s="71">
        <f t="shared" si="148"/>
        <v>0</v>
      </c>
      <c r="AN227" s="59">
        <f t="shared" si="149"/>
        <v>0</v>
      </c>
      <c r="AO227" s="58">
        <f>IF(H227=1,IF(D227&lt;HORAS!$B$104,HORAS!$D$104-HORAS!$B$104,HORAS!$D$104-D227),0)</f>
        <v>0</v>
      </c>
      <c r="AP227" s="58">
        <f>IF(H227=1,IF(E227&gt;HORAS!$C$104,HORAS!$C$104,E227),0)</f>
        <v>0</v>
      </c>
      <c r="AQ227" s="58">
        <f t="shared" si="150"/>
        <v>0</v>
      </c>
      <c r="AR227" s="72">
        <f t="shared" si="151"/>
        <v>0</v>
      </c>
      <c r="AS227" s="72">
        <f t="shared" si="152"/>
        <v>0</v>
      </c>
      <c r="AT227" s="68">
        <f>IF(AS227&lt;=HORAS!$B$115,0,IF(AS227&lt;=HORAS!$B$116,0.25,IF(AS227&lt;=HORAS!$B$117,0.5,IF(AS227&lt;=HORAS!$B$114,0.75,1))))</f>
        <v>0</v>
      </c>
      <c r="AU227" s="67">
        <f t="shared" si="153"/>
        <v>0</v>
      </c>
      <c r="AV227" s="59">
        <f>IF(H227=1,IF(E227&gt;HORAS!$C$104,E227-HORAS!$C$104),0)</f>
        <v>0</v>
      </c>
      <c r="AW227" s="67">
        <f t="shared" si="154"/>
        <v>0</v>
      </c>
      <c r="AX227" s="67">
        <f t="shared" si="155"/>
        <v>0</v>
      </c>
      <c r="AY227" s="68">
        <f>IF(AX227&lt;=HORAS!$B$115,0,IF(AX227&lt;=HORAS!$B$116,0.25,IF(AX227&lt;=HORAS!$B$117,0.5,IF(AX227&lt;=HORAS!$B$114,0.75,1))))</f>
        <v>0</v>
      </c>
      <c r="AZ227" s="67">
        <f t="shared" si="156"/>
        <v>0</v>
      </c>
      <c r="BA227" s="67"/>
    </row>
    <row r="228" spans="1:53" s="72" customFormat="1" x14ac:dyDescent="0.2">
      <c r="A228" s="64" t="s">
        <v>244</v>
      </c>
      <c r="B228" s="64" t="s">
        <v>55</v>
      </c>
      <c r="C228" s="61"/>
      <c r="D228" s="62"/>
      <c r="E228" s="59"/>
      <c r="F228" s="66">
        <f>IF(G228=1,0,IF(E228&gt;HORAS!$B$96,E228-HORAS!$B$96,))</f>
        <v>0</v>
      </c>
      <c r="G228" s="67">
        <f t="shared" si="128"/>
        <v>0</v>
      </c>
      <c r="H228" s="67">
        <f>IF(D228&gt;=HORAS!$B$103,1,0)</f>
        <v>0</v>
      </c>
      <c r="I228" s="68">
        <f t="shared" si="129"/>
        <v>0</v>
      </c>
      <c r="J228" s="68">
        <f>IF(I228&lt;=HORAS!$B$115,0,IF(I228&lt;=HORAS!$B$116,0.25,IF(I228&lt;=HORAS!$B$117,0.5,IF(I228&lt;=HORAS!$B$114,0.75,1))))</f>
        <v>0</v>
      </c>
      <c r="K228" s="69">
        <f>IF(G228=1,0,IF(E228&gt;HORAS!$B$97,E228-HORAS!$B$97,0))</f>
        <v>0</v>
      </c>
      <c r="L228" s="68">
        <f t="shared" si="130"/>
        <v>0</v>
      </c>
      <c r="M228" s="68">
        <f t="shared" si="131"/>
        <v>0</v>
      </c>
      <c r="N228" s="67">
        <f t="shared" si="132"/>
        <v>0</v>
      </c>
      <c r="O228" s="67">
        <f>IF(E228&lt;HORAS!$B$97,J228,0)</f>
        <v>0</v>
      </c>
      <c r="P228" s="67">
        <f t="shared" si="133"/>
        <v>0</v>
      </c>
      <c r="Q228" s="67">
        <f>IF(E228&gt;HORAS!$B$97,J228,0)</f>
        <v>0</v>
      </c>
      <c r="R228" s="67">
        <f t="shared" si="134"/>
        <v>0</v>
      </c>
      <c r="S228" s="67">
        <f t="shared" si="135"/>
        <v>0</v>
      </c>
      <c r="T228" s="67"/>
      <c r="U228" s="67">
        <f t="shared" si="136"/>
        <v>6</v>
      </c>
      <c r="V228" s="70" t="e">
        <f>VLOOKUP(C228,HORAS!$A$120:$A$137,1,FALSE)</f>
        <v>#N/A</v>
      </c>
      <c r="W228" s="67" t="b">
        <f t="shared" si="137"/>
        <v>1</v>
      </c>
      <c r="X228" s="59">
        <f t="shared" si="138"/>
        <v>0</v>
      </c>
      <c r="Y228" s="71">
        <f t="shared" si="139"/>
        <v>0</v>
      </c>
      <c r="Z228" s="71">
        <f t="shared" si="140"/>
        <v>0</v>
      </c>
      <c r="AA228" s="67">
        <f t="shared" si="141"/>
        <v>0</v>
      </c>
      <c r="AB228" s="67">
        <f t="shared" si="142"/>
        <v>0</v>
      </c>
      <c r="AC228" s="69">
        <f>IF(U228=7,IF(E228&gt;HORAS!$B$97,E228-HORAS!$B$97,0),IF(W228=FALSE,IF(E228&gt;HORAS!$B$97,E228-HORAS!$B$97,0),0))</f>
        <v>0</v>
      </c>
      <c r="AD228" s="71">
        <f t="shared" si="143"/>
        <v>0</v>
      </c>
      <c r="AE228" s="71">
        <f t="shared" si="144"/>
        <v>0</v>
      </c>
      <c r="AF228" s="68">
        <f>IF(AE228&lt;=HORAS!$B$115,0,IF(AE228&lt;=HORAS!$B$116,0.25,IF(AE228&lt;=HORAS!$B$117,0.5,IF(AE228&lt;=HORAS!$B$114,0.75,1))))</f>
        <v>0</v>
      </c>
      <c r="AG228" s="67">
        <f t="shared" si="145"/>
        <v>0</v>
      </c>
      <c r="AH228" s="67">
        <f>IF(AA228&gt;=8,IF(E228&lt;HORAS!$B$97,AF228,0),0)</f>
        <v>0</v>
      </c>
      <c r="AI228" s="67">
        <f>IF(E228&gt;=HORAS!$B$97,AF228,0)</f>
        <v>0</v>
      </c>
      <c r="AJ228" s="67">
        <f t="shared" si="146"/>
        <v>0</v>
      </c>
      <c r="AK228" s="67">
        <f t="shared" si="147"/>
        <v>0</v>
      </c>
      <c r="AL228" s="71">
        <f t="shared" si="148"/>
        <v>0</v>
      </c>
      <c r="AN228" s="59">
        <f t="shared" si="149"/>
        <v>0</v>
      </c>
      <c r="AO228" s="58">
        <f>IF(H228=1,IF(D228&lt;HORAS!$B$104,HORAS!$D$104-HORAS!$B$104,HORAS!$D$104-D228),0)</f>
        <v>0</v>
      </c>
      <c r="AP228" s="58">
        <f>IF(H228=1,IF(E228&gt;HORAS!$C$104,HORAS!$C$104,E228),0)</f>
        <v>0</v>
      </c>
      <c r="AQ228" s="58">
        <f t="shared" si="150"/>
        <v>0</v>
      </c>
      <c r="AR228" s="72">
        <f t="shared" si="151"/>
        <v>0</v>
      </c>
      <c r="AS228" s="72">
        <f t="shared" si="152"/>
        <v>0</v>
      </c>
      <c r="AT228" s="68">
        <f>IF(AS228&lt;=HORAS!$B$115,0,IF(AS228&lt;=HORAS!$B$116,0.25,IF(AS228&lt;=HORAS!$B$117,0.5,IF(AS228&lt;=HORAS!$B$114,0.75,1))))</f>
        <v>0</v>
      </c>
      <c r="AU228" s="67">
        <f t="shared" si="153"/>
        <v>0</v>
      </c>
      <c r="AV228" s="59">
        <f>IF(H228=1,IF(E228&gt;HORAS!$C$104,E228-HORAS!$C$104),0)</f>
        <v>0</v>
      </c>
      <c r="AW228" s="67">
        <f t="shared" si="154"/>
        <v>0</v>
      </c>
      <c r="AX228" s="67">
        <f t="shared" si="155"/>
        <v>0</v>
      </c>
      <c r="AY228" s="68">
        <f>IF(AX228&lt;=HORAS!$B$115,0,IF(AX228&lt;=HORAS!$B$116,0.25,IF(AX228&lt;=HORAS!$B$117,0.5,IF(AX228&lt;=HORAS!$B$114,0.75,1))))</f>
        <v>0</v>
      </c>
      <c r="AZ228" s="67">
        <f t="shared" si="156"/>
        <v>0</v>
      </c>
      <c r="BA228" s="67"/>
    </row>
    <row r="229" spans="1:53" s="72" customFormat="1" x14ac:dyDescent="0.2">
      <c r="A229" s="64" t="s">
        <v>244</v>
      </c>
      <c r="B229" s="64" t="s">
        <v>55</v>
      </c>
      <c r="C229" s="61"/>
      <c r="D229" s="62"/>
      <c r="E229" s="59"/>
      <c r="F229" s="66">
        <f>IF(G229=1,0,IF(E229&gt;HORAS!$B$96,E229-HORAS!$B$96,))</f>
        <v>0</v>
      </c>
      <c r="G229" s="67">
        <f t="shared" si="128"/>
        <v>0</v>
      </c>
      <c r="H229" s="67">
        <f>IF(D229&gt;=HORAS!$B$103,1,0)</f>
        <v>0</v>
      </c>
      <c r="I229" s="68">
        <f t="shared" si="129"/>
        <v>0</v>
      </c>
      <c r="J229" s="68">
        <f>IF(I229&lt;=HORAS!$B$115,0,IF(I229&lt;=HORAS!$B$116,0.25,IF(I229&lt;=HORAS!$B$117,0.5,IF(I229&lt;=HORAS!$B$114,0.75,1))))</f>
        <v>0</v>
      </c>
      <c r="K229" s="69">
        <f>IF(G229=1,0,IF(E229&gt;HORAS!$B$97,E229-HORAS!$B$97,0))</f>
        <v>0</v>
      </c>
      <c r="L229" s="68">
        <f t="shared" si="130"/>
        <v>0</v>
      </c>
      <c r="M229" s="68">
        <f t="shared" si="131"/>
        <v>0</v>
      </c>
      <c r="N229" s="67">
        <f t="shared" si="132"/>
        <v>0</v>
      </c>
      <c r="O229" s="67">
        <f>IF(E229&lt;HORAS!$B$97,J229,0)</f>
        <v>0</v>
      </c>
      <c r="P229" s="67">
        <f t="shared" si="133"/>
        <v>0</v>
      </c>
      <c r="Q229" s="67">
        <f>IF(E229&gt;HORAS!$B$97,J229,0)</f>
        <v>0</v>
      </c>
      <c r="R229" s="67">
        <f t="shared" si="134"/>
        <v>0</v>
      </c>
      <c r="S229" s="67">
        <f t="shared" si="135"/>
        <v>0</v>
      </c>
      <c r="T229" s="67"/>
      <c r="U229" s="67">
        <f t="shared" si="136"/>
        <v>6</v>
      </c>
      <c r="V229" s="70" t="e">
        <f>VLOOKUP(C229,HORAS!$A$120:$A$137,1,FALSE)</f>
        <v>#N/A</v>
      </c>
      <c r="W229" s="67" t="b">
        <f t="shared" si="137"/>
        <v>1</v>
      </c>
      <c r="X229" s="59">
        <f t="shared" si="138"/>
        <v>0</v>
      </c>
      <c r="Y229" s="71">
        <f t="shared" si="139"/>
        <v>0</v>
      </c>
      <c r="Z229" s="71">
        <f t="shared" si="140"/>
        <v>0</v>
      </c>
      <c r="AA229" s="67">
        <f t="shared" si="141"/>
        <v>0</v>
      </c>
      <c r="AB229" s="67">
        <f t="shared" si="142"/>
        <v>0</v>
      </c>
      <c r="AC229" s="69">
        <f>IF(U229=7,IF(E229&gt;HORAS!$B$97,E229-HORAS!$B$97,0),IF(W229=FALSE,IF(E229&gt;HORAS!$B$97,E229-HORAS!$B$97,0),0))</f>
        <v>0</v>
      </c>
      <c r="AD229" s="71">
        <f t="shared" si="143"/>
        <v>0</v>
      </c>
      <c r="AE229" s="71">
        <f t="shared" si="144"/>
        <v>0</v>
      </c>
      <c r="AF229" s="68">
        <f>IF(AE229&lt;=HORAS!$B$115,0,IF(AE229&lt;=HORAS!$B$116,0.25,IF(AE229&lt;=HORAS!$B$117,0.5,IF(AE229&lt;=HORAS!$B$114,0.75,1))))</f>
        <v>0</v>
      </c>
      <c r="AG229" s="67">
        <f t="shared" si="145"/>
        <v>0</v>
      </c>
      <c r="AH229" s="67">
        <f>IF(AA229&gt;=8,IF(E229&lt;HORAS!$B$97,AF229,0),0)</f>
        <v>0</v>
      </c>
      <c r="AI229" s="67">
        <f>IF(E229&gt;=HORAS!$B$97,AF229,0)</f>
        <v>0</v>
      </c>
      <c r="AJ229" s="67">
        <f t="shared" si="146"/>
        <v>0</v>
      </c>
      <c r="AK229" s="67">
        <f t="shared" si="147"/>
        <v>0</v>
      </c>
      <c r="AL229" s="71">
        <f t="shared" si="148"/>
        <v>0</v>
      </c>
      <c r="AN229" s="59">
        <f t="shared" si="149"/>
        <v>0</v>
      </c>
      <c r="AO229" s="58">
        <f>IF(H229=1,IF(D229&lt;HORAS!$B$104,HORAS!$D$104-HORAS!$B$104,HORAS!$D$104-D229),0)</f>
        <v>0</v>
      </c>
      <c r="AP229" s="58">
        <f>IF(H229=1,IF(E229&gt;HORAS!$C$104,HORAS!$C$104,E229),0)</f>
        <v>0</v>
      </c>
      <c r="AQ229" s="58">
        <f t="shared" si="150"/>
        <v>0</v>
      </c>
      <c r="AR229" s="72">
        <f t="shared" si="151"/>
        <v>0</v>
      </c>
      <c r="AS229" s="72">
        <f t="shared" si="152"/>
        <v>0</v>
      </c>
      <c r="AT229" s="68">
        <f>IF(AS229&lt;=HORAS!$B$115,0,IF(AS229&lt;=HORAS!$B$116,0.25,IF(AS229&lt;=HORAS!$B$117,0.5,IF(AS229&lt;=HORAS!$B$114,0.75,1))))</f>
        <v>0</v>
      </c>
      <c r="AU229" s="67">
        <f t="shared" si="153"/>
        <v>0</v>
      </c>
      <c r="AV229" s="59">
        <f>IF(H229=1,IF(E229&gt;HORAS!$C$104,E229-HORAS!$C$104),0)</f>
        <v>0</v>
      </c>
      <c r="AW229" s="67">
        <f t="shared" si="154"/>
        <v>0</v>
      </c>
      <c r="AX229" s="67">
        <f t="shared" si="155"/>
        <v>0</v>
      </c>
      <c r="AY229" s="68">
        <f>IF(AX229&lt;=HORAS!$B$115,0,IF(AX229&lt;=HORAS!$B$116,0.25,IF(AX229&lt;=HORAS!$B$117,0.5,IF(AX229&lt;=HORAS!$B$114,0.75,1))))</f>
        <v>0</v>
      </c>
      <c r="AZ229" s="67">
        <f t="shared" si="156"/>
        <v>0</v>
      </c>
      <c r="BA229" s="67"/>
    </row>
    <row r="230" spans="1:53" s="72" customFormat="1" x14ac:dyDescent="0.2">
      <c r="A230" s="64" t="s">
        <v>244</v>
      </c>
      <c r="B230" s="64" t="s">
        <v>55</v>
      </c>
      <c r="C230" s="61"/>
      <c r="D230" s="62"/>
      <c r="E230" s="59"/>
      <c r="F230" s="66">
        <f>IF(G230=1,0,IF(E230&gt;HORAS!$B$96,E230-HORAS!$B$96,))</f>
        <v>0</v>
      </c>
      <c r="G230" s="67">
        <f t="shared" si="128"/>
        <v>0</v>
      </c>
      <c r="H230" s="67">
        <f>IF(D230&gt;=HORAS!$B$103,1,0)</f>
        <v>0</v>
      </c>
      <c r="I230" s="68">
        <f t="shared" si="129"/>
        <v>0</v>
      </c>
      <c r="J230" s="68">
        <f>IF(I230&lt;=HORAS!$B$115,0,IF(I230&lt;=HORAS!$B$116,0.25,IF(I230&lt;=HORAS!$B$117,0.5,IF(I230&lt;=HORAS!$B$114,0.75,1))))</f>
        <v>0</v>
      </c>
      <c r="K230" s="69">
        <f>IF(G230=1,0,IF(E230&gt;HORAS!$B$97,E230-HORAS!$B$97,0))</f>
        <v>0</v>
      </c>
      <c r="L230" s="68">
        <f t="shared" si="130"/>
        <v>0</v>
      </c>
      <c r="M230" s="68">
        <f t="shared" si="131"/>
        <v>0</v>
      </c>
      <c r="N230" s="67">
        <f t="shared" si="132"/>
        <v>0</v>
      </c>
      <c r="O230" s="67">
        <f>IF(E230&lt;HORAS!$B$97,J230,0)</f>
        <v>0</v>
      </c>
      <c r="P230" s="67">
        <f t="shared" si="133"/>
        <v>0</v>
      </c>
      <c r="Q230" s="67">
        <f>IF(E230&gt;HORAS!$B$97,J230,0)</f>
        <v>0</v>
      </c>
      <c r="R230" s="67">
        <f t="shared" si="134"/>
        <v>0</v>
      </c>
      <c r="S230" s="67">
        <f t="shared" si="135"/>
        <v>0</v>
      </c>
      <c r="T230" s="67"/>
      <c r="U230" s="67">
        <f t="shared" si="136"/>
        <v>6</v>
      </c>
      <c r="V230" s="70" t="e">
        <f>VLOOKUP(C230,HORAS!$A$120:$A$137,1,FALSE)</f>
        <v>#N/A</v>
      </c>
      <c r="W230" s="67" t="b">
        <f t="shared" si="137"/>
        <v>1</v>
      </c>
      <c r="X230" s="59">
        <f t="shared" si="138"/>
        <v>0</v>
      </c>
      <c r="Y230" s="71">
        <f t="shared" si="139"/>
        <v>0</v>
      </c>
      <c r="Z230" s="71">
        <f t="shared" si="140"/>
        <v>0</v>
      </c>
      <c r="AA230" s="67">
        <f t="shared" si="141"/>
        <v>0</v>
      </c>
      <c r="AB230" s="67">
        <f t="shared" si="142"/>
        <v>0</v>
      </c>
      <c r="AC230" s="69">
        <f>IF(U230=7,IF(E230&gt;HORAS!$B$97,E230-HORAS!$B$97,0),IF(W230=FALSE,IF(E230&gt;HORAS!$B$97,E230-HORAS!$B$97,0),0))</f>
        <v>0</v>
      </c>
      <c r="AD230" s="71">
        <f t="shared" si="143"/>
        <v>0</v>
      </c>
      <c r="AE230" s="71">
        <f t="shared" si="144"/>
        <v>0</v>
      </c>
      <c r="AF230" s="68">
        <f>IF(AE230&lt;=HORAS!$B$115,0,IF(AE230&lt;=HORAS!$B$116,0.25,IF(AE230&lt;=HORAS!$B$117,0.5,IF(AE230&lt;=HORAS!$B$114,0.75,1))))</f>
        <v>0</v>
      </c>
      <c r="AG230" s="67">
        <f t="shared" si="145"/>
        <v>0</v>
      </c>
      <c r="AH230" s="67">
        <f>IF(AA230&gt;=8,IF(E230&lt;HORAS!$B$97,AF230,0),0)</f>
        <v>0</v>
      </c>
      <c r="AI230" s="67">
        <f>IF(E230&gt;=HORAS!$B$97,AF230,0)</f>
        <v>0</v>
      </c>
      <c r="AJ230" s="67">
        <f t="shared" si="146"/>
        <v>0</v>
      </c>
      <c r="AK230" s="67">
        <f t="shared" si="147"/>
        <v>0</v>
      </c>
      <c r="AL230" s="71">
        <f t="shared" si="148"/>
        <v>0</v>
      </c>
      <c r="AN230" s="59">
        <f t="shared" si="149"/>
        <v>0</v>
      </c>
      <c r="AO230" s="58">
        <f>IF(H230=1,IF(D230&lt;HORAS!$B$104,HORAS!$D$104-HORAS!$B$104,HORAS!$D$104-D230),0)</f>
        <v>0</v>
      </c>
      <c r="AP230" s="58">
        <f>IF(H230=1,IF(E230&gt;HORAS!$C$104,HORAS!$C$104,E230),0)</f>
        <v>0</v>
      </c>
      <c r="AQ230" s="58">
        <f t="shared" si="150"/>
        <v>0</v>
      </c>
      <c r="AR230" s="72">
        <f t="shared" si="151"/>
        <v>0</v>
      </c>
      <c r="AS230" s="72">
        <f t="shared" si="152"/>
        <v>0</v>
      </c>
      <c r="AT230" s="68">
        <f>IF(AS230&lt;=HORAS!$B$115,0,IF(AS230&lt;=HORAS!$B$116,0.25,IF(AS230&lt;=HORAS!$B$117,0.5,IF(AS230&lt;=HORAS!$B$114,0.75,1))))</f>
        <v>0</v>
      </c>
      <c r="AU230" s="67">
        <f t="shared" si="153"/>
        <v>0</v>
      </c>
      <c r="AV230" s="59">
        <f>IF(H230=1,IF(E230&gt;HORAS!$C$104,E230-HORAS!$C$104),0)</f>
        <v>0</v>
      </c>
      <c r="AW230" s="67">
        <f t="shared" si="154"/>
        <v>0</v>
      </c>
      <c r="AX230" s="67">
        <f t="shared" si="155"/>
        <v>0</v>
      </c>
      <c r="AY230" s="68">
        <f>IF(AX230&lt;=HORAS!$B$115,0,IF(AX230&lt;=HORAS!$B$116,0.25,IF(AX230&lt;=HORAS!$B$117,0.5,IF(AX230&lt;=HORAS!$B$114,0.75,1))))</f>
        <v>0</v>
      </c>
      <c r="AZ230" s="67">
        <f t="shared" si="156"/>
        <v>0</v>
      </c>
      <c r="BA230" s="67"/>
    </row>
    <row r="231" spans="1:53" s="72" customFormat="1" x14ac:dyDescent="0.2">
      <c r="A231" s="64" t="s">
        <v>244</v>
      </c>
      <c r="B231" s="64" t="s">
        <v>55</v>
      </c>
      <c r="C231" s="61"/>
      <c r="D231" s="62"/>
      <c r="E231" s="59"/>
      <c r="F231" s="66">
        <f>IF(G231=1,0,IF(E231&gt;HORAS!$B$96,E231-HORAS!$B$96,))</f>
        <v>0</v>
      </c>
      <c r="G231" s="67">
        <f t="shared" si="128"/>
        <v>0</v>
      </c>
      <c r="H231" s="67">
        <f>IF(D231&gt;=HORAS!$B$103,1,0)</f>
        <v>0</v>
      </c>
      <c r="I231" s="68">
        <f t="shared" si="129"/>
        <v>0</v>
      </c>
      <c r="J231" s="68">
        <f>IF(I231&lt;=HORAS!$B$115,0,IF(I231&lt;=HORAS!$B$116,0.25,IF(I231&lt;=HORAS!$B$117,0.5,IF(I231&lt;=HORAS!$B$114,0.75,1))))</f>
        <v>0</v>
      </c>
      <c r="K231" s="69">
        <f>IF(G231=1,0,IF(E231&gt;HORAS!$B$97,E231-HORAS!$B$97,0))</f>
        <v>0</v>
      </c>
      <c r="L231" s="68">
        <f t="shared" si="130"/>
        <v>0</v>
      </c>
      <c r="M231" s="68">
        <f t="shared" si="131"/>
        <v>0</v>
      </c>
      <c r="N231" s="67">
        <f t="shared" si="132"/>
        <v>0</v>
      </c>
      <c r="O231" s="67">
        <f>IF(E231&lt;HORAS!$B$97,J231,0)</f>
        <v>0</v>
      </c>
      <c r="P231" s="67">
        <f t="shared" si="133"/>
        <v>0</v>
      </c>
      <c r="Q231" s="67">
        <f>IF(E231&gt;HORAS!$B$97,J231,0)</f>
        <v>0</v>
      </c>
      <c r="R231" s="67">
        <f t="shared" si="134"/>
        <v>0</v>
      </c>
      <c r="S231" s="67">
        <f t="shared" si="135"/>
        <v>0</v>
      </c>
      <c r="T231" s="67"/>
      <c r="U231" s="67">
        <f t="shared" si="136"/>
        <v>6</v>
      </c>
      <c r="V231" s="70" t="e">
        <f>VLOOKUP(C231,HORAS!$A$120:$A$137,1,FALSE)</f>
        <v>#N/A</v>
      </c>
      <c r="W231" s="67" t="b">
        <f t="shared" si="137"/>
        <v>1</v>
      </c>
      <c r="X231" s="59">
        <f t="shared" si="138"/>
        <v>0</v>
      </c>
      <c r="Y231" s="71">
        <f t="shared" si="139"/>
        <v>0</v>
      </c>
      <c r="Z231" s="71">
        <f t="shared" si="140"/>
        <v>0</v>
      </c>
      <c r="AA231" s="67">
        <f t="shared" si="141"/>
        <v>0</v>
      </c>
      <c r="AB231" s="67">
        <f t="shared" si="142"/>
        <v>0</v>
      </c>
      <c r="AC231" s="69">
        <f>IF(U231=7,IF(E231&gt;HORAS!$B$97,E231-HORAS!$B$97,0),IF(W231=FALSE,IF(E231&gt;HORAS!$B$97,E231-HORAS!$B$97,0),0))</f>
        <v>0</v>
      </c>
      <c r="AD231" s="71">
        <f t="shared" si="143"/>
        <v>0</v>
      </c>
      <c r="AE231" s="71">
        <f t="shared" si="144"/>
        <v>0</v>
      </c>
      <c r="AF231" s="68">
        <f>IF(AE231&lt;=HORAS!$B$115,0,IF(AE231&lt;=HORAS!$B$116,0.25,IF(AE231&lt;=HORAS!$B$117,0.5,IF(AE231&lt;=HORAS!$B$114,0.75,1))))</f>
        <v>0</v>
      </c>
      <c r="AG231" s="67">
        <f t="shared" si="145"/>
        <v>0</v>
      </c>
      <c r="AH231" s="67">
        <f>IF(AA231&gt;=8,IF(E231&lt;HORAS!$B$97,AF231,0),0)</f>
        <v>0</v>
      </c>
      <c r="AI231" s="67">
        <f>IF(E231&gt;=HORAS!$B$97,AF231,0)</f>
        <v>0</v>
      </c>
      <c r="AJ231" s="67">
        <f t="shared" si="146"/>
        <v>0</v>
      </c>
      <c r="AK231" s="67">
        <f t="shared" si="147"/>
        <v>0</v>
      </c>
      <c r="AL231" s="71">
        <f t="shared" si="148"/>
        <v>0</v>
      </c>
      <c r="AN231" s="59">
        <f t="shared" si="149"/>
        <v>0</v>
      </c>
      <c r="AO231" s="58">
        <f>IF(H231=1,IF(D231&lt;HORAS!$B$104,HORAS!$D$104-HORAS!$B$104,HORAS!$D$104-D231),0)</f>
        <v>0</v>
      </c>
      <c r="AP231" s="58">
        <f>IF(H231=1,IF(E231&gt;HORAS!$C$104,HORAS!$C$104,E231),0)</f>
        <v>0</v>
      </c>
      <c r="AQ231" s="58">
        <f t="shared" si="150"/>
        <v>0</v>
      </c>
      <c r="AR231" s="72">
        <f t="shared" si="151"/>
        <v>0</v>
      </c>
      <c r="AS231" s="72">
        <f t="shared" si="152"/>
        <v>0</v>
      </c>
      <c r="AT231" s="68">
        <f>IF(AS231&lt;=HORAS!$B$115,0,IF(AS231&lt;=HORAS!$B$116,0.25,IF(AS231&lt;=HORAS!$B$117,0.5,IF(AS231&lt;=HORAS!$B$114,0.75,1))))</f>
        <v>0</v>
      </c>
      <c r="AU231" s="67">
        <f t="shared" si="153"/>
        <v>0</v>
      </c>
      <c r="AV231" s="59">
        <f>IF(H231=1,IF(E231&gt;HORAS!$C$104,E231-HORAS!$C$104),0)</f>
        <v>0</v>
      </c>
      <c r="AW231" s="67">
        <f t="shared" si="154"/>
        <v>0</v>
      </c>
      <c r="AX231" s="67">
        <f t="shared" si="155"/>
        <v>0</v>
      </c>
      <c r="AY231" s="68">
        <f>IF(AX231&lt;=HORAS!$B$115,0,IF(AX231&lt;=HORAS!$B$116,0.25,IF(AX231&lt;=HORAS!$B$117,0.5,IF(AX231&lt;=HORAS!$B$114,0.75,1))))</f>
        <v>0</v>
      </c>
      <c r="AZ231" s="67">
        <f t="shared" si="156"/>
        <v>0</v>
      </c>
      <c r="BA231" s="67"/>
    </row>
    <row r="232" spans="1:53" s="72" customFormat="1" x14ac:dyDescent="0.2">
      <c r="A232" s="73" t="s">
        <v>240</v>
      </c>
      <c r="B232" s="64" t="s">
        <v>7</v>
      </c>
      <c r="C232" s="74">
        <v>45665</v>
      </c>
      <c r="D232" s="62">
        <v>0.83333333333333337</v>
      </c>
      <c r="E232" s="63">
        <v>4.1666666666666664E-2</v>
      </c>
      <c r="F232" s="66">
        <f>IF(G232=1,0,IF(E232&gt;HORAS!$B$96,E232-HORAS!$B$96,))</f>
        <v>0</v>
      </c>
      <c r="G232" s="67">
        <f t="shared" si="128"/>
        <v>0</v>
      </c>
      <c r="H232" s="67">
        <f>IF(D232&gt;=HORAS!$B$103,1,0)</f>
        <v>1</v>
      </c>
      <c r="I232" s="68">
        <f t="shared" si="129"/>
        <v>0</v>
      </c>
      <c r="J232" s="68">
        <f>IF(I232&lt;=HORAS!$B$115,0,IF(I232&lt;=HORAS!$B$116,0.25,IF(I232&lt;=HORAS!$B$117,0.5,IF(I232&lt;=HORAS!$B$114,0.75,1))))</f>
        <v>0</v>
      </c>
      <c r="K232" s="69">
        <f>IF(G232=1,0,IF(E232&gt;HORAS!$B$97,E232-HORAS!$B$97,0))</f>
        <v>0</v>
      </c>
      <c r="L232" s="68">
        <f t="shared" si="130"/>
        <v>0</v>
      </c>
      <c r="M232" s="68">
        <f t="shared" si="131"/>
        <v>0</v>
      </c>
      <c r="N232" s="67">
        <f t="shared" si="132"/>
        <v>0</v>
      </c>
      <c r="O232" s="67">
        <f>IF(E232&lt;HORAS!$B$97,J232,0)</f>
        <v>0</v>
      </c>
      <c r="P232" s="67">
        <f t="shared" si="133"/>
        <v>0</v>
      </c>
      <c r="Q232" s="67">
        <f>IF(E232&gt;HORAS!$B$97,J232,0)</f>
        <v>0</v>
      </c>
      <c r="R232" s="100">
        <v>1</v>
      </c>
      <c r="S232" s="67">
        <f t="shared" si="135"/>
        <v>0</v>
      </c>
      <c r="T232" s="67"/>
      <c r="U232" s="67">
        <f t="shared" si="136"/>
        <v>3</v>
      </c>
      <c r="V232" s="70" t="e">
        <f>VLOOKUP(C232,HORAS!$A$120:$A$137,1,FALSE)</f>
        <v>#N/A</v>
      </c>
      <c r="W232" s="67" t="b">
        <f t="shared" si="137"/>
        <v>1</v>
      </c>
      <c r="X232" s="59">
        <f t="shared" si="138"/>
        <v>0</v>
      </c>
      <c r="Y232" s="71">
        <f t="shared" si="139"/>
        <v>0</v>
      </c>
      <c r="Z232" s="71">
        <f t="shared" si="140"/>
        <v>0</v>
      </c>
      <c r="AA232" s="67">
        <f t="shared" si="141"/>
        <v>0</v>
      </c>
      <c r="AB232" s="67">
        <f t="shared" si="142"/>
        <v>0</v>
      </c>
      <c r="AC232" s="69">
        <f>IF(U232=7,IF(E232&gt;HORAS!$B$97,E232-HORAS!$B$97,0),IF(W232=FALSE,IF(E232&gt;HORAS!$B$97,E232-HORAS!$B$97,0),0))</f>
        <v>0</v>
      </c>
      <c r="AD232" s="71">
        <f t="shared" si="143"/>
        <v>0</v>
      </c>
      <c r="AE232" s="71">
        <f t="shared" si="144"/>
        <v>0</v>
      </c>
      <c r="AF232" s="68">
        <f>IF(AE232&lt;=HORAS!$B$115,0,IF(AE232&lt;=HORAS!$B$116,0.25,IF(AE232&lt;=HORAS!$B$117,0.5,IF(AE232&lt;=HORAS!$B$114,0.75,1))))</f>
        <v>0</v>
      </c>
      <c r="AG232" s="67">
        <f t="shared" si="145"/>
        <v>0</v>
      </c>
      <c r="AH232" s="67">
        <f>IF(AA232&gt;=8,IF(E232&lt;HORAS!$B$97,AF232,0),0)</f>
        <v>0</v>
      </c>
      <c r="AI232" s="67">
        <f>IF(E232&gt;=HORAS!$B$97,AF232,0)</f>
        <v>0</v>
      </c>
      <c r="AJ232" s="67">
        <f t="shared" si="146"/>
        <v>0</v>
      </c>
      <c r="AK232" s="67">
        <f t="shared" si="147"/>
        <v>0</v>
      </c>
      <c r="AL232" s="71">
        <f t="shared" si="148"/>
        <v>0</v>
      </c>
      <c r="AN232" s="59">
        <f t="shared" si="149"/>
        <v>11.208333333333332</v>
      </c>
      <c r="AO232" s="58">
        <f>IF(H232=1,IF(D232&lt;HORAS!$B$104,HORAS!$D$104-HORAS!$B$104,HORAS!$D$104-D232),0)</f>
        <v>23.125</v>
      </c>
      <c r="AP232" s="58">
        <f>IF(H232=1,IF(E232&gt;HORAS!$C$104,HORAS!$C$104,E232),0)</f>
        <v>4.1666666666666664E-2</v>
      </c>
      <c r="AQ232" s="58">
        <f t="shared" si="150"/>
        <v>23.166666666666668</v>
      </c>
      <c r="AR232" s="72">
        <f t="shared" si="151"/>
        <v>4</v>
      </c>
      <c r="AS232" s="72">
        <f t="shared" si="152"/>
        <v>0</v>
      </c>
      <c r="AT232" s="68">
        <f>IF(AS232&lt;=HORAS!$B$115,0,IF(AS232&lt;=HORAS!$B$116,0.25,IF(AS232&lt;=HORAS!$B$117,0.5,IF(AS232&lt;=HORAS!$B$114,0.75,1))))</f>
        <v>0</v>
      </c>
      <c r="AU232" s="100">
        <f t="shared" si="153"/>
        <v>4</v>
      </c>
      <c r="AV232" s="59" t="b">
        <f>IF(H232=1,IF(E232&gt;HORAS!$C$104,E232-HORAS!$C$104),0)</f>
        <v>0</v>
      </c>
      <c r="AW232" s="67">
        <f t="shared" si="154"/>
        <v>0</v>
      </c>
      <c r="AX232" s="67">
        <f t="shared" si="155"/>
        <v>0</v>
      </c>
      <c r="AY232" s="68">
        <f>IF(AX232&lt;=HORAS!$B$115,0,IF(AX232&lt;=HORAS!$B$116,0.25,IF(AX232&lt;=HORAS!$B$117,0.5,IF(AX232&lt;=HORAS!$B$114,0.75,1))))</f>
        <v>0</v>
      </c>
      <c r="AZ232" s="67">
        <f t="shared" si="156"/>
        <v>0</v>
      </c>
      <c r="BA232" s="67"/>
    </row>
    <row r="233" spans="1:53" s="72" customFormat="1" x14ac:dyDescent="0.2">
      <c r="A233" s="64" t="s">
        <v>231</v>
      </c>
      <c r="B233" s="64" t="s">
        <v>7</v>
      </c>
      <c r="C233" s="61"/>
      <c r="D233" s="62"/>
      <c r="E233" s="59"/>
      <c r="F233" s="66">
        <f>IF(G233=1,0,IF(E233&gt;HORAS!$B$96,E233-HORAS!$B$96,))</f>
        <v>0</v>
      </c>
      <c r="G233" s="67">
        <f t="shared" si="128"/>
        <v>0</v>
      </c>
      <c r="H233" s="67">
        <f>IF(D233&gt;=HORAS!$B$103,1,0)</f>
        <v>0</v>
      </c>
      <c r="I233" s="68">
        <f t="shared" si="129"/>
        <v>0</v>
      </c>
      <c r="J233" s="68">
        <f>IF(I233&lt;=HORAS!$B$115,0,IF(I233&lt;=HORAS!$B$116,0.25,IF(I233&lt;=HORAS!$B$117,0.5,IF(I233&lt;=HORAS!$B$114,0.75,1))))</f>
        <v>0</v>
      </c>
      <c r="K233" s="69">
        <f>IF(G233=1,0,IF(E233&gt;HORAS!$B$97,E233-HORAS!$B$97,0))</f>
        <v>0</v>
      </c>
      <c r="L233" s="68">
        <f t="shared" si="130"/>
        <v>0</v>
      </c>
      <c r="M233" s="68">
        <f t="shared" si="131"/>
        <v>0</v>
      </c>
      <c r="N233" s="67">
        <f t="shared" si="132"/>
        <v>0</v>
      </c>
      <c r="O233" s="67">
        <f>IF(E233&lt;HORAS!$B$97,J233,0)</f>
        <v>0</v>
      </c>
      <c r="P233" s="67">
        <f t="shared" si="133"/>
        <v>0</v>
      </c>
      <c r="Q233" s="67">
        <f>IF(E233&gt;HORAS!$B$97,J233,0)</f>
        <v>0</v>
      </c>
      <c r="R233" s="67">
        <f t="shared" si="134"/>
        <v>0</v>
      </c>
      <c r="S233" s="67">
        <f t="shared" si="135"/>
        <v>0</v>
      </c>
      <c r="T233" s="67"/>
      <c r="U233" s="67">
        <f t="shared" si="136"/>
        <v>6</v>
      </c>
      <c r="V233" s="70" t="e">
        <f>VLOOKUP(C233,HORAS!$A$120:$A$137,1,FALSE)</f>
        <v>#N/A</v>
      </c>
      <c r="W233" s="67" t="b">
        <f t="shared" si="137"/>
        <v>1</v>
      </c>
      <c r="X233" s="59">
        <f t="shared" si="138"/>
        <v>0</v>
      </c>
      <c r="Y233" s="71">
        <f t="shared" si="139"/>
        <v>0</v>
      </c>
      <c r="Z233" s="71">
        <f t="shared" si="140"/>
        <v>0</v>
      </c>
      <c r="AA233" s="67">
        <f t="shared" si="141"/>
        <v>0</v>
      </c>
      <c r="AB233" s="67">
        <f t="shared" si="142"/>
        <v>0</v>
      </c>
      <c r="AC233" s="69">
        <f>IF(U233=7,IF(E233&gt;HORAS!$B$97,E233-HORAS!$B$97,0),IF(W233=FALSE,IF(E233&gt;HORAS!$B$97,E233-HORAS!$B$97,0),0))</f>
        <v>0</v>
      </c>
      <c r="AD233" s="71">
        <f t="shared" si="143"/>
        <v>0</v>
      </c>
      <c r="AE233" s="71">
        <f t="shared" si="144"/>
        <v>0</v>
      </c>
      <c r="AF233" s="68">
        <f>IF(AE233&lt;=HORAS!$B$115,0,IF(AE233&lt;=HORAS!$B$116,0.25,IF(AE233&lt;=HORAS!$B$117,0.5,IF(AE233&lt;=HORAS!$B$114,0.75,1))))</f>
        <v>0</v>
      </c>
      <c r="AG233" s="67">
        <f t="shared" si="145"/>
        <v>0</v>
      </c>
      <c r="AH233" s="67">
        <f>IF(AA233&gt;=8,IF(E233&lt;HORAS!$B$97,AF233,0),0)</f>
        <v>0</v>
      </c>
      <c r="AI233" s="67">
        <f>IF(E233&gt;=HORAS!$B$97,AF233,0)</f>
        <v>0</v>
      </c>
      <c r="AJ233" s="67">
        <f t="shared" si="146"/>
        <v>0</v>
      </c>
      <c r="AK233" s="67">
        <f t="shared" si="147"/>
        <v>0</v>
      </c>
      <c r="AL233" s="71">
        <f t="shared" si="148"/>
        <v>0</v>
      </c>
      <c r="AN233" s="59">
        <f t="shared" si="149"/>
        <v>0</v>
      </c>
      <c r="AO233" s="58">
        <f>IF(H233=1,IF(D233&lt;HORAS!$B$104,HORAS!$D$104-HORAS!$B$104,HORAS!$D$104-D233),0)</f>
        <v>0</v>
      </c>
      <c r="AP233" s="58">
        <f>IF(H233=1,IF(E233&gt;HORAS!$C$104,HORAS!$C$104,E233),0)</f>
        <v>0</v>
      </c>
      <c r="AQ233" s="58">
        <f t="shared" si="150"/>
        <v>0</v>
      </c>
      <c r="AR233" s="72">
        <f t="shared" si="151"/>
        <v>0</v>
      </c>
      <c r="AS233" s="72">
        <f t="shared" si="152"/>
        <v>0</v>
      </c>
      <c r="AT233" s="68">
        <f>IF(AS233&lt;=HORAS!$B$115,0,IF(AS233&lt;=HORAS!$B$116,0.25,IF(AS233&lt;=HORAS!$B$117,0.5,IF(AS233&lt;=HORAS!$B$114,0.75,1))))</f>
        <v>0</v>
      </c>
      <c r="AU233" s="67">
        <f t="shared" si="153"/>
        <v>0</v>
      </c>
      <c r="AV233" s="59">
        <f>IF(H233=1,IF(E233&gt;HORAS!$C$104,E233-HORAS!$C$104),0)</f>
        <v>0</v>
      </c>
      <c r="AW233" s="67">
        <f t="shared" si="154"/>
        <v>0</v>
      </c>
      <c r="AX233" s="67">
        <f t="shared" si="155"/>
        <v>0</v>
      </c>
      <c r="AY233" s="68">
        <f>IF(AX233&lt;=HORAS!$B$115,0,IF(AX233&lt;=HORAS!$B$116,0.25,IF(AX233&lt;=HORAS!$B$117,0.5,IF(AX233&lt;=HORAS!$B$114,0.75,1))))</f>
        <v>0</v>
      </c>
      <c r="AZ233" s="67">
        <f t="shared" si="156"/>
        <v>0</v>
      </c>
      <c r="BA233" s="67"/>
    </row>
    <row r="234" spans="1:53" s="72" customFormat="1" x14ac:dyDescent="0.2">
      <c r="A234" s="64" t="s">
        <v>231</v>
      </c>
      <c r="B234" s="64" t="s">
        <v>7</v>
      </c>
      <c r="C234" s="61"/>
      <c r="D234" s="62"/>
      <c r="E234" s="59"/>
      <c r="F234" s="66">
        <f>IF(G234=1,0,IF(E234&gt;HORAS!$B$96,E234-HORAS!$B$96,))</f>
        <v>0</v>
      </c>
      <c r="G234" s="67">
        <f t="shared" si="128"/>
        <v>0</v>
      </c>
      <c r="H234" s="67">
        <f>IF(D234&gt;=HORAS!$B$103,1,0)</f>
        <v>0</v>
      </c>
      <c r="I234" s="68">
        <f t="shared" si="129"/>
        <v>0</v>
      </c>
      <c r="J234" s="68">
        <f>IF(I234&lt;=HORAS!$B$115,0,IF(I234&lt;=HORAS!$B$116,0.25,IF(I234&lt;=HORAS!$B$117,0.5,IF(I234&lt;=HORAS!$B$114,0.75,1))))</f>
        <v>0</v>
      </c>
      <c r="K234" s="69">
        <f>IF(G234=1,0,IF(E234&gt;HORAS!$B$97,E234-HORAS!$B$97,0))</f>
        <v>0</v>
      </c>
      <c r="L234" s="68">
        <f t="shared" si="130"/>
        <v>0</v>
      </c>
      <c r="M234" s="68">
        <f t="shared" si="131"/>
        <v>0</v>
      </c>
      <c r="N234" s="67">
        <f t="shared" si="132"/>
        <v>0</v>
      </c>
      <c r="O234" s="67">
        <f>IF(E234&lt;HORAS!$B$97,J234,0)</f>
        <v>0</v>
      </c>
      <c r="P234" s="67">
        <f t="shared" si="133"/>
        <v>0</v>
      </c>
      <c r="Q234" s="67">
        <f>IF(E234&gt;HORAS!$B$97,J234,0)</f>
        <v>0</v>
      </c>
      <c r="R234" s="67">
        <f t="shared" si="134"/>
        <v>0</v>
      </c>
      <c r="S234" s="67">
        <f t="shared" si="135"/>
        <v>0</v>
      </c>
      <c r="T234" s="67"/>
      <c r="U234" s="67">
        <f t="shared" si="136"/>
        <v>6</v>
      </c>
      <c r="V234" s="70" t="e">
        <f>VLOOKUP(C234,HORAS!$A$120:$A$137,1,FALSE)</f>
        <v>#N/A</v>
      </c>
      <c r="W234" s="67" t="b">
        <f t="shared" si="137"/>
        <v>1</v>
      </c>
      <c r="X234" s="59">
        <f t="shared" si="138"/>
        <v>0</v>
      </c>
      <c r="Y234" s="71">
        <f t="shared" si="139"/>
        <v>0</v>
      </c>
      <c r="Z234" s="71">
        <f t="shared" si="140"/>
        <v>0</v>
      </c>
      <c r="AA234" s="67">
        <f t="shared" si="141"/>
        <v>0</v>
      </c>
      <c r="AB234" s="67">
        <f t="shared" si="142"/>
        <v>0</v>
      </c>
      <c r="AC234" s="69">
        <f>IF(U234=7,IF(E234&gt;HORAS!$B$97,E234-HORAS!$B$97,0),IF(W234=FALSE,IF(E234&gt;HORAS!$B$97,E234-HORAS!$B$97,0),0))</f>
        <v>0</v>
      </c>
      <c r="AD234" s="71">
        <f t="shared" si="143"/>
        <v>0</v>
      </c>
      <c r="AE234" s="71">
        <f t="shared" si="144"/>
        <v>0</v>
      </c>
      <c r="AF234" s="68">
        <f>IF(AE234&lt;=HORAS!$B$115,0,IF(AE234&lt;=HORAS!$B$116,0.25,IF(AE234&lt;=HORAS!$B$117,0.5,IF(AE234&lt;=HORAS!$B$114,0.75,1))))</f>
        <v>0</v>
      </c>
      <c r="AG234" s="67">
        <f t="shared" si="145"/>
        <v>0</v>
      </c>
      <c r="AH234" s="67">
        <f>IF(AA234&gt;=8,IF(E234&lt;HORAS!$B$97,AF234,0),0)</f>
        <v>0</v>
      </c>
      <c r="AI234" s="67">
        <f>IF(E234&gt;=HORAS!$B$97,AF234,0)</f>
        <v>0</v>
      </c>
      <c r="AJ234" s="67">
        <f t="shared" si="146"/>
        <v>0</v>
      </c>
      <c r="AK234" s="67">
        <f t="shared" si="147"/>
        <v>0</v>
      </c>
      <c r="AL234" s="71">
        <f t="shared" si="148"/>
        <v>0</v>
      </c>
      <c r="AN234" s="59">
        <f t="shared" si="149"/>
        <v>0</v>
      </c>
      <c r="AO234" s="58">
        <f>IF(H234=1,IF(D234&lt;HORAS!$B$104,HORAS!$D$104-HORAS!$B$104,HORAS!$D$104-D234),0)</f>
        <v>0</v>
      </c>
      <c r="AP234" s="58">
        <f>IF(H234=1,IF(E234&gt;HORAS!$C$104,HORAS!$C$104,E234),0)</f>
        <v>0</v>
      </c>
      <c r="AQ234" s="58">
        <f t="shared" si="150"/>
        <v>0</v>
      </c>
      <c r="AR234" s="72">
        <f t="shared" si="151"/>
        <v>0</v>
      </c>
      <c r="AS234" s="72">
        <f t="shared" si="152"/>
        <v>0</v>
      </c>
      <c r="AT234" s="68">
        <f>IF(AS234&lt;=HORAS!$B$115,0,IF(AS234&lt;=HORAS!$B$116,0.25,IF(AS234&lt;=HORAS!$B$117,0.5,IF(AS234&lt;=HORAS!$B$114,0.75,1))))</f>
        <v>0</v>
      </c>
      <c r="AU234" s="67">
        <f t="shared" si="153"/>
        <v>0</v>
      </c>
      <c r="AV234" s="59">
        <f>IF(H234=1,IF(E234&gt;HORAS!$C$104,E234-HORAS!$C$104),0)</f>
        <v>0</v>
      </c>
      <c r="AW234" s="67">
        <f t="shared" si="154"/>
        <v>0</v>
      </c>
      <c r="AX234" s="67">
        <f t="shared" si="155"/>
        <v>0</v>
      </c>
      <c r="AY234" s="68">
        <f>IF(AX234&lt;=HORAS!$B$115,0,IF(AX234&lt;=HORAS!$B$116,0.25,IF(AX234&lt;=HORAS!$B$117,0.5,IF(AX234&lt;=HORAS!$B$114,0.75,1))))</f>
        <v>0</v>
      </c>
      <c r="AZ234" s="67">
        <f t="shared" si="156"/>
        <v>0</v>
      </c>
      <c r="BA234" s="67"/>
    </row>
    <row r="235" spans="1:53" s="72" customFormat="1" x14ac:dyDescent="0.2">
      <c r="A235" s="64" t="s">
        <v>231</v>
      </c>
      <c r="B235" s="64" t="s">
        <v>7</v>
      </c>
      <c r="C235" s="61"/>
      <c r="D235" s="62"/>
      <c r="E235" s="59"/>
      <c r="F235" s="66">
        <f>IF(G235=1,0,IF(E235&gt;HORAS!$B$96,E235-HORAS!$B$96,))</f>
        <v>0</v>
      </c>
      <c r="G235" s="67">
        <f t="shared" si="128"/>
        <v>0</v>
      </c>
      <c r="H235" s="67">
        <f>IF(D235&gt;=HORAS!$B$103,1,0)</f>
        <v>0</v>
      </c>
      <c r="I235" s="68">
        <f t="shared" si="129"/>
        <v>0</v>
      </c>
      <c r="J235" s="68">
        <f>IF(I235&lt;=HORAS!$B$115,0,IF(I235&lt;=HORAS!$B$116,0.25,IF(I235&lt;=HORAS!$B$117,0.5,IF(I235&lt;=HORAS!$B$114,0.75,1))))</f>
        <v>0</v>
      </c>
      <c r="K235" s="69">
        <f>IF(G235=1,0,IF(E235&gt;HORAS!$B$97,E235-HORAS!$B$97,0))</f>
        <v>0</v>
      </c>
      <c r="L235" s="68">
        <f t="shared" si="130"/>
        <v>0</v>
      </c>
      <c r="M235" s="68">
        <f t="shared" si="131"/>
        <v>0</v>
      </c>
      <c r="N235" s="67">
        <f t="shared" si="132"/>
        <v>0</v>
      </c>
      <c r="O235" s="67">
        <f>IF(E235&lt;HORAS!$B$97,J235,0)</f>
        <v>0</v>
      </c>
      <c r="P235" s="67">
        <f t="shared" si="133"/>
        <v>0</v>
      </c>
      <c r="Q235" s="67">
        <f>IF(E235&gt;HORAS!$B$97,J235,0)</f>
        <v>0</v>
      </c>
      <c r="R235" s="67">
        <f t="shared" si="134"/>
        <v>0</v>
      </c>
      <c r="S235" s="67">
        <f t="shared" si="135"/>
        <v>0</v>
      </c>
      <c r="T235" s="67"/>
      <c r="U235" s="67">
        <f t="shared" si="136"/>
        <v>6</v>
      </c>
      <c r="V235" s="70" t="e">
        <f>VLOOKUP(C235,HORAS!$A$120:$A$137,1,FALSE)</f>
        <v>#N/A</v>
      </c>
      <c r="W235" s="67" t="b">
        <f t="shared" si="137"/>
        <v>1</v>
      </c>
      <c r="X235" s="59">
        <f t="shared" si="138"/>
        <v>0</v>
      </c>
      <c r="Y235" s="71">
        <f t="shared" si="139"/>
        <v>0</v>
      </c>
      <c r="Z235" s="71">
        <f t="shared" si="140"/>
        <v>0</v>
      </c>
      <c r="AA235" s="67">
        <f t="shared" si="141"/>
        <v>0</v>
      </c>
      <c r="AB235" s="67">
        <f t="shared" si="142"/>
        <v>0</v>
      </c>
      <c r="AC235" s="69">
        <f>IF(U235=7,IF(E235&gt;HORAS!$B$97,E235-HORAS!$B$97,0),IF(W235=FALSE,IF(E235&gt;HORAS!$B$97,E235-HORAS!$B$97,0),0))</f>
        <v>0</v>
      </c>
      <c r="AD235" s="71">
        <f t="shared" si="143"/>
        <v>0</v>
      </c>
      <c r="AE235" s="71">
        <f t="shared" si="144"/>
        <v>0</v>
      </c>
      <c r="AF235" s="68">
        <f>IF(AE235&lt;=HORAS!$B$115,0,IF(AE235&lt;=HORAS!$B$116,0.25,IF(AE235&lt;=HORAS!$B$117,0.5,IF(AE235&lt;=HORAS!$B$114,0.75,1))))</f>
        <v>0</v>
      </c>
      <c r="AG235" s="67">
        <f t="shared" si="145"/>
        <v>0</v>
      </c>
      <c r="AH235" s="67">
        <f>IF(AA235&gt;=8,IF(E235&lt;HORAS!$B$97,AF235,0),0)</f>
        <v>0</v>
      </c>
      <c r="AI235" s="67">
        <f>IF(E235&gt;=HORAS!$B$97,AF235,0)</f>
        <v>0</v>
      </c>
      <c r="AJ235" s="67">
        <f t="shared" si="146"/>
        <v>0</v>
      </c>
      <c r="AK235" s="67">
        <f t="shared" si="147"/>
        <v>0</v>
      </c>
      <c r="AL235" s="71">
        <f t="shared" si="148"/>
        <v>0</v>
      </c>
      <c r="AN235" s="59">
        <f t="shared" si="149"/>
        <v>0</v>
      </c>
      <c r="AO235" s="58">
        <f>IF(H235=1,IF(D235&lt;HORAS!$B$104,HORAS!$D$104-HORAS!$B$104,HORAS!$D$104-D235),0)</f>
        <v>0</v>
      </c>
      <c r="AP235" s="58">
        <f>IF(H235=1,IF(E235&gt;HORAS!$C$104,HORAS!$C$104,E235),0)</f>
        <v>0</v>
      </c>
      <c r="AQ235" s="58">
        <f t="shared" si="150"/>
        <v>0</v>
      </c>
      <c r="AR235" s="72">
        <f t="shared" si="151"/>
        <v>0</v>
      </c>
      <c r="AS235" s="72">
        <f t="shared" si="152"/>
        <v>0</v>
      </c>
      <c r="AT235" s="68">
        <f>IF(AS235&lt;=HORAS!$B$115,0,IF(AS235&lt;=HORAS!$B$116,0.25,IF(AS235&lt;=HORAS!$B$117,0.5,IF(AS235&lt;=HORAS!$B$114,0.75,1))))</f>
        <v>0</v>
      </c>
      <c r="AU235" s="67">
        <f t="shared" si="153"/>
        <v>0</v>
      </c>
      <c r="AV235" s="59">
        <f>IF(H235=1,IF(E235&gt;HORAS!$C$104,E235-HORAS!$C$104),0)</f>
        <v>0</v>
      </c>
      <c r="AW235" s="67">
        <f t="shared" si="154"/>
        <v>0</v>
      </c>
      <c r="AX235" s="67">
        <f t="shared" si="155"/>
        <v>0</v>
      </c>
      <c r="AY235" s="68">
        <f>IF(AX235&lt;=HORAS!$B$115,0,IF(AX235&lt;=HORAS!$B$116,0.25,IF(AX235&lt;=HORAS!$B$117,0.5,IF(AX235&lt;=HORAS!$B$114,0.75,1))))</f>
        <v>0</v>
      </c>
      <c r="AZ235" s="67">
        <f t="shared" si="156"/>
        <v>0</v>
      </c>
      <c r="BA235" s="67"/>
    </row>
    <row r="236" spans="1:53" s="72" customFormat="1" x14ac:dyDescent="0.2">
      <c r="A236" s="64" t="s">
        <v>231</v>
      </c>
      <c r="B236" s="64" t="s">
        <v>7</v>
      </c>
      <c r="C236" s="61"/>
      <c r="D236" s="62"/>
      <c r="E236" s="63"/>
      <c r="F236" s="66">
        <f>IF(G236=1,0,IF(E236&gt;HORAS!$B$96,E236-HORAS!$B$96,))</f>
        <v>0</v>
      </c>
      <c r="G236" s="67">
        <f t="shared" si="128"/>
        <v>0</v>
      </c>
      <c r="H236" s="67">
        <f>IF(D236&gt;=HORAS!$B$103,1,0)</f>
        <v>0</v>
      </c>
      <c r="I236" s="68">
        <f t="shared" si="129"/>
        <v>0</v>
      </c>
      <c r="J236" s="68">
        <f>IF(I236&lt;=HORAS!$B$115,0,IF(I236&lt;=HORAS!$B$116,0.25,IF(I236&lt;=HORAS!$B$117,0.5,IF(I236&lt;=HORAS!$B$114,0.75,1))))</f>
        <v>0</v>
      </c>
      <c r="K236" s="69">
        <f>IF(G236=1,0,IF(E236&gt;HORAS!$B$97,E236-HORAS!$B$97,0))</f>
        <v>0</v>
      </c>
      <c r="L236" s="68">
        <f t="shared" si="130"/>
        <v>0</v>
      </c>
      <c r="M236" s="68">
        <f t="shared" si="131"/>
        <v>0</v>
      </c>
      <c r="N236" s="67">
        <f t="shared" si="132"/>
        <v>0</v>
      </c>
      <c r="O236" s="67">
        <f>IF(E236&lt;HORAS!$B$97,J236,0)</f>
        <v>0</v>
      </c>
      <c r="P236" s="67">
        <f t="shared" si="133"/>
        <v>0</v>
      </c>
      <c r="Q236" s="67">
        <f>IF(E236&gt;HORAS!$B$97,J236,0)</f>
        <v>0</v>
      </c>
      <c r="R236" s="67">
        <f t="shared" si="134"/>
        <v>0</v>
      </c>
      <c r="S236" s="67">
        <f t="shared" si="135"/>
        <v>0</v>
      </c>
      <c r="T236" s="67"/>
      <c r="U236" s="67">
        <f t="shared" si="136"/>
        <v>6</v>
      </c>
      <c r="V236" s="70" t="e">
        <f>VLOOKUP(C236,HORAS!$A$120:$A$137,1,FALSE)</f>
        <v>#N/A</v>
      </c>
      <c r="W236" s="67" t="b">
        <f t="shared" si="137"/>
        <v>1</v>
      </c>
      <c r="X236" s="59">
        <f t="shared" si="138"/>
        <v>0</v>
      </c>
      <c r="Y236" s="71">
        <f t="shared" si="139"/>
        <v>0</v>
      </c>
      <c r="Z236" s="71">
        <f t="shared" si="140"/>
        <v>0</v>
      </c>
      <c r="AA236" s="67">
        <f t="shared" si="141"/>
        <v>0</v>
      </c>
      <c r="AB236" s="67">
        <f t="shared" si="142"/>
        <v>0</v>
      </c>
      <c r="AC236" s="69">
        <f>IF(U236=7,IF(E236&gt;HORAS!$B$97,E236-HORAS!$B$97,0),IF(W236=FALSE,IF(E236&gt;HORAS!$B$97,E236-HORAS!$B$97,0),0))</f>
        <v>0</v>
      </c>
      <c r="AD236" s="71">
        <f t="shared" si="143"/>
        <v>0</v>
      </c>
      <c r="AE236" s="71">
        <f t="shared" si="144"/>
        <v>0</v>
      </c>
      <c r="AF236" s="68">
        <f>IF(AE236&lt;=HORAS!$B$115,0,IF(AE236&lt;=HORAS!$B$116,0.25,IF(AE236&lt;=HORAS!$B$117,0.5,IF(AE236&lt;=HORAS!$B$114,0.75,1))))</f>
        <v>0</v>
      </c>
      <c r="AG236" s="67">
        <f t="shared" si="145"/>
        <v>0</v>
      </c>
      <c r="AH236" s="67">
        <f>IF(AA236&gt;=8,IF(E236&lt;HORAS!$B$97,AF236,0),0)</f>
        <v>0</v>
      </c>
      <c r="AI236" s="67">
        <f>IF(E236&gt;=HORAS!$B$97,AF236,0)</f>
        <v>0</v>
      </c>
      <c r="AJ236" s="67">
        <f t="shared" si="146"/>
        <v>0</v>
      </c>
      <c r="AK236" s="67">
        <f t="shared" si="147"/>
        <v>0</v>
      </c>
      <c r="AL236" s="71">
        <f t="shared" si="148"/>
        <v>0</v>
      </c>
      <c r="AN236" s="59">
        <f t="shared" si="149"/>
        <v>0</v>
      </c>
      <c r="AO236" s="58">
        <f>IF(H236=1,IF(D236&lt;HORAS!$B$104,HORAS!$D$104-HORAS!$B$104,HORAS!$D$104-D236),0)</f>
        <v>0</v>
      </c>
      <c r="AP236" s="58">
        <f>IF(H236=1,IF(E236&gt;HORAS!$C$104,HORAS!$C$104,E236),0)</f>
        <v>0</v>
      </c>
      <c r="AQ236" s="58">
        <f t="shared" si="150"/>
        <v>0</v>
      </c>
      <c r="AR236" s="72">
        <f t="shared" si="151"/>
        <v>0</v>
      </c>
      <c r="AS236" s="72">
        <f t="shared" si="152"/>
        <v>0</v>
      </c>
      <c r="AT236" s="68">
        <f>IF(AS236&lt;=HORAS!$B$115,0,IF(AS236&lt;=HORAS!$B$116,0.25,IF(AS236&lt;=HORAS!$B$117,0.5,IF(AS236&lt;=HORAS!$B$114,0.75,1))))</f>
        <v>0</v>
      </c>
      <c r="AU236" s="67">
        <f t="shared" si="153"/>
        <v>0</v>
      </c>
      <c r="AV236" s="59">
        <f>IF(H236=1,IF(E236&gt;HORAS!$C$104,E236-HORAS!$C$104),0)</f>
        <v>0</v>
      </c>
      <c r="AW236" s="67">
        <f t="shared" si="154"/>
        <v>0</v>
      </c>
      <c r="AX236" s="67">
        <f t="shared" si="155"/>
        <v>0</v>
      </c>
      <c r="AY236" s="68">
        <f>IF(AX236&lt;=HORAS!$B$115,0,IF(AX236&lt;=HORAS!$B$116,0.25,IF(AX236&lt;=HORAS!$B$117,0.5,IF(AX236&lt;=HORAS!$B$114,0.75,1))))</f>
        <v>0</v>
      </c>
      <c r="AZ236" s="67">
        <f t="shared" si="156"/>
        <v>0</v>
      </c>
      <c r="BA236" s="67"/>
    </row>
    <row r="237" spans="1:53" s="72" customFormat="1" x14ac:dyDescent="0.2">
      <c r="A237" s="64" t="s">
        <v>231</v>
      </c>
      <c r="B237" s="64" t="s">
        <v>7</v>
      </c>
      <c r="C237" s="61"/>
      <c r="D237" s="62"/>
      <c r="E237" s="64"/>
      <c r="F237" s="66">
        <f>IF(G237=1,0,IF(E237&gt;HORAS!$B$96,E237-HORAS!$B$96,))</f>
        <v>0</v>
      </c>
      <c r="G237" s="67">
        <f t="shared" si="128"/>
        <v>0</v>
      </c>
      <c r="H237" s="67">
        <f>IF(D237&gt;=HORAS!$B$103,1,0)</f>
        <v>0</v>
      </c>
      <c r="I237" s="68">
        <f t="shared" si="129"/>
        <v>0</v>
      </c>
      <c r="J237" s="68">
        <f>IF(I237&lt;=HORAS!$B$115,0,IF(I237&lt;=HORAS!$B$116,0.25,IF(I237&lt;=HORAS!$B$117,0.5,IF(I237&lt;=HORAS!$B$114,0.75,1))))</f>
        <v>0</v>
      </c>
      <c r="K237" s="69">
        <f>IF(G237=1,0,IF(E237&gt;HORAS!$B$97,E237-HORAS!$B$97,0))</f>
        <v>0</v>
      </c>
      <c r="L237" s="68">
        <f t="shared" si="130"/>
        <v>0</v>
      </c>
      <c r="M237" s="68">
        <f t="shared" si="131"/>
        <v>0</v>
      </c>
      <c r="N237" s="67">
        <f t="shared" si="132"/>
        <v>0</v>
      </c>
      <c r="O237" s="67">
        <f>IF(E237&lt;HORAS!$B$97,J237,0)</f>
        <v>0</v>
      </c>
      <c r="P237" s="67">
        <f t="shared" si="133"/>
        <v>0</v>
      </c>
      <c r="Q237" s="67">
        <f>IF(E237&gt;HORAS!$B$97,J237,0)</f>
        <v>0</v>
      </c>
      <c r="R237" s="67">
        <f t="shared" si="134"/>
        <v>0</v>
      </c>
      <c r="S237" s="67">
        <f t="shared" si="135"/>
        <v>0</v>
      </c>
      <c r="T237" s="67"/>
      <c r="U237" s="67">
        <f t="shared" si="136"/>
        <v>6</v>
      </c>
      <c r="V237" s="70" t="e">
        <f>VLOOKUP(C237,HORAS!$A$120:$A$137,1,FALSE)</f>
        <v>#N/A</v>
      </c>
      <c r="W237" s="67" t="b">
        <f t="shared" si="137"/>
        <v>1</v>
      </c>
      <c r="X237" s="59">
        <f t="shared" si="138"/>
        <v>0</v>
      </c>
      <c r="Y237" s="71">
        <f t="shared" si="139"/>
        <v>0</v>
      </c>
      <c r="Z237" s="71">
        <f t="shared" si="140"/>
        <v>0</v>
      </c>
      <c r="AA237" s="67">
        <f t="shared" si="141"/>
        <v>0</v>
      </c>
      <c r="AB237" s="67">
        <f t="shared" si="142"/>
        <v>0</v>
      </c>
      <c r="AC237" s="69">
        <f>IF(U237=7,IF(E237&gt;HORAS!$B$97,E237-HORAS!$B$97,0),IF(W237=FALSE,IF(E237&gt;HORAS!$B$97,E237-HORAS!$B$97,0),0))</f>
        <v>0</v>
      </c>
      <c r="AD237" s="71">
        <f t="shared" si="143"/>
        <v>0</v>
      </c>
      <c r="AE237" s="71">
        <f t="shared" si="144"/>
        <v>0</v>
      </c>
      <c r="AF237" s="68">
        <f>IF(AE237&lt;=HORAS!$B$115,0,IF(AE237&lt;=HORAS!$B$116,0.25,IF(AE237&lt;=HORAS!$B$117,0.5,IF(AE237&lt;=HORAS!$B$114,0.75,1))))</f>
        <v>0</v>
      </c>
      <c r="AG237" s="67">
        <f t="shared" si="145"/>
        <v>0</v>
      </c>
      <c r="AH237" s="67">
        <f>IF(AA237&gt;=8,IF(E237&lt;HORAS!$B$97,AF237,0),0)</f>
        <v>0</v>
      </c>
      <c r="AI237" s="67">
        <f>IF(E237&gt;=HORAS!$B$97,AF237,0)</f>
        <v>0</v>
      </c>
      <c r="AJ237" s="67">
        <f t="shared" si="146"/>
        <v>0</v>
      </c>
      <c r="AK237" s="67">
        <f t="shared" si="147"/>
        <v>0</v>
      </c>
      <c r="AL237" s="71">
        <f t="shared" si="148"/>
        <v>0</v>
      </c>
      <c r="AN237" s="59">
        <f t="shared" si="149"/>
        <v>0</v>
      </c>
      <c r="AO237" s="58">
        <f>IF(H237=1,IF(D237&lt;HORAS!$B$104,HORAS!$D$104-HORAS!$B$104,HORAS!$D$104-D237),0)</f>
        <v>0</v>
      </c>
      <c r="AP237" s="58">
        <f>IF(H237=1,IF(E237&gt;HORAS!$C$104,HORAS!$C$104,E237),0)</f>
        <v>0</v>
      </c>
      <c r="AQ237" s="58">
        <f t="shared" si="150"/>
        <v>0</v>
      </c>
      <c r="AR237" s="72">
        <f t="shared" si="151"/>
        <v>0</v>
      </c>
      <c r="AS237" s="72">
        <f t="shared" si="152"/>
        <v>0</v>
      </c>
      <c r="AT237" s="68">
        <f>IF(AS237&lt;=HORAS!$B$115,0,IF(AS237&lt;=HORAS!$B$116,0.25,IF(AS237&lt;=HORAS!$B$117,0.5,IF(AS237&lt;=HORAS!$B$114,0.75,1))))</f>
        <v>0</v>
      </c>
      <c r="AU237" s="67">
        <f t="shared" si="153"/>
        <v>0</v>
      </c>
      <c r="AV237" s="59">
        <f>IF(H237=1,IF(E237&gt;HORAS!$C$104,E237-HORAS!$C$104),0)</f>
        <v>0</v>
      </c>
      <c r="AW237" s="67">
        <f t="shared" si="154"/>
        <v>0</v>
      </c>
      <c r="AX237" s="67">
        <f t="shared" si="155"/>
        <v>0</v>
      </c>
      <c r="AY237" s="68">
        <f>IF(AX237&lt;=HORAS!$B$115,0,IF(AX237&lt;=HORAS!$B$116,0.25,IF(AX237&lt;=HORAS!$B$117,0.5,IF(AX237&lt;=HORAS!$B$114,0.75,1))))</f>
        <v>0</v>
      </c>
      <c r="AZ237" s="67">
        <f t="shared" si="156"/>
        <v>0</v>
      </c>
      <c r="BA237" s="67"/>
    </row>
    <row r="238" spans="1:53" s="72" customFormat="1" x14ac:dyDescent="0.2">
      <c r="A238" s="64" t="s">
        <v>231</v>
      </c>
      <c r="B238" s="64" t="s">
        <v>7</v>
      </c>
      <c r="C238" s="61"/>
      <c r="D238" s="62"/>
      <c r="E238" s="59"/>
      <c r="F238" s="66">
        <f>IF(G238=1,0,IF(E238&gt;HORAS!$B$96,E238-HORAS!$B$96,))</f>
        <v>0</v>
      </c>
      <c r="G238" s="67">
        <f t="shared" si="128"/>
        <v>0</v>
      </c>
      <c r="H238" s="67">
        <f>IF(D238&gt;=HORAS!$B$103,1,0)</f>
        <v>0</v>
      </c>
      <c r="I238" s="68">
        <f t="shared" si="129"/>
        <v>0</v>
      </c>
      <c r="J238" s="68">
        <f>IF(I238&lt;=HORAS!$B$115,0,IF(I238&lt;=HORAS!$B$116,0.25,IF(I238&lt;=HORAS!$B$117,0.5,IF(I238&lt;=HORAS!$B$114,0.75,1))))</f>
        <v>0</v>
      </c>
      <c r="K238" s="69">
        <f>IF(G238=1,0,IF(E238&gt;HORAS!$B$97,E238-HORAS!$B$97,0))</f>
        <v>0</v>
      </c>
      <c r="L238" s="68">
        <f t="shared" si="130"/>
        <v>0</v>
      </c>
      <c r="M238" s="68">
        <f t="shared" si="131"/>
        <v>0</v>
      </c>
      <c r="N238" s="67">
        <f t="shared" si="132"/>
        <v>0</v>
      </c>
      <c r="O238" s="67">
        <f>IF(E238&lt;HORAS!$B$97,J238,0)</f>
        <v>0</v>
      </c>
      <c r="P238" s="67">
        <f t="shared" si="133"/>
        <v>0</v>
      </c>
      <c r="Q238" s="67">
        <f>IF(E238&gt;HORAS!$B$97,J238,0)</f>
        <v>0</v>
      </c>
      <c r="R238" s="67">
        <f t="shared" si="134"/>
        <v>0</v>
      </c>
      <c r="S238" s="67">
        <f t="shared" si="135"/>
        <v>0</v>
      </c>
      <c r="T238" s="67"/>
      <c r="U238" s="67">
        <f t="shared" si="136"/>
        <v>6</v>
      </c>
      <c r="V238" s="70" t="e">
        <f>VLOOKUP(C238,HORAS!$A$120:$A$137,1,FALSE)</f>
        <v>#N/A</v>
      </c>
      <c r="W238" s="67" t="b">
        <f t="shared" si="137"/>
        <v>1</v>
      </c>
      <c r="X238" s="59">
        <f t="shared" si="138"/>
        <v>0</v>
      </c>
      <c r="Y238" s="71">
        <f t="shared" si="139"/>
        <v>0</v>
      </c>
      <c r="Z238" s="71">
        <f t="shared" si="140"/>
        <v>0</v>
      </c>
      <c r="AA238" s="67">
        <f t="shared" si="141"/>
        <v>0</v>
      </c>
      <c r="AB238" s="67">
        <f t="shared" si="142"/>
        <v>0</v>
      </c>
      <c r="AC238" s="69">
        <f>IF(U238=7,IF(E238&gt;HORAS!$B$97,E238-HORAS!$B$97,0),IF(W238=FALSE,IF(E238&gt;HORAS!$B$97,E238-HORAS!$B$97,0),0))</f>
        <v>0</v>
      </c>
      <c r="AD238" s="71">
        <f t="shared" si="143"/>
        <v>0</v>
      </c>
      <c r="AE238" s="71">
        <f t="shared" si="144"/>
        <v>0</v>
      </c>
      <c r="AF238" s="68">
        <f>IF(AE238&lt;=HORAS!$B$115,0,IF(AE238&lt;=HORAS!$B$116,0.25,IF(AE238&lt;=HORAS!$B$117,0.5,IF(AE238&lt;=HORAS!$B$114,0.75,1))))</f>
        <v>0</v>
      </c>
      <c r="AG238" s="67">
        <f t="shared" si="145"/>
        <v>0</v>
      </c>
      <c r="AH238" s="67">
        <f>IF(AA238&gt;=8,IF(E238&lt;HORAS!$B$97,AF238,0),0)</f>
        <v>0</v>
      </c>
      <c r="AI238" s="67">
        <f>IF(E238&gt;=HORAS!$B$97,AF238,0)</f>
        <v>0</v>
      </c>
      <c r="AJ238" s="67">
        <f t="shared" si="146"/>
        <v>0</v>
      </c>
      <c r="AK238" s="67">
        <f t="shared" si="147"/>
        <v>0</v>
      </c>
      <c r="AL238" s="71">
        <f t="shared" si="148"/>
        <v>0</v>
      </c>
      <c r="AN238" s="59">
        <f t="shared" si="149"/>
        <v>0</v>
      </c>
      <c r="AO238" s="58">
        <f>IF(H238=1,IF(D238&lt;HORAS!$B$104,HORAS!$D$104-HORAS!$B$104,HORAS!$D$104-D238),0)</f>
        <v>0</v>
      </c>
      <c r="AP238" s="58">
        <f>IF(H238=1,IF(E238&gt;HORAS!$C$104,HORAS!$C$104,E238),0)</f>
        <v>0</v>
      </c>
      <c r="AQ238" s="58">
        <f t="shared" si="150"/>
        <v>0</v>
      </c>
      <c r="AR238" s="72">
        <f t="shared" si="151"/>
        <v>0</v>
      </c>
      <c r="AS238" s="72">
        <f t="shared" si="152"/>
        <v>0</v>
      </c>
      <c r="AT238" s="68">
        <f>IF(AS238&lt;=HORAS!$B$115,0,IF(AS238&lt;=HORAS!$B$116,0.25,IF(AS238&lt;=HORAS!$B$117,0.5,IF(AS238&lt;=HORAS!$B$114,0.75,1))))</f>
        <v>0</v>
      </c>
      <c r="AU238" s="67">
        <f t="shared" si="153"/>
        <v>0</v>
      </c>
      <c r="AV238" s="59">
        <f>IF(H238=1,IF(E238&gt;HORAS!$C$104,E238-HORAS!$C$104),0)</f>
        <v>0</v>
      </c>
      <c r="AW238" s="67">
        <f t="shared" si="154"/>
        <v>0</v>
      </c>
      <c r="AX238" s="67">
        <f t="shared" si="155"/>
        <v>0</v>
      </c>
      <c r="AY238" s="68">
        <f>IF(AX238&lt;=HORAS!$B$115,0,IF(AX238&lt;=HORAS!$B$116,0.25,IF(AX238&lt;=HORAS!$B$117,0.5,IF(AX238&lt;=HORAS!$B$114,0.75,1))))</f>
        <v>0</v>
      </c>
      <c r="AZ238" s="67">
        <f t="shared" si="156"/>
        <v>0</v>
      </c>
      <c r="BA238" s="67"/>
    </row>
    <row r="239" spans="1:53" s="72" customFormat="1" x14ac:dyDescent="0.2">
      <c r="A239" s="64" t="s">
        <v>231</v>
      </c>
      <c r="B239" s="64" t="s">
        <v>7</v>
      </c>
      <c r="C239" s="61"/>
      <c r="D239" s="62"/>
      <c r="E239" s="59"/>
      <c r="F239" s="66">
        <f>IF(G239=1,0,IF(E239&gt;HORAS!$B$96,E239-HORAS!$B$96,))</f>
        <v>0</v>
      </c>
      <c r="G239" s="67">
        <f t="shared" si="128"/>
        <v>0</v>
      </c>
      <c r="H239" s="67">
        <f>IF(D239&gt;=HORAS!$B$103,1,0)</f>
        <v>0</v>
      </c>
      <c r="I239" s="68">
        <f t="shared" si="129"/>
        <v>0</v>
      </c>
      <c r="J239" s="68">
        <f>IF(I239&lt;=HORAS!$B$115,0,IF(I239&lt;=HORAS!$B$116,0.25,IF(I239&lt;=HORAS!$B$117,0.5,IF(I239&lt;=HORAS!$B$114,0.75,1))))</f>
        <v>0</v>
      </c>
      <c r="K239" s="69">
        <f>IF(G239=1,0,IF(E239&gt;HORAS!$B$97,E239-HORAS!$B$97,0))</f>
        <v>0</v>
      </c>
      <c r="L239" s="68">
        <f t="shared" si="130"/>
        <v>0</v>
      </c>
      <c r="M239" s="68">
        <f t="shared" si="131"/>
        <v>0</v>
      </c>
      <c r="N239" s="67">
        <f t="shared" si="132"/>
        <v>0</v>
      </c>
      <c r="O239" s="67">
        <f>IF(E239&lt;HORAS!$B$97,J239,0)</f>
        <v>0</v>
      </c>
      <c r="P239" s="67">
        <f t="shared" si="133"/>
        <v>0</v>
      </c>
      <c r="Q239" s="67">
        <f>IF(E239&gt;HORAS!$B$97,J239,0)</f>
        <v>0</v>
      </c>
      <c r="R239" s="67">
        <f t="shared" si="134"/>
        <v>0</v>
      </c>
      <c r="S239" s="67">
        <f t="shared" si="135"/>
        <v>0</v>
      </c>
      <c r="T239" s="67"/>
      <c r="U239" s="67">
        <f t="shared" si="136"/>
        <v>6</v>
      </c>
      <c r="V239" s="70" t="e">
        <f>VLOOKUP(C239,HORAS!$A$120:$A$137,1,FALSE)</f>
        <v>#N/A</v>
      </c>
      <c r="W239" s="67" t="b">
        <f t="shared" si="137"/>
        <v>1</v>
      </c>
      <c r="X239" s="59">
        <f t="shared" si="138"/>
        <v>0</v>
      </c>
      <c r="Y239" s="71">
        <f t="shared" si="139"/>
        <v>0</v>
      </c>
      <c r="Z239" s="71">
        <f t="shared" si="140"/>
        <v>0</v>
      </c>
      <c r="AA239" s="67">
        <f t="shared" si="141"/>
        <v>0</v>
      </c>
      <c r="AB239" s="67">
        <f t="shared" si="142"/>
        <v>0</v>
      </c>
      <c r="AC239" s="69">
        <f>IF(U239=7,IF(E239&gt;HORAS!$B$97,E239-HORAS!$B$97,0),IF(W239=FALSE,IF(E239&gt;HORAS!$B$97,E239-HORAS!$B$97,0),0))</f>
        <v>0</v>
      </c>
      <c r="AD239" s="71">
        <f t="shared" si="143"/>
        <v>0</v>
      </c>
      <c r="AE239" s="71">
        <f t="shared" si="144"/>
        <v>0</v>
      </c>
      <c r="AF239" s="68">
        <f>IF(AE239&lt;=HORAS!$B$115,0,IF(AE239&lt;=HORAS!$B$116,0.25,IF(AE239&lt;=HORAS!$B$117,0.5,IF(AE239&lt;=HORAS!$B$114,0.75,1))))</f>
        <v>0</v>
      </c>
      <c r="AG239" s="67">
        <f t="shared" si="145"/>
        <v>0</v>
      </c>
      <c r="AH239" s="67">
        <f>IF(AA239&gt;=8,IF(E239&lt;HORAS!$B$97,AF239,0),0)</f>
        <v>0</v>
      </c>
      <c r="AI239" s="67">
        <f>IF(E239&gt;=HORAS!$B$97,AF239,0)</f>
        <v>0</v>
      </c>
      <c r="AJ239" s="67">
        <f t="shared" si="146"/>
        <v>0</v>
      </c>
      <c r="AK239" s="67">
        <f t="shared" si="147"/>
        <v>0</v>
      </c>
      <c r="AL239" s="71">
        <f t="shared" si="148"/>
        <v>0</v>
      </c>
      <c r="AN239" s="59">
        <f t="shared" si="149"/>
        <v>0</v>
      </c>
      <c r="AO239" s="58">
        <f>IF(H239=1,IF(D239&lt;HORAS!$B$104,HORAS!$D$104-HORAS!$B$104,HORAS!$D$104-D239),0)</f>
        <v>0</v>
      </c>
      <c r="AP239" s="58">
        <f>IF(H239=1,IF(E239&gt;HORAS!$C$104,HORAS!$C$104,E239),0)</f>
        <v>0</v>
      </c>
      <c r="AQ239" s="58">
        <f t="shared" si="150"/>
        <v>0</v>
      </c>
      <c r="AR239" s="72">
        <f t="shared" si="151"/>
        <v>0</v>
      </c>
      <c r="AS239" s="72">
        <f t="shared" si="152"/>
        <v>0</v>
      </c>
      <c r="AT239" s="68">
        <f>IF(AS239&lt;=HORAS!$B$115,0,IF(AS239&lt;=HORAS!$B$116,0.25,IF(AS239&lt;=HORAS!$B$117,0.5,IF(AS239&lt;=HORAS!$B$114,0.75,1))))</f>
        <v>0</v>
      </c>
      <c r="AU239" s="67">
        <f t="shared" si="153"/>
        <v>0</v>
      </c>
      <c r="AV239" s="59">
        <f>IF(H239=1,IF(E239&gt;HORAS!$C$104,E239-HORAS!$C$104),0)</f>
        <v>0</v>
      </c>
      <c r="AW239" s="67">
        <f t="shared" si="154"/>
        <v>0</v>
      </c>
      <c r="AX239" s="67">
        <f t="shared" si="155"/>
        <v>0</v>
      </c>
      <c r="AY239" s="68">
        <f>IF(AX239&lt;=HORAS!$B$115,0,IF(AX239&lt;=HORAS!$B$116,0.25,IF(AX239&lt;=HORAS!$B$117,0.5,IF(AX239&lt;=HORAS!$B$114,0.75,1))))</f>
        <v>0</v>
      </c>
      <c r="AZ239" s="67">
        <f t="shared" si="156"/>
        <v>0</v>
      </c>
      <c r="BA239" s="67"/>
    </row>
    <row r="240" spans="1:53" s="72" customFormat="1" x14ac:dyDescent="0.2">
      <c r="A240" s="64" t="s">
        <v>231</v>
      </c>
      <c r="B240" s="64" t="s">
        <v>7</v>
      </c>
      <c r="C240" s="61"/>
      <c r="D240" s="62"/>
      <c r="E240" s="59"/>
      <c r="F240" s="66">
        <f>IF(G240=1,0,IF(E240&gt;HORAS!$B$96,E240-HORAS!$B$96,))</f>
        <v>0</v>
      </c>
      <c r="G240" s="67">
        <f t="shared" si="128"/>
        <v>0</v>
      </c>
      <c r="H240" s="67">
        <f>IF(D240&gt;=HORAS!$B$103,1,0)</f>
        <v>0</v>
      </c>
      <c r="I240" s="68">
        <f t="shared" si="129"/>
        <v>0</v>
      </c>
      <c r="J240" s="68">
        <f>IF(I240&lt;=HORAS!$B$115,0,IF(I240&lt;=HORAS!$B$116,0.25,IF(I240&lt;=HORAS!$B$117,0.5,IF(I240&lt;=HORAS!$B$114,0.75,1))))</f>
        <v>0</v>
      </c>
      <c r="K240" s="69">
        <f>IF(G240=1,0,IF(E240&gt;HORAS!$B$97,E240-HORAS!$B$97,0))</f>
        <v>0</v>
      </c>
      <c r="L240" s="68">
        <f t="shared" si="130"/>
        <v>0</v>
      </c>
      <c r="M240" s="68">
        <f t="shared" si="131"/>
        <v>0</v>
      </c>
      <c r="N240" s="67">
        <f t="shared" si="132"/>
        <v>0</v>
      </c>
      <c r="O240" s="67">
        <f>IF(E240&lt;HORAS!$B$97,J240,0)</f>
        <v>0</v>
      </c>
      <c r="P240" s="67">
        <f t="shared" si="133"/>
        <v>0</v>
      </c>
      <c r="Q240" s="67">
        <f>IF(E240&gt;HORAS!$B$97,J240,0)</f>
        <v>0</v>
      </c>
      <c r="R240" s="67">
        <f t="shared" si="134"/>
        <v>0</v>
      </c>
      <c r="S240" s="67">
        <f t="shared" si="135"/>
        <v>0</v>
      </c>
      <c r="T240" s="67"/>
      <c r="U240" s="67">
        <f t="shared" si="136"/>
        <v>6</v>
      </c>
      <c r="V240" s="70" t="e">
        <f>VLOOKUP(C240,HORAS!$A$120:$A$137,1,FALSE)</f>
        <v>#N/A</v>
      </c>
      <c r="W240" s="67" t="b">
        <f t="shared" si="137"/>
        <v>1</v>
      </c>
      <c r="X240" s="59">
        <f t="shared" si="138"/>
        <v>0</v>
      </c>
      <c r="Y240" s="71">
        <f t="shared" si="139"/>
        <v>0</v>
      </c>
      <c r="Z240" s="71">
        <f t="shared" si="140"/>
        <v>0</v>
      </c>
      <c r="AA240" s="67">
        <f t="shared" si="141"/>
        <v>0</v>
      </c>
      <c r="AB240" s="67">
        <f t="shared" si="142"/>
        <v>0</v>
      </c>
      <c r="AC240" s="69">
        <f>IF(U240=7,IF(E240&gt;HORAS!$B$97,E240-HORAS!$B$97,0),IF(W240=FALSE,IF(E240&gt;HORAS!$B$97,E240-HORAS!$B$97,0),0))</f>
        <v>0</v>
      </c>
      <c r="AD240" s="71">
        <f t="shared" si="143"/>
        <v>0</v>
      </c>
      <c r="AE240" s="71">
        <f t="shared" si="144"/>
        <v>0</v>
      </c>
      <c r="AF240" s="68">
        <f>IF(AE240&lt;=HORAS!$B$115,0,IF(AE240&lt;=HORAS!$B$116,0.25,IF(AE240&lt;=HORAS!$B$117,0.5,IF(AE240&lt;=HORAS!$B$114,0.75,1))))</f>
        <v>0</v>
      </c>
      <c r="AG240" s="67">
        <f t="shared" si="145"/>
        <v>0</v>
      </c>
      <c r="AH240" s="67">
        <f>IF(AA240&gt;=8,IF(E240&lt;HORAS!$B$97,AF240,0),0)</f>
        <v>0</v>
      </c>
      <c r="AI240" s="67">
        <f>IF(E240&gt;=HORAS!$B$97,AF240,0)</f>
        <v>0</v>
      </c>
      <c r="AJ240" s="67">
        <f t="shared" si="146"/>
        <v>0</v>
      </c>
      <c r="AK240" s="67">
        <f t="shared" si="147"/>
        <v>0</v>
      </c>
      <c r="AL240" s="71">
        <f t="shared" si="148"/>
        <v>0</v>
      </c>
      <c r="AN240" s="59">
        <f t="shared" si="149"/>
        <v>0</v>
      </c>
      <c r="AO240" s="58">
        <f>IF(H240=1,IF(D240&lt;HORAS!$B$104,HORAS!$D$104-HORAS!$B$104,HORAS!$D$104-D240),0)</f>
        <v>0</v>
      </c>
      <c r="AP240" s="58">
        <f>IF(H240=1,IF(E240&gt;HORAS!$C$104,HORAS!$C$104,E240),0)</f>
        <v>0</v>
      </c>
      <c r="AQ240" s="58">
        <f t="shared" si="150"/>
        <v>0</v>
      </c>
      <c r="AR240" s="72">
        <f t="shared" si="151"/>
        <v>0</v>
      </c>
      <c r="AS240" s="72">
        <f t="shared" si="152"/>
        <v>0</v>
      </c>
      <c r="AT240" s="68">
        <f>IF(AS240&lt;=HORAS!$B$115,0,IF(AS240&lt;=HORAS!$B$116,0.25,IF(AS240&lt;=HORAS!$B$117,0.5,IF(AS240&lt;=HORAS!$B$114,0.75,1))))</f>
        <v>0</v>
      </c>
      <c r="AU240" s="67">
        <f t="shared" si="153"/>
        <v>0</v>
      </c>
      <c r="AV240" s="59">
        <f>IF(H240=1,IF(E240&gt;HORAS!$C$104,E240-HORAS!$C$104),0)</f>
        <v>0</v>
      </c>
      <c r="AW240" s="67">
        <f t="shared" si="154"/>
        <v>0</v>
      </c>
      <c r="AX240" s="67">
        <f t="shared" si="155"/>
        <v>0</v>
      </c>
      <c r="AY240" s="68">
        <f>IF(AX240&lt;=HORAS!$B$115,0,IF(AX240&lt;=HORAS!$B$116,0.25,IF(AX240&lt;=HORAS!$B$117,0.5,IF(AX240&lt;=HORAS!$B$114,0.75,1))))</f>
        <v>0</v>
      </c>
      <c r="AZ240" s="67">
        <f t="shared" si="156"/>
        <v>0</v>
      </c>
      <c r="BA240" s="67"/>
    </row>
    <row r="241" spans="1:53" s="72" customFormat="1" x14ac:dyDescent="0.2">
      <c r="A241" s="64" t="s">
        <v>231</v>
      </c>
      <c r="B241" s="64" t="s">
        <v>7</v>
      </c>
      <c r="C241" s="61"/>
      <c r="D241" s="62"/>
      <c r="E241" s="59"/>
      <c r="F241" s="66">
        <f>IF(G241=1,0,IF(E241&gt;HORAS!$B$96,E241-HORAS!$B$96,))</f>
        <v>0</v>
      </c>
      <c r="G241" s="67">
        <f t="shared" si="128"/>
        <v>0</v>
      </c>
      <c r="H241" s="67">
        <f>IF(D241&gt;=HORAS!$B$103,1,0)</f>
        <v>0</v>
      </c>
      <c r="I241" s="68">
        <f t="shared" si="129"/>
        <v>0</v>
      </c>
      <c r="J241" s="68">
        <f>IF(I241&lt;=HORAS!$B$115,0,IF(I241&lt;=HORAS!$B$116,0.25,IF(I241&lt;=HORAS!$B$117,0.5,IF(I241&lt;=HORAS!$B$114,0.75,1))))</f>
        <v>0</v>
      </c>
      <c r="K241" s="69">
        <f>IF(G241=1,0,IF(E241&gt;HORAS!$B$97,E241-HORAS!$B$97,0))</f>
        <v>0</v>
      </c>
      <c r="L241" s="68">
        <f t="shared" si="130"/>
        <v>0</v>
      </c>
      <c r="M241" s="68">
        <f t="shared" si="131"/>
        <v>0</v>
      </c>
      <c r="N241" s="67">
        <f t="shared" si="132"/>
        <v>0</v>
      </c>
      <c r="O241" s="67">
        <f>IF(E241&lt;HORAS!$B$97,J241,0)</f>
        <v>0</v>
      </c>
      <c r="P241" s="67">
        <f t="shared" si="133"/>
        <v>0</v>
      </c>
      <c r="Q241" s="67">
        <f>IF(E241&gt;HORAS!$B$97,J241,0)</f>
        <v>0</v>
      </c>
      <c r="R241" s="67">
        <f t="shared" si="134"/>
        <v>0</v>
      </c>
      <c r="S241" s="67">
        <f t="shared" si="135"/>
        <v>0</v>
      </c>
      <c r="T241" s="67"/>
      <c r="U241" s="67">
        <f t="shared" si="136"/>
        <v>6</v>
      </c>
      <c r="V241" s="70" t="e">
        <f>VLOOKUP(C241,HORAS!$A$120:$A$137,1,FALSE)</f>
        <v>#N/A</v>
      </c>
      <c r="W241" s="67" t="b">
        <f t="shared" si="137"/>
        <v>1</v>
      </c>
      <c r="X241" s="59">
        <f t="shared" si="138"/>
        <v>0</v>
      </c>
      <c r="Y241" s="71">
        <f t="shared" si="139"/>
        <v>0</v>
      </c>
      <c r="Z241" s="71">
        <f t="shared" si="140"/>
        <v>0</v>
      </c>
      <c r="AA241" s="67">
        <f t="shared" si="141"/>
        <v>0</v>
      </c>
      <c r="AB241" s="67">
        <f t="shared" si="142"/>
        <v>0</v>
      </c>
      <c r="AC241" s="69">
        <f>IF(U241=7,IF(E241&gt;HORAS!$B$97,E241-HORAS!$B$97,0),IF(W241=FALSE,IF(E241&gt;HORAS!$B$97,E241-HORAS!$B$97,0),0))</f>
        <v>0</v>
      </c>
      <c r="AD241" s="71">
        <f t="shared" si="143"/>
        <v>0</v>
      </c>
      <c r="AE241" s="71">
        <f t="shared" si="144"/>
        <v>0</v>
      </c>
      <c r="AF241" s="68">
        <f>IF(AE241&lt;=HORAS!$B$115,0,IF(AE241&lt;=HORAS!$B$116,0.25,IF(AE241&lt;=HORAS!$B$117,0.5,IF(AE241&lt;=HORAS!$B$114,0.75,1))))</f>
        <v>0</v>
      </c>
      <c r="AG241" s="67">
        <f t="shared" si="145"/>
        <v>0</v>
      </c>
      <c r="AH241" s="67">
        <f>IF(AA241&gt;=8,IF(E241&lt;HORAS!$B$97,AF241,0),0)</f>
        <v>0</v>
      </c>
      <c r="AI241" s="67">
        <f>IF(E241&gt;=HORAS!$B$97,AF241,0)</f>
        <v>0</v>
      </c>
      <c r="AJ241" s="67">
        <f t="shared" si="146"/>
        <v>0</v>
      </c>
      <c r="AK241" s="67">
        <f t="shared" si="147"/>
        <v>0</v>
      </c>
      <c r="AL241" s="71">
        <f t="shared" si="148"/>
        <v>0</v>
      </c>
      <c r="AN241" s="59">
        <f t="shared" si="149"/>
        <v>0</v>
      </c>
      <c r="AO241" s="58">
        <f>IF(H241=1,IF(D241&lt;HORAS!$B$104,HORAS!$D$104-HORAS!$B$104,HORAS!$D$104-D241),0)</f>
        <v>0</v>
      </c>
      <c r="AP241" s="58">
        <f>IF(H241=1,IF(E241&gt;HORAS!$C$104,HORAS!$C$104,E241),0)</f>
        <v>0</v>
      </c>
      <c r="AQ241" s="58">
        <f t="shared" si="150"/>
        <v>0</v>
      </c>
      <c r="AR241" s="72">
        <f t="shared" si="151"/>
        <v>0</v>
      </c>
      <c r="AS241" s="72">
        <f t="shared" si="152"/>
        <v>0</v>
      </c>
      <c r="AT241" s="68">
        <f>IF(AS241&lt;=HORAS!$B$115,0,IF(AS241&lt;=HORAS!$B$116,0.25,IF(AS241&lt;=HORAS!$B$117,0.5,IF(AS241&lt;=HORAS!$B$114,0.75,1))))</f>
        <v>0</v>
      </c>
      <c r="AU241" s="67">
        <f t="shared" si="153"/>
        <v>0</v>
      </c>
      <c r="AV241" s="59">
        <f>IF(H241=1,IF(E241&gt;HORAS!$C$104,E241-HORAS!$C$104),0)</f>
        <v>0</v>
      </c>
      <c r="AW241" s="67">
        <f t="shared" si="154"/>
        <v>0</v>
      </c>
      <c r="AX241" s="67">
        <f t="shared" si="155"/>
        <v>0</v>
      </c>
      <c r="AY241" s="68">
        <f>IF(AX241&lt;=HORAS!$B$115,0,IF(AX241&lt;=HORAS!$B$116,0.25,IF(AX241&lt;=HORAS!$B$117,0.5,IF(AX241&lt;=HORAS!$B$114,0.75,1))))</f>
        <v>0</v>
      </c>
      <c r="AZ241" s="67">
        <f t="shared" si="156"/>
        <v>0</v>
      </c>
      <c r="BA241" s="67"/>
    </row>
    <row r="242" spans="1:53" s="72" customFormat="1" x14ac:dyDescent="0.2">
      <c r="A242" s="64" t="s">
        <v>231</v>
      </c>
      <c r="B242" s="64" t="s">
        <v>7</v>
      </c>
      <c r="C242" s="61"/>
      <c r="D242" s="62"/>
      <c r="E242" s="59"/>
      <c r="F242" s="66">
        <f>IF(G242=1,0,IF(E242&gt;HORAS!$B$96,E242-HORAS!$B$96,))</f>
        <v>0</v>
      </c>
      <c r="G242" s="67">
        <f t="shared" si="128"/>
        <v>0</v>
      </c>
      <c r="H242" s="67">
        <f>IF(D242&gt;=HORAS!$B$103,1,0)</f>
        <v>0</v>
      </c>
      <c r="I242" s="68">
        <f t="shared" si="129"/>
        <v>0</v>
      </c>
      <c r="J242" s="68">
        <f>IF(I242&lt;=HORAS!$B$115,0,IF(I242&lt;=HORAS!$B$116,0.25,IF(I242&lt;=HORAS!$B$117,0.5,IF(I242&lt;=HORAS!$B$114,0.75,1))))</f>
        <v>0</v>
      </c>
      <c r="K242" s="69">
        <f>IF(G242=1,0,IF(E242&gt;HORAS!$B$97,E242-HORAS!$B$97,0))</f>
        <v>0</v>
      </c>
      <c r="L242" s="68">
        <f t="shared" si="130"/>
        <v>0</v>
      </c>
      <c r="M242" s="68">
        <f t="shared" si="131"/>
        <v>0</v>
      </c>
      <c r="N242" s="67">
        <f t="shared" si="132"/>
        <v>0</v>
      </c>
      <c r="O242" s="67">
        <f>IF(E242&lt;HORAS!$B$97,J242,0)</f>
        <v>0</v>
      </c>
      <c r="P242" s="67">
        <f t="shared" si="133"/>
        <v>0</v>
      </c>
      <c r="Q242" s="67">
        <f>IF(E242&gt;HORAS!$B$97,J242,0)</f>
        <v>0</v>
      </c>
      <c r="R242" s="67">
        <f t="shared" si="134"/>
        <v>0</v>
      </c>
      <c r="S242" s="67">
        <f t="shared" si="135"/>
        <v>0</v>
      </c>
      <c r="T242" s="67"/>
      <c r="U242" s="67">
        <f t="shared" si="136"/>
        <v>6</v>
      </c>
      <c r="V242" s="70" t="e">
        <f>VLOOKUP(C242,HORAS!$A$120:$A$137,1,FALSE)</f>
        <v>#N/A</v>
      </c>
      <c r="W242" s="67" t="b">
        <f t="shared" si="137"/>
        <v>1</v>
      </c>
      <c r="X242" s="59">
        <f t="shared" si="138"/>
        <v>0</v>
      </c>
      <c r="Y242" s="71">
        <f t="shared" si="139"/>
        <v>0</v>
      </c>
      <c r="Z242" s="71">
        <f t="shared" si="140"/>
        <v>0</v>
      </c>
      <c r="AA242" s="67">
        <f t="shared" si="141"/>
        <v>0</v>
      </c>
      <c r="AB242" s="67">
        <f t="shared" si="142"/>
        <v>0</v>
      </c>
      <c r="AC242" s="69">
        <f>IF(U242=7,IF(E242&gt;HORAS!$B$97,E242-HORAS!$B$97,0),IF(W242=FALSE,IF(E242&gt;HORAS!$B$97,E242-HORAS!$B$97,0),0))</f>
        <v>0</v>
      </c>
      <c r="AD242" s="71">
        <f t="shared" si="143"/>
        <v>0</v>
      </c>
      <c r="AE242" s="71">
        <f t="shared" si="144"/>
        <v>0</v>
      </c>
      <c r="AF242" s="68">
        <f>IF(AE242&lt;=HORAS!$B$115,0,IF(AE242&lt;=HORAS!$B$116,0.25,IF(AE242&lt;=HORAS!$B$117,0.5,IF(AE242&lt;=HORAS!$B$114,0.75,1))))</f>
        <v>0</v>
      </c>
      <c r="AG242" s="67">
        <f t="shared" si="145"/>
        <v>0</v>
      </c>
      <c r="AH242" s="67">
        <f>IF(AA242&gt;=8,IF(E242&lt;HORAS!$B$97,AF242,0),0)</f>
        <v>0</v>
      </c>
      <c r="AI242" s="67">
        <f>IF(E242&gt;=HORAS!$B$97,AF242,0)</f>
        <v>0</v>
      </c>
      <c r="AJ242" s="67">
        <f t="shared" si="146"/>
        <v>0</v>
      </c>
      <c r="AK242" s="67">
        <f t="shared" si="147"/>
        <v>0</v>
      </c>
      <c r="AL242" s="71">
        <f t="shared" si="148"/>
        <v>0</v>
      </c>
      <c r="AN242" s="59">
        <f t="shared" si="149"/>
        <v>0</v>
      </c>
      <c r="AO242" s="58">
        <f>IF(H242=1,IF(D242&lt;HORAS!$B$104,HORAS!$D$104-HORAS!$B$104,HORAS!$D$104-D242),0)</f>
        <v>0</v>
      </c>
      <c r="AP242" s="58">
        <f>IF(H242=1,IF(E242&gt;HORAS!$C$104,HORAS!$C$104,E242),0)</f>
        <v>0</v>
      </c>
      <c r="AQ242" s="58">
        <f t="shared" si="150"/>
        <v>0</v>
      </c>
      <c r="AR242" s="72">
        <f t="shared" si="151"/>
        <v>0</v>
      </c>
      <c r="AS242" s="72">
        <f t="shared" si="152"/>
        <v>0</v>
      </c>
      <c r="AT242" s="68">
        <f>IF(AS242&lt;=HORAS!$B$115,0,IF(AS242&lt;=HORAS!$B$116,0.25,IF(AS242&lt;=HORAS!$B$117,0.5,IF(AS242&lt;=HORAS!$B$114,0.75,1))))</f>
        <v>0</v>
      </c>
      <c r="AU242" s="67">
        <f t="shared" si="153"/>
        <v>0</v>
      </c>
      <c r="AV242" s="59">
        <f>IF(H242=1,IF(E242&gt;HORAS!$C$104,E242-HORAS!$C$104),0)</f>
        <v>0</v>
      </c>
      <c r="AW242" s="67">
        <f t="shared" si="154"/>
        <v>0</v>
      </c>
      <c r="AX242" s="67">
        <f t="shared" si="155"/>
        <v>0</v>
      </c>
      <c r="AY242" s="68">
        <f>IF(AX242&lt;=HORAS!$B$115,0,IF(AX242&lt;=HORAS!$B$116,0.25,IF(AX242&lt;=HORAS!$B$117,0.5,IF(AX242&lt;=HORAS!$B$114,0.75,1))))</f>
        <v>0</v>
      </c>
      <c r="AZ242" s="67">
        <f t="shared" si="156"/>
        <v>0</v>
      </c>
      <c r="BA242" s="67"/>
    </row>
    <row r="243" spans="1:53" s="72" customFormat="1" x14ac:dyDescent="0.2">
      <c r="A243" s="64" t="s">
        <v>231</v>
      </c>
      <c r="B243" s="64" t="s">
        <v>7</v>
      </c>
      <c r="C243" s="61"/>
      <c r="D243" s="62"/>
      <c r="E243" s="59"/>
      <c r="F243" s="66">
        <f>IF(G243=1,0,IF(E243&gt;HORAS!$B$96,E243-HORAS!$B$96,))</f>
        <v>0</v>
      </c>
      <c r="G243" s="67">
        <f t="shared" si="128"/>
        <v>0</v>
      </c>
      <c r="H243" s="67">
        <f>IF(D243&gt;=HORAS!$B$103,1,0)</f>
        <v>0</v>
      </c>
      <c r="I243" s="68">
        <f t="shared" si="129"/>
        <v>0</v>
      </c>
      <c r="J243" s="68">
        <f>IF(I243&lt;=HORAS!$B$115,0,IF(I243&lt;=HORAS!$B$116,0.25,IF(I243&lt;=HORAS!$B$117,0.5,IF(I243&lt;=HORAS!$B$114,0.75,1))))</f>
        <v>0</v>
      </c>
      <c r="K243" s="69">
        <f>IF(G243=1,0,IF(E243&gt;HORAS!$B$97,E243-HORAS!$B$97,0))</f>
        <v>0</v>
      </c>
      <c r="L243" s="68">
        <f t="shared" si="130"/>
        <v>0</v>
      </c>
      <c r="M243" s="68">
        <f t="shared" si="131"/>
        <v>0</v>
      </c>
      <c r="N243" s="67">
        <f t="shared" si="132"/>
        <v>0</v>
      </c>
      <c r="O243" s="67">
        <f>IF(E243&lt;HORAS!$B$97,J243,0)</f>
        <v>0</v>
      </c>
      <c r="P243" s="67">
        <f t="shared" si="133"/>
        <v>0</v>
      </c>
      <c r="Q243" s="67">
        <f>IF(E243&gt;HORAS!$B$97,J243,0)</f>
        <v>0</v>
      </c>
      <c r="R243" s="67">
        <f t="shared" si="134"/>
        <v>0</v>
      </c>
      <c r="S243" s="67">
        <f t="shared" si="135"/>
        <v>0</v>
      </c>
      <c r="T243" s="67"/>
      <c r="U243" s="67">
        <f t="shared" si="136"/>
        <v>6</v>
      </c>
      <c r="V243" s="70" t="e">
        <f>VLOOKUP(C243,HORAS!$A$120:$A$137,1,FALSE)</f>
        <v>#N/A</v>
      </c>
      <c r="W243" s="67" t="b">
        <f t="shared" si="137"/>
        <v>1</v>
      </c>
      <c r="X243" s="59">
        <f t="shared" si="138"/>
        <v>0</v>
      </c>
      <c r="Y243" s="71">
        <f t="shared" si="139"/>
        <v>0</v>
      </c>
      <c r="Z243" s="71">
        <f t="shared" si="140"/>
        <v>0</v>
      </c>
      <c r="AA243" s="67">
        <f t="shared" si="141"/>
        <v>0</v>
      </c>
      <c r="AB243" s="67">
        <f t="shared" si="142"/>
        <v>0</v>
      </c>
      <c r="AC243" s="69">
        <f>IF(U243=7,IF(E243&gt;HORAS!$B$97,E243-HORAS!$B$97,0),IF(W243=FALSE,IF(E243&gt;HORAS!$B$97,E243-HORAS!$B$97,0),0))</f>
        <v>0</v>
      </c>
      <c r="AD243" s="71">
        <f t="shared" si="143"/>
        <v>0</v>
      </c>
      <c r="AE243" s="71">
        <f t="shared" si="144"/>
        <v>0</v>
      </c>
      <c r="AF243" s="68">
        <f>IF(AE243&lt;=HORAS!$B$115,0,IF(AE243&lt;=HORAS!$B$116,0.25,IF(AE243&lt;=HORAS!$B$117,0.5,IF(AE243&lt;=HORAS!$B$114,0.75,1))))</f>
        <v>0</v>
      </c>
      <c r="AG243" s="67">
        <f t="shared" si="145"/>
        <v>0</v>
      </c>
      <c r="AH243" s="67">
        <f>IF(AA243&gt;=8,IF(E243&lt;HORAS!$B$97,AF243,0),0)</f>
        <v>0</v>
      </c>
      <c r="AI243" s="67">
        <f>IF(E243&gt;=HORAS!$B$97,AF243,0)</f>
        <v>0</v>
      </c>
      <c r="AJ243" s="67">
        <f t="shared" si="146"/>
        <v>0</v>
      </c>
      <c r="AK243" s="67">
        <f t="shared" si="147"/>
        <v>0</v>
      </c>
      <c r="AL243" s="71">
        <f t="shared" si="148"/>
        <v>0</v>
      </c>
      <c r="AN243" s="59">
        <f t="shared" si="149"/>
        <v>0</v>
      </c>
      <c r="AO243" s="58">
        <f>IF(H243=1,IF(D243&lt;HORAS!$B$104,HORAS!$D$104-HORAS!$B$104,HORAS!$D$104-D243),0)</f>
        <v>0</v>
      </c>
      <c r="AP243" s="58">
        <f>IF(H243=1,IF(E243&gt;HORAS!$C$104,HORAS!$C$104,E243),0)</f>
        <v>0</v>
      </c>
      <c r="AQ243" s="58">
        <f t="shared" si="150"/>
        <v>0</v>
      </c>
      <c r="AR243" s="72">
        <f t="shared" si="151"/>
        <v>0</v>
      </c>
      <c r="AS243" s="72">
        <f t="shared" si="152"/>
        <v>0</v>
      </c>
      <c r="AT243" s="68">
        <f>IF(AS243&lt;=HORAS!$B$115,0,IF(AS243&lt;=HORAS!$B$116,0.25,IF(AS243&lt;=HORAS!$B$117,0.5,IF(AS243&lt;=HORAS!$B$114,0.75,1))))</f>
        <v>0</v>
      </c>
      <c r="AU243" s="67">
        <f t="shared" si="153"/>
        <v>0</v>
      </c>
      <c r="AV243" s="59">
        <f>IF(H243=1,IF(E243&gt;HORAS!$C$104,E243-HORAS!$C$104),0)</f>
        <v>0</v>
      </c>
      <c r="AW243" s="67">
        <f t="shared" si="154"/>
        <v>0</v>
      </c>
      <c r="AX243" s="67">
        <f t="shared" si="155"/>
        <v>0</v>
      </c>
      <c r="AY243" s="68">
        <f>IF(AX243&lt;=HORAS!$B$115,0,IF(AX243&lt;=HORAS!$B$116,0.25,IF(AX243&lt;=HORAS!$B$117,0.5,IF(AX243&lt;=HORAS!$B$114,0.75,1))))</f>
        <v>0</v>
      </c>
      <c r="AZ243" s="67">
        <f t="shared" si="156"/>
        <v>0</v>
      </c>
      <c r="BA243" s="67"/>
    </row>
    <row r="244" spans="1:53" s="72" customFormat="1" x14ac:dyDescent="0.2">
      <c r="A244" s="64" t="s">
        <v>231</v>
      </c>
      <c r="B244" s="64" t="s">
        <v>7</v>
      </c>
      <c r="C244" s="61"/>
      <c r="D244" s="62"/>
      <c r="E244" s="59"/>
      <c r="F244" s="66">
        <f>IF(G244=1,0,IF(E244&gt;HORAS!$B$96,E244-HORAS!$B$96,))</f>
        <v>0</v>
      </c>
      <c r="G244" s="67">
        <f t="shared" si="128"/>
        <v>0</v>
      </c>
      <c r="H244" s="67">
        <f>IF(D244&gt;=HORAS!$B$103,1,0)</f>
        <v>0</v>
      </c>
      <c r="I244" s="68">
        <f t="shared" si="129"/>
        <v>0</v>
      </c>
      <c r="J244" s="68">
        <f>IF(I244&lt;=HORAS!$B$115,0,IF(I244&lt;=HORAS!$B$116,0.25,IF(I244&lt;=HORAS!$B$117,0.5,IF(I244&lt;=HORAS!$B$114,0.75,1))))</f>
        <v>0</v>
      </c>
      <c r="K244" s="69">
        <f>IF(G244=1,0,IF(E244&gt;HORAS!$B$97,E244-HORAS!$B$97,0))</f>
        <v>0</v>
      </c>
      <c r="L244" s="68">
        <f t="shared" si="130"/>
        <v>0</v>
      </c>
      <c r="M244" s="68">
        <f t="shared" si="131"/>
        <v>0</v>
      </c>
      <c r="N244" s="67">
        <f t="shared" si="132"/>
        <v>0</v>
      </c>
      <c r="O244" s="67">
        <f>IF(E244&lt;HORAS!$B$97,J244,0)</f>
        <v>0</v>
      </c>
      <c r="P244" s="67">
        <f t="shared" si="133"/>
        <v>0</v>
      </c>
      <c r="Q244" s="67">
        <f>IF(E244&gt;HORAS!$B$97,J244,0)</f>
        <v>0</v>
      </c>
      <c r="R244" s="67">
        <f t="shared" si="134"/>
        <v>0</v>
      </c>
      <c r="S244" s="67">
        <f t="shared" si="135"/>
        <v>0</v>
      </c>
      <c r="T244" s="67"/>
      <c r="U244" s="67">
        <f t="shared" si="136"/>
        <v>6</v>
      </c>
      <c r="V244" s="70" t="e">
        <f>VLOOKUP(C244,HORAS!$A$120:$A$137,1,FALSE)</f>
        <v>#N/A</v>
      </c>
      <c r="W244" s="67" t="b">
        <f t="shared" si="137"/>
        <v>1</v>
      </c>
      <c r="X244" s="59">
        <f t="shared" si="138"/>
        <v>0</v>
      </c>
      <c r="Y244" s="71">
        <f t="shared" si="139"/>
        <v>0</v>
      </c>
      <c r="Z244" s="71">
        <f t="shared" si="140"/>
        <v>0</v>
      </c>
      <c r="AA244" s="67">
        <f t="shared" si="141"/>
        <v>0</v>
      </c>
      <c r="AB244" s="67">
        <f t="shared" si="142"/>
        <v>0</v>
      </c>
      <c r="AC244" s="69">
        <f>IF(U244=7,IF(E244&gt;HORAS!$B$97,E244-HORAS!$B$97,0),IF(W244=FALSE,IF(E244&gt;HORAS!$B$97,E244-HORAS!$B$97,0),0))</f>
        <v>0</v>
      </c>
      <c r="AD244" s="71">
        <f t="shared" si="143"/>
        <v>0</v>
      </c>
      <c r="AE244" s="71">
        <f t="shared" si="144"/>
        <v>0</v>
      </c>
      <c r="AF244" s="68">
        <f>IF(AE244&lt;=HORAS!$B$115,0,IF(AE244&lt;=HORAS!$B$116,0.25,IF(AE244&lt;=HORAS!$B$117,0.5,IF(AE244&lt;=HORAS!$B$114,0.75,1))))</f>
        <v>0</v>
      </c>
      <c r="AG244" s="67">
        <f t="shared" si="145"/>
        <v>0</v>
      </c>
      <c r="AH244" s="67">
        <f>IF(AA244&gt;=8,IF(E244&lt;HORAS!$B$97,AF244,0),0)</f>
        <v>0</v>
      </c>
      <c r="AI244" s="67">
        <f>IF(E244&gt;=HORAS!$B$97,AF244,0)</f>
        <v>0</v>
      </c>
      <c r="AJ244" s="67">
        <f t="shared" si="146"/>
        <v>0</v>
      </c>
      <c r="AK244" s="67">
        <f t="shared" si="147"/>
        <v>0</v>
      </c>
      <c r="AL244" s="71">
        <f t="shared" si="148"/>
        <v>0</v>
      </c>
      <c r="AN244" s="59">
        <f t="shared" si="149"/>
        <v>0</v>
      </c>
      <c r="AO244" s="58">
        <f>IF(H244=1,IF(D244&lt;HORAS!$B$104,HORAS!$D$104-HORAS!$B$104,HORAS!$D$104-D244),0)</f>
        <v>0</v>
      </c>
      <c r="AP244" s="58">
        <f>IF(H244=1,IF(E244&gt;HORAS!$C$104,HORAS!$C$104,E244),0)</f>
        <v>0</v>
      </c>
      <c r="AQ244" s="58">
        <f t="shared" si="150"/>
        <v>0</v>
      </c>
      <c r="AR244" s="72">
        <f t="shared" si="151"/>
        <v>0</v>
      </c>
      <c r="AS244" s="72">
        <f t="shared" si="152"/>
        <v>0</v>
      </c>
      <c r="AT244" s="68">
        <f>IF(AS244&lt;=HORAS!$B$115,0,IF(AS244&lt;=HORAS!$B$116,0.25,IF(AS244&lt;=HORAS!$B$117,0.5,IF(AS244&lt;=HORAS!$B$114,0.75,1))))</f>
        <v>0</v>
      </c>
      <c r="AU244" s="67">
        <f t="shared" si="153"/>
        <v>0</v>
      </c>
      <c r="AV244" s="59">
        <f>IF(H244=1,IF(E244&gt;HORAS!$C$104,E244-HORAS!$C$104),0)</f>
        <v>0</v>
      </c>
      <c r="AW244" s="67">
        <f t="shared" si="154"/>
        <v>0</v>
      </c>
      <c r="AX244" s="67">
        <f t="shared" si="155"/>
        <v>0</v>
      </c>
      <c r="AY244" s="68">
        <f>IF(AX244&lt;=HORAS!$B$115,0,IF(AX244&lt;=HORAS!$B$116,0.25,IF(AX244&lt;=HORAS!$B$117,0.5,IF(AX244&lt;=HORAS!$B$114,0.75,1))))</f>
        <v>0</v>
      </c>
      <c r="AZ244" s="67">
        <f t="shared" si="156"/>
        <v>0</v>
      </c>
      <c r="BA244" s="67"/>
    </row>
    <row r="245" spans="1:53" s="72" customFormat="1" x14ac:dyDescent="0.2">
      <c r="A245" s="64" t="s">
        <v>231</v>
      </c>
      <c r="B245" s="64" t="s">
        <v>7</v>
      </c>
      <c r="C245" s="61"/>
      <c r="D245" s="62"/>
      <c r="E245" s="59"/>
      <c r="F245" s="66">
        <f>IF(G245=1,0,IF(E245&gt;HORAS!$B$96,E245-HORAS!$B$96,))</f>
        <v>0</v>
      </c>
      <c r="G245" s="67">
        <f t="shared" si="128"/>
        <v>0</v>
      </c>
      <c r="H245" s="67">
        <f>IF(D245&gt;=HORAS!$B$103,1,0)</f>
        <v>0</v>
      </c>
      <c r="I245" s="68">
        <f t="shared" si="129"/>
        <v>0</v>
      </c>
      <c r="J245" s="68">
        <f>IF(I245&lt;=HORAS!$B$115,0,IF(I245&lt;=HORAS!$B$116,0.25,IF(I245&lt;=HORAS!$B$117,0.5,IF(I245&lt;=HORAS!$B$114,0.75,1))))</f>
        <v>0</v>
      </c>
      <c r="K245" s="69">
        <f>IF(G245=1,0,IF(E245&gt;HORAS!$B$97,E245-HORAS!$B$97,0))</f>
        <v>0</v>
      </c>
      <c r="L245" s="68">
        <f t="shared" si="130"/>
        <v>0</v>
      </c>
      <c r="M245" s="68">
        <f t="shared" si="131"/>
        <v>0</v>
      </c>
      <c r="N245" s="67">
        <f t="shared" si="132"/>
        <v>0</v>
      </c>
      <c r="O245" s="67">
        <f>IF(E245&lt;HORAS!$B$97,J245,0)</f>
        <v>0</v>
      </c>
      <c r="P245" s="67">
        <f t="shared" si="133"/>
        <v>0</v>
      </c>
      <c r="Q245" s="67">
        <f>IF(E245&gt;HORAS!$B$97,J245,0)</f>
        <v>0</v>
      </c>
      <c r="R245" s="67">
        <f t="shared" si="134"/>
        <v>0</v>
      </c>
      <c r="S245" s="67">
        <f t="shared" si="135"/>
        <v>0</v>
      </c>
      <c r="T245" s="67"/>
      <c r="U245" s="67">
        <f t="shared" si="136"/>
        <v>6</v>
      </c>
      <c r="V245" s="70" t="e">
        <f>VLOOKUP(C245,HORAS!$A$120:$A$137,1,FALSE)</f>
        <v>#N/A</v>
      </c>
      <c r="W245" s="67" t="b">
        <f t="shared" si="137"/>
        <v>1</v>
      </c>
      <c r="X245" s="59">
        <f t="shared" si="138"/>
        <v>0</v>
      </c>
      <c r="Y245" s="71">
        <f t="shared" si="139"/>
        <v>0</v>
      </c>
      <c r="Z245" s="71">
        <f t="shared" si="140"/>
        <v>0</v>
      </c>
      <c r="AA245" s="67">
        <f t="shared" si="141"/>
        <v>0</v>
      </c>
      <c r="AB245" s="67">
        <f t="shared" si="142"/>
        <v>0</v>
      </c>
      <c r="AC245" s="69">
        <f>IF(U245=7,IF(E245&gt;HORAS!$B$97,E245-HORAS!$B$97,0),IF(W245=FALSE,IF(E245&gt;HORAS!$B$97,E245-HORAS!$B$97,0),0))</f>
        <v>0</v>
      </c>
      <c r="AD245" s="71">
        <f t="shared" si="143"/>
        <v>0</v>
      </c>
      <c r="AE245" s="71">
        <f t="shared" si="144"/>
        <v>0</v>
      </c>
      <c r="AF245" s="68">
        <f>IF(AE245&lt;=HORAS!$B$115,0,IF(AE245&lt;=HORAS!$B$116,0.25,IF(AE245&lt;=HORAS!$B$117,0.5,IF(AE245&lt;=HORAS!$B$114,0.75,1))))</f>
        <v>0</v>
      </c>
      <c r="AG245" s="67">
        <f t="shared" si="145"/>
        <v>0</v>
      </c>
      <c r="AH245" s="67">
        <f>IF(AA245&gt;=8,IF(E245&lt;HORAS!$B$97,AF245,0),0)</f>
        <v>0</v>
      </c>
      <c r="AI245" s="67">
        <f>IF(E245&gt;=HORAS!$B$97,AF245,0)</f>
        <v>0</v>
      </c>
      <c r="AJ245" s="67">
        <f t="shared" si="146"/>
        <v>0</v>
      </c>
      <c r="AK245" s="67">
        <f t="shared" si="147"/>
        <v>0</v>
      </c>
      <c r="AL245" s="71">
        <f t="shared" si="148"/>
        <v>0</v>
      </c>
      <c r="AN245" s="59">
        <f t="shared" si="149"/>
        <v>0</v>
      </c>
      <c r="AO245" s="58">
        <f>IF(H245=1,IF(D245&lt;HORAS!$B$104,HORAS!$D$104-HORAS!$B$104,HORAS!$D$104-D245),0)</f>
        <v>0</v>
      </c>
      <c r="AP245" s="58">
        <f>IF(H245=1,IF(E245&gt;HORAS!$C$104,HORAS!$C$104,E245),0)</f>
        <v>0</v>
      </c>
      <c r="AQ245" s="58">
        <f t="shared" si="150"/>
        <v>0</v>
      </c>
      <c r="AR245" s="72">
        <f t="shared" si="151"/>
        <v>0</v>
      </c>
      <c r="AS245" s="72">
        <f t="shared" si="152"/>
        <v>0</v>
      </c>
      <c r="AT245" s="68">
        <f>IF(AS245&lt;=HORAS!$B$115,0,IF(AS245&lt;=HORAS!$B$116,0.25,IF(AS245&lt;=HORAS!$B$117,0.5,IF(AS245&lt;=HORAS!$B$114,0.75,1))))</f>
        <v>0</v>
      </c>
      <c r="AU245" s="67">
        <f t="shared" si="153"/>
        <v>0</v>
      </c>
      <c r="AV245" s="59">
        <f>IF(H245=1,IF(E245&gt;HORAS!$C$104,E245-HORAS!$C$104),0)</f>
        <v>0</v>
      </c>
      <c r="AW245" s="67">
        <f t="shared" si="154"/>
        <v>0</v>
      </c>
      <c r="AX245" s="67">
        <f t="shared" si="155"/>
        <v>0</v>
      </c>
      <c r="AY245" s="68">
        <f>IF(AX245&lt;=HORAS!$B$115,0,IF(AX245&lt;=HORAS!$B$116,0.25,IF(AX245&lt;=HORAS!$B$117,0.5,IF(AX245&lt;=HORAS!$B$114,0.75,1))))</f>
        <v>0</v>
      </c>
      <c r="AZ245" s="67">
        <f t="shared" si="156"/>
        <v>0</v>
      </c>
      <c r="BA245" s="67"/>
    </row>
    <row r="246" spans="1:53" s="72" customFormat="1" x14ac:dyDescent="0.2">
      <c r="A246" s="64" t="s">
        <v>231</v>
      </c>
      <c r="B246" s="64" t="s">
        <v>7</v>
      </c>
      <c r="C246" s="61"/>
      <c r="D246" s="62"/>
      <c r="E246" s="59"/>
      <c r="F246" s="66">
        <f>IF(G246=1,0,IF(E246&gt;HORAS!$B$96,E246-HORAS!$B$96,))</f>
        <v>0</v>
      </c>
      <c r="G246" s="67">
        <f t="shared" si="128"/>
        <v>0</v>
      </c>
      <c r="H246" s="67">
        <f>IF(D246&gt;=HORAS!$B$103,1,0)</f>
        <v>0</v>
      </c>
      <c r="I246" s="68">
        <f t="shared" si="129"/>
        <v>0</v>
      </c>
      <c r="J246" s="68">
        <f>IF(I246&lt;=HORAS!$B$115,0,IF(I246&lt;=HORAS!$B$116,0.25,IF(I246&lt;=HORAS!$B$117,0.5,IF(I246&lt;=HORAS!$B$114,0.75,1))))</f>
        <v>0</v>
      </c>
      <c r="K246" s="69">
        <f>IF(G246=1,0,IF(E246&gt;HORAS!$B$97,E246-HORAS!$B$97,0))</f>
        <v>0</v>
      </c>
      <c r="L246" s="68">
        <f t="shared" si="130"/>
        <v>0</v>
      </c>
      <c r="M246" s="68">
        <f t="shared" si="131"/>
        <v>0</v>
      </c>
      <c r="N246" s="67">
        <f t="shared" si="132"/>
        <v>0</v>
      </c>
      <c r="O246" s="67">
        <f>IF(E246&lt;HORAS!$B$97,J246,0)</f>
        <v>0</v>
      </c>
      <c r="P246" s="67">
        <f t="shared" si="133"/>
        <v>0</v>
      </c>
      <c r="Q246" s="67">
        <f>IF(E246&gt;HORAS!$B$97,J246,0)</f>
        <v>0</v>
      </c>
      <c r="R246" s="67">
        <f t="shared" si="134"/>
        <v>0</v>
      </c>
      <c r="S246" s="67">
        <f t="shared" si="135"/>
        <v>0</v>
      </c>
      <c r="T246" s="67"/>
      <c r="U246" s="67">
        <f t="shared" si="136"/>
        <v>6</v>
      </c>
      <c r="V246" s="70" t="e">
        <f>VLOOKUP(C246,HORAS!$A$120:$A$137,1,FALSE)</f>
        <v>#N/A</v>
      </c>
      <c r="W246" s="67" t="b">
        <f t="shared" si="137"/>
        <v>1</v>
      </c>
      <c r="X246" s="59">
        <f t="shared" si="138"/>
        <v>0</v>
      </c>
      <c r="Y246" s="71">
        <f t="shared" si="139"/>
        <v>0</v>
      </c>
      <c r="Z246" s="71">
        <f t="shared" si="140"/>
        <v>0</v>
      </c>
      <c r="AA246" s="67">
        <f t="shared" si="141"/>
        <v>0</v>
      </c>
      <c r="AB246" s="67">
        <f t="shared" si="142"/>
        <v>0</v>
      </c>
      <c r="AC246" s="69">
        <f>IF(U246=7,IF(E246&gt;HORAS!$B$97,E246-HORAS!$B$97,0),IF(W246=FALSE,IF(E246&gt;HORAS!$B$97,E246-HORAS!$B$97,0),0))</f>
        <v>0</v>
      </c>
      <c r="AD246" s="71">
        <f t="shared" si="143"/>
        <v>0</v>
      </c>
      <c r="AE246" s="71">
        <f t="shared" si="144"/>
        <v>0</v>
      </c>
      <c r="AF246" s="68">
        <f>IF(AE246&lt;=HORAS!$B$115,0,IF(AE246&lt;=HORAS!$B$116,0.25,IF(AE246&lt;=HORAS!$B$117,0.5,IF(AE246&lt;=HORAS!$B$114,0.75,1))))</f>
        <v>0</v>
      </c>
      <c r="AG246" s="67">
        <f t="shared" si="145"/>
        <v>0</v>
      </c>
      <c r="AH246" s="67">
        <f>IF(AA246&gt;=8,IF(E246&lt;HORAS!$B$97,AF246,0),0)</f>
        <v>0</v>
      </c>
      <c r="AI246" s="67">
        <f>IF(E246&gt;=HORAS!$B$97,AF246,0)</f>
        <v>0</v>
      </c>
      <c r="AJ246" s="67">
        <f t="shared" si="146"/>
        <v>0</v>
      </c>
      <c r="AK246" s="67">
        <f t="shared" si="147"/>
        <v>0</v>
      </c>
      <c r="AL246" s="71">
        <f t="shared" si="148"/>
        <v>0</v>
      </c>
      <c r="AN246" s="59">
        <f t="shared" si="149"/>
        <v>0</v>
      </c>
      <c r="AO246" s="58">
        <f>IF(H246=1,IF(D246&lt;HORAS!$B$104,HORAS!$D$104-HORAS!$B$104,HORAS!$D$104-D246),0)</f>
        <v>0</v>
      </c>
      <c r="AP246" s="58">
        <f>IF(H246=1,IF(E246&gt;HORAS!$C$104,HORAS!$C$104,E246),0)</f>
        <v>0</v>
      </c>
      <c r="AQ246" s="58">
        <f t="shared" si="150"/>
        <v>0</v>
      </c>
      <c r="AR246" s="72">
        <f t="shared" si="151"/>
        <v>0</v>
      </c>
      <c r="AS246" s="72">
        <f t="shared" si="152"/>
        <v>0</v>
      </c>
      <c r="AT246" s="68">
        <f>IF(AS246&lt;=HORAS!$B$115,0,IF(AS246&lt;=HORAS!$B$116,0.25,IF(AS246&lt;=HORAS!$B$117,0.5,IF(AS246&lt;=HORAS!$B$114,0.75,1))))</f>
        <v>0</v>
      </c>
      <c r="AU246" s="67">
        <f t="shared" si="153"/>
        <v>0</v>
      </c>
      <c r="AV246" s="59">
        <f>IF(H246=1,IF(E246&gt;HORAS!$C$104,E246-HORAS!$C$104),0)</f>
        <v>0</v>
      </c>
      <c r="AW246" s="67">
        <f t="shared" si="154"/>
        <v>0</v>
      </c>
      <c r="AX246" s="67">
        <f t="shared" si="155"/>
        <v>0</v>
      </c>
      <c r="AY246" s="68">
        <f>IF(AX246&lt;=HORAS!$B$115,0,IF(AX246&lt;=HORAS!$B$116,0.25,IF(AX246&lt;=HORAS!$B$117,0.5,IF(AX246&lt;=HORAS!$B$114,0.75,1))))</f>
        <v>0</v>
      </c>
      <c r="AZ246" s="67">
        <f t="shared" si="156"/>
        <v>0</v>
      </c>
      <c r="BA246" s="67"/>
    </row>
    <row r="247" spans="1:53" s="72" customFormat="1" x14ac:dyDescent="0.2">
      <c r="A247" s="64" t="s">
        <v>231</v>
      </c>
      <c r="B247" s="64" t="s">
        <v>7</v>
      </c>
      <c r="C247" s="61"/>
      <c r="D247" s="62"/>
      <c r="E247" s="59"/>
      <c r="F247" s="66">
        <f>IF(G247=1,0,IF(E247&gt;HORAS!$B$96,E247-HORAS!$B$96,))</f>
        <v>0</v>
      </c>
      <c r="G247" s="67">
        <f t="shared" si="128"/>
        <v>0</v>
      </c>
      <c r="H247" s="67">
        <f>IF(D247&gt;=HORAS!$B$103,1,0)</f>
        <v>0</v>
      </c>
      <c r="I247" s="68">
        <f t="shared" si="129"/>
        <v>0</v>
      </c>
      <c r="J247" s="68">
        <f>IF(I247&lt;=HORAS!$B$115,0,IF(I247&lt;=HORAS!$B$116,0.25,IF(I247&lt;=HORAS!$B$117,0.5,IF(I247&lt;=HORAS!$B$114,0.75,1))))</f>
        <v>0</v>
      </c>
      <c r="K247" s="69">
        <f>IF(G247=1,0,IF(E247&gt;HORAS!$B$97,E247-HORAS!$B$97,0))</f>
        <v>0</v>
      </c>
      <c r="L247" s="68">
        <f t="shared" si="130"/>
        <v>0</v>
      </c>
      <c r="M247" s="68">
        <f t="shared" si="131"/>
        <v>0</v>
      </c>
      <c r="N247" s="67">
        <f t="shared" si="132"/>
        <v>0</v>
      </c>
      <c r="O247" s="67">
        <f>IF(E247&lt;HORAS!$B$97,J247,0)</f>
        <v>0</v>
      </c>
      <c r="P247" s="67">
        <f t="shared" si="133"/>
        <v>0</v>
      </c>
      <c r="Q247" s="67">
        <f>IF(E247&gt;HORAS!$B$97,J247,0)</f>
        <v>0</v>
      </c>
      <c r="R247" s="67">
        <f t="shared" si="134"/>
        <v>0</v>
      </c>
      <c r="S247" s="67">
        <f t="shared" si="135"/>
        <v>0</v>
      </c>
      <c r="T247" s="67"/>
      <c r="U247" s="67">
        <f t="shared" si="136"/>
        <v>6</v>
      </c>
      <c r="V247" s="70" t="e">
        <f>VLOOKUP(C247,HORAS!$A$120:$A$137,1,FALSE)</f>
        <v>#N/A</v>
      </c>
      <c r="W247" s="67" t="b">
        <f t="shared" si="137"/>
        <v>1</v>
      </c>
      <c r="X247" s="59">
        <f t="shared" si="138"/>
        <v>0</v>
      </c>
      <c r="Y247" s="71">
        <f t="shared" si="139"/>
        <v>0</v>
      </c>
      <c r="Z247" s="71">
        <f t="shared" si="140"/>
        <v>0</v>
      </c>
      <c r="AA247" s="67">
        <f t="shared" si="141"/>
        <v>0</v>
      </c>
      <c r="AB247" s="67">
        <f t="shared" si="142"/>
        <v>0</v>
      </c>
      <c r="AC247" s="69">
        <f>IF(U247=7,IF(E247&gt;HORAS!$B$97,E247-HORAS!$B$97,0),IF(W247=FALSE,IF(E247&gt;HORAS!$B$97,E247-HORAS!$B$97,0),0))</f>
        <v>0</v>
      </c>
      <c r="AD247" s="71">
        <f t="shared" si="143"/>
        <v>0</v>
      </c>
      <c r="AE247" s="71">
        <f t="shared" si="144"/>
        <v>0</v>
      </c>
      <c r="AF247" s="68">
        <f>IF(AE247&lt;=HORAS!$B$115,0,IF(AE247&lt;=HORAS!$B$116,0.25,IF(AE247&lt;=HORAS!$B$117,0.5,IF(AE247&lt;=HORAS!$B$114,0.75,1))))</f>
        <v>0</v>
      </c>
      <c r="AG247" s="67">
        <f t="shared" si="145"/>
        <v>0</v>
      </c>
      <c r="AH247" s="67">
        <f>IF(AA247&gt;=8,IF(E247&lt;HORAS!$B$97,AF247,0),0)</f>
        <v>0</v>
      </c>
      <c r="AI247" s="67">
        <f>IF(E247&gt;=HORAS!$B$97,AF247,0)</f>
        <v>0</v>
      </c>
      <c r="AJ247" s="67">
        <f t="shared" si="146"/>
        <v>0</v>
      </c>
      <c r="AK247" s="67">
        <f t="shared" si="147"/>
        <v>0</v>
      </c>
      <c r="AL247" s="71">
        <f t="shared" si="148"/>
        <v>0</v>
      </c>
      <c r="AN247" s="59">
        <f t="shared" si="149"/>
        <v>0</v>
      </c>
      <c r="AO247" s="58">
        <f>IF(H247=1,IF(D247&lt;HORAS!$B$104,HORAS!$D$104-HORAS!$B$104,HORAS!$D$104-D247),0)</f>
        <v>0</v>
      </c>
      <c r="AP247" s="58">
        <f>IF(H247=1,IF(E247&gt;HORAS!$C$104,HORAS!$C$104,E247),0)</f>
        <v>0</v>
      </c>
      <c r="AQ247" s="58">
        <f t="shared" si="150"/>
        <v>0</v>
      </c>
      <c r="AR247" s="72">
        <f t="shared" si="151"/>
        <v>0</v>
      </c>
      <c r="AS247" s="72">
        <f t="shared" si="152"/>
        <v>0</v>
      </c>
      <c r="AT247" s="68">
        <f>IF(AS247&lt;=HORAS!$B$115,0,IF(AS247&lt;=HORAS!$B$116,0.25,IF(AS247&lt;=HORAS!$B$117,0.5,IF(AS247&lt;=HORAS!$B$114,0.75,1))))</f>
        <v>0</v>
      </c>
      <c r="AU247" s="67">
        <f t="shared" si="153"/>
        <v>0</v>
      </c>
      <c r="AV247" s="59">
        <f>IF(H247=1,IF(E247&gt;HORAS!$C$104,E247-HORAS!$C$104),0)</f>
        <v>0</v>
      </c>
      <c r="AW247" s="67">
        <f t="shared" si="154"/>
        <v>0</v>
      </c>
      <c r="AX247" s="67">
        <f t="shared" si="155"/>
        <v>0</v>
      </c>
      <c r="AY247" s="68">
        <f>IF(AX247&lt;=HORAS!$B$115,0,IF(AX247&lt;=HORAS!$B$116,0.25,IF(AX247&lt;=HORAS!$B$117,0.5,IF(AX247&lt;=HORAS!$B$114,0.75,1))))</f>
        <v>0</v>
      </c>
      <c r="AZ247" s="67">
        <f t="shared" si="156"/>
        <v>0</v>
      </c>
      <c r="BA247" s="67"/>
    </row>
    <row r="248" spans="1:53" s="72" customFormat="1" x14ac:dyDescent="0.2">
      <c r="A248" s="64" t="s">
        <v>250</v>
      </c>
      <c r="B248" s="64" t="s">
        <v>55</v>
      </c>
      <c r="C248" s="61"/>
      <c r="D248" s="62"/>
      <c r="E248" s="63"/>
      <c r="F248" s="66">
        <f>IF(G248=1,0,IF(E248&gt;HORAS!$B$96,E248-HORAS!$B$96,))</f>
        <v>0</v>
      </c>
      <c r="G248" s="67">
        <f t="shared" si="128"/>
        <v>0</v>
      </c>
      <c r="H248" s="67">
        <f>IF(D248&gt;=HORAS!$B$103,1,0)</f>
        <v>0</v>
      </c>
      <c r="I248" s="68">
        <f t="shared" si="129"/>
        <v>0</v>
      </c>
      <c r="J248" s="68">
        <f>IF(I248&lt;=HORAS!$B$115,0,IF(I248&lt;=HORAS!$B$116,0.25,IF(I248&lt;=HORAS!$B$117,0.5,IF(I248&lt;=HORAS!$B$114,0.75,1))))</f>
        <v>0</v>
      </c>
      <c r="K248" s="69">
        <f>IF(G248=1,0,IF(E248&gt;HORAS!$B$97,E248-HORAS!$B$97,0))</f>
        <v>0</v>
      </c>
      <c r="L248" s="68">
        <f t="shared" si="130"/>
        <v>0</v>
      </c>
      <c r="M248" s="68">
        <f t="shared" si="131"/>
        <v>0</v>
      </c>
      <c r="N248" s="67">
        <f t="shared" si="132"/>
        <v>0</v>
      </c>
      <c r="O248" s="67">
        <f>IF(E248&lt;HORAS!$B$97,J248,0)</f>
        <v>0</v>
      </c>
      <c r="P248" s="67">
        <f t="shared" si="133"/>
        <v>0</v>
      </c>
      <c r="Q248" s="67">
        <f>IF(E248&gt;HORAS!$B$97,J248,0)</f>
        <v>0</v>
      </c>
      <c r="R248" s="67">
        <f t="shared" si="134"/>
        <v>0</v>
      </c>
      <c r="S248" s="67">
        <f t="shared" si="135"/>
        <v>0</v>
      </c>
      <c r="T248" s="67"/>
      <c r="U248" s="67">
        <f t="shared" si="136"/>
        <v>6</v>
      </c>
      <c r="V248" s="70" t="e">
        <f>VLOOKUP(C248,HORAS!$A$120:$A$137,1,FALSE)</f>
        <v>#N/A</v>
      </c>
      <c r="W248" s="67" t="b">
        <f t="shared" si="137"/>
        <v>1</v>
      </c>
      <c r="X248" s="59">
        <f t="shared" si="138"/>
        <v>0</v>
      </c>
      <c r="Y248" s="71">
        <f t="shared" si="139"/>
        <v>0</v>
      </c>
      <c r="Z248" s="71">
        <f t="shared" si="140"/>
        <v>0</v>
      </c>
      <c r="AA248" s="67">
        <f t="shared" si="141"/>
        <v>0</v>
      </c>
      <c r="AB248" s="67">
        <f t="shared" si="142"/>
        <v>0</v>
      </c>
      <c r="AC248" s="69">
        <f>IF(U248=7,IF(E248&gt;HORAS!$B$97,E248-HORAS!$B$97,0),IF(W248=FALSE,IF(E248&gt;HORAS!$B$97,E248-HORAS!$B$97,0),0))</f>
        <v>0</v>
      </c>
      <c r="AD248" s="71">
        <f t="shared" si="143"/>
        <v>0</v>
      </c>
      <c r="AE248" s="71">
        <f t="shared" si="144"/>
        <v>0</v>
      </c>
      <c r="AF248" s="68">
        <f>IF(AE248&lt;=HORAS!$B$115,0,IF(AE248&lt;=HORAS!$B$116,0.25,IF(AE248&lt;=HORAS!$B$117,0.5,IF(AE248&lt;=HORAS!$B$114,0.75,1))))</f>
        <v>0</v>
      </c>
      <c r="AG248" s="67">
        <f t="shared" si="145"/>
        <v>0</v>
      </c>
      <c r="AH248" s="67">
        <f>IF(AA248&gt;=8,IF(E248&lt;HORAS!$B$97,AF248,0),0)</f>
        <v>0</v>
      </c>
      <c r="AI248" s="67">
        <f>IF(E248&gt;=HORAS!$B$97,AF248,0)</f>
        <v>0</v>
      </c>
      <c r="AJ248" s="67">
        <f t="shared" si="146"/>
        <v>0</v>
      </c>
      <c r="AK248" s="67">
        <f t="shared" si="147"/>
        <v>0</v>
      </c>
      <c r="AL248" s="71">
        <f t="shared" si="148"/>
        <v>0</v>
      </c>
      <c r="AN248" s="59">
        <f t="shared" si="149"/>
        <v>0</v>
      </c>
      <c r="AO248" s="58">
        <f>IF(H248=1,IF(D248&lt;HORAS!$B$104,HORAS!$D$104-HORAS!$B$104,HORAS!$D$104-D248),0)</f>
        <v>0</v>
      </c>
      <c r="AP248" s="58">
        <f>IF(H248=1,IF(E248&gt;HORAS!$C$104,HORAS!$C$104,E248),0)</f>
        <v>0</v>
      </c>
      <c r="AQ248" s="58">
        <f t="shared" si="150"/>
        <v>0</v>
      </c>
      <c r="AR248" s="72">
        <f t="shared" si="151"/>
        <v>0</v>
      </c>
      <c r="AS248" s="72">
        <f t="shared" si="152"/>
        <v>0</v>
      </c>
      <c r="AT248" s="68">
        <f>IF(AS248&lt;=HORAS!$B$115,0,IF(AS248&lt;=HORAS!$B$116,0.25,IF(AS248&lt;=HORAS!$B$117,0.5,IF(AS248&lt;=HORAS!$B$114,0.75,1))))</f>
        <v>0</v>
      </c>
      <c r="AU248" s="67">
        <f t="shared" si="153"/>
        <v>0</v>
      </c>
      <c r="AV248" s="59">
        <f>IF(H248=1,IF(E248&gt;HORAS!$C$104,E248-HORAS!$C$104),0)</f>
        <v>0</v>
      </c>
      <c r="AW248" s="67">
        <f t="shared" si="154"/>
        <v>0</v>
      </c>
      <c r="AX248" s="67">
        <f t="shared" si="155"/>
        <v>0</v>
      </c>
      <c r="AY248" s="68">
        <f>IF(AX248&lt;=HORAS!$B$115,0,IF(AX248&lt;=HORAS!$B$116,0.25,IF(AX248&lt;=HORAS!$B$117,0.5,IF(AX248&lt;=HORAS!$B$114,0.75,1))))</f>
        <v>0</v>
      </c>
      <c r="AZ248" s="67">
        <f t="shared" si="156"/>
        <v>0</v>
      </c>
      <c r="BA248" s="67"/>
    </row>
    <row r="249" spans="1:53" s="72" customFormat="1" x14ac:dyDescent="0.2">
      <c r="A249" s="64" t="s">
        <v>250</v>
      </c>
      <c r="B249" s="64" t="s">
        <v>55</v>
      </c>
      <c r="C249" s="61"/>
      <c r="D249" s="62"/>
      <c r="E249" s="64"/>
      <c r="F249" s="66">
        <f>IF(G249=1,0,IF(E249&gt;HORAS!$B$96,E249-HORAS!$B$96,))</f>
        <v>0</v>
      </c>
      <c r="G249" s="67">
        <f t="shared" si="128"/>
        <v>0</v>
      </c>
      <c r="H249" s="67">
        <f>IF(D249&gt;=HORAS!$B$103,1,0)</f>
        <v>0</v>
      </c>
      <c r="I249" s="68">
        <f t="shared" si="129"/>
        <v>0</v>
      </c>
      <c r="J249" s="68">
        <f>IF(I249&lt;=HORAS!$B$115,0,IF(I249&lt;=HORAS!$B$116,0.25,IF(I249&lt;=HORAS!$B$117,0.5,IF(I249&lt;=HORAS!$B$114,0.75,1))))</f>
        <v>0</v>
      </c>
      <c r="K249" s="69">
        <f>IF(G249=1,0,IF(E249&gt;HORAS!$B$97,E249-HORAS!$B$97,0))</f>
        <v>0</v>
      </c>
      <c r="L249" s="68">
        <f t="shared" si="130"/>
        <v>0</v>
      </c>
      <c r="M249" s="68">
        <f t="shared" si="131"/>
        <v>0</v>
      </c>
      <c r="N249" s="67">
        <f t="shared" si="132"/>
        <v>0</v>
      </c>
      <c r="O249" s="67">
        <f>IF(E249&lt;HORAS!$B$97,J249,0)</f>
        <v>0</v>
      </c>
      <c r="P249" s="67">
        <f t="shared" si="133"/>
        <v>0</v>
      </c>
      <c r="Q249" s="67">
        <f>IF(E249&gt;HORAS!$B$97,J249,0)</f>
        <v>0</v>
      </c>
      <c r="R249" s="67">
        <f t="shared" si="134"/>
        <v>0</v>
      </c>
      <c r="S249" s="67">
        <f t="shared" si="135"/>
        <v>0</v>
      </c>
      <c r="T249" s="67"/>
      <c r="U249" s="67">
        <f t="shared" si="136"/>
        <v>6</v>
      </c>
      <c r="V249" s="70" t="e">
        <f>VLOOKUP(C249,HORAS!$A$120:$A$137,1,FALSE)</f>
        <v>#N/A</v>
      </c>
      <c r="W249" s="67" t="b">
        <f t="shared" si="137"/>
        <v>1</v>
      </c>
      <c r="X249" s="59">
        <f t="shared" si="138"/>
        <v>0</v>
      </c>
      <c r="Y249" s="71">
        <f t="shared" si="139"/>
        <v>0</v>
      </c>
      <c r="Z249" s="71">
        <f t="shared" si="140"/>
        <v>0</v>
      </c>
      <c r="AA249" s="67">
        <f t="shared" si="141"/>
        <v>0</v>
      </c>
      <c r="AB249" s="67">
        <f t="shared" si="142"/>
        <v>0</v>
      </c>
      <c r="AC249" s="69">
        <f>IF(U249=7,IF(E249&gt;HORAS!$B$97,E249-HORAS!$B$97,0),IF(W249=FALSE,IF(E249&gt;HORAS!$B$97,E249-HORAS!$B$97,0),0))</f>
        <v>0</v>
      </c>
      <c r="AD249" s="71">
        <f t="shared" si="143"/>
        <v>0</v>
      </c>
      <c r="AE249" s="71">
        <f t="shared" si="144"/>
        <v>0</v>
      </c>
      <c r="AF249" s="68">
        <f>IF(AE249&lt;=HORAS!$B$115,0,IF(AE249&lt;=HORAS!$B$116,0.25,IF(AE249&lt;=HORAS!$B$117,0.5,IF(AE249&lt;=HORAS!$B$114,0.75,1))))</f>
        <v>0</v>
      </c>
      <c r="AG249" s="67">
        <f t="shared" si="145"/>
        <v>0</v>
      </c>
      <c r="AH249" s="67">
        <f>IF(AA249&gt;=8,IF(E249&lt;HORAS!$B$97,AF249,0),0)</f>
        <v>0</v>
      </c>
      <c r="AI249" s="67">
        <f>IF(E249&gt;=HORAS!$B$97,AF249,0)</f>
        <v>0</v>
      </c>
      <c r="AJ249" s="67">
        <f t="shared" si="146"/>
        <v>0</v>
      </c>
      <c r="AK249" s="67">
        <f t="shared" si="147"/>
        <v>0</v>
      </c>
      <c r="AL249" s="71">
        <f t="shared" si="148"/>
        <v>0</v>
      </c>
      <c r="AN249" s="59">
        <f t="shared" si="149"/>
        <v>0</v>
      </c>
      <c r="AO249" s="58">
        <f>IF(H249=1,IF(D249&lt;HORAS!$B$104,HORAS!$D$104-HORAS!$B$104,HORAS!$D$104-D249),0)</f>
        <v>0</v>
      </c>
      <c r="AP249" s="58">
        <f>IF(H249=1,IF(E249&gt;HORAS!$C$104,HORAS!$C$104,E249),0)</f>
        <v>0</v>
      </c>
      <c r="AQ249" s="58">
        <f t="shared" si="150"/>
        <v>0</v>
      </c>
      <c r="AR249" s="72">
        <f t="shared" si="151"/>
        <v>0</v>
      </c>
      <c r="AS249" s="72">
        <f t="shared" si="152"/>
        <v>0</v>
      </c>
      <c r="AT249" s="68">
        <f>IF(AS249&lt;=HORAS!$B$115,0,IF(AS249&lt;=HORAS!$B$116,0.25,IF(AS249&lt;=HORAS!$B$117,0.5,IF(AS249&lt;=HORAS!$B$114,0.75,1))))</f>
        <v>0</v>
      </c>
      <c r="AU249" s="67">
        <f t="shared" si="153"/>
        <v>0</v>
      </c>
      <c r="AV249" s="59">
        <f>IF(H249=1,IF(E249&gt;HORAS!$C$104,E249-HORAS!$C$104),0)</f>
        <v>0</v>
      </c>
      <c r="AW249" s="67">
        <f t="shared" si="154"/>
        <v>0</v>
      </c>
      <c r="AX249" s="67">
        <f t="shared" si="155"/>
        <v>0</v>
      </c>
      <c r="AY249" s="68">
        <f>IF(AX249&lt;=HORAS!$B$115,0,IF(AX249&lt;=HORAS!$B$116,0.25,IF(AX249&lt;=HORAS!$B$117,0.5,IF(AX249&lt;=HORAS!$B$114,0.75,1))))</f>
        <v>0</v>
      </c>
      <c r="AZ249" s="67">
        <f t="shared" si="156"/>
        <v>0</v>
      </c>
      <c r="BA249" s="67"/>
    </row>
    <row r="250" spans="1:53" s="72" customFormat="1" x14ac:dyDescent="0.2">
      <c r="A250" s="64" t="s">
        <v>250</v>
      </c>
      <c r="B250" s="64" t="s">
        <v>55</v>
      </c>
      <c r="C250" s="61"/>
      <c r="D250" s="62"/>
      <c r="E250" s="59"/>
      <c r="F250" s="66">
        <f>IF(G250=1,0,IF(E250&gt;HORAS!$B$96,E250-HORAS!$B$96,))</f>
        <v>0</v>
      </c>
      <c r="G250" s="67">
        <f t="shared" si="128"/>
        <v>0</v>
      </c>
      <c r="H250" s="67">
        <f>IF(D250&gt;=HORAS!$B$103,1,0)</f>
        <v>0</v>
      </c>
      <c r="I250" s="68">
        <f t="shared" si="129"/>
        <v>0</v>
      </c>
      <c r="J250" s="68">
        <f>IF(I250&lt;=HORAS!$B$115,0,IF(I250&lt;=HORAS!$B$116,0.25,IF(I250&lt;=HORAS!$B$117,0.5,IF(I250&lt;=HORAS!$B$114,0.75,1))))</f>
        <v>0</v>
      </c>
      <c r="K250" s="69">
        <f>IF(G250=1,0,IF(E250&gt;HORAS!$B$97,E250-HORAS!$B$97,0))</f>
        <v>0</v>
      </c>
      <c r="L250" s="68">
        <f t="shared" si="130"/>
        <v>0</v>
      </c>
      <c r="M250" s="68">
        <f t="shared" si="131"/>
        <v>0</v>
      </c>
      <c r="N250" s="67">
        <f t="shared" si="132"/>
        <v>0</v>
      </c>
      <c r="O250" s="67">
        <f>IF(E250&lt;HORAS!$B$97,J250,0)</f>
        <v>0</v>
      </c>
      <c r="P250" s="67">
        <f t="shared" si="133"/>
        <v>0</v>
      </c>
      <c r="Q250" s="67">
        <f>IF(E250&gt;HORAS!$B$97,J250,0)</f>
        <v>0</v>
      </c>
      <c r="R250" s="67">
        <f t="shared" si="134"/>
        <v>0</v>
      </c>
      <c r="S250" s="67">
        <f t="shared" si="135"/>
        <v>0</v>
      </c>
      <c r="T250" s="67"/>
      <c r="U250" s="67">
        <f t="shared" si="136"/>
        <v>6</v>
      </c>
      <c r="V250" s="70" t="e">
        <f>VLOOKUP(C250,HORAS!$A$120:$A$137,1,FALSE)</f>
        <v>#N/A</v>
      </c>
      <c r="W250" s="67" t="b">
        <f t="shared" si="137"/>
        <v>1</v>
      </c>
      <c r="X250" s="59">
        <f t="shared" si="138"/>
        <v>0</v>
      </c>
      <c r="Y250" s="71">
        <f t="shared" si="139"/>
        <v>0</v>
      </c>
      <c r="Z250" s="71">
        <f t="shared" si="140"/>
        <v>0</v>
      </c>
      <c r="AA250" s="67">
        <f t="shared" si="141"/>
        <v>0</v>
      </c>
      <c r="AB250" s="67">
        <f t="shared" si="142"/>
        <v>0</v>
      </c>
      <c r="AC250" s="69">
        <f>IF(U250=7,IF(E250&gt;HORAS!$B$97,E250-HORAS!$B$97,0),IF(W250=FALSE,IF(E250&gt;HORAS!$B$97,E250-HORAS!$B$97,0),0))</f>
        <v>0</v>
      </c>
      <c r="AD250" s="71">
        <f t="shared" si="143"/>
        <v>0</v>
      </c>
      <c r="AE250" s="71">
        <f t="shared" si="144"/>
        <v>0</v>
      </c>
      <c r="AF250" s="68">
        <f>IF(AE250&lt;=HORAS!$B$115,0,IF(AE250&lt;=HORAS!$B$116,0.25,IF(AE250&lt;=HORAS!$B$117,0.5,IF(AE250&lt;=HORAS!$B$114,0.75,1))))</f>
        <v>0</v>
      </c>
      <c r="AG250" s="67">
        <f t="shared" si="145"/>
        <v>0</v>
      </c>
      <c r="AH250" s="67">
        <f>IF(AA250&gt;=8,IF(E250&lt;HORAS!$B$97,AF250,0),0)</f>
        <v>0</v>
      </c>
      <c r="AI250" s="67">
        <f>IF(E250&gt;=HORAS!$B$97,AF250,0)</f>
        <v>0</v>
      </c>
      <c r="AJ250" s="67">
        <f t="shared" si="146"/>
        <v>0</v>
      </c>
      <c r="AK250" s="67">
        <f t="shared" si="147"/>
        <v>0</v>
      </c>
      <c r="AL250" s="71">
        <f t="shared" si="148"/>
        <v>0</v>
      </c>
      <c r="AN250" s="59">
        <f t="shared" si="149"/>
        <v>0</v>
      </c>
      <c r="AO250" s="58">
        <f>IF(H250=1,IF(D250&lt;HORAS!$B$104,HORAS!$D$104-HORAS!$B$104,HORAS!$D$104-D250),0)</f>
        <v>0</v>
      </c>
      <c r="AP250" s="58">
        <f>IF(H250=1,IF(E250&gt;HORAS!$C$104,HORAS!$C$104,E250),0)</f>
        <v>0</v>
      </c>
      <c r="AQ250" s="58">
        <f t="shared" si="150"/>
        <v>0</v>
      </c>
      <c r="AR250" s="72">
        <f t="shared" si="151"/>
        <v>0</v>
      </c>
      <c r="AS250" s="72">
        <f t="shared" si="152"/>
        <v>0</v>
      </c>
      <c r="AT250" s="68">
        <f>IF(AS250&lt;=HORAS!$B$115,0,IF(AS250&lt;=HORAS!$B$116,0.25,IF(AS250&lt;=HORAS!$B$117,0.5,IF(AS250&lt;=HORAS!$B$114,0.75,1))))</f>
        <v>0</v>
      </c>
      <c r="AU250" s="67">
        <f t="shared" si="153"/>
        <v>0</v>
      </c>
      <c r="AV250" s="59">
        <f>IF(H250=1,IF(E250&gt;HORAS!$C$104,E250-HORAS!$C$104),0)</f>
        <v>0</v>
      </c>
      <c r="AW250" s="67">
        <f t="shared" si="154"/>
        <v>0</v>
      </c>
      <c r="AX250" s="67">
        <f t="shared" si="155"/>
        <v>0</v>
      </c>
      <c r="AY250" s="68">
        <f>IF(AX250&lt;=HORAS!$B$115,0,IF(AX250&lt;=HORAS!$B$116,0.25,IF(AX250&lt;=HORAS!$B$117,0.5,IF(AX250&lt;=HORAS!$B$114,0.75,1))))</f>
        <v>0</v>
      </c>
      <c r="AZ250" s="67">
        <f t="shared" si="156"/>
        <v>0</v>
      </c>
      <c r="BA250" s="67"/>
    </row>
    <row r="251" spans="1:53" s="72" customFormat="1" x14ac:dyDescent="0.2">
      <c r="A251" s="64" t="s">
        <v>250</v>
      </c>
      <c r="B251" s="64" t="s">
        <v>55</v>
      </c>
      <c r="C251" s="61"/>
      <c r="D251" s="62"/>
      <c r="E251" s="59"/>
      <c r="F251" s="66">
        <f>IF(G251=1,0,IF(E251&gt;HORAS!$B$96,E251-HORAS!$B$96,))</f>
        <v>0</v>
      </c>
      <c r="G251" s="67">
        <f t="shared" si="128"/>
        <v>0</v>
      </c>
      <c r="H251" s="67">
        <f>IF(D251&gt;=HORAS!$B$103,1,0)</f>
        <v>0</v>
      </c>
      <c r="I251" s="68">
        <f t="shared" si="129"/>
        <v>0</v>
      </c>
      <c r="J251" s="68">
        <f>IF(I251&lt;=HORAS!$B$115,0,IF(I251&lt;=HORAS!$B$116,0.25,IF(I251&lt;=HORAS!$B$117,0.5,IF(I251&lt;=HORAS!$B$114,0.75,1))))</f>
        <v>0</v>
      </c>
      <c r="K251" s="69">
        <f>IF(G251=1,0,IF(E251&gt;HORAS!$B$97,E251-HORAS!$B$97,0))</f>
        <v>0</v>
      </c>
      <c r="L251" s="68">
        <f t="shared" si="130"/>
        <v>0</v>
      </c>
      <c r="M251" s="68">
        <f t="shared" si="131"/>
        <v>0</v>
      </c>
      <c r="N251" s="67">
        <f t="shared" si="132"/>
        <v>0</v>
      </c>
      <c r="O251" s="67">
        <f>IF(E251&lt;HORAS!$B$97,J251,0)</f>
        <v>0</v>
      </c>
      <c r="P251" s="67">
        <f t="shared" si="133"/>
        <v>0</v>
      </c>
      <c r="Q251" s="67">
        <f>IF(E251&gt;HORAS!$B$97,J251,0)</f>
        <v>0</v>
      </c>
      <c r="R251" s="67">
        <f t="shared" si="134"/>
        <v>0</v>
      </c>
      <c r="S251" s="67">
        <f t="shared" si="135"/>
        <v>0</v>
      </c>
      <c r="T251" s="67"/>
      <c r="U251" s="67">
        <f t="shared" si="136"/>
        <v>6</v>
      </c>
      <c r="V251" s="70" t="e">
        <f>VLOOKUP(C251,HORAS!$A$120:$A$137,1,FALSE)</f>
        <v>#N/A</v>
      </c>
      <c r="W251" s="67" t="b">
        <f t="shared" si="137"/>
        <v>1</v>
      </c>
      <c r="X251" s="59">
        <f t="shared" si="138"/>
        <v>0</v>
      </c>
      <c r="Y251" s="71">
        <f t="shared" si="139"/>
        <v>0</v>
      </c>
      <c r="Z251" s="71">
        <f t="shared" si="140"/>
        <v>0</v>
      </c>
      <c r="AA251" s="67">
        <f t="shared" si="141"/>
        <v>0</v>
      </c>
      <c r="AB251" s="67">
        <f t="shared" si="142"/>
        <v>0</v>
      </c>
      <c r="AC251" s="69">
        <f>IF(U251=7,IF(E251&gt;HORAS!$B$97,E251-HORAS!$B$97,0),IF(W251=FALSE,IF(E251&gt;HORAS!$B$97,E251-HORAS!$B$97,0),0))</f>
        <v>0</v>
      </c>
      <c r="AD251" s="71">
        <f t="shared" si="143"/>
        <v>0</v>
      </c>
      <c r="AE251" s="71">
        <f t="shared" si="144"/>
        <v>0</v>
      </c>
      <c r="AF251" s="68">
        <f>IF(AE251&lt;=HORAS!$B$115,0,IF(AE251&lt;=HORAS!$B$116,0.25,IF(AE251&lt;=HORAS!$B$117,0.5,IF(AE251&lt;=HORAS!$B$114,0.75,1))))</f>
        <v>0</v>
      </c>
      <c r="AG251" s="67">
        <f t="shared" si="145"/>
        <v>0</v>
      </c>
      <c r="AH251" s="67">
        <f>IF(AA251&gt;=8,IF(E251&lt;HORAS!$B$97,AF251,0),0)</f>
        <v>0</v>
      </c>
      <c r="AI251" s="67">
        <f>IF(E251&gt;=HORAS!$B$97,AF251,0)</f>
        <v>0</v>
      </c>
      <c r="AJ251" s="67">
        <f t="shared" si="146"/>
        <v>0</v>
      </c>
      <c r="AK251" s="67">
        <f t="shared" si="147"/>
        <v>0</v>
      </c>
      <c r="AL251" s="71">
        <f t="shared" si="148"/>
        <v>0</v>
      </c>
      <c r="AN251" s="59">
        <f t="shared" si="149"/>
        <v>0</v>
      </c>
      <c r="AO251" s="58">
        <f>IF(H251=1,IF(D251&lt;HORAS!$B$104,HORAS!$D$104-HORAS!$B$104,HORAS!$D$104-D251),0)</f>
        <v>0</v>
      </c>
      <c r="AP251" s="58">
        <f>IF(H251=1,IF(E251&gt;HORAS!$C$104,HORAS!$C$104,E251),0)</f>
        <v>0</v>
      </c>
      <c r="AQ251" s="58">
        <f t="shared" si="150"/>
        <v>0</v>
      </c>
      <c r="AR251" s="72">
        <f t="shared" si="151"/>
        <v>0</v>
      </c>
      <c r="AS251" s="72">
        <f t="shared" si="152"/>
        <v>0</v>
      </c>
      <c r="AT251" s="68">
        <f>IF(AS251&lt;=HORAS!$B$115,0,IF(AS251&lt;=HORAS!$B$116,0.25,IF(AS251&lt;=HORAS!$B$117,0.5,IF(AS251&lt;=HORAS!$B$114,0.75,1))))</f>
        <v>0</v>
      </c>
      <c r="AU251" s="67">
        <f t="shared" si="153"/>
        <v>0</v>
      </c>
      <c r="AV251" s="59">
        <f>IF(H251=1,IF(E251&gt;HORAS!$C$104,E251-HORAS!$C$104),0)</f>
        <v>0</v>
      </c>
      <c r="AW251" s="67">
        <f t="shared" si="154"/>
        <v>0</v>
      </c>
      <c r="AX251" s="67">
        <f t="shared" si="155"/>
        <v>0</v>
      </c>
      <c r="AY251" s="68">
        <f>IF(AX251&lt;=HORAS!$B$115,0,IF(AX251&lt;=HORAS!$B$116,0.25,IF(AX251&lt;=HORAS!$B$117,0.5,IF(AX251&lt;=HORAS!$B$114,0.75,1))))</f>
        <v>0</v>
      </c>
      <c r="AZ251" s="67">
        <f t="shared" si="156"/>
        <v>0</v>
      </c>
      <c r="BA251" s="67"/>
    </row>
    <row r="252" spans="1:53" s="72" customFormat="1" x14ac:dyDescent="0.2">
      <c r="A252" s="64" t="s">
        <v>250</v>
      </c>
      <c r="B252" s="64" t="s">
        <v>55</v>
      </c>
      <c r="C252" s="61"/>
      <c r="D252" s="62"/>
      <c r="E252" s="59"/>
      <c r="F252" s="66">
        <f>IF(G252=1,0,IF(E252&gt;HORAS!$B$96,E252-HORAS!$B$96,))</f>
        <v>0</v>
      </c>
      <c r="G252" s="67">
        <f t="shared" si="128"/>
        <v>0</v>
      </c>
      <c r="H252" s="67">
        <f>IF(D252&gt;=HORAS!$B$103,1,0)</f>
        <v>0</v>
      </c>
      <c r="I252" s="68">
        <f t="shared" si="129"/>
        <v>0</v>
      </c>
      <c r="J252" s="68">
        <f>IF(I252&lt;=HORAS!$B$115,0,IF(I252&lt;=HORAS!$B$116,0.25,IF(I252&lt;=HORAS!$B$117,0.5,IF(I252&lt;=HORAS!$B$114,0.75,1))))</f>
        <v>0</v>
      </c>
      <c r="K252" s="69">
        <f>IF(G252=1,0,IF(E252&gt;HORAS!$B$97,E252-HORAS!$B$97,0))</f>
        <v>0</v>
      </c>
      <c r="L252" s="68">
        <f t="shared" si="130"/>
        <v>0</v>
      </c>
      <c r="M252" s="68">
        <f t="shared" si="131"/>
        <v>0</v>
      </c>
      <c r="N252" s="67">
        <f t="shared" si="132"/>
        <v>0</v>
      </c>
      <c r="O252" s="67">
        <f>IF(E252&lt;HORAS!$B$97,J252,0)</f>
        <v>0</v>
      </c>
      <c r="P252" s="67">
        <f t="shared" si="133"/>
        <v>0</v>
      </c>
      <c r="Q252" s="67">
        <f>IF(E252&gt;HORAS!$B$97,J252,0)</f>
        <v>0</v>
      </c>
      <c r="R252" s="67">
        <f t="shared" si="134"/>
        <v>0</v>
      </c>
      <c r="S252" s="67">
        <f t="shared" si="135"/>
        <v>0</v>
      </c>
      <c r="T252" s="67"/>
      <c r="U252" s="67">
        <f t="shared" si="136"/>
        <v>6</v>
      </c>
      <c r="V252" s="70" t="e">
        <f>VLOOKUP(C252,HORAS!$A$120:$A$137,1,FALSE)</f>
        <v>#N/A</v>
      </c>
      <c r="W252" s="67" t="b">
        <f t="shared" si="137"/>
        <v>1</v>
      </c>
      <c r="X252" s="59">
        <f t="shared" si="138"/>
        <v>0</v>
      </c>
      <c r="Y252" s="71">
        <f t="shared" si="139"/>
        <v>0</v>
      </c>
      <c r="Z252" s="71">
        <f t="shared" si="140"/>
        <v>0</v>
      </c>
      <c r="AA252" s="67">
        <f t="shared" si="141"/>
        <v>0</v>
      </c>
      <c r="AB252" s="67">
        <f t="shared" si="142"/>
        <v>0</v>
      </c>
      <c r="AC252" s="69">
        <f>IF(U252=7,IF(E252&gt;HORAS!$B$97,E252-HORAS!$B$97,0),IF(W252=FALSE,IF(E252&gt;HORAS!$B$97,E252-HORAS!$B$97,0),0))</f>
        <v>0</v>
      </c>
      <c r="AD252" s="71">
        <f t="shared" si="143"/>
        <v>0</v>
      </c>
      <c r="AE252" s="71">
        <f t="shared" si="144"/>
        <v>0</v>
      </c>
      <c r="AF252" s="68">
        <f>IF(AE252&lt;=HORAS!$B$115,0,IF(AE252&lt;=HORAS!$B$116,0.25,IF(AE252&lt;=HORAS!$B$117,0.5,IF(AE252&lt;=HORAS!$B$114,0.75,1))))</f>
        <v>0</v>
      </c>
      <c r="AG252" s="67">
        <f t="shared" si="145"/>
        <v>0</v>
      </c>
      <c r="AH252" s="67">
        <f>IF(AA252&gt;=8,IF(E252&lt;HORAS!$B$97,AF252,0),0)</f>
        <v>0</v>
      </c>
      <c r="AI252" s="67">
        <f>IF(E252&gt;=HORAS!$B$97,AF252,0)</f>
        <v>0</v>
      </c>
      <c r="AJ252" s="67">
        <f t="shared" si="146"/>
        <v>0</v>
      </c>
      <c r="AK252" s="67">
        <f t="shared" si="147"/>
        <v>0</v>
      </c>
      <c r="AL252" s="71">
        <f t="shared" si="148"/>
        <v>0</v>
      </c>
      <c r="AN252" s="59">
        <f t="shared" si="149"/>
        <v>0</v>
      </c>
      <c r="AO252" s="58">
        <f>IF(H252=1,IF(D252&lt;HORAS!$B$104,HORAS!$D$104-HORAS!$B$104,HORAS!$D$104-D252),0)</f>
        <v>0</v>
      </c>
      <c r="AP252" s="58">
        <f>IF(H252=1,IF(E252&gt;HORAS!$C$104,HORAS!$C$104,E252),0)</f>
        <v>0</v>
      </c>
      <c r="AQ252" s="58">
        <f t="shared" si="150"/>
        <v>0</v>
      </c>
      <c r="AR252" s="72">
        <f t="shared" si="151"/>
        <v>0</v>
      </c>
      <c r="AS252" s="72">
        <f t="shared" si="152"/>
        <v>0</v>
      </c>
      <c r="AT252" s="68">
        <f>IF(AS252&lt;=HORAS!$B$115,0,IF(AS252&lt;=HORAS!$B$116,0.25,IF(AS252&lt;=HORAS!$B$117,0.5,IF(AS252&lt;=HORAS!$B$114,0.75,1))))</f>
        <v>0</v>
      </c>
      <c r="AU252" s="67">
        <f t="shared" si="153"/>
        <v>0</v>
      </c>
      <c r="AV252" s="59">
        <f>IF(H252=1,IF(E252&gt;HORAS!$C$104,E252-HORAS!$C$104),0)</f>
        <v>0</v>
      </c>
      <c r="AW252" s="67">
        <f t="shared" si="154"/>
        <v>0</v>
      </c>
      <c r="AX252" s="67">
        <f t="shared" si="155"/>
        <v>0</v>
      </c>
      <c r="AY252" s="68">
        <f>IF(AX252&lt;=HORAS!$B$115,0,IF(AX252&lt;=HORAS!$B$116,0.25,IF(AX252&lt;=HORAS!$B$117,0.5,IF(AX252&lt;=HORAS!$B$114,0.75,1))))</f>
        <v>0</v>
      </c>
      <c r="AZ252" s="67">
        <f t="shared" si="156"/>
        <v>0</v>
      </c>
      <c r="BA252" s="67"/>
    </row>
    <row r="253" spans="1:53" s="72" customFormat="1" x14ac:dyDescent="0.2">
      <c r="A253" s="64" t="s">
        <v>250</v>
      </c>
      <c r="B253" s="64" t="s">
        <v>55</v>
      </c>
      <c r="C253" s="61"/>
      <c r="D253" s="62"/>
      <c r="E253" s="59"/>
      <c r="F253" s="66">
        <f>IF(G253=1,0,IF(E253&gt;HORAS!$B$96,E253-HORAS!$B$96,))</f>
        <v>0</v>
      </c>
      <c r="G253" s="67">
        <f t="shared" si="128"/>
        <v>0</v>
      </c>
      <c r="H253" s="67">
        <f>IF(D253&gt;=HORAS!$B$103,1,0)</f>
        <v>0</v>
      </c>
      <c r="I253" s="68">
        <f t="shared" si="129"/>
        <v>0</v>
      </c>
      <c r="J253" s="68">
        <f>IF(I253&lt;=HORAS!$B$115,0,IF(I253&lt;=HORAS!$B$116,0.25,IF(I253&lt;=HORAS!$B$117,0.5,IF(I253&lt;=HORAS!$B$114,0.75,1))))</f>
        <v>0</v>
      </c>
      <c r="K253" s="69">
        <f>IF(G253=1,0,IF(E253&gt;HORAS!$B$97,E253-HORAS!$B$97,0))</f>
        <v>0</v>
      </c>
      <c r="L253" s="68">
        <f t="shared" si="130"/>
        <v>0</v>
      </c>
      <c r="M253" s="68">
        <f t="shared" si="131"/>
        <v>0</v>
      </c>
      <c r="N253" s="67">
        <f t="shared" si="132"/>
        <v>0</v>
      </c>
      <c r="O253" s="67">
        <f>IF(E253&lt;HORAS!$B$97,J253,0)</f>
        <v>0</v>
      </c>
      <c r="P253" s="67">
        <f t="shared" si="133"/>
        <v>0</v>
      </c>
      <c r="Q253" s="67">
        <f>IF(E253&gt;HORAS!$B$97,J253,0)</f>
        <v>0</v>
      </c>
      <c r="R253" s="67">
        <f t="shared" si="134"/>
        <v>0</v>
      </c>
      <c r="S253" s="67">
        <f t="shared" si="135"/>
        <v>0</v>
      </c>
      <c r="T253" s="67"/>
      <c r="U253" s="67">
        <f t="shared" si="136"/>
        <v>6</v>
      </c>
      <c r="V253" s="70" t="e">
        <f>VLOOKUP(C253,HORAS!$A$120:$A$137,1,FALSE)</f>
        <v>#N/A</v>
      </c>
      <c r="W253" s="67" t="b">
        <f t="shared" si="137"/>
        <v>1</v>
      </c>
      <c r="X253" s="59">
        <f t="shared" si="138"/>
        <v>0</v>
      </c>
      <c r="Y253" s="71">
        <f t="shared" si="139"/>
        <v>0</v>
      </c>
      <c r="Z253" s="71">
        <f t="shared" si="140"/>
        <v>0</v>
      </c>
      <c r="AA253" s="67">
        <f t="shared" si="141"/>
        <v>0</v>
      </c>
      <c r="AB253" s="67">
        <f t="shared" si="142"/>
        <v>0</v>
      </c>
      <c r="AC253" s="69">
        <f>IF(U253=7,IF(E253&gt;HORAS!$B$97,E253-HORAS!$B$97,0),IF(W253=FALSE,IF(E253&gt;HORAS!$B$97,E253-HORAS!$B$97,0),0))</f>
        <v>0</v>
      </c>
      <c r="AD253" s="71">
        <f t="shared" si="143"/>
        <v>0</v>
      </c>
      <c r="AE253" s="71">
        <f t="shared" si="144"/>
        <v>0</v>
      </c>
      <c r="AF253" s="68">
        <f>IF(AE253&lt;=HORAS!$B$115,0,IF(AE253&lt;=HORAS!$B$116,0.25,IF(AE253&lt;=HORAS!$B$117,0.5,IF(AE253&lt;=HORAS!$B$114,0.75,1))))</f>
        <v>0</v>
      </c>
      <c r="AG253" s="67">
        <f t="shared" si="145"/>
        <v>0</v>
      </c>
      <c r="AH253" s="67">
        <f>IF(AA253&gt;=8,IF(E253&lt;HORAS!$B$97,AF253,0),0)</f>
        <v>0</v>
      </c>
      <c r="AI253" s="67">
        <f>IF(E253&gt;=HORAS!$B$97,AF253,0)</f>
        <v>0</v>
      </c>
      <c r="AJ253" s="67">
        <f t="shared" si="146"/>
        <v>0</v>
      </c>
      <c r="AK253" s="67">
        <f t="shared" si="147"/>
        <v>0</v>
      </c>
      <c r="AL253" s="71">
        <f t="shared" si="148"/>
        <v>0</v>
      </c>
      <c r="AN253" s="59">
        <f t="shared" si="149"/>
        <v>0</v>
      </c>
      <c r="AO253" s="58">
        <f>IF(H253=1,IF(D253&lt;HORAS!$B$104,HORAS!$D$104-HORAS!$B$104,HORAS!$D$104-D253),0)</f>
        <v>0</v>
      </c>
      <c r="AP253" s="58">
        <f>IF(H253=1,IF(E253&gt;HORAS!$C$104,HORAS!$C$104,E253),0)</f>
        <v>0</v>
      </c>
      <c r="AQ253" s="58">
        <f t="shared" si="150"/>
        <v>0</v>
      </c>
      <c r="AR253" s="72">
        <f t="shared" si="151"/>
        <v>0</v>
      </c>
      <c r="AS253" s="72">
        <f t="shared" si="152"/>
        <v>0</v>
      </c>
      <c r="AT253" s="68">
        <f>IF(AS253&lt;=HORAS!$B$115,0,IF(AS253&lt;=HORAS!$B$116,0.25,IF(AS253&lt;=HORAS!$B$117,0.5,IF(AS253&lt;=HORAS!$B$114,0.75,1))))</f>
        <v>0</v>
      </c>
      <c r="AU253" s="67">
        <f t="shared" si="153"/>
        <v>0</v>
      </c>
      <c r="AV253" s="59">
        <f>IF(H253=1,IF(E253&gt;HORAS!$C$104,E253-HORAS!$C$104),0)</f>
        <v>0</v>
      </c>
      <c r="AW253" s="67">
        <f t="shared" si="154"/>
        <v>0</v>
      </c>
      <c r="AX253" s="67">
        <f t="shared" si="155"/>
        <v>0</v>
      </c>
      <c r="AY253" s="68">
        <f>IF(AX253&lt;=HORAS!$B$115,0,IF(AX253&lt;=HORAS!$B$116,0.25,IF(AX253&lt;=HORAS!$B$117,0.5,IF(AX253&lt;=HORAS!$B$114,0.75,1))))</f>
        <v>0</v>
      </c>
      <c r="AZ253" s="67">
        <f t="shared" si="156"/>
        <v>0</v>
      </c>
      <c r="BA253" s="67"/>
    </row>
    <row r="254" spans="1:53" s="72" customFormat="1" x14ac:dyDescent="0.2">
      <c r="A254" s="64" t="s">
        <v>250</v>
      </c>
      <c r="B254" s="64" t="s">
        <v>55</v>
      </c>
      <c r="C254" s="61"/>
      <c r="D254" s="62"/>
      <c r="E254" s="59"/>
      <c r="F254" s="66">
        <f>IF(G254=1,0,IF(E254&gt;HORAS!$B$96,E254-HORAS!$B$96,))</f>
        <v>0</v>
      </c>
      <c r="G254" s="67">
        <f t="shared" si="128"/>
        <v>0</v>
      </c>
      <c r="H254" s="67">
        <f>IF(D254&gt;=HORAS!$B$103,1,0)</f>
        <v>0</v>
      </c>
      <c r="I254" s="68">
        <f t="shared" si="129"/>
        <v>0</v>
      </c>
      <c r="J254" s="68">
        <f>IF(I254&lt;=HORAS!$B$115,0,IF(I254&lt;=HORAS!$B$116,0.25,IF(I254&lt;=HORAS!$B$117,0.5,IF(I254&lt;=HORAS!$B$114,0.75,1))))</f>
        <v>0</v>
      </c>
      <c r="K254" s="69">
        <f>IF(G254=1,0,IF(E254&gt;HORAS!$B$97,E254-HORAS!$B$97,0))</f>
        <v>0</v>
      </c>
      <c r="L254" s="68">
        <f t="shared" si="130"/>
        <v>0</v>
      </c>
      <c r="M254" s="68">
        <f t="shared" si="131"/>
        <v>0</v>
      </c>
      <c r="N254" s="67">
        <f t="shared" si="132"/>
        <v>0</v>
      </c>
      <c r="O254" s="67">
        <f>IF(E254&lt;HORAS!$B$97,J254,0)</f>
        <v>0</v>
      </c>
      <c r="P254" s="67">
        <f t="shared" si="133"/>
        <v>0</v>
      </c>
      <c r="Q254" s="67">
        <f>IF(E254&gt;HORAS!$B$97,J254,0)</f>
        <v>0</v>
      </c>
      <c r="R254" s="67">
        <f t="shared" si="134"/>
        <v>0</v>
      </c>
      <c r="S254" s="67">
        <f t="shared" si="135"/>
        <v>0</v>
      </c>
      <c r="T254" s="67"/>
      <c r="U254" s="67">
        <f t="shared" si="136"/>
        <v>6</v>
      </c>
      <c r="V254" s="70" t="e">
        <f>VLOOKUP(C254,HORAS!$A$120:$A$137,1,FALSE)</f>
        <v>#N/A</v>
      </c>
      <c r="W254" s="67" t="b">
        <f t="shared" si="137"/>
        <v>1</v>
      </c>
      <c r="X254" s="59">
        <f t="shared" si="138"/>
        <v>0</v>
      </c>
      <c r="Y254" s="71">
        <f t="shared" si="139"/>
        <v>0</v>
      </c>
      <c r="Z254" s="71">
        <f t="shared" si="140"/>
        <v>0</v>
      </c>
      <c r="AA254" s="67">
        <f t="shared" si="141"/>
        <v>0</v>
      </c>
      <c r="AB254" s="67">
        <f t="shared" si="142"/>
        <v>0</v>
      </c>
      <c r="AC254" s="69">
        <f>IF(U254=7,IF(E254&gt;HORAS!$B$97,E254-HORAS!$B$97,0),IF(W254=FALSE,IF(E254&gt;HORAS!$B$97,E254-HORAS!$B$97,0),0))</f>
        <v>0</v>
      </c>
      <c r="AD254" s="71">
        <f t="shared" si="143"/>
        <v>0</v>
      </c>
      <c r="AE254" s="71">
        <f t="shared" si="144"/>
        <v>0</v>
      </c>
      <c r="AF254" s="68">
        <f>IF(AE254&lt;=HORAS!$B$115,0,IF(AE254&lt;=HORAS!$B$116,0.25,IF(AE254&lt;=HORAS!$B$117,0.5,IF(AE254&lt;=HORAS!$B$114,0.75,1))))</f>
        <v>0</v>
      </c>
      <c r="AG254" s="67">
        <f t="shared" si="145"/>
        <v>0</v>
      </c>
      <c r="AH254" s="67">
        <f>IF(AA254&gt;=8,IF(E254&lt;HORAS!$B$97,AF254,0),0)</f>
        <v>0</v>
      </c>
      <c r="AI254" s="67">
        <f>IF(E254&gt;=HORAS!$B$97,AF254,0)</f>
        <v>0</v>
      </c>
      <c r="AJ254" s="67">
        <f t="shared" si="146"/>
        <v>0</v>
      </c>
      <c r="AK254" s="67">
        <f t="shared" si="147"/>
        <v>0</v>
      </c>
      <c r="AL254" s="71">
        <f t="shared" si="148"/>
        <v>0</v>
      </c>
      <c r="AN254" s="59">
        <f t="shared" si="149"/>
        <v>0</v>
      </c>
      <c r="AO254" s="58">
        <f>IF(H254=1,IF(D254&lt;HORAS!$B$104,HORAS!$D$104-HORAS!$B$104,HORAS!$D$104-D254),0)</f>
        <v>0</v>
      </c>
      <c r="AP254" s="58">
        <f>IF(H254=1,IF(E254&gt;HORAS!$C$104,HORAS!$C$104,E254),0)</f>
        <v>0</v>
      </c>
      <c r="AQ254" s="58">
        <f t="shared" si="150"/>
        <v>0</v>
      </c>
      <c r="AR254" s="72">
        <f t="shared" si="151"/>
        <v>0</v>
      </c>
      <c r="AS254" s="72">
        <f t="shared" si="152"/>
        <v>0</v>
      </c>
      <c r="AT254" s="68">
        <f>IF(AS254&lt;=HORAS!$B$115,0,IF(AS254&lt;=HORAS!$B$116,0.25,IF(AS254&lt;=HORAS!$B$117,0.5,IF(AS254&lt;=HORAS!$B$114,0.75,1))))</f>
        <v>0</v>
      </c>
      <c r="AU254" s="67">
        <f t="shared" si="153"/>
        <v>0</v>
      </c>
      <c r="AV254" s="59">
        <f>IF(H254=1,IF(E254&gt;HORAS!$C$104,E254-HORAS!$C$104),0)</f>
        <v>0</v>
      </c>
      <c r="AW254" s="67">
        <f t="shared" si="154"/>
        <v>0</v>
      </c>
      <c r="AX254" s="67">
        <f t="shared" si="155"/>
        <v>0</v>
      </c>
      <c r="AY254" s="68">
        <f>IF(AX254&lt;=HORAS!$B$115,0,IF(AX254&lt;=HORAS!$B$116,0.25,IF(AX254&lt;=HORAS!$B$117,0.5,IF(AX254&lt;=HORAS!$B$114,0.75,1))))</f>
        <v>0</v>
      </c>
      <c r="AZ254" s="67">
        <f t="shared" si="156"/>
        <v>0</v>
      </c>
      <c r="BA254" s="67"/>
    </row>
    <row r="255" spans="1:53" s="72" customFormat="1" x14ac:dyDescent="0.2">
      <c r="A255" s="64" t="s">
        <v>243</v>
      </c>
      <c r="B255" s="64" t="s">
        <v>55</v>
      </c>
      <c r="C255" s="61"/>
      <c r="D255" s="62"/>
      <c r="E255" s="59"/>
      <c r="F255" s="66">
        <f>IF(G255=1,0,IF(E255&gt;HORAS!$B$96,E255-HORAS!$B$96,))</f>
        <v>0</v>
      </c>
      <c r="G255" s="67">
        <f t="shared" si="128"/>
        <v>0</v>
      </c>
      <c r="H255" s="67">
        <f>IF(D255&gt;=HORAS!$B$103,1,0)</f>
        <v>0</v>
      </c>
      <c r="I255" s="68">
        <f t="shared" si="129"/>
        <v>0</v>
      </c>
      <c r="J255" s="68">
        <f>IF(I255&lt;=HORAS!$B$115,0,IF(I255&lt;=HORAS!$B$116,0.25,IF(I255&lt;=HORAS!$B$117,0.5,IF(I255&lt;=HORAS!$B$114,0.75,1))))</f>
        <v>0</v>
      </c>
      <c r="K255" s="69">
        <f>IF(G255=1,0,IF(E255&gt;HORAS!$B$97,E255-HORAS!$B$97,0))</f>
        <v>0</v>
      </c>
      <c r="L255" s="68">
        <f t="shared" si="130"/>
        <v>0</v>
      </c>
      <c r="M255" s="68">
        <f t="shared" si="131"/>
        <v>0</v>
      </c>
      <c r="N255" s="67">
        <f t="shared" si="132"/>
        <v>0</v>
      </c>
      <c r="O255" s="67">
        <f>IF(E255&lt;HORAS!$B$97,J255,0)</f>
        <v>0</v>
      </c>
      <c r="P255" s="67">
        <f t="shared" si="133"/>
        <v>0</v>
      </c>
      <c r="Q255" s="67">
        <f>IF(E255&gt;HORAS!$B$97,J255,0)</f>
        <v>0</v>
      </c>
      <c r="R255" s="67">
        <f t="shared" si="134"/>
        <v>0</v>
      </c>
      <c r="S255" s="67">
        <f t="shared" si="135"/>
        <v>0</v>
      </c>
      <c r="T255" s="67"/>
      <c r="U255" s="67">
        <f t="shared" si="136"/>
        <v>6</v>
      </c>
      <c r="V255" s="70" t="e">
        <f>VLOOKUP(C255,HORAS!$A$120:$A$137,1,FALSE)</f>
        <v>#N/A</v>
      </c>
      <c r="W255" s="67" t="b">
        <f t="shared" si="137"/>
        <v>1</v>
      </c>
      <c r="X255" s="59">
        <f t="shared" si="138"/>
        <v>0</v>
      </c>
      <c r="Y255" s="71">
        <f t="shared" si="139"/>
        <v>0</v>
      </c>
      <c r="Z255" s="71">
        <f t="shared" si="140"/>
        <v>0</v>
      </c>
      <c r="AA255" s="67">
        <f t="shared" si="141"/>
        <v>0</v>
      </c>
      <c r="AB255" s="67">
        <f t="shared" si="142"/>
        <v>0</v>
      </c>
      <c r="AC255" s="69">
        <f>IF(U255=7,IF(E255&gt;HORAS!$B$97,E255-HORAS!$B$97,0),IF(W255=FALSE,IF(E255&gt;HORAS!$B$97,E255-HORAS!$B$97,0),0))</f>
        <v>0</v>
      </c>
      <c r="AD255" s="71">
        <f t="shared" si="143"/>
        <v>0</v>
      </c>
      <c r="AE255" s="71">
        <f t="shared" si="144"/>
        <v>0</v>
      </c>
      <c r="AF255" s="68">
        <f>IF(AE255&lt;=HORAS!$B$115,0,IF(AE255&lt;=HORAS!$B$116,0.25,IF(AE255&lt;=HORAS!$B$117,0.5,IF(AE255&lt;=HORAS!$B$114,0.75,1))))</f>
        <v>0</v>
      </c>
      <c r="AG255" s="67">
        <f t="shared" si="145"/>
        <v>0</v>
      </c>
      <c r="AH255" s="67">
        <f>IF(AA255&gt;=8,IF(E255&lt;HORAS!$B$97,AF255,0),0)</f>
        <v>0</v>
      </c>
      <c r="AI255" s="67">
        <f>IF(E255&gt;=HORAS!$B$97,AF255,0)</f>
        <v>0</v>
      </c>
      <c r="AJ255" s="67">
        <f t="shared" si="146"/>
        <v>0</v>
      </c>
      <c r="AK255" s="67">
        <f t="shared" si="147"/>
        <v>0</v>
      </c>
      <c r="AL255" s="71">
        <f t="shared" si="148"/>
        <v>0</v>
      </c>
      <c r="AN255" s="59">
        <f t="shared" si="149"/>
        <v>0</v>
      </c>
      <c r="AO255" s="58">
        <f>IF(H255=1,IF(D255&lt;HORAS!$B$104,HORAS!$D$104-HORAS!$B$104,HORAS!$D$104-D255),0)</f>
        <v>0</v>
      </c>
      <c r="AP255" s="58">
        <f>IF(H255=1,IF(E255&gt;HORAS!$C$104,HORAS!$C$104,E255),0)</f>
        <v>0</v>
      </c>
      <c r="AQ255" s="58">
        <f t="shared" si="150"/>
        <v>0</v>
      </c>
      <c r="AR255" s="72">
        <f t="shared" si="151"/>
        <v>0</v>
      </c>
      <c r="AS255" s="72">
        <f t="shared" si="152"/>
        <v>0</v>
      </c>
      <c r="AT255" s="68">
        <f>IF(AS255&lt;=HORAS!$B$115,0,IF(AS255&lt;=HORAS!$B$116,0.25,IF(AS255&lt;=HORAS!$B$117,0.5,IF(AS255&lt;=HORAS!$B$114,0.75,1))))</f>
        <v>0</v>
      </c>
      <c r="AU255" s="67">
        <f t="shared" si="153"/>
        <v>0</v>
      </c>
      <c r="AV255" s="59">
        <f>IF(H255=1,IF(E255&gt;HORAS!$C$104,E255-HORAS!$C$104),0)</f>
        <v>0</v>
      </c>
      <c r="AW255" s="67">
        <f t="shared" si="154"/>
        <v>0</v>
      </c>
      <c r="AX255" s="67">
        <f t="shared" si="155"/>
        <v>0</v>
      </c>
      <c r="AY255" s="68">
        <f>IF(AX255&lt;=HORAS!$B$115,0,IF(AX255&lt;=HORAS!$B$116,0.25,IF(AX255&lt;=HORAS!$B$117,0.5,IF(AX255&lt;=HORAS!$B$114,0.75,1))))</f>
        <v>0</v>
      </c>
      <c r="AZ255" s="67">
        <f t="shared" si="156"/>
        <v>0</v>
      </c>
      <c r="BA255" s="67"/>
    </row>
    <row r="256" spans="1:53" s="72" customFormat="1" x14ac:dyDescent="0.2">
      <c r="A256" s="64" t="s">
        <v>243</v>
      </c>
      <c r="B256" s="64" t="s">
        <v>55</v>
      </c>
      <c r="C256" s="61"/>
      <c r="D256" s="62"/>
      <c r="E256" s="63"/>
      <c r="F256" s="66">
        <f>IF(G256=1,0,IF(E256&gt;HORAS!$B$96,E256-HORAS!$B$96,))</f>
        <v>0</v>
      </c>
      <c r="G256" s="67">
        <f t="shared" si="128"/>
        <v>0</v>
      </c>
      <c r="H256" s="67">
        <f>IF(D256&gt;=HORAS!$B$103,1,0)</f>
        <v>0</v>
      </c>
      <c r="I256" s="68">
        <f t="shared" si="129"/>
        <v>0</v>
      </c>
      <c r="J256" s="68">
        <f>IF(I256&lt;=HORAS!$B$115,0,IF(I256&lt;=HORAS!$B$116,0.25,IF(I256&lt;=HORAS!$B$117,0.5,IF(I256&lt;=HORAS!$B$114,0.75,1))))</f>
        <v>0</v>
      </c>
      <c r="K256" s="69">
        <f>IF(G256=1,0,IF(E256&gt;HORAS!$B$97,E256-HORAS!$B$97,0))</f>
        <v>0</v>
      </c>
      <c r="L256" s="68">
        <f t="shared" si="130"/>
        <v>0</v>
      </c>
      <c r="M256" s="68">
        <f t="shared" si="131"/>
        <v>0</v>
      </c>
      <c r="N256" s="67">
        <f t="shared" si="132"/>
        <v>0</v>
      </c>
      <c r="O256" s="67">
        <f>IF(E256&lt;HORAS!$B$97,J256,0)</f>
        <v>0</v>
      </c>
      <c r="P256" s="67">
        <f t="shared" si="133"/>
        <v>0</v>
      </c>
      <c r="Q256" s="67">
        <f>IF(E256&gt;HORAS!$B$97,J256,0)</f>
        <v>0</v>
      </c>
      <c r="R256" s="67">
        <f t="shared" si="134"/>
        <v>0</v>
      </c>
      <c r="S256" s="67">
        <f t="shared" si="135"/>
        <v>0</v>
      </c>
      <c r="T256" s="67"/>
      <c r="U256" s="67">
        <f t="shared" si="136"/>
        <v>6</v>
      </c>
      <c r="V256" s="70" t="e">
        <f>VLOOKUP(C256,HORAS!$A$120:$A$137,1,FALSE)</f>
        <v>#N/A</v>
      </c>
      <c r="W256" s="67" t="b">
        <f t="shared" si="137"/>
        <v>1</v>
      </c>
      <c r="X256" s="59">
        <f t="shared" si="138"/>
        <v>0</v>
      </c>
      <c r="Y256" s="71">
        <f t="shared" si="139"/>
        <v>0</v>
      </c>
      <c r="Z256" s="71">
        <f t="shared" si="140"/>
        <v>0</v>
      </c>
      <c r="AA256" s="67">
        <f t="shared" si="141"/>
        <v>0</v>
      </c>
      <c r="AB256" s="67">
        <f t="shared" si="142"/>
        <v>0</v>
      </c>
      <c r="AC256" s="69">
        <f>IF(U256=7,IF(E256&gt;HORAS!$B$97,E256-HORAS!$B$97,0),IF(W256=FALSE,IF(E256&gt;HORAS!$B$97,E256-HORAS!$B$97,0),0))</f>
        <v>0</v>
      </c>
      <c r="AD256" s="71">
        <f t="shared" si="143"/>
        <v>0</v>
      </c>
      <c r="AE256" s="71">
        <f t="shared" si="144"/>
        <v>0</v>
      </c>
      <c r="AF256" s="68">
        <f>IF(AE256&lt;=HORAS!$B$115,0,IF(AE256&lt;=HORAS!$B$116,0.25,IF(AE256&lt;=HORAS!$B$117,0.5,IF(AE256&lt;=HORAS!$B$114,0.75,1))))</f>
        <v>0</v>
      </c>
      <c r="AG256" s="67">
        <f t="shared" si="145"/>
        <v>0</v>
      </c>
      <c r="AH256" s="67">
        <f>IF(AA256&gt;=8,IF(E256&lt;HORAS!$B$97,AF256,0),0)</f>
        <v>0</v>
      </c>
      <c r="AI256" s="67">
        <f>IF(E256&gt;=HORAS!$B$97,AF256,0)</f>
        <v>0</v>
      </c>
      <c r="AJ256" s="67">
        <f t="shared" si="146"/>
        <v>0</v>
      </c>
      <c r="AK256" s="67">
        <f t="shared" si="147"/>
        <v>0</v>
      </c>
      <c r="AL256" s="71">
        <f t="shared" si="148"/>
        <v>0</v>
      </c>
      <c r="AN256" s="59">
        <f t="shared" si="149"/>
        <v>0</v>
      </c>
      <c r="AO256" s="58">
        <f>IF(H256=1,IF(D256&lt;HORAS!$B$104,HORAS!$D$104-HORAS!$B$104,HORAS!$D$104-D256),0)</f>
        <v>0</v>
      </c>
      <c r="AP256" s="58">
        <f>IF(H256=1,IF(E256&gt;HORAS!$C$104,HORAS!$C$104,E256),0)</f>
        <v>0</v>
      </c>
      <c r="AQ256" s="58">
        <f t="shared" si="150"/>
        <v>0</v>
      </c>
      <c r="AR256" s="72">
        <f t="shared" si="151"/>
        <v>0</v>
      </c>
      <c r="AS256" s="72">
        <f t="shared" si="152"/>
        <v>0</v>
      </c>
      <c r="AT256" s="68">
        <f>IF(AS256&lt;=HORAS!$B$115,0,IF(AS256&lt;=HORAS!$B$116,0.25,IF(AS256&lt;=HORAS!$B$117,0.5,IF(AS256&lt;=HORAS!$B$114,0.75,1))))</f>
        <v>0</v>
      </c>
      <c r="AU256" s="67">
        <f t="shared" si="153"/>
        <v>0</v>
      </c>
      <c r="AV256" s="59">
        <f>IF(H256=1,IF(E256&gt;HORAS!$C$104,E256-HORAS!$C$104),0)</f>
        <v>0</v>
      </c>
      <c r="AW256" s="67">
        <f t="shared" si="154"/>
        <v>0</v>
      </c>
      <c r="AX256" s="67">
        <f t="shared" si="155"/>
        <v>0</v>
      </c>
      <c r="AY256" s="68">
        <f>IF(AX256&lt;=HORAS!$B$115,0,IF(AX256&lt;=HORAS!$B$116,0.25,IF(AX256&lt;=HORAS!$B$117,0.5,IF(AX256&lt;=HORAS!$B$114,0.75,1))))</f>
        <v>0</v>
      </c>
      <c r="AZ256" s="67">
        <f t="shared" si="156"/>
        <v>0</v>
      </c>
      <c r="BA256" s="67"/>
    </row>
    <row r="257" spans="1:53" s="72" customFormat="1" x14ac:dyDescent="0.2">
      <c r="A257" s="64" t="s">
        <v>243</v>
      </c>
      <c r="B257" s="64" t="s">
        <v>55</v>
      </c>
      <c r="C257" s="61"/>
      <c r="D257" s="62"/>
      <c r="E257" s="64"/>
      <c r="F257" s="66">
        <f>IF(G257=1,0,IF(E257&gt;HORAS!$B$96,E257-HORAS!$B$96,))</f>
        <v>0</v>
      </c>
      <c r="G257" s="67">
        <f t="shared" si="128"/>
        <v>0</v>
      </c>
      <c r="H257" s="67">
        <f>IF(D257&gt;=HORAS!$B$103,1,0)</f>
        <v>0</v>
      </c>
      <c r="I257" s="68">
        <f t="shared" si="129"/>
        <v>0</v>
      </c>
      <c r="J257" s="68">
        <f>IF(I257&lt;=HORAS!$B$115,0,IF(I257&lt;=HORAS!$B$116,0.25,IF(I257&lt;=HORAS!$B$117,0.5,IF(I257&lt;=HORAS!$B$114,0.75,1))))</f>
        <v>0</v>
      </c>
      <c r="K257" s="69">
        <f>IF(G257=1,0,IF(E257&gt;HORAS!$B$97,E257-HORAS!$B$97,0))</f>
        <v>0</v>
      </c>
      <c r="L257" s="68">
        <f t="shared" si="130"/>
        <v>0</v>
      </c>
      <c r="M257" s="68">
        <f t="shared" si="131"/>
        <v>0</v>
      </c>
      <c r="N257" s="67">
        <f t="shared" si="132"/>
        <v>0</v>
      </c>
      <c r="O257" s="67">
        <f>IF(E257&lt;HORAS!$B$97,J257,0)</f>
        <v>0</v>
      </c>
      <c r="P257" s="67">
        <f t="shared" si="133"/>
        <v>0</v>
      </c>
      <c r="Q257" s="67">
        <f>IF(E257&gt;HORAS!$B$97,J257,0)</f>
        <v>0</v>
      </c>
      <c r="R257" s="67">
        <f t="shared" si="134"/>
        <v>0</v>
      </c>
      <c r="S257" s="67">
        <f t="shared" si="135"/>
        <v>0</v>
      </c>
      <c r="T257" s="67"/>
      <c r="U257" s="67">
        <f t="shared" si="136"/>
        <v>6</v>
      </c>
      <c r="V257" s="70" t="e">
        <f>VLOOKUP(C257,HORAS!$A$120:$A$137,1,FALSE)</f>
        <v>#N/A</v>
      </c>
      <c r="W257" s="67" t="b">
        <f t="shared" si="137"/>
        <v>1</v>
      </c>
      <c r="X257" s="59">
        <f t="shared" si="138"/>
        <v>0</v>
      </c>
      <c r="Y257" s="71">
        <f t="shared" si="139"/>
        <v>0</v>
      </c>
      <c r="Z257" s="71">
        <f t="shared" si="140"/>
        <v>0</v>
      </c>
      <c r="AA257" s="67">
        <f t="shared" si="141"/>
        <v>0</v>
      </c>
      <c r="AB257" s="67">
        <f t="shared" si="142"/>
        <v>0</v>
      </c>
      <c r="AC257" s="69">
        <f>IF(U257=7,IF(E257&gt;HORAS!$B$97,E257-HORAS!$B$97,0),IF(W257=FALSE,IF(E257&gt;HORAS!$B$97,E257-HORAS!$B$97,0),0))</f>
        <v>0</v>
      </c>
      <c r="AD257" s="71">
        <f t="shared" si="143"/>
        <v>0</v>
      </c>
      <c r="AE257" s="71">
        <f t="shared" si="144"/>
        <v>0</v>
      </c>
      <c r="AF257" s="68">
        <f>IF(AE257&lt;=HORAS!$B$115,0,IF(AE257&lt;=HORAS!$B$116,0.25,IF(AE257&lt;=HORAS!$B$117,0.5,IF(AE257&lt;=HORAS!$B$114,0.75,1))))</f>
        <v>0</v>
      </c>
      <c r="AG257" s="67">
        <f t="shared" si="145"/>
        <v>0</v>
      </c>
      <c r="AH257" s="67">
        <f>IF(AA257&gt;=8,IF(E257&lt;HORAS!$B$97,AF257,0),0)</f>
        <v>0</v>
      </c>
      <c r="AI257" s="67">
        <f>IF(E257&gt;=HORAS!$B$97,AF257,0)</f>
        <v>0</v>
      </c>
      <c r="AJ257" s="67">
        <f t="shared" si="146"/>
        <v>0</v>
      </c>
      <c r="AK257" s="67">
        <f t="shared" si="147"/>
        <v>0</v>
      </c>
      <c r="AL257" s="71">
        <f t="shared" si="148"/>
        <v>0</v>
      </c>
      <c r="AN257" s="59">
        <f t="shared" si="149"/>
        <v>0</v>
      </c>
      <c r="AO257" s="58">
        <f>IF(H257=1,IF(D257&lt;HORAS!$B$104,HORAS!$D$104-HORAS!$B$104,HORAS!$D$104-D257),0)</f>
        <v>0</v>
      </c>
      <c r="AP257" s="58">
        <f>IF(H257=1,IF(E257&gt;HORAS!$C$104,HORAS!$C$104,E257),0)</f>
        <v>0</v>
      </c>
      <c r="AQ257" s="58">
        <f t="shared" si="150"/>
        <v>0</v>
      </c>
      <c r="AR257" s="72">
        <f t="shared" si="151"/>
        <v>0</v>
      </c>
      <c r="AS257" s="72">
        <f t="shared" si="152"/>
        <v>0</v>
      </c>
      <c r="AT257" s="68">
        <f>IF(AS257&lt;=HORAS!$B$115,0,IF(AS257&lt;=HORAS!$B$116,0.25,IF(AS257&lt;=HORAS!$B$117,0.5,IF(AS257&lt;=HORAS!$B$114,0.75,1))))</f>
        <v>0</v>
      </c>
      <c r="AU257" s="67">
        <f t="shared" si="153"/>
        <v>0</v>
      </c>
      <c r="AV257" s="59">
        <f>IF(H257=1,IF(E257&gt;HORAS!$C$104,E257-HORAS!$C$104),0)</f>
        <v>0</v>
      </c>
      <c r="AW257" s="67">
        <f t="shared" si="154"/>
        <v>0</v>
      </c>
      <c r="AX257" s="67">
        <f t="shared" si="155"/>
        <v>0</v>
      </c>
      <c r="AY257" s="68">
        <f>IF(AX257&lt;=HORAS!$B$115,0,IF(AX257&lt;=HORAS!$B$116,0.25,IF(AX257&lt;=HORAS!$B$117,0.5,IF(AX257&lt;=HORAS!$B$114,0.75,1))))</f>
        <v>0</v>
      </c>
      <c r="AZ257" s="67">
        <f t="shared" si="156"/>
        <v>0</v>
      </c>
      <c r="BA257" s="67"/>
    </row>
    <row r="258" spans="1:53" s="72" customFormat="1" x14ac:dyDescent="0.2">
      <c r="A258" s="64" t="s">
        <v>243</v>
      </c>
      <c r="B258" s="64" t="s">
        <v>55</v>
      </c>
      <c r="C258" s="61"/>
      <c r="D258" s="62"/>
      <c r="E258" s="59"/>
      <c r="F258" s="66">
        <f>IF(G258=1,0,IF(E258&gt;HORAS!$B$96,E258-HORAS!$B$96,))</f>
        <v>0</v>
      </c>
      <c r="G258" s="67">
        <f t="shared" si="128"/>
        <v>0</v>
      </c>
      <c r="H258" s="67">
        <f>IF(D258&gt;=HORAS!$B$103,1,0)</f>
        <v>0</v>
      </c>
      <c r="I258" s="68">
        <f t="shared" si="129"/>
        <v>0</v>
      </c>
      <c r="J258" s="68">
        <f>IF(I258&lt;=HORAS!$B$115,0,IF(I258&lt;=HORAS!$B$116,0.25,IF(I258&lt;=HORAS!$B$117,0.5,IF(I258&lt;=HORAS!$B$114,0.75,1))))</f>
        <v>0</v>
      </c>
      <c r="K258" s="69">
        <f>IF(G258=1,0,IF(E258&gt;HORAS!$B$97,E258-HORAS!$B$97,0))</f>
        <v>0</v>
      </c>
      <c r="L258" s="68">
        <f t="shared" si="130"/>
        <v>0</v>
      </c>
      <c r="M258" s="68">
        <f t="shared" si="131"/>
        <v>0</v>
      </c>
      <c r="N258" s="67">
        <f t="shared" si="132"/>
        <v>0</v>
      </c>
      <c r="O258" s="67">
        <f>IF(E258&lt;HORAS!$B$97,J258,0)</f>
        <v>0</v>
      </c>
      <c r="P258" s="67">
        <f t="shared" si="133"/>
        <v>0</v>
      </c>
      <c r="Q258" s="67">
        <f>IF(E258&gt;HORAS!$B$97,J258,0)</f>
        <v>0</v>
      </c>
      <c r="R258" s="67">
        <f t="shared" si="134"/>
        <v>0</v>
      </c>
      <c r="S258" s="67">
        <f t="shared" si="135"/>
        <v>0</v>
      </c>
      <c r="T258" s="67"/>
      <c r="U258" s="67">
        <f t="shared" si="136"/>
        <v>6</v>
      </c>
      <c r="V258" s="70" t="e">
        <f>VLOOKUP(C258,HORAS!$A$120:$A$137,1,FALSE)</f>
        <v>#N/A</v>
      </c>
      <c r="W258" s="67" t="b">
        <f t="shared" si="137"/>
        <v>1</v>
      </c>
      <c r="X258" s="59">
        <f t="shared" si="138"/>
        <v>0</v>
      </c>
      <c r="Y258" s="71">
        <f t="shared" si="139"/>
        <v>0</v>
      </c>
      <c r="Z258" s="71">
        <f t="shared" si="140"/>
        <v>0</v>
      </c>
      <c r="AA258" s="67">
        <f t="shared" si="141"/>
        <v>0</v>
      </c>
      <c r="AB258" s="67">
        <f t="shared" si="142"/>
        <v>0</v>
      </c>
      <c r="AC258" s="69">
        <f>IF(U258=7,IF(E258&gt;HORAS!$B$97,E258-HORAS!$B$97,0),IF(W258=FALSE,IF(E258&gt;HORAS!$B$97,E258-HORAS!$B$97,0),0))</f>
        <v>0</v>
      </c>
      <c r="AD258" s="71">
        <f t="shared" si="143"/>
        <v>0</v>
      </c>
      <c r="AE258" s="71">
        <f t="shared" si="144"/>
        <v>0</v>
      </c>
      <c r="AF258" s="68">
        <f>IF(AE258&lt;=HORAS!$B$115,0,IF(AE258&lt;=HORAS!$B$116,0.25,IF(AE258&lt;=HORAS!$B$117,0.5,IF(AE258&lt;=HORAS!$B$114,0.75,1))))</f>
        <v>0</v>
      </c>
      <c r="AG258" s="67">
        <f t="shared" si="145"/>
        <v>0</v>
      </c>
      <c r="AH258" s="67">
        <f>IF(AA258&gt;=8,IF(E258&lt;HORAS!$B$97,AF258,0),0)</f>
        <v>0</v>
      </c>
      <c r="AI258" s="67">
        <f>IF(E258&gt;=HORAS!$B$97,AF258,0)</f>
        <v>0</v>
      </c>
      <c r="AJ258" s="67">
        <f t="shared" si="146"/>
        <v>0</v>
      </c>
      <c r="AK258" s="67">
        <f t="shared" si="147"/>
        <v>0</v>
      </c>
      <c r="AL258" s="71">
        <f t="shared" si="148"/>
        <v>0</v>
      </c>
      <c r="AN258" s="59">
        <f t="shared" si="149"/>
        <v>0</v>
      </c>
      <c r="AO258" s="58">
        <f>IF(H258=1,IF(D258&lt;HORAS!$B$104,HORAS!$D$104-HORAS!$B$104,HORAS!$D$104-D258),0)</f>
        <v>0</v>
      </c>
      <c r="AP258" s="58">
        <f>IF(H258=1,IF(E258&gt;HORAS!$C$104,HORAS!$C$104,E258),0)</f>
        <v>0</v>
      </c>
      <c r="AQ258" s="58">
        <f t="shared" si="150"/>
        <v>0</v>
      </c>
      <c r="AR258" s="72">
        <f t="shared" si="151"/>
        <v>0</v>
      </c>
      <c r="AS258" s="72">
        <f t="shared" si="152"/>
        <v>0</v>
      </c>
      <c r="AT258" s="68">
        <f>IF(AS258&lt;=HORAS!$B$115,0,IF(AS258&lt;=HORAS!$B$116,0.25,IF(AS258&lt;=HORAS!$B$117,0.5,IF(AS258&lt;=HORAS!$B$114,0.75,1))))</f>
        <v>0</v>
      </c>
      <c r="AU258" s="67">
        <f t="shared" si="153"/>
        <v>0</v>
      </c>
      <c r="AV258" s="59">
        <f>IF(H258=1,IF(E258&gt;HORAS!$C$104,E258-HORAS!$C$104),0)</f>
        <v>0</v>
      </c>
      <c r="AW258" s="67">
        <f t="shared" si="154"/>
        <v>0</v>
      </c>
      <c r="AX258" s="67">
        <f t="shared" si="155"/>
        <v>0</v>
      </c>
      <c r="AY258" s="68">
        <f>IF(AX258&lt;=HORAS!$B$115,0,IF(AX258&lt;=HORAS!$B$116,0.25,IF(AX258&lt;=HORAS!$B$117,0.5,IF(AX258&lt;=HORAS!$B$114,0.75,1))))</f>
        <v>0</v>
      </c>
      <c r="AZ258" s="67">
        <f t="shared" si="156"/>
        <v>0</v>
      </c>
      <c r="BA258" s="67"/>
    </row>
    <row r="259" spans="1:53" s="72" customFormat="1" x14ac:dyDescent="0.2">
      <c r="A259" s="64" t="s">
        <v>243</v>
      </c>
      <c r="B259" s="64" t="s">
        <v>55</v>
      </c>
      <c r="C259" s="61"/>
      <c r="D259" s="62"/>
      <c r="E259" s="59"/>
      <c r="F259" s="66">
        <f>IF(G259=1,0,IF(E259&gt;HORAS!$B$96,E259-HORAS!$B$96,))</f>
        <v>0</v>
      </c>
      <c r="G259" s="67">
        <f t="shared" si="128"/>
        <v>0</v>
      </c>
      <c r="H259" s="67">
        <f>IF(D259&gt;=HORAS!$B$103,1,0)</f>
        <v>0</v>
      </c>
      <c r="I259" s="68">
        <f t="shared" si="129"/>
        <v>0</v>
      </c>
      <c r="J259" s="68">
        <f>IF(I259&lt;=HORAS!$B$115,0,IF(I259&lt;=HORAS!$B$116,0.25,IF(I259&lt;=HORAS!$B$117,0.5,IF(I259&lt;=HORAS!$B$114,0.75,1))))</f>
        <v>0</v>
      </c>
      <c r="K259" s="69">
        <f>IF(G259=1,0,IF(E259&gt;HORAS!$B$97,E259-HORAS!$B$97,0))</f>
        <v>0</v>
      </c>
      <c r="L259" s="68">
        <f t="shared" si="130"/>
        <v>0</v>
      </c>
      <c r="M259" s="68">
        <f t="shared" si="131"/>
        <v>0</v>
      </c>
      <c r="N259" s="67">
        <f t="shared" si="132"/>
        <v>0</v>
      </c>
      <c r="O259" s="67">
        <f>IF(E259&lt;HORAS!$B$97,J259,0)</f>
        <v>0</v>
      </c>
      <c r="P259" s="67">
        <f t="shared" si="133"/>
        <v>0</v>
      </c>
      <c r="Q259" s="67">
        <f>IF(E259&gt;HORAS!$B$97,J259,0)</f>
        <v>0</v>
      </c>
      <c r="R259" s="67">
        <f t="shared" si="134"/>
        <v>0</v>
      </c>
      <c r="S259" s="67">
        <f t="shared" si="135"/>
        <v>0</v>
      </c>
      <c r="T259" s="67"/>
      <c r="U259" s="67">
        <f t="shared" si="136"/>
        <v>6</v>
      </c>
      <c r="V259" s="70" t="e">
        <f>VLOOKUP(C259,HORAS!$A$120:$A$137,1,FALSE)</f>
        <v>#N/A</v>
      </c>
      <c r="W259" s="67" t="b">
        <f t="shared" si="137"/>
        <v>1</v>
      </c>
      <c r="X259" s="59">
        <f t="shared" si="138"/>
        <v>0</v>
      </c>
      <c r="Y259" s="71">
        <f t="shared" si="139"/>
        <v>0</v>
      </c>
      <c r="Z259" s="71">
        <f t="shared" si="140"/>
        <v>0</v>
      </c>
      <c r="AA259" s="67">
        <f t="shared" si="141"/>
        <v>0</v>
      </c>
      <c r="AB259" s="67">
        <f t="shared" si="142"/>
        <v>0</v>
      </c>
      <c r="AC259" s="69">
        <f>IF(U259=7,IF(E259&gt;HORAS!$B$97,E259-HORAS!$B$97,0),IF(W259=FALSE,IF(E259&gt;HORAS!$B$97,E259-HORAS!$B$97,0),0))</f>
        <v>0</v>
      </c>
      <c r="AD259" s="71">
        <f t="shared" si="143"/>
        <v>0</v>
      </c>
      <c r="AE259" s="71">
        <f t="shared" si="144"/>
        <v>0</v>
      </c>
      <c r="AF259" s="68">
        <f>IF(AE259&lt;=HORAS!$B$115,0,IF(AE259&lt;=HORAS!$B$116,0.25,IF(AE259&lt;=HORAS!$B$117,0.5,IF(AE259&lt;=HORAS!$B$114,0.75,1))))</f>
        <v>0</v>
      </c>
      <c r="AG259" s="67">
        <f t="shared" si="145"/>
        <v>0</v>
      </c>
      <c r="AH259" s="67">
        <f>IF(AA259&gt;=8,IF(E259&lt;HORAS!$B$97,AF259,0),0)</f>
        <v>0</v>
      </c>
      <c r="AI259" s="67">
        <f>IF(E259&gt;=HORAS!$B$97,AF259,0)</f>
        <v>0</v>
      </c>
      <c r="AJ259" s="67">
        <f t="shared" si="146"/>
        <v>0</v>
      </c>
      <c r="AK259" s="67">
        <f t="shared" si="147"/>
        <v>0</v>
      </c>
      <c r="AL259" s="71">
        <f t="shared" si="148"/>
        <v>0</v>
      </c>
      <c r="AN259" s="59">
        <f t="shared" si="149"/>
        <v>0</v>
      </c>
      <c r="AO259" s="58">
        <f>IF(H259=1,IF(D259&lt;HORAS!$B$104,HORAS!$D$104-HORAS!$B$104,HORAS!$D$104-D259),0)</f>
        <v>0</v>
      </c>
      <c r="AP259" s="58">
        <f>IF(H259=1,IF(E259&gt;HORAS!$C$104,HORAS!$C$104,E259),0)</f>
        <v>0</v>
      </c>
      <c r="AQ259" s="58">
        <f t="shared" si="150"/>
        <v>0</v>
      </c>
      <c r="AR259" s="72">
        <f t="shared" si="151"/>
        <v>0</v>
      </c>
      <c r="AS259" s="72">
        <f t="shared" si="152"/>
        <v>0</v>
      </c>
      <c r="AT259" s="68">
        <f>IF(AS259&lt;=HORAS!$B$115,0,IF(AS259&lt;=HORAS!$B$116,0.25,IF(AS259&lt;=HORAS!$B$117,0.5,IF(AS259&lt;=HORAS!$B$114,0.75,1))))</f>
        <v>0</v>
      </c>
      <c r="AU259" s="67">
        <f t="shared" si="153"/>
        <v>0</v>
      </c>
      <c r="AV259" s="59">
        <f>IF(H259=1,IF(E259&gt;HORAS!$C$104,E259-HORAS!$C$104),0)</f>
        <v>0</v>
      </c>
      <c r="AW259" s="67">
        <f t="shared" si="154"/>
        <v>0</v>
      </c>
      <c r="AX259" s="67">
        <f t="shared" si="155"/>
        <v>0</v>
      </c>
      <c r="AY259" s="68">
        <f>IF(AX259&lt;=HORAS!$B$115,0,IF(AX259&lt;=HORAS!$B$116,0.25,IF(AX259&lt;=HORAS!$B$117,0.5,IF(AX259&lt;=HORAS!$B$114,0.75,1))))</f>
        <v>0</v>
      </c>
      <c r="AZ259" s="67">
        <f t="shared" si="156"/>
        <v>0</v>
      </c>
      <c r="BA259" s="67"/>
    </row>
    <row r="260" spans="1:53" s="72" customFormat="1" x14ac:dyDescent="0.2">
      <c r="A260" s="64" t="s">
        <v>243</v>
      </c>
      <c r="B260" s="64" t="s">
        <v>55</v>
      </c>
      <c r="C260" s="61"/>
      <c r="D260" s="62"/>
      <c r="E260" s="59"/>
      <c r="F260" s="66">
        <f>IF(G260=1,0,IF(E260&gt;HORAS!$B$96,E260-HORAS!$B$96,))</f>
        <v>0</v>
      </c>
      <c r="G260" s="67">
        <f t="shared" si="128"/>
        <v>0</v>
      </c>
      <c r="H260" s="67">
        <f>IF(D260&gt;=HORAS!$B$103,1,0)</f>
        <v>0</v>
      </c>
      <c r="I260" s="68">
        <f t="shared" si="129"/>
        <v>0</v>
      </c>
      <c r="J260" s="68">
        <f>IF(I260&lt;=HORAS!$B$115,0,IF(I260&lt;=HORAS!$B$116,0.25,IF(I260&lt;=HORAS!$B$117,0.5,IF(I260&lt;=HORAS!$B$114,0.75,1))))</f>
        <v>0</v>
      </c>
      <c r="K260" s="69">
        <f>IF(G260=1,0,IF(E260&gt;HORAS!$B$97,E260-HORAS!$B$97,0))</f>
        <v>0</v>
      </c>
      <c r="L260" s="68">
        <f t="shared" si="130"/>
        <v>0</v>
      </c>
      <c r="M260" s="68">
        <f t="shared" si="131"/>
        <v>0</v>
      </c>
      <c r="N260" s="67">
        <f t="shared" si="132"/>
        <v>0</v>
      </c>
      <c r="O260" s="67">
        <f>IF(E260&lt;HORAS!$B$97,J260,0)</f>
        <v>0</v>
      </c>
      <c r="P260" s="67">
        <f t="shared" si="133"/>
        <v>0</v>
      </c>
      <c r="Q260" s="67">
        <f>IF(E260&gt;HORAS!$B$97,J260,0)</f>
        <v>0</v>
      </c>
      <c r="R260" s="67">
        <f t="shared" si="134"/>
        <v>0</v>
      </c>
      <c r="S260" s="67">
        <f t="shared" si="135"/>
        <v>0</v>
      </c>
      <c r="T260" s="67"/>
      <c r="U260" s="67">
        <f t="shared" si="136"/>
        <v>6</v>
      </c>
      <c r="V260" s="70" t="e">
        <f>VLOOKUP(C260,HORAS!$A$120:$A$137,1,FALSE)</f>
        <v>#N/A</v>
      </c>
      <c r="W260" s="67" t="b">
        <f t="shared" si="137"/>
        <v>1</v>
      </c>
      <c r="X260" s="59">
        <f t="shared" si="138"/>
        <v>0</v>
      </c>
      <c r="Y260" s="71">
        <f t="shared" si="139"/>
        <v>0</v>
      </c>
      <c r="Z260" s="71">
        <f t="shared" si="140"/>
        <v>0</v>
      </c>
      <c r="AA260" s="67">
        <f t="shared" si="141"/>
        <v>0</v>
      </c>
      <c r="AB260" s="67">
        <f t="shared" si="142"/>
        <v>0</v>
      </c>
      <c r="AC260" s="69">
        <f>IF(U260=7,IF(E260&gt;HORAS!$B$97,E260-HORAS!$B$97,0),IF(W260=FALSE,IF(E260&gt;HORAS!$B$97,E260-HORAS!$B$97,0),0))</f>
        <v>0</v>
      </c>
      <c r="AD260" s="71">
        <f t="shared" si="143"/>
        <v>0</v>
      </c>
      <c r="AE260" s="71">
        <f t="shared" si="144"/>
        <v>0</v>
      </c>
      <c r="AF260" s="68">
        <f>IF(AE260&lt;=HORAS!$B$115,0,IF(AE260&lt;=HORAS!$B$116,0.25,IF(AE260&lt;=HORAS!$B$117,0.5,IF(AE260&lt;=HORAS!$B$114,0.75,1))))</f>
        <v>0</v>
      </c>
      <c r="AG260" s="67">
        <f t="shared" si="145"/>
        <v>0</v>
      </c>
      <c r="AH260" s="67">
        <f>IF(AA260&gt;=8,IF(E260&lt;HORAS!$B$97,AF260,0),0)</f>
        <v>0</v>
      </c>
      <c r="AI260" s="67">
        <f>IF(E260&gt;=HORAS!$B$97,AF260,0)</f>
        <v>0</v>
      </c>
      <c r="AJ260" s="67">
        <f t="shared" si="146"/>
        <v>0</v>
      </c>
      <c r="AK260" s="67">
        <f t="shared" si="147"/>
        <v>0</v>
      </c>
      <c r="AL260" s="71">
        <f t="shared" si="148"/>
        <v>0</v>
      </c>
      <c r="AN260" s="59">
        <f t="shared" si="149"/>
        <v>0</v>
      </c>
      <c r="AO260" s="58">
        <f>IF(H260=1,IF(D260&lt;HORAS!$B$104,HORAS!$D$104-HORAS!$B$104,HORAS!$D$104-D260),0)</f>
        <v>0</v>
      </c>
      <c r="AP260" s="58">
        <f>IF(H260=1,IF(E260&gt;HORAS!$C$104,HORAS!$C$104,E260),0)</f>
        <v>0</v>
      </c>
      <c r="AQ260" s="58">
        <f t="shared" si="150"/>
        <v>0</v>
      </c>
      <c r="AR260" s="72">
        <f t="shared" si="151"/>
        <v>0</v>
      </c>
      <c r="AS260" s="72">
        <f t="shared" si="152"/>
        <v>0</v>
      </c>
      <c r="AT260" s="68">
        <f>IF(AS260&lt;=HORAS!$B$115,0,IF(AS260&lt;=HORAS!$B$116,0.25,IF(AS260&lt;=HORAS!$B$117,0.5,IF(AS260&lt;=HORAS!$B$114,0.75,1))))</f>
        <v>0</v>
      </c>
      <c r="AU260" s="67">
        <f t="shared" si="153"/>
        <v>0</v>
      </c>
      <c r="AV260" s="59">
        <f>IF(H260=1,IF(E260&gt;HORAS!$C$104,E260-HORAS!$C$104),0)</f>
        <v>0</v>
      </c>
      <c r="AW260" s="67">
        <f t="shared" si="154"/>
        <v>0</v>
      </c>
      <c r="AX260" s="67">
        <f t="shared" si="155"/>
        <v>0</v>
      </c>
      <c r="AY260" s="68">
        <f>IF(AX260&lt;=HORAS!$B$115,0,IF(AX260&lt;=HORAS!$B$116,0.25,IF(AX260&lt;=HORAS!$B$117,0.5,IF(AX260&lt;=HORAS!$B$114,0.75,1))))</f>
        <v>0</v>
      </c>
      <c r="AZ260" s="67">
        <f t="shared" si="156"/>
        <v>0</v>
      </c>
      <c r="BA260" s="67"/>
    </row>
    <row r="261" spans="1:53" s="72" customFormat="1" x14ac:dyDescent="0.2">
      <c r="A261" s="64" t="s">
        <v>232</v>
      </c>
      <c r="B261" s="64" t="s">
        <v>7</v>
      </c>
      <c r="C261" s="61"/>
      <c r="D261" s="62"/>
      <c r="E261" s="59"/>
      <c r="F261" s="66">
        <f>IF(G261=1,0,IF(E261&gt;HORAS!$B$96,E261-HORAS!$B$96,))</f>
        <v>0</v>
      </c>
      <c r="G261" s="67">
        <f t="shared" si="128"/>
        <v>0</v>
      </c>
      <c r="H261" s="67">
        <f>IF(D261&gt;=HORAS!$B$103,1,0)</f>
        <v>0</v>
      </c>
      <c r="I261" s="68">
        <f t="shared" si="129"/>
        <v>0</v>
      </c>
      <c r="J261" s="68">
        <f>IF(I261&lt;=HORAS!$B$115,0,IF(I261&lt;=HORAS!$B$116,0.25,IF(I261&lt;=HORAS!$B$117,0.5,IF(I261&lt;=HORAS!$B$114,0.75,1))))</f>
        <v>0</v>
      </c>
      <c r="K261" s="69">
        <f>IF(G261=1,0,IF(E261&gt;HORAS!$B$97,E261-HORAS!$B$97,0))</f>
        <v>0</v>
      </c>
      <c r="L261" s="68">
        <f t="shared" si="130"/>
        <v>0</v>
      </c>
      <c r="M261" s="68">
        <f t="shared" si="131"/>
        <v>0</v>
      </c>
      <c r="N261" s="67">
        <f t="shared" si="132"/>
        <v>0</v>
      </c>
      <c r="O261" s="67">
        <f>IF(E261&lt;HORAS!$B$97,J261,0)</f>
        <v>0</v>
      </c>
      <c r="P261" s="67">
        <f t="shared" si="133"/>
        <v>0</v>
      </c>
      <c r="Q261" s="67">
        <f>IF(E261&gt;HORAS!$B$97,J261,0)</f>
        <v>0</v>
      </c>
      <c r="R261" s="67">
        <f t="shared" si="134"/>
        <v>0</v>
      </c>
      <c r="S261" s="67">
        <f t="shared" si="135"/>
        <v>0</v>
      </c>
      <c r="T261" s="67"/>
      <c r="U261" s="67">
        <f t="shared" si="136"/>
        <v>6</v>
      </c>
      <c r="V261" s="70" t="e">
        <f>VLOOKUP(C261,HORAS!$A$120:$A$137,1,FALSE)</f>
        <v>#N/A</v>
      </c>
      <c r="W261" s="67" t="b">
        <f t="shared" si="137"/>
        <v>1</v>
      </c>
      <c r="X261" s="59">
        <f t="shared" si="138"/>
        <v>0</v>
      </c>
      <c r="Y261" s="71">
        <f t="shared" si="139"/>
        <v>0</v>
      </c>
      <c r="Z261" s="71">
        <f t="shared" si="140"/>
        <v>0</v>
      </c>
      <c r="AA261" s="67">
        <f t="shared" si="141"/>
        <v>0</v>
      </c>
      <c r="AB261" s="67">
        <f t="shared" si="142"/>
        <v>0</v>
      </c>
      <c r="AC261" s="69">
        <f>IF(U261=7,IF(E261&gt;HORAS!$B$97,E261-HORAS!$B$97,0),IF(W261=FALSE,IF(E261&gt;HORAS!$B$97,E261-HORAS!$B$97,0),0))</f>
        <v>0</v>
      </c>
      <c r="AD261" s="71">
        <f t="shared" si="143"/>
        <v>0</v>
      </c>
      <c r="AE261" s="71">
        <f t="shared" si="144"/>
        <v>0</v>
      </c>
      <c r="AF261" s="68">
        <f>IF(AE261&lt;=HORAS!$B$115,0,IF(AE261&lt;=HORAS!$B$116,0.25,IF(AE261&lt;=HORAS!$B$117,0.5,IF(AE261&lt;=HORAS!$B$114,0.75,1))))</f>
        <v>0</v>
      </c>
      <c r="AG261" s="67">
        <f t="shared" si="145"/>
        <v>0</v>
      </c>
      <c r="AH261" s="67">
        <f>IF(AA261&gt;=8,IF(E261&lt;HORAS!$B$97,AF261,0),0)</f>
        <v>0</v>
      </c>
      <c r="AI261" s="67">
        <f>IF(E261&gt;=HORAS!$B$97,AF261,0)</f>
        <v>0</v>
      </c>
      <c r="AJ261" s="67">
        <f t="shared" si="146"/>
        <v>0</v>
      </c>
      <c r="AK261" s="67">
        <f t="shared" si="147"/>
        <v>0</v>
      </c>
      <c r="AL261" s="71">
        <f t="shared" si="148"/>
        <v>0</v>
      </c>
      <c r="AN261" s="59">
        <f t="shared" si="149"/>
        <v>0</v>
      </c>
      <c r="AO261" s="58">
        <f>IF(H261=1,IF(D261&lt;HORAS!$B$104,HORAS!$D$104-HORAS!$B$104,HORAS!$D$104-D261),0)</f>
        <v>0</v>
      </c>
      <c r="AP261" s="58">
        <f>IF(H261=1,IF(E261&gt;HORAS!$C$104,HORAS!$C$104,E261),0)</f>
        <v>0</v>
      </c>
      <c r="AQ261" s="58">
        <f t="shared" si="150"/>
        <v>0</v>
      </c>
      <c r="AR261" s="72">
        <f t="shared" si="151"/>
        <v>0</v>
      </c>
      <c r="AS261" s="72">
        <f t="shared" si="152"/>
        <v>0</v>
      </c>
      <c r="AT261" s="68">
        <f>IF(AS261&lt;=HORAS!$B$115,0,IF(AS261&lt;=HORAS!$B$116,0.25,IF(AS261&lt;=HORAS!$B$117,0.5,IF(AS261&lt;=HORAS!$B$114,0.75,1))))</f>
        <v>0</v>
      </c>
      <c r="AU261" s="67">
        <f t="shared" si="153"/>
        <v>0</v>
      </c>
      <c r="AV261" s="59">
        <f>IF(H261=1,IF(E261&gt;HORAS!$C$104,E261-HORAS!$C$104),0)</f>
        <v>0</v>
      </c>
      <c r="AW261" s="67">
        <f t="shared" si="154"/>
        <v>0</v>
      </c>
      <c r="AX261" s="67">
        <f t="shared" si="155"/>
        <v>0</v>
      </c>
      <c r="AY261" s="68">
        <f>IF(AX261&lt;=HORAS!$B$115,0,IF(AX261&lt;=HORAS!$B$116,0.25,IF(AX261&lt;=HORAS!$B$117,0.5,IF(AX261&lt;=HORAS!$B$114,0.75,1))))</f>
        <v>0</v>
      </c>
      <c r="AZ261" s="67">
        <f t="shared" si="156"/>
        <v>0</v>
      </c>
      <c r="BA261" s="67"/>
    </row>
    <row r="262" spans="1:53" s="72" customFormat="1" x14ac:dyDescent="0.2">
      <c r="A262" s="64" t="s">
        <v>232</v>
      </c>
      <c r="B262" s="64" t="s">
        <v>7</v>
      </c>
      <c r="C262" s="61"/>
      <c r="D262" s="62"/>
      <c r="E262" s="59"/>
      <c r="F262" s="66">
        <f>IF(G262=1,0,IF(E262&gt;HORAS!$B$96,E262-HORAS!$B$96,))</f>
        <v>0</v>
      </c>
      <c r="G262" s="67">
        <f t="shared" si="128"/>
        <v>0</v>
      </c>
      <c r="H262" s="67">
        <f>IF(D262&gt;=HORAS!$B$103,1,0)</f>
        <v>0</v>
      </c>
      <c r="I262" s="68">
        <f t="shared" si="129"/>
        <v>0</v>
      </c>
      <c r="J262" s="68">
        <f>IF(I262&lt;=HORAS!$B$115,0,IF(I262&lt;=HORAS!$B$116,0.25,IF(I262&lt;=HORAS!$B$117,0.5,IF(I262&lt;=HORAS!$B$114,0.75,1))))</f>
        <v>0</v>
      </c>
      <c r="K262" s="69">
        <f>IF(G262=1,0,IF(E262&gt;HORAS!$B$97,E262-HORAS!$B$97,0))</f>
        <v>0</v>
      </c>
      <c r="L262" s="68">
        <f t="shared" si="130"/>
        <v>0</v>
      </c>
      <c r="M262" s="68">
        <f t="shared" si="131"/>
        <v>0</v>
      </c>
      <c r="N262" s="67">
        <f t="shared" si="132"/>
        <v>0</v>
      </c>
      <c r="O262" s="67">
        <f>IF(E262&lt;HORAS!$B$97,J262,0)</f>
        <v>0</v>
      </c>
      <c r="P262" s="67">
        <f t="shared" si="133"/>
        <v>0</v>
      </c>
      <c r="Q262" s="67">
        <f>IF(E262&gt;HORAS!$B$97,J262,0)</f>
        <v>0</v>
      </c>
      <c r="R262" s="67">
        <f t="shared" ref="R262:R325" si="157">N262+O262</f>
        <v>0</v>
      </c>
      <c r="S262" s="67">
        <f t="shared" ref="S262:S325" si="158">P262+Q262</f>
        <v>0</v>
      </c>
      <c r="T262" s="67"/>
      <c r="U262" s="67">
        <f t="shared" ref="U262:U325" si="159">WEEKDAY(C262,2)</f>
        <v>6</v>
      </c>
      <c r="V262" s="70" t="e">
        <f>VLOOKUP(C262,HORAS!$A$120:$A$137,1,FALSE)</f>
        <v>#N/A</v>
      </c>
      <c r="W262" s="67" t="b">
        <f t="shared" ref="W262:W325" si="160">ISERROR(V262)</f>
        <v>1</v>
      </c>
      <c r="X262" s="59">
        <f t="shared" ref="X262:X325" si="161">IF(U262=7,E262-D262,IF(W262=FALSE,E262-D262,0))</f>
        <v>0</v>
      </c>
      <c r="Y262" s="71">
        <f t="shared" ref="Y262:Y325" si="162">HOUR(X262)</f>
        <v>0</v>
      </c>
      <c r="Z262" s="71">
        <f t="shared" ref="Z262:Z325" si="163">MINUTE(X262)</f>
        <v>0</v>
      </c>
      <c r="AA262" s="67">
        <f t="shared" ref="AA262:AA325" si="164">IF(Y262&lt;8,Y262,8)</f>
        <v>0</v>
      </c>
      <c r="AB262" s="67">
        <f t="shared" ref="AB262:AB325" si="165">IF(Y262&gt;=8,Y262-AA262,0)</f>
        <v>0</v>
      </c>
      <c r="AC262" s="69">
        <f>IF(U262=7,IF(E262&gt;HORAS!$B$97,E262-HORAS!$B$97,0),IF(W262=FALSE,IF(E262&gt;HORAS!$B$97,E262-HORAS!$B$97,0),0))</f>
        <v>0</v>
      </c>
      <c r="AD262" s="71">
        <f t="shared" ref="AD262:AD325" si="166">HOUR(AC262)</f>
        <v>0</v>
      </c>
      <c r="AE262" s="71">
        <f t="shared" ref="AE262:AE325" si="167">MINUTE(AC262)</f>
        <v>0</v>
      </c>
      <c r="AF262" s="68">
        <f>IF(AE262&lt;=HORAS!$B$115,0,IF(AE262&lt;=HORAS!$B$116,0.25,IF(AE262&lt;=HORAS!$B$117,0.5,IF(AE262&lt;=HORAS!$B$114,0.75,1))))</f>
        <v>0</v>
      </c>
      <c r="AG262" s="67">
        <f t="shared" ref="AG262:AG325" si="168">IF(AA262&lt;8,AF262,0)</f>
        <v>0</v>
      </c>
      <c r="AH262" s="67">
        <f>IF(AA262&gt;=8,IF(E262&lt;HORAS!$B$97,AF262,0),0)</f>
        <v>0</v>
      </c>
      <c r="AI262" s="67">
        <f>IF(E262&gt;=HORAS!$B$97,AF262,0)</f>
        <v>0</v>
      </c>
      <c r="AJ262" s="67">
        <f t="shared" ref="AJ262:AJ325" si="169">AA262+AG262</f>
        <v>0</v>
      </c>
      <c r="AK262" s="67">
        <f t="shared" ref="AK262:AK325" si="170">AB262+AH262</f>
        <v>0</v>
      </c>
      <c r="AL262" s="71">
        <f t="shared" ref="AL262:AL325" si="171">AD262+AI262</f>
        <v>0</v>
      </c>
      <c r="AN262" s="59">
        <f t="shared" ref="AN262:AN325" si="172">IF(H262=1,E262-(D262-12),0)</f>
        <v>0</v>
      </c>
      <c r="AO262" s="58">
        <f>IF(H262=1,IF(D262&lt;HORAS!$B$104,HORAS!$D$104-HORAS!$B$104,HORAS!$D$104-D262),0)</f>
        <v>0</v>
      </c>
      <c r="AP262" s="58">
        <f>IF(H262=1,IF(E262&gt;HORAS!$C$104,HORAS!$C$104,E262),0)</f>
        <v>0</v>
      </c>
      <c r="AQ262" s="58">
        <f t="shared" ref="AQ262:AQ325" si="173">AO262+AP262</f>
        <v>0</v>
      </c>
      <c r="AR262" s="72">
        <f t="shared" ref="AR262:AR325" si="174">HOUR(AQ262)</f>
        <v>0</v>
      </c>
      <c r="AS262" s="72">
        <f t="shared" ref="AS262:AS325" si="175">MINUTE(AQ262)</f>
        <v>0</v>
      </c>
      <c r="AT262" s="68">
        <f>IF(AS262&lt;=HORAS!$B$115,0,IF(AS262&lt;=HORAS!$B$116,0.25,IF(AS262&lt;=HORAS!$B$117,0.5,IF(AS262&lt;=HORAS!$B$114,0.75,1))))</f>
        <v>0</v>
      </c>
      <c r="AU262" s="67">
        <f t="shared" ref="AU262:AU325" si="176">AR262+AT262</f>
        <v>0</v>
      </c>
      <c r="AV262" s="59">
        <f>IF(H262=1,IF(E262&gt;HORAS!$C$104,E262-HORAS!$C$104),0)</f>
        <v>0</v>
      </c>
      <c r="AW262" s="67">
        <f t="shared" ref="AW262:AW325" si="177">HOUR(AV262)</f>
        <v>0</v>
      </c>
      <c r="AX262" s="67">
        <f t="shared" ref="AX262:AX325" si="178">MINUTE(AV262)</f>
        <v>0</v>
      </c>
      <c r="AY262" s="68">
        <f>IF(AX262&lt;=HORAS!$B$115,0,IF(AX262&lt;=HORAS!$B$116,0.25,IF(AX262&lt;=HORAS!$B$117,0.5,IF(AX262&lt;=HORAS!$B$114,0.75,1))))</f>
        <v>0</v>
      </c>
      <c r="AZ262" s="67">
        <f t="shared" ref="AZ262:AZ325" si="179">AW262+AY262</f>
        <v>0</v>
      </c>
      <c r="BA262" s="67"/>
    </row>
    <row r="263" spans="1:53" s="72" customFormat="1" x14ac:dyDescent="0.2">
      <c r="A263" s="64" t="s">
        <v>232</v>
      </c>
      <c r="B263" s="64" t="s">
        <v>7</v>
      </c>
      <c r="C263" s="61"/>
      <c r="D263" s="62"/>
      <c r="E263" s="63"/>
      <c r="F263" s="66">
        <f>IF(G263=1,0,IF(E263&gt;HORAS!$B$96,E263-HORAS!$B$96,))</f>
        <v>0</v>
      </c>
      <c r="G263" s="67">
        <f t="shared" ref="G263:G326" si="180">IF(U263=7,1,IF(W263=FALSE,1,0))</f>
        <v>0</v>
      </c>
      <c r="H263" s="67">
        <f>IF(D263&gt;=HORAS!$B$103,1,0)</f>
        <v>0</v>
      </c>
      <c r="I263" s="68">
        <f t="shared" ref="I263:I326" si="181">MINUTE(F263)</f>
        <v>0</v>
      </c>
      <c r="J263" s="68">
        <f>IF(I263&lt;=HORAS!$B$115,0,IF(I263&lt;=HORAS!$B$116,0.25,IF(I263&lt;=HORAS!$B$117,0.5,IF(I263&lt;=HORAS!$B$114,0.75,1))))</f>
        <v>0</v>
      </c>
      <c r="K263" s="69">
        <f>IF(G263=1,0,IF(E263&gt;HORAS!$B$97,E263-HORAS!$B$97,0))</f>
        <v>0</v>
      </c>
      <c r="L263" s="68">
        <f t="shared" ref="L263:L326" si="182">MINUTE(K263)</f>
        <v>0</v>
      </c>
      <c r="M263" s="68">
        <f t="shared" ref="M263:M326" si="183">HOUR(F263)</f>
        <v>0</v>
      </c>
      <c r="N263" s="67">
        <f t="shared" ref="N263:N326" si="184">M263-P263</f>
        <v>0</v>
      </c>
      <c r="O263" s="67">
        <f>IF(E263&lt;HORAS!$B$97,J263,0)</f>
        <v>0</v>
      </c>
      <c r="P263" s="67">
        <f t="shared" ref="P263:P326" si="185">HOUR(K263)</f>
        <v>0</v>
      </c>
      <c r="Q263" s="67">
        <f>IF(E263&gt;HORAS!$B$97,J263,0)</f>
        <v>0</v>
      </c>
      <c r="R263" s="67">
        <f t="shared" si="157"/>
        <v>0</v>
      </c>
      <c r="S263" s="67">
        <f t="shared" si="158"/>
        <v>0</v>
      </c>
      <c r="T263" s="67"/>
      <c r="U263" s="67">
        <f t="shared" si="159"/>
        <v>6</v>
      </c>
      <c r="V263" s="70" t="e">
        <f>VLOOKUP(C263,HORAS!$A$120:$A$137,1,FALSE)</f>
        <v>#N/A</v>
      </c>
      <c r="W263" s="67" t="b">
        <f t="shared" si="160"/>
        <v>1</v>
      </c>
      <c r="X263" s="59">
        <f t="shared" si="161"/>
        <v>0</v>
      </c>
      <c r="Y263" s="71">
        <f t="shared" si="162"/>
        <v>0</v>
      </c>
      <c r="Z263" s="71">
        <f t="shared" si="163"/>
        <v>0</v>
      </c>
      <c r="AA263" s="67">
        <f t="shared" si="164"/>
        <v>0</v>
      </c>
      <c r="AB263" s="67">
        <f t="shared" si="165"/>
        <v>0</v>
      </c>
      <c r="AC263" s="69">
        <f>IF(U263=7,IF(E263&gt;HORAS!$B$97,E263-HORAS!$B$97,0),IF(W263=FALSE,IF(E263&gt;HORAS!$B$97,E263-HORAS!$B$97,0),0))</f>
        <v>0</v>
      </c>
      <c r="AD263" s="71">
        <f t="shared" si="166"/>
        <v>0</v>
      </c>
      <c r="AE263" s="71">
        <f t="shared" si="167"/>
        <v>0</v>
      </c>
      <c r="AF263" s="68">
        <f>IF(AE263&lt;=HORAS!$B$115,0,IF(AE263&lt;=HORAS!$B$116,0.25,IF(AE263&lt;=HORAS!$B$117,0.5,IF(AE263&lt;=HORAS!$B$114,0.75,1))))</f>
        <v>0</v>
      </c>
      <c r="AG263" s="67">
        <f t="shared" si="168"/>
        <v>0</v>
      </c>
      <c r="AH263" s="67">
        <f>IF(AA263&gt;=8,IF(E263&lt;HORAS!$B$97,AF263,0),0)</f>
        <v>0</v>
      </c>
      <c r="AI263" s="67">
        <f>IF(E263&gt;=HORAS!$B$97,AF263,0)</f>
        <v>0</v>
      </c>
      <c r="AJ263" s="67">
        <f t="shared" si="169"/>
        <v>0</v>
      </c>
      <c r="AK263" s="67">
        <f t="shared" si="170"/>
        <v>0</v>
      </c>
      <c r="AL263" s="71">
        <f t="shared" si="171"/>
        <v>0</v>
      </c>
      <c r="AN263" s="59">
        <f t="shared" si="172"/>
        <v>0</v>
      </c>
      <c r="AO263" s="58">
        <f>IF(H263=1,IF(D263&lt;HORAS!$B$104,HORAS!$D$104-HORAS!$B$104,HORAS!$D$104-D263),0)</f>
        <v>0</v>
      </c>
      <c r="AP263" s="58">
        <f>IF(H263=1,IF(E263&gt;HORAS!$C$104,HORAS!$C$104,E263),0)</f>
        <v>0</v>
      </c>
      <c r="AQ263" s="58">
        <f t="shared" si="173"/>
        <v>0</v>
      </c>
      <c r="AR263" s="72">
        <f t="shared" si="174"/>
        <v>0</v>
      </c>
      <c r="AS263" s="72">
        <f t="shared" si="175"/>
        <v>0</v>
      </c>
      <c r="AT263" s="68">
        <f>IF(AS263&lt;=HORAS!$B$115,0,IF(AS263&lt;=HORAS!$B$116,0.25,IF(AS263&lt;=HORAS!$B$117,0.5,IF(AS263&lt;=HORAS!$B$114,0.75,1))))</f>
        <v>0</v>
      </c>
      <c r="AU263" s="67">
        <f t="shared" si="176"/>
        <v>0</v>
      </c>
      <c r="AV263" s="59">
        <f>IF(H263=1,IF(E263&gt;HORAS!$C$104,E263-HORAS!$C$104),0)</f>
        <v>0</v>
      </c>
      <c r="AW263" s="67">
        <f t="shared" si="177"/>
        <v>0</v>
      </c>
      <c r="AX263" s="67">
        <f t="shared" si="178"/>
        <v>0</v>
      </c>
      <c r="AY263" s="68">
        <f>IF(AX263&lt;=HORAS!$B$115,0,IF(AX263&lt;=HORAS!$B$116,0.25,IF(AX263&lt;=HORAS!$B$117,0.5,IF(AX263&lt;=HORAS!$B$114,0.75,1))))</f>
        <v>0</v>
      </c>
      <c r="AZ263" s="67">
        <f t="shared" si="179"/>
        <v>0</v>
      </c>
      <c r="BA263" s="67"/>
    </row>
    <row r="264" spans="1:53" s="72" customFormat="1" x14ac:dyDescent="0.2">
      <c r="A264" s="64" t="s">
        <v>232</v>
      </c>
      <c r="B264" s="64" t="s">
        <v>7</v>
      </c>
      <c r="C264" s="61"/>
      <c r="D264" s="62"/>
      <c r="E264" s="64"/>
      <c r="F264" s="66">
        <f>IF(G264=1,0,IF(E264&gt;HORAS!$B$96,E264-HORAS!$B$96,))</f>
        <v>0</v>
      </c>
      <c r="G264" s="67">
        <f t="shared" si="180"/>
        <v>0</v>
      </c>
      <c r="H264" s="67">
        <f>IF(D264&gt;=HORAS!$B$103,1,0)</f>
        <v>0</v>
      </c>
      <c r="I264" s="68">
        <f t="shared" si="181"/>
        <v>0</v>
      </c>
      <c r="J264" s="68">
        <f>IF(I264&lt;=HORAS!$B$115,0,IF(I264&lt;=HORAS!$B$116,0.25,IF(I264&lt;=HORAS!$B$117,0.5,IF(I264&lt;=HORAS!$B$114,0.75,1))))</f>
        <v>0</v>
      </c>
      <c r="K264" s="69">
        <f>IF(G264=1,0,IF(E264&gt;HORAS!$B$97,E264-HORAS!$B$97,0))</f>
        <v>0</v>
      </c>
      <c r="L264" s="68">
        <f t="shared" si="182"/>
        <v>0</v>
      </c>
      <c r="M264" s="68">
        <f t="shared" si="183"/>
        <v>0</v>
      </c>
      <c r="N264" s="67">
        <f t="shared" si="184"/>
        <v>0</v>
      </c>
      <c r="O264" s="67">
        <f>IF(E264&lt;HORAS!$B$97,J264,0)</f>
        <v>0</v>
      </c>
      <c r="P264" s="67">
        <f t="shared" si="185"/>
        <v>0</v>
      </c>
      <c r="Q264" s="67">
        <f>IF(E264&gt;HORAS!$B$97,J264,0)</f>
        <v>0</v>
      </c>
      <c r="R264" s="67">
        <f t="shared" si="157"/>
        <v>0</v>
      </c>
      <c r="S264" s="67">
        <f t="shared" si="158"/>
        <v>0</v>
      </c>
      <c r="T264" s="67"/>
      <c r="U264" s="67">
        <f t="shared" si="159"/>
        <v>6</v>
      </c>
      <c r="V264" s="70" t="e">
        <f>VLOOKUP(C264,HORAS!$A$120:$A$137,1,FALSE)</f>
        <v>#N/A</v>
      </c>
      <c r="W264" s="67" t="b">
        <f t="shared" si="160"/>
        <v>1</v>
      </c>
      <c r="X264" s="59">
        <f t="shared" si="161"/>
        <v>0</v>
      </c>
      <c r="Y264" s="71">
        <f t="shared" si="162"/>
        <v>0</v>
      </c>
      <c r="Z264" s="71">
        <f t="shared" si="163"/>
        <v>0</v>
      </c>
      <c r="AA264" s="67">
        <f t="shared" si="164"/>
        <v>0</v>
      </c>
      <c r="AB264" s="67">
        <f t="shared" si="165"/>
        <v>0</v>
      </c>
      <c r="AC264" s="69">
        <f>IF(U264=7,IF(E264&gt;HORAS!$B$97,E264-HORAS!$B$97,0),IF(W264=FALSE,IF(E264&gt;HORAS!$B$97,E264-HORAS!$B$97,0),0))</f>
        <v>0</v>
      </c>
      <c r="AD264" s="71">
        <f t="shared" si="166"/>
        <v>0</v>
      </c>
      <c r="AE264" s="71">
        <f t="shared" si="167"/>
        <v>0</v>
      </c>
      <c r="AF264" s="68">
        <f>IF(AE264&lt;=HORAS!$B$115,0,IF(AE264&lt;=HORAS!$B$116,0.25,IF(AE264&lt;=HORAS!$B$117,0.5,IF(AE264&lt;=HORAS!$B$114,0.75,1))))</f>
        <v>0</v>
      </c>
      <c r="AG264" s="67">
        <f t="shared" si="168"/>
        <v>0</v>
      </c>
      <c r="AH264" s="67">
        <f>IF(AA264&gt;=8,IF(E264&lt;HORAS!$B$97,AF264,0),0)</f>
        <v>0</v>
      </c>
      <c r="AI264" s="67">
        <f>IF(E264&gt;=HORAS!$B$97,AF264,0)</f>
        <v>0</v>
      </c>
      <c r="AJ264" s="67">
        <f t="shared" si="169"/>
        <v>0</v>
      </c>
      <c r="AK264" s="67">
        <f t="shared" si="170"/>
        <v>0</v>
      </c>
      <c r="AL264" s="71">
        <f t="shared" si="171"/>
        <v>0</v>
      </c>
      <c r="AN264" s="59">
        <f t="shared" si="172"/>
        <v>0</v>
      </c>
      <c r="AO264" s="58">
        <f>IF(H264=1,IF(D264&lt;HORAS!$B$104,HORAS!$D$104-HORAS!$B$104,HORAS!$D$104-D264),0)</f>
        <v>0</v>
      </c>
      <c r="AP264" s="58">
        <f>IF(H264=1,IF(E264&gt;HORAS!$C$104,HORAS!$C$104,E264),0)</f>
        <v>0</v>
      </c>
      <c r="AQ264" s="58">
        <f t="shared" si="173"/>
        <v>0</v>
      </c>
      <c r="AR264" s="72">
        <f t="shared" si="174"/>
        <v>0</v>
      </c>
      <c r="AS264" s="72">
        <f t="shared" si="175"/>
        <v>0</v>
      </c>
      <c r="AT264" s="68">
        <f>IF(AS264&lt;=HORAS!$B$115,0,IF(AS264&lt;=HORAS!$B$116,0.25,IF(AS264&lt;=HORAS!$B$117,0.5,IF(AS264&lt;=HORAS!$B$114,0.75,1))))</f>
        <v>0</v>
      </c>
      <c r="AU264" s="67">
        <f t="shared" si="176"/>
        <v>0</v>
      </c>
      <c r="AV264" s="59">
        <f>IF(H264=1,IF(E264&gt;HORAS!$C$104,E264-HORAS!$C$104),0)</f>
        <v>0</v>
      </c>
      <c r="AW264" s="67">
        <f t="shared" si="177"/>
        <v>0</v>
      </c>
      <c r="AX264" s="67">
        <f t="shared" si="178"/>
        <v>0</v>
      </c>
      <c r="AY264" s="68">
        <f>IF(AX264&lt;=HORAS!$B$115,0,IF(AX264&lt;=HORAS!$B$116,0.25,IF(AX264&lt;=HORAS!$B$117,0.5,IF(AX264&lt;=HORAS!$B$114,0.75,1))))</f>
        <v>0</v>
      </c>
      <c r="AZ264" s="67">
        <f t="shared" si="179"/>
        <v>0</v>
      </c>
      <c r="BA264" s="67"/>
    </row>
    <row r="265" spans="1:53" s="72" customFormat="1" x14ac:dyDescent="0.2">
      <c r="A265" s="64" t="s">
        <v>232</v>
      </c>
      <c r="B265" s="64" t="s">
        <v>7</v>
      </c>
      <c r="C265" s="61"/>
      <c r="D265" s="62"/>
      <c r="E265" s="64"/>
      <c r="F265" s="66">
        <f>IF(G265=1,0,IF(E265&gt;HORAS!$B$96,E265-HORAS!$B$96,))</f>
        <v>0</v>
      </c>
      <c r="G265" s="67">
        <f t="shared" si="180"/>
        <v>0</v>
      </c>
      <c r="H265" s="67">
        <f>IF(D265&gt;=HORAS!$B$103,1,0)</f>
        <v>0</v>
      </c>
      <c r="I265" s="68">
        <f t="shared" si="181"/>
        <v>0</v>
      </c>
      <c r="J265" s="68">
        <f>IF(I265&lt;=HORAS!$B$115,0,IF(I265&lt;=HORAS!$B$116,0.25,IF(I265&lt;=HORAS!$B$117,0.5,IF(I265&lt;=HORAS!$B$114,0.75,1))))</f>
        <v>0</v>
      </c>
      <c r="K265" s="69">
        <f>IF(G265=1,0,IF(E265&gt;HORAS!$B$97,E265-HORAS!$B$97,0))</f>
        <v>0</v>
      </c>
      <c r="L265" s="68">
        <f t="shared" si="182"/>
        <v>0</v>
      </c>
      <c r="M265" s="68">
        <f t="shared" si="183"/>
        <v>0</v>
      </c>
      <c r="N265" s="67">
        <f t="shared" si="184"/>
        <v>0</v>
      </c>
      <c r="O265" s="67">
        <f>IF(E265&lt;HORAS!$B$97,J265,0)</f>
        <v>0</v>
      </c>
      <c r="P265" s="67">
        <f t="shared" si="185"/>
        <v>0</v>
      </c>
      <c r="Q265" s="67">
        <f>IF(E265&gt;HORAS!$B$97,J265,0)</f>
        <v>0</v>
      </c>
      <c r="R265" s="67">
        <f t="shared" si="157"/>
        <v>0</v>
      </c>
      <c r="S265" s="67">
        <f t="shared" si="158"/>
        <v>0</v>
      </c>
      <c r="T265" s="67"/>
      <c r="U265" s="67">
        <f t="shared" si="159"/>
        <v>6</v>
      </c>
      <c r="V265" s="70" t="e">
        <f>VLOOKUP(C265,HORAS!$A$120:$A$137,1,FALSE)</f>
        <v>#N/A</v>
      </c>
      <c r="W265" s="67" t="b">
        <f t="shared" si="160"/>
        <v>1</v>
      </c>
      <c r="X265" s="59">
        <f t="shared" si="161"/>
        <v>0</v>
      </c>
      <c r="Y265" s="71">
        <f t="shared" si="162"/>
        <v>0</v>
      </c>
      <c r="Z265" s="71">
        <f t="shared" si="163"/>
        <v>0</v>
      </c>
      <c r="AA265" s="67">
        <f t="shared" si="164"/>
        <v>0</v>
      </c>
      <c r="AB265" s="67">
        <f t="shared" si="165"/>
        <v>0</v>
      </c>
      <c r="AC265" s="69">
        <f>IF(U265=7,IF(E265&gt;HORAS!$B$97,E265-HORAS!$B$97,0),IF(W265=FALSE,IF(E265&gt;HORAS!$B$97,E265-HORAS!$B$97,0),0))</f>
        <v>0</v>
      </c>
      <c r="AD265" s="71">
        <f t="shared" si="166"/>
        <v>0</v>
      </c>
      <c r="AE265" s="71">
        <f t="shared" si="167"/>
        <v>0</v>
      </c>
      <c r="AF265" s="68">
        <f>IF(AE265&lt;=HORAS!$B$115,0,IF(AE265&lt;=HORAS!$B$116,0.25,IF(AE265&lt;=HORAS!$B$117,0.5,IF(AE265&lt;=HORAS!$B$114,0.75,1))))</f>
        <v>0</v>
      </c>
      <c r="AG265" s="67">
        <f t="shared" si="168"/>
        <v>0</v>
      </c>
      <c r="AH265" s="67">
        <f>IF(AA265&gt;=8,IF(E265&lt;HORAS!$B$97,AF265,0),0)</f>
        <v>0</v>
      </c>
      <c r="AI265" s="67">
        <f>IF(E265&gt;=HORAS!$B$97,AF265,0)</f>
        <v>0</v>
      </c>
      <c r="AJ265" s="67">
        <f t="shared" si="169"/>
        <v>0</v>
      </c>
      <c r="AK265" s="67">
        <f t="shared" si="170"/>
        <v>0</v>
      </c>
      <c r="AL265" s="71">
        <f t="shared" si="171"/>
        <v>0</v>
      </c>
      <c r="AN265" s="59">
        <f t="shared" si="172"/>
        <v>0</v>
      </c>
      <c r="AO265" s="58">
        <f>IF(H265=1,IF(D265&lt;HORAS!$B$104,HORAS!$D$104-HORAS!$B$104,HORAS!$D$104-D265),0)</f>
        <v>0</v>
      </c>
      <c r="AP265" s="58">
        <f>IF(H265=1,IF(E265&gt;HORAS!$C$104,HORAS!$C$104,E265),0)</f>
        <v>0</v>
      </c>
      <c r="AQ265" s="58">
        <f t="shared" si="173"/>
        <v>0</v>
      </c>
      <c r="AR265" s="72">
        <f t="shared" si="174"/>
        <v>0</v>
      </c>
      <c r="AS265" s="72">
        <f t="shared" si="175"/>
        <v>0</v>
      </c>
      <c r="AT265" s="68">
        <f>IF(AS265&lt;=HORAS!$B$115,0,IF(AS265&lt;=HORAS!$B$116,0.25,IF(AS265&lt;=HORAS!$B$117,0.5,IF(AS265&lt;=HORAS!$B$114,0.75,1))))</f>
        <v>0</v>
      </c>
      <c r="AU265" s="67">
        <f t="shared" si="176"/>
        <v>0</v>
      </c>
      <c r="AV265" s="59">
        <f>IF(H265=1,IF(E265&gt;HORAS!$C$104,E265-HORAS!$C$104),0)</f>
        <v>0</v>
      </c>
      <c r="AW265" s="67">
        <f t="shared" si="177"/>
        <v>0</v>
      </c>
      <c r="AX265" s="67">
        <f t="shared" si="178"/>
        <v>0</v>
      </c>
      <c r="AY265" s="68">
        <f>IF(AX265&lt;=HORAS!$B$115,0,IF(AX265&lt;=HORAS!$B$116,0.25,IF(AX265&lt;=HORAS!$B$117,0.5,IF(AX265&lt;=HORAS!$B$114,0.75,1))))</f>
        <v>0</v>
      </c>
      <c r="AZ265" s="67">
        <f t="shared" si="179"/>
        <v>0</v>
      </c>
      <c r="BA265" s="67"/>
    </row>
    <row r="266" spans="1:53" s="72" customFormat="1" x14ac:dyDescent="0.2">
      <c r="A266" s="64" t="s">
        <v>232</v>
      </c>
      <c r="B266" s="64" t="s">
        <v>7</v>
      </c>
      <c r="C266" s="61"/>
      <c r="D266" s="62"/>
      <c r="E266" s="64"/>
      <c r="F266" s="66">
        <f>IF(G266=1,0,IF(E266&gt;HORAS!$B$96,E266-HORAS!$B$96,))</f>
        <v>0</v>
      </c>
      <c r="G266" s="67">
        <f t="shared" si="180"/>
        <v>0</v>
      </c>
      <c r="H266" s="67">
        <f>IF(D266&gt;=HORAS!$B$103,1,0)</f>
        <v>0</v>
      </c>
      <c r="I266" s="68">
        <f t="shared" si="181"/>
        <v>0</v>
      </c>
      <c r="J266" s="68">
        <f>IF(I266&lt;=HORAS!$B$115,0,IF(I266&lt;=HORAS!$B$116,0.25,IF(I266&lt;=HORAS!$B$117,0.5,IF(I266&lt;=HORAS!$B$114,0.75,1))))</f>
        <v>0</v>
      </c>
      <c r="K266" s="69">
        <f>IF(G266=1,0,IF(E266&gt;HORAS!$B$97,E266-HORAS!$B$97,0))</f>
        <v>0</v>
      </c>
      <c r="L266" s="68">
        <f t="shared" si="182"/>
        <v>0</v>
      </c>
      <c r="M266" s="68">
        <f t="shared" si="183"/>
        <v>0</v>
      </c>
      <c r="N266" s="67">
        <f t="shared" si="184"/>
        <v>0</v>
      </c>
      <c r="O266" s="67">
        <f>IF(E266&lt;HORAS!$B$97,J266,0)</f>
        <v>0</v>
      </c>
      <c r="P266" s="67">
        <f t="shared" si="185"/>
        <v>0</v>
      </c>
      <c r="Q266" s="67">
        <f>IF(E266&gt;HORAS!$B$97,J266,0)</f>
        <v>0</v>
      </c>
      <c r="R266" s="67">
        <f t="shared" si="157"/>
        <v>0</v>
      </c>
      <c r="S266" s="67">
        <f t="shared" si="158"/>
        <v>0</v>
      </c>
      <c r="T266" s="67"/>
      <c r="U266" s="67">
        <f t="shared" si="159"/>
        <v>6</v>
      </c>
      <c r="V266" s="70" t="e">
        <f>VLOOKUP(C266,HORAS!$A$120:$A$137,1,FALSE)</f>
        <v>#N/A</v>
      </c>
      <c r="W266" s="67" t="b">
        <f t="shared" si="160"/>
        <v>1</v>
      </c>
      <c r="X266" s="59">
        <f t="shared" si="161"/>
        <v>0</v>
      </c>
      <c r="Y266" s="71">
        <f t="shared" si="162"/>
        <v>0</v>
      </c>
      <c r="Z266" s="71">
        <f t="shared" si="163"/>
        <v>0</v>
      </c>
      <c r="AA266" s="67">
        <f t="shared" si="164"/>
        <v>0</v>
      </c>
      <c r="AB266" s="67">
        <f t="shared" si="165"/>
        <v>0</v>
      </c>
      <c r="AC266" s="69">
        <f>IF(U266=7,IF(E266&gt;HORAS!$B$97,E266-HORAS!$B$97,0),IF(W266=FALSE,IF(E266&gt;HORAS!$B$97,E266-HORAS!$B$97,0),0))</f>
        <v>0</v>
      </c>
      <c r="AD266" s="71">
        <f t="shared" si="166"/>
        <v>0</v>
      </c>
      <c r="AE266" s="71">
        <f t="shared" si="167"/>
        <v>0</v>
      </c>
      <c r="AF266" s="68">
        <f>IF(AE266&lt;=HORAS!$B$115,0,IF(AE266&lt;=HORAS!$B$116,0.25,IF(AE266&lt;=HORAS!$B$117,0.5,IF(AE266&lt;=HORAS!$B$114,0.75,1))))</f>
        <v>0</v>
      </c>
      <c r="AG266" s="67">
        <f t="shared" si="168"/>
        <v>0</v>
      </c>
      <c r="AH266" s="67">
        <f>IF(AA266&gt;=8,IF(E266&lt;HORAS!$B$97,AF266,0),0)</f>
        <v>0</v>
      </c>
      <c r="AI266" s="67">
        <f>IF(E266&gt;=HORAS!$B$97,AF266,0)</f>
        <v>0</v>
      </c>
      <c r="AJ266" s="67">
        <f t="shared" si="169"/>
        <v>0</v>
      </c>
      <c r="AK266" s="67">
        <f t="shared" si="170"/>
        <v>0</v>
      </c>
      <c r="AL266" s="71">
        <f t="shared" si="171"/>
        <v>0</v>
      </c>
      <c r="AN266" s="59">
        <f t="shared" si="172"/>
        <v>0</v>
      </c>
      <c r="AO266" s="58">
        <f>IF(H266=1,IF(D266&lt;HORAS!$B$104,HORAS!$D$104-HORAS!$B$104,HORAS!$D$104-D266),0)</f>
        <v>0</v>
      </c>
      <c r="AP266" s="58">
        <f>IF(H266=1,IF(E266&gt;HORAS!$C$104,HORAS!$C$104,E266),0)</f>
        <v>0</v>
      </c>
      <c r="AQ266" s="58">
        <f t="shared" si="173"/>
        <v>0</v>
      </c>
      <c r="AR266" s="72">
        <f t="shared" si="174"/>
        <v>0</v>
      </c>
      <c r="AS266" s="72">
        <f t="shared" si="175"/>
        <v>0</v>
      </c>
      <c r="AT266" s="68">
        <f>IF(AS266&lt;=HORAS!$B$115,0,IF(AS266&lt;=HORAS!$B$116,0.25,IF(AS266&lt;=HORAS!$B$117,0.5,IF(AS266&lt;=HORAS!$B$114,0.75,1))))</f>
        <v>0</v>
      </c>
      <c r="AU266" s="67">
        <f t="shared" si="176"/>
        <v>0</v>
      </c>
      <c r="AV266" s="59">
        <f>IF(H266=1,IF(E266&gt;HORAS!$C$104,E266-HORAS!$C$104),0)</f>
        <v>0</v>
      </c>
      <c r="AW266" s="67">
        <f t="shared" si="177"/>
        <v>0</v>
      </c>
      <c r="AX266" s="67">
        <f t="shared" si="178"/>
        <v>0</v>
      </c>
      <c r="AY266" s="68">
        <f>IF(AX266&lt;=HORAS!$B$115,0,IF(AX266&lt;=HORAS!$B$116,0.25,IF(AX266&lt;=HORAS!$B$117,0.5,IF(AX266&lt;=HORAS!$B$114,0.75,1))))</f>
        <v>0</v>
      </c>
      <c r="AZ266" s="67">
        <f t="shared" si="179"/>
        <v>0</v>
      </c>
      <c r="BA266" s="67"/>
    </row>
    <row r="267" spans="1:53" s="72" customFormat="1" x14ac:dyDescent="0.2">
      <c r="A267" s="64" t="s">
        <v>232</v>
      </c>
      <c r="B267" s="64" t="s">
        <v>7</v>
      </c>
      <c r="C267" s="61"/>
      <c r="D267" s="62"/>
      <c r="E267" s="64"/>
      <c r="F267" s="66">
        <f>IF(G267=1,0,IF(E267&gt;HORAS!$B$96,E267-HORAS!$B$96,))</f>
        <v>0</v>
      </c>
      <c r="G267" s="67">
        <f t="shared" si="180"/>
        <v>0</v>
      </c>
      <c r="H267" s="67">
        <f>IF(D267&gt;=HORAS!$B$103,1,0)</f>
        <v>0</v>
      </c>
      <c r="I267" s="68">
        <f t="shared" si="181"/>
        <v>0</v>
      </c>
      <c r="J267" s="68">
        <f>IF(I267&lt;=HORAS!$B$115,0,IF(I267&lt;=HORAS!$B$116,0.25,IF(I267&lt;=HORAS!$B$117,0.5,IF(I267&lt;=HORAS!$B$114,0.75,1))))</f>
        <v>0</v>
      </c>
      <c r="K267" s="69">
        <f>IF(G267=1,0,IF(E267&gt;HORAS!$B$97,E267-HORAS!$B$97,0))</f>
        <v>0</v>
      </c>
      <c r="L267" s="68">
        <f t="shared" si="182"/>
        <v>0</v>
      </c>
      <c r="M267" s="68">
        <f t="shared" si="183"/>
        <v>0</v>
      </c>
      <c r="N267" s="67">
        <f t="shared" si="184"/>
        <v>0</v>
      </c>
      <c r="O267" s="67">
        <f>IF(E267&lt;HORAS!$B$97,J267,0)</f>
        <v>0</v>
      </c>
      <c r="P267" s="67">
        <f t="shared" si="185"/>
        <v>0</v>
      </c>
      <c r="Q267" s="67">
        <f>IF(E267&gt;HORAS!$B$97,J267,0)</f>
        <v>0</v>
      </c>
      <c r="R267" s="67">
        <f t="shared" si="157"/>
        <v>0</v>
      </c>
      <c r="S267" s="67">
        <f t="shared" si="158"/>
        <v>0</v>
      </c>
      <c r="T267" s="67"/>
      <c r="U267" s="67">
        <f t="shared" si="159"/>
        <v>6</v>
      </c>
      <c r="V267" s="70" t="e">
        <f>VLOOKUP(C267,HORAS!$A$120:$A$137,1,FALSE)</f>
        <v>#N/A</v>
      </c>
      <c r="W267" s="67" t="b">
        <f t="shared" si="160"/>
        <v>1</v>
      </c>
      <c r="X267" s="59">
        <f t="shared" si="161"/>
        <v>0</v>
      </c>
      <c r="Y267" s="71">
        <f t="shared" si="162"/>
        <v>0</v>
      </c>
      <c r="Z267" s="71">
        <f t="shared" si="163"/>
        <v>0</v>
      </c>
      <c r="AA267" s="67">
        <f t="shared" si="164"/>
        <v>0</v>
      </c>
      <c r="AB267" s="67">
        <f t="shared" si="165"/>
        <v>0</v>
      </c>
      <c r="AC267" s="69">
        <f>IF(U267=7,IF(E267&gt;HORAS!$B$97,E267-HORAS!$B$97,0),IF(W267=FALSE,IF(E267&gt;HORAS!$B$97,E267-HORAS!$B$97,0),0))</f>
        <v>0</v>
      </c>
      <c r="AD267" s="71">
        <f t="shared" si="166"/>
        <v>0</v>
      </c>
      <c r="AE267" s="71">
        <f t="shared" si="167"/>
        <v>0</v>
      </c>
      <c r="AF267" s="68">
        <f>IF(AE267&lt;=HORAS!$B$115,0,IF(AE267&lt;=HORAS!$B$116,0.25,IF(AE267&lt;=HORAS!$B$117,0.5,IF(AE267&lt;=HORAS!$B$114,0.75,1))))</f>
        <v>0</v>
      </c>
      <c r="AG267" s="67">
        <f t="shared" si="168"/>
        <v>0</v>
      </c>
      <c r="AH267" s="67">
        <f>IF(AA267&gt;=8,IF(E267&lt;HORAS!$B$97,AF267,0),0)</f>
        <v>0</v>
      </c>
      <c r="AI267" s="67">
        <f>IF(E267&gt;=HORAS!$B$97,AF267,0)</f>
        <v>0</v>
      </c>
      <c r="AJ267" s="67">
        <f t="shared" si="169"/>
        <v>0</v>
      </c>
      <c r="AK267" s="67">
        <f t="shared" si="170"/>
        <v>0</v>
      </c>
      <c r="AL267" s="71">
        <f t="shared" si="171"/>
        <v>0</v>
      </c>
      <c r="AN267" s="59">
        <f t="shared" si="172"/>
        <v>0</v>
      </c>
      <c r="AO267" s="58">
        <f>IF(H267=1,IF(D267&lt;HORAS!$B$104,HORAS!$D$104-HORAS!$B$104,HORAS!$D$104-D267),0)</f>
        <v>0</v>
      </c>
      <c r="AP267" s="58">
        <f>IF(H267=1,IF(E267&gt;HORAS!$C$104,HORAS!$C$104,E267),0)</f>
        <v>0</v>
      </c>
      <c r="AQ267" s="58">
        <f t="shared" si="173"/>
        <v>0</v>
      </c>
      <c r="AR267" s="72">
        <f t="shared" si="174"/>
        <v>0</v>
      </c>
      <c r="AS267" s="72">
        <f t="shared" si="175"/>
        <v>0</v>
      </c>
      <c r="AT267" s="68">
        <f>IF(AS267&lt;=HORAS!$B$115,0,IF(AS267&lt;=HORAS!$B$116,0.25,IF(AS267&lt;=HORAS!$B$117,0.5,IF(AS267&lt;=HORAS!$B$114,0.75,1))))</f>
        <v>0</v>
      </c>
      <c r="AU267" s="67">
        <f t="shared" si="176"/>
        <v>0</v>
      </c>
      <c r="AV267" s="59">
        <f>IF(H267=1,IF(E267&gt;HORAS!$C$104,E267-HORAS!$C$104),0)</f>
        <v>0</v>
      </c>
      <c r="AW267" s="67">
        <f t="shared" si="177"/>
        <v>0</v>
      </c>
      <c r="AX267" s="67">
        <f t="shared" si="178"/>
        <v>0</v>
      </c>
      <c r="AY267" s="68">
        <f>IF(AX267&lt;=HORAS!$B$115,0,IF(AX267&lt;=HORAS!$B$116,0.25,IF(AX267&lt;=HORAS!$B$117,0.5,IF(AX267&lt;=HORAS!$B$114,0.75,1))))</f>
        <v>0</v>
      </c>
      <c r="AZ267" s="67">
        <f t="shared" si="179"/>
        <v>0</v>
      </c>
      <c r="BA267" s="67"/>
    </row>
    <row r="268" spans="1:53" s="72" customFormat="1" x14ac:dyDescent="0.2">
      <c r="A268" s="64" t="s">
        <v>232</v>
      </c>
      <c r="B268" s="64" t="s">
        <v>7</v>
      </c>
      <c r="C268" s="61"/>
      <c r="D268" s="62"/>
      <c r="E268" s="64"/>
      <c r="F268" s="66">
        <f>IF(G268=1,0,IF(E268&gt;HORAS!$B$96,E268-HORAS!$B$96,))</f>
        <v>0</v>
      </c>
      <c r="G268" s="67">
        <f t="shared" si="180"/>
        <v>0</v>
      </c>
      <c r="H268" s="67">
        <f>IF(D268&gt;=HORAS!$B$103,1,0)</f>
        <v>0</v>
      </c>
      <c r="I268" s="68">
        <f t="shared" si="181"/>
        <v>0</v>
      </c>
      <c r="J268" s="68">
        <f>IF(I268&lt;=HORAS!$B$115,0,IF(I268&lt;=HORAS!$B$116,0.25,IF(I268&lt;=HORAS!$B$117,0.5,IF(I268&lt;=HORAS!$B$114,0.75,1))))</f>
        <v>0</v>
      </c>
      <c r="K268" s="69">
        <f>IF(G268=1,0,IF(E268&gt;HORAS!$B$97,E268-HORAS!$B$97,0))</f>
        <v>0</v>
      </c>
      <c r="L268" s="68">
        <f t="shared" si="182"/>
        <v>0</v>
      </c>
      <c r="M268" s="68">
        <f t="shared" si="183"/>
        <v>0</v>
      </c>
      <c r="N268" s="67">
        <f t="shared" si="184"/>
        <v>0</v>
      </c>
      <c r="O268" s="67">
        <f>IF(E268&lt;HORAS!$B$97,J268,0)</f>
        <v>0</v>
      </c>
      <c r="P268" s="67">
        <f t="shared" si="185"/>
        <v>0</v>
      </c>
      <c r="Q268" s="67">
        <f>IF(E268&gt;HORAS!$B$97,J268,0)</f>
        <v>0</v>
      </c>
      <c r="R268" s="67">
        <f t="shared" si="157"/>
        <v>0</v>
      </c>
      <c r="S268" s="67">
        <f t="shared" si="158"/>
        <v>0</v>
      </c>
      <c r="T268" s="67"/>
      <c r="U268" s="67">
        <f t="shared" si="159"/>
        <v>6</v>
      </c>
      <c r="V268" s="70" t="e">
        <f>VLOOKUP(C268,HORAS!$A$120:$A$137,1,FALSE)</f>
        <v>#N/A</v>
      </c>
      <c r="W268" s="67" t="b">
        <f t="shared" si="160"/>
        <v>1</v>
      </c>
      <c r="X268" s="59">
        <f t="shared" si="161"/>
        <v>0</v>
      </c>
      <c r="Y268" s="71">
        <f t="shared" si="162"/>
        <v>0</v>
      </c>
      <c r="Z268" s="71">
        <f t="shared" si="163"/>
        <v>0</v>
      </c>
      <c r="AA268" s="67">
        <f t="shared" si="164"/>
        <v>0</v>
      </c>
      <c r="AB268" s="67">
        <f t="shared" si="165"/>
        <v>0</v>
      </c>
      <c r="AC268" s="69">
        <f>IF(U268=7,IF(E268&gt;HORAS!$B$97,E268-HORAS!$B$97,0),IF(W268=FALSE,IF(E268&gt;HORAS!$B$97,E268-HORAS!$B$97,0),0))</f>
        <v>0</v>
      </c>
      <c r="AD268" s="71">
        <f t="shared" si="166"/>
        <v>0</v>
      </c>
      <c r="AE268" s="71">
        <f t="shared" si="167"/>
        <v>0</v>
      </c>
      <c r="AF268" s="68">
        <f>IF(AE268&lt;=HORAS!$B$115,0,IF(AE268&lt;=HORAS!$B$116,0.25,IF(AE268&lt;=HORAS!$B$117,0.5,IF(AE268&lt;=HORAS!$B$114,0.75,1))))</f>
        <v>0</v>
      </c>
      <c r="AG268" s="67">
        <f t="shared" si="168"/>
        <v>0</v>
      </c>
      <c r="AH268" s="67">
        <f>IF(AA268&gt;=8,IF(E268&lt;HORAS!$B$97,AF268,0),0)</f>
        <v>0</v>
      </c>
      <c r="AI268" s="67">
        <f>IF(E268&gt;=HORAS!$B$97,AF268,0)</f>
        <v>0</v>
      </c>
      <c r="AJ268" s="67">
        <f t="shared" si="169"/>
        <v>0</v>
      </c>
      <c r="AK268" s="67">
        <f t="shared" si="170"/>
        <v>0</v>
      </c>
      <c r="AL268" s="71">
        <f t="shared" si="171"/>
        <v>0</v>
      </c>
      <c r="AN268" s="59">
        <f t="shared" si="172"/>
        <v>0</v>
      </c>
      <c r="AO268" s="58">
        <f>IF(H268=1,IF(D268&lt;HORAS!$B$104,HORAS!$D$104-HORAS!$B$104,HORAS!$D$104-D268),0)</f>
        <v>0</v>
      </c>
      <c r="AP268" s="58">
        <f>IF(H268=1,IF(E268&gt;HORAS!$C$104,HORAS!$C$104,E268),0)</f>
        <v>0</v>
      </c>
      <c r="AQ268" s="58">
        <f t="shared" si="173"/>
        <v>0</v>
      </c>
      <c r="AR268" s="72">
        <f t="shared" si="174"/>
        <v>0</v>
      </c>
      <c r="AS268" s="72">
        <f t="shared" si="175"/>
        <v>0</v>
      </c>
      <c r="AT268" s="68">
        <f>IF(AS268&lt;=HORAS!$B$115,0,IF(AS268&lt;=HORAS!$B$116,0.25,IF(AS268&lt;=HORAS!$B$117,0.5,IF(AS268&lt;=HORAS!$B$114,0.75,1))))</f>
        <v>0</v>
      </c>
      <c r="AU268" s="67">
        <f t="shared" si="176"/>
        <v>0</v>
      </c>
      <c r="AV268" s="59">
        <f>IF(H268=1,IF(E268&gt;HORAS!$C$104,E268-HORAS!$C$104),0)</f>
        <v>0</v>
      </c>
      <c r="AW268" s="67">
        <f t="shared" si="177"/>
        <v>0</v>
      </c>
      <c r="AX268" s="67">
        <f t="shared" si="178"/>
        <v>0</v>
      </c>
      <c r="AY268" s="68">
        <f>IF(AX268&lt;=HORAS!$B$115,0,IF(AX268&lt;=HORAS!$B$116,0.25,IF(AX268&lt;=HORAS!$B$117,0.5,IF(AX268&lt;=HORAS!$B$114,0.75,1))))</f>
        <v>0</v>
      </c>
      <c r="AZ268" s="67">
        <f t="shared" si="179"/>
        <v>0</v>
      </c>
      <c r="BA268" s="67"/>
    </row>
    <row r="269" spans="1:53" s="72" customFormat="1" x14ac:dyDescent="0.2">
      <c r="A269" s="64" t="s">
        <v>232</v>
      </c>
      <c r="B269" s="64" t="s">
        <v>7</v>
      </c>
      <c r="C269" s="61"/>
      <c r="D269" s="62"/>
      <c r="E269" s="64"/>
      <c r="F269" s="66">
        <f>IF(G269=1,0,IF(E269&gt;HORAS!$B$96,E269-HORAS!$B$96,))</f>
        <v>0</v>
      </c>
      <c r="G269" s="67">
        <f t="shared" si="180"/>
        <v>0</v>
      </c>
      <c r="H269" s="67">
        <f>IF(D269&gt;=HORAS!$B$103,1,0)</f>
        <v>0</v>
      </c>
      <c r="I269" s="68">
        <f t="shared" si="181"/>
        <v>0</v>
      </c>
      <c r="J269" s="68">
        <f>IF(I269&lt;=HORAS!$B$115,0,IF(I269&lt;=HORAS!$B$116,0.25,IF(I269&lt;=HORAS!$B$117,0.5,IF(I269&lt;=HORAS!$B$114,0.75,1))))</f>
        <v>0</v>
      </c>
      <c r="K269" s="69">
        <f>IF(G269=1,0,IF(E269&gt;HORAS!$B$97,E269-HORAS!$B$97,0))</f>
        <v>0</v>
      </c>
      <c r="L269" s="68">
        <f t="shared" si="182"/>
        <v>0</v>
      </c>
      <c r="M269" s="68">
        <f t="shared" si="183"/>
        <v>0</v>
      </c>
      <c r="N269" s="67">
        <f t="shared" si="184"/>
        <v>0</v>
      </c>
      <c r="O269" s="67">
        <f>IF(E269&lt;HORAS!$B$97,J269,0)</f>
        <v>0</v>
      </c>
      <c r="P269" s="67">
        <f t="shared" si="185"/>
        <v>0</v>
      </c>
      <c r="Q269" s="67">
        <f>IF(E269&gt;HORAS!$B$97,J269,0)</f>
        <v>0</v>
      </c>
      <c r="R269" s="67">
        <f t="shared" si="157"/>
        <v>0</v>
      </c>
      <c r="S269" s="67">
        <f t="shared" si="158"/>
        <v>0</v>
      </c>
      <c r="T269" s="67"/>
      <c r="U269" s="67">
        <f t="shared" si="159"/>
        <v>6</v>
      </c>
      <c r="V269" s="70" t="e">
        <f>VLOOKUP(C269,HORAS!$A$120:$A$137,1,FALSE)</f>
        <v>#N/A</v>
      </c>
      <c r="W269" s="67" t="b">
        <f t="shared" si="160"/>
        <v>1</v>
      </c>
      <c r="X269" s="59">
        <f t="shared" si="161"/>
        <v>0</v>
      </c>
      <c r="Y269" s="71">
        <f t="shared" si="162"/>
        <v>0</v>
      </c>
      <c r="Z269" s="71">
        <f t="shared" si="163"/>
        <v>0</v>
      </c>
      <c r="AA269" s="67">
        <f t="shared" si="164"/>
        <v>0</v>
      </c>
      <c r="AB269" s="67">
        <f t="shared" si="165"/>
        <v>0</v>
      </c>
      <c r="AC269" s="69">
        <f>IF(U269=7,IF(E269&gt;HORAS!$B$97,E269-HORAS!$B$97,0),IF(W269=FALSE,IF(E269&gt;HORAS!$B$97,E269-HORAS!$B$97,0),0))</f>
        <v>0</v>
      </c>
      <c r="AD269" s="71">
        <f t="shared" si="166"/>
        <v>0</v>
      </c>
      <c r="AE269" s="71">
        <f t="shared" si="167"/>
        <v>0</v>
      </c>
      <c r="AF269" s="68">
        <f>IF(AE269&lt;=HORAS!$B$115,0,IF(AE269&lt;=HORAS!$B$116,0.25,IF(AE269&lt;=HORAS!$B$117,0.5,IF(AE269&lt;=HORAS!$B$114,0.75,1))))</f>
        <v>0</v>
      </c>
      <c r="AG269" s="67">
        <f t="shared" si="168"/>
        <v>0</v>
      </c>
      <c r="AH269" s="67">
        <f>IF(AA269&gt;=8,IF(E269&lt;HORAS!$B$97,AF269,0),0)</f>
        <v>0</v>
      </c>
      <c r="AI269" s="67">
        <f>IF(E269&gt;=HORAS!$B$97,AF269,0)</f>
        <v>0</v>
      </c>
      <c r="AJ269" s="67">
        <f t="shared" si="169"/>
        <v>0</v>
      </c>
      <c r="AK269" s="67">
        <f t="shared" si="170"/>
        <v>0</v>
      </c>
      <c r="AL269" s="71">
        <f t="shared" si="171"/>
        <v>0</v>
      </c>
      <c r="AN269" s="59">
        <f t="shared" si="172"/>
        <v>0</v>
      </c>
      <c r="AO269" s="58">
        <f>IF(H269=1,IF(D269&lt;HORAS!$B$104,HORAS!$D$104-HORAS!$B$104,HORAS!$D$104-D269),0)</f>
        <v>0</v>
      </c>
      <c r="AP269" s="58">
        <f>IF(H269=1,IF(E269&gt;HORAS!$C$104,HORAS!$C$104,E269),0)</f>
        <v>0</v>
      </c>
      <c r="AQ269" s="58">
        <f t="shared" si="173"/>
        <v>0</v>
      </c>
      <c r="AR269" s="72">
        <f t="shared" si="174"/>
        <v>0</v>
      </c>
      <c r="AS269" s="72">
        <f t="shared" si="175"/>
        <v>0</v>
      </c>
      <c r="AT269" s="68">
        <f>IF(AS269&lt;=HORAS!$B$115,0,IF(AS269&lt;=HORAS!$B$116,0.25,IF(AS269&lt;=HORAS!$B$117,0.5,IF(AS269&lt;=HORAS!$B$114,0.75,1))))</f>
        <v>0</v>
      </c>
      <c r="AU269" s="67">
        <f t="shared" si="176"/>
        <v>0</v>
      </c>
      <c r="AV269" s="59">
        <f>IF(H269=1,IF(E269&gt;HORAS!$C$104,E269-HORAS!$C$104),0)</f>
        <v>0</v>
      </c>
      <c r="AW269" s="67">
        <f t="shared" si="177"/>
        <v>0</v>
      </c>
      <c r="AX269" s="67">
        <f t="shared" si="178"/>
        <v>0</v>
      </c>
      <c r="AY269" s="68">
        <f>IF(AX269&lt;=HORAS!$B$115,0,IF(AX269&lt;=HORAS!$B$116,0.25,IF(AX269&lt;=HORAS!$B$117,0.5,IF(AX269&lt;=HORAS!$B$114,0.75,1))))</f>
        <v>0</v>
      </c>
      <c r="AZ269" s="67">
        <f t="shared" si="179"/>
        <v>0</v>
      </c>
      <c r="BA269" s="67"/>
    </row>
    <row r="270" spans="1:53" s="72" customFormat="1" x14ac:dyDescent="0.2">
      <c r="A270" s="64" t="s">
        <v>232</v>
      </c>
      <c r="B270" s="64" t="s">
        <v>7</v>
      </c>
      <c r="C270" s="61"/>
      <c r="D270" s="62"/>
      <c r="E270" s="64"/>
      <c r="F270" s="66">
        <f>IF(G270=1,0,IF(E270&gt;HORAS!$B$96,E270-HORAS!$B$96,))</f>
        <v>0</v>
      </c>
      <c r="G270" s="67">
        <f t="shared" si="180"/>
        <v>0</v>
      </c>
      <c r="H270" s="67">
        <f>IF(D270&gt;=HORAS!$B$103,1,0)</f>
        <v>0</v>
      </c>
      <c r="I270" s="68">
        <f t="shared" si="181"/>
        <v>0</v>
      </c>
      <c r="J270" s="68">
        <f>IF(I270&lt;=HORAS!$B$115,0,IF(I270&lt;=HORAS!$B$116,0.25,IF(I270&lt;=HORAS!$B$117,0.5,IF(I270&lt;=HORAS!$B$114,0.75,1))))</f>
        <v>0</v>
      </c>
      <c r="K270" s="69">
        <f>IF(G270=1,0,IF(E270&gt;HORAS!$B$97,E270-HORAS!$B$97,0))</f>
        <v>0</v>
      </c>
      <c r="L270" s="68">
        <f t="shared" si="182"/>
        <v>0</v>
      </c>
      <c r="M270" s="68">
        <f t="shared" si="183"/>
        <v>0</v>
      </c>
      <c r="N270" s="67">
        <f t="shared" si="184"/>
        <v>0</v>
      </c>
      <c r="O270" s="67">
        <f>IF(E270&lt;HORAS!$B$97,J270,0)</f>
        <v>0</v>
      </c>
      <c r="P270" s="67">
        <f t="shared" si="185"/>
        <v>0</v>
      </c>
      <c r="Q270" s="67">
        <f>IF(E270&gt;HORAS!$B$97,J270,0)</f>
        <v>0</v>
      </c>
      <c r="R270" s="67">
        <f t="shared" si="157"/>
        <v>0</v>
      </c>
      <c r="S270" s="67">
        <f t="shared" si="158"/>
        <v>0</v>
      </c>
      <c r="T270" s="67"/>
      <c r="U270" s="67">
        <f t="shared" si="159"/>
        <v>6</v>
      </c>
      <c r="V270" s="70" t="e">
        <f>VLOOKUP(C270,HORAS!$A$120:$A$137,1,FALSE)</f>
        <v>#N/A</v>
      </c>
      <c r="W270" s="67" t="b">
        <f t="shared" si="160"/>
        <v>1</v>
      </c>
      <c r="X270" s="59">
        <f t="shared" si="161"/>
        <v>0</v>
      </c>
      <c r="Y270" s="71">
        <f t="shared" si="162"/>
        <v>0</v>
      </c>
      <c r="Z270" s="71">
        <f t="shared" si="163"/>
        <v>0</v>
      </c>
      <c r="AA270" s="67">
        <f t="shared" si="164"/>
        <v>0</v>
      </c>
      <c r="AB270" s="67">
        <f t="shared" si="165"/>
        <v>0</v>
      </c>
      <c r="AC270" s="69">
        <f>IF(U270=7,IF(E270&gt;HORAS!$B$97,E270-HORAS!$B$97,0),IF(W270=FALSE,IF(E270&gt;HORAS!$B$97,E270-HORAS!$B$97,0),0))</f>
        <v>0</v>
      </c>
      <c r="AD270" s="71">
        <f t="shared" si="166"/>
        <v>0</v>
      </c>
      <c r="AE270" s="71">
        <f t="shared" si="167"/>
        <v>0</v>
      </c>
      <c r="AF270" s="68">
        <f>IF(AE270&lt;=HORAS!$B$115,0,IF(AE270&lt;=HORAS!$B$116,0.25,IF(AE270&lt;=HORAS!$B$117,0.5,IF(AE270&lt;=HORAS!$B$114,0.75,1))))</f>
        <v>0</v>
      </c>
      <c r="AG270" s="67">
        <f t="shared" si="168"/>
        <v>0</v>
      </c>
      <c r="AH270" s="67">
        <f>IF(AA270&gt;=8,IF(E270&lt;HORAS!$B$97,AF270,0),0)</f>
        <v>0</v>
      </c>
      <c r="AI270" s="67">
        <f>IF(E270&gt;=HORAS!$B$97,AF270,0)</f>
        <v>0</v>
      </c>
      <c r="AJ270" s="67">
        <f t="shared" si="169"/>
        <v>0</v>
      </c>
      <c r="AK270" s="67">
        <f t="shared" si="170"/>
        <v>0</v>
      </c>
      <c r="AL270" s="71">
        <f t="shared" si="171"/>
        <v>0</v>
      </c>
      <c r="AN270" s="59">
        <f t="shared" si="172"/>
        <v>0</v>
      </c>
      <c r="AO270" s="58">
        <f>IF(H270=1,IF(D270&lt;HORAS!$B$104,HORAS!$D$104-HORAS!$B$104,HORAS!$D$104-D270),0)</f>
        <v>0</v>
      </c>
      <c r="AP270" s="58">
        <f>IF(H270=1,IF(E270&gt;HORAS!$C$104,HORAS!$C$104,E270),0)</f>
        <v>0</v>
      </c>
      <c r="AQ270" s="58">
        <f t="shared" si="173"/>
        <v>0</v>
      </c>
      <c r="AR270" s="72">
        <f t="shared" si="174"/>
        <v>0</v>
      </c>
      <c r="AS270" s="72">
        <f t="shared" si="175"/>
        <v>0</v>
      </c>
      <c r="AT270" s="68">
        <f>IF(AS270&lt;=HORAS!$B$115,0,IF(AS270&lt;=HORAS!$B$116,0.25,IF(AS270&lt;=HORAS!$B$117,0.5,IF(AS270&lt;=HORAS!$B$114,0.75,1))))</f>
        <v>0</v>
      </c>
      <c r="AU270" s="67">
        <f t="shared" si="176"/>
        <v>0</v>
      </c>
      <c r="AV270" s="59">
        <f>IF(H270=1,IF(E270&gt;HORAS!$C$104,E270-HORAS!$C$104),0)</f>
        <v>0</v>
      </c>
      <c r="AW270" s="67">
        <f t="shared" si="177"/>
        <v>0</v>
      </c>
      <c r="AX270" s="67">
        <f t="shared" si="178"/>
        <v>0</v>
      </c>
      <c r="AY270" s="68">
        <f>IF(AX270&lt;=HORAS!$B$115,0,IF(AX270&lt;=HORAS!$B$116,0.25,IF(AX270&lt;=HORAS!$B$117,0.5,IF(AX270&lt;=HORAS!$B$114,0.75,1))))</f>
        <v>0</v>
      </c>
      <c r="AZ270" s="67">
        <f t="shared" si="179"/>
        <v>0</v>
      </c>
      <c r="BA270" s="67"/>
    </row>
    <row r="271" spans="1:53" s="72" customFormat="1" x14ac:dyDescent="0.2">
      <c r="A271" s="64" t="s">
        <v>232</v>
      </c>
      <c r="B271" s="64" t="s">
        <v>7</v>
      </c>
      <c r="C271" s="61"/>
      <c r="D271" s="62"/>
      <c r="E271" s="64"/>
      <c r="F271" s="66">
        <f>IF(G271=1,0,IF(E271&gt;HORAS!$B$96,E271-HORAS!$B$96,))</f>
        <v>0</v>
      </c>
      <c r="G271" s="67">
        <f t="shared" si="180"/>
        <v>0</v>
      </c>
      <c r="H271" s="67">
        <f>IF(D271&gt;=HORAS!$B$103,1,0)</f>
        <v>0</v>
      </c>
      <c r="I271" s="68">
        <f t="shared" si="181"/>
        <v>0</v>
      </c>
      <c r="J271" s="68">
        <f>IF(I271&lt;=HORAS!$B$115,0,IF(I271&lt;=HORAS!$B$116,0.25,IF(I271&lt;=HORAS!$B$117,0.5,IF(I271&lt;=HORAS!$B$114,0.75,1))))</f>
        <v>0</v>
      </c>
      <c r="K271" s="69">
        <f>IF(G271=1,0,IF(E271&gt;HORAS!$B$97,E271-HORAS!$B$97,0))</f>
        <v>0</v>
      </c>
      <c r="L271" s="68">
        <f t="shared" si="182"/>
        <v>0</v>
      </c>
      <c r="M271" s="68">
        <f t="shared" si="183"/>
        <v>0</v>
      </c>
      <c r="N271" s="67">
        <f t="shared" si="184"/>
        <v>0</v>
      </c>
      <c r="O271" s="67">
        <f>IF(E271&lt;HORAS!$B$97,J271,0)</f>
        <v>0</v>
      </c>
      <c r="P271" s="67">
        <f t="shared" si="185"/>
        <v>0</v>
      </c>
      <c r="Q271" s="67">
        <f>IF(E271&gt;HORAS!$B$97,J271,0)</f>
        <v>0</v>
      </c>
      <c r="R271" s="67">
        <f t="shared" si="157"/>
        <v>0</v>
      </c>
      <c r="S271" s="67">
        <f t="shared" si="158"/>
        <v>0</v>
      </c>
      <c r="T271" s="67"/>
      <c r="U271" s="67">
        <f t="shared" si="159"/>
        <v>6</v>
      </c>
      <c r="V271" s="70" t="e">
        <f>VLOOKUP(C271,HORAS!$A$120:$A$137,1,FALSE)</f>
        <v>#N/A</v>
      </c>
      <c r="W271" s="67" t="b">
        <f t="shared" si="160"/>
        <v>1</v>
      </c>
      <c r="X271" s="59">
        <f t="shared" si="161"/>
        <v>0</v>
      </c>
      <c r="Y271" s="71">
        <f t="shared" si="162"/>
        <v>0</v>
      </c>
      <c r="Z271" s="71">
        <f t="shared" si="163"/>
        <v>0</v>
      </c>
      <c r="AA271" s="67">
        <f t="shared" si="164"/>
        <v>0</v>
      </c>
      <c r="AB271" s="67">
        <f t="shared" si="165"/>
        <v>0</v>
      </c>
      <c r="AC271" s="69">
        <f>IF(U271=7,IF(E271&gt;HORAS!$B$97,E271-HORAS!$B$97,0),IF(W271=FALSE,IF(E271&gt;HORAS!$B$97,E271-HORAS!$B$97,0),0))</f>
        <v>0</v>
      </c>
      <c r="AD271" s="71">
        <f t="shared" si="166"/>
        <v>0</v>
      </c>
      <c r="AE271" s="71">
        <f t="shared" si="167"/>
        <v>0</v>
      </c>
      <c r="AF271" s="68">
        <f>IF(AE271&lt;=HORAS!$B$115,0,IF(AE271&lt;=HORAS!$B$116,0.25,IF(AE271&lt;=HORAS!$B$117,0.5,IF(AE271&lt;=HORAS!$B$114,0.75,1))))</f>
        <v>0</v>
      </c>
      <c r="AG271" s="67">
        <f t="shared" si="168"/>
        <v>0</v>
      </c>
      <c r="AH271" s="67">
        <f>IF(AA271&gt;=8,IF(E271&lt;HORAS!$B$97,AF271,0),0)</f>
        <v>0</v>
      </c>
      <c r="AI271" s="67">
        <f>IF(E271&gt;=HORAS!$B$97,AF271,0)</f>
        <v>0</v>
      </c>
      <c r="AJ271" s="67">
        <f t="shared" si="169"/>
        <v>0</v>
      </c>
      <c r="AK271" s="67">
        <f t="shared" si="170"/>
        <v>0</v>
      </c>
      <c r="AL271" s="71">
        <f t="shared" si="171"/>
        <v>0</v>
      </c>
      <c r="AN271" s="59">
        <f t="shared" si="172"/>
        <v>0</v>
      </c>
      <c r="AO271" s="58">
        <f>IF(H271=1,IF(D271&lt;HORAS!$B$104,HORAS!$D$104-HORAS!$B$104,HORAS!$D$104-D271),0)</f>
        <v>0</v>
      </c>
      <c r="AP271" s="58">
        <f>IF(H271=1,IF(E271&gt;HORAS!$C$104,HORAS!$C$104,E271),0)</f>
        <v>0</v>
      </c>
      <c r="AQ271" s="58">
        <f t="shared" si="173"/>
        <v>0</v>
      </c>
      <c r="AR271" s="72">
        <f t="shared" si="174"/>
        <v>0</v>
      </c>
      <c r="AS271" s="72">
        <f t="shared" si="175"/>
        <v>0</v>
      </c>
      <c r="AT271" s="68">
        <f>IF(AS271&lt;=HORAS!$B$115,0,IF(AS271&lt;=HORAS!$B$116,0.25,IF(AS271&lt;=HORAS!$B$117,0.5,IF(AS271&lt;=HORAS!$B$114,0.75,1))))</f>
        <v>0</v>
      </c>
      <c r="AU271" s="67">
        <f t="shared" si="176"/>
        <v>0</v>
      </c>
      <c r="AV271" s="59">
        <f>IF(H271=1,IF(E271&gt;HORAS!$C$104,E271-HORAS!$C$104),0)</f>
        <v>0</v>
      </c>
      <c r="AW271" s="67">
        <f t="shared" si="177"/>
        <v>0</v>
      </c>
      <c r="AX271" s="67">
        <f t="shared" si="178"/>
        <v>0</v>
      </c>
      <c r="AY271" s="68">
        <f>IF(AX271&lt;=HORAS!$B$115,0,IF(AX271&lt;=HORAS!$B$116,0.25,IF(AX271&lt;=HORAS!$B$117,0.5,IF(AX271&lt;=HORAS!$B$114,0.75,1))))</f>
        <v>0</v>
      </c>
      <c r="AZ271" s="67">
        <f t="shared" si="179"/>
        <v>0</v>
      </c>
      <c r="BA271" s="67"/>
    </row>
    <row r="272" spans="1:53" s="72" customFormat="1" x14ac:dyDescent="0.2">
      <c r="A272" s="64" t="s">
        <v>232</v>
      </c>
      <c r="B272" s="64" t="s">
        <v>7</v>
      </c>
      <c r="C272" s="61"/>
      <c r="D272" s="62"/>
      <c r="E272" s="64"/>
      <c r="F272" s="66">
        <f>IF(G272=1,0,IF(E272&gt;HORAS!$B$96,E272-HORAS!$B$96,))</f>
        <v>0</v>
      </c>
      <c r="G272" s="67">
        <f t="shared" si="180"/>
        <v>0</v>
      </c>
      <c r="H272" s="67">
        <f>IF(D272&gt;=HORAS!$B$103,1,0)</f>
        <v>0</v>
      </c>
      <c r="I272" s="68">
        <f t="shared" si="181"/>
        <v>0</v>
      </c>
      <c r="J272" s="68">
        <f>IF(I272&lt;=HORAS!$B$115,0,IF(I272&lt;=HORAS!$B$116,0.25,IF(I272&lt;=HORAS!$B$117,0.5,IF(I272&lt;=HORAS!$B$114,0.75,1))))</f>
        <v>0</v>
      </c>
      <c r="K272" s="69">
        <f>IF(G272=1,0,IF(E272&gt;HORAS!$B$97,E272-HORAS!$B$97,0))</f>
        <v>0</v>
      </c>
      <c r="L272" s="68">
        <f t="shared" si="182"/>
        <v>0</v>
      </c>
      <c r="M272" s="68">
        <f t="shared" si="183"/>
        <v>0</v>
      </c>
      <c r="N272" s="67">
        <f t="shared" si="184"/>
        <v>0</v>
      </c>
      <c r="O272" s="67">
        <f>IF(E272&lt;HORAS!$B$97,J272,0)</f>
        <v>0</v>
      </c>
      <c r="P272" s="67">
        <f t="shared" si="185"/>
        <v>0</v>
      </c>
      <c r="Q272" s="67">
        <f>IF(E272&gt;HORAS!$B$97,J272,0)</f>
        <v>0</v>
      </c>
      <c r="R272" s="67">
        <f t="shared" si="157"/>
        <v>0</v>
      </c>
      <c r="S272" s="67">
        <f t="shared" si="158"/>
        <v>0</v>
      </c>
      <c r="T272" s="67"/>
      <c r="U272" s="67">
        <f t="shared" si="159"/>
        <v>6</v>
      </c>
      <c r="V272" s="70" t="e">
        <f>VLOOKUP(C272,HORAS!$A$120:$A$137,1,FALSE)</f>
        <v>#N/A</v>
      </c>
      <c r="W272" s="67" t="b">
        <f t="shared" si="160"/>
        <v>1</v>
      </c>
      <c r="X272" s="59">
        <f t="shared" si="161"/>
        <v>0</v>
      </c>
      <c r="Y272" s="71">
        <f t="shared" si="162"/>
        <v>0</v>
      </c>
      <c r="Z272" s="71">
        <f t="shared" si="163"/>
        <v>0</v>
      </c>
      <c r="AA272" s="67">
        <f t="shared" si="164"/>
        <v>0</v>
      </c>
      <c r="AB272" s="67">
        <f t="shared" si="165"/>
        <v>0</v>
      </c>
      <c r="AC272" s="69">
        <f>IF(U272=7,IF(E272&gt;HORAS!$B$97,E272-HORAS!$B$97,0),IF(W272=FALSE,IF(E272&gt;HORAS!$B$97,E272-HORAS!$B$97,0),0))</f>
        <v>0</v>
      </c>
      <c r="AD272" s="71">
        <f t="shared" si="166"/>
        <v>0</v>
      </c>
      <c r="AE272" s="71">
        <f t="shared" si="167"/>
        <v>0</v>
      </c>
      <c r="AF272" s="68">
        <f>IF(AE272&lt;=HORAS!$B$115,0,IF(AE272&lt;=HORAS!$B$116,0.25,IF(AE272&lt;=HORAS!$B$117,0.5,IF(AE272&lt;=HORAS!$B$114,0.75,1))))</f>
        <v>0</v>
      </c>
      <c r="AG272" s="67">
        <f t="shared" si="168"/>
        <v>0</v>
      </c>
      <c r="AH272" s="67">
        <f>IF(AA272&gt;=8,IF(E272&lt;HORAS!$B$97,AF272,0),0)</f>
        <v>0</v>
      </c>
      <c r="AI272" s="67">
        <f>IF(E272&gt;=HORAS!$B$97,AF272,0)</f>
        <v>0</v>
      </c>
      <c r="AJ272" s="67">
        <f t="shared" si="169"/>
        <v>0</v>
      </c>
      <c r="AK272" s="67">
        <f t="shared" si="170"/>
        <v>0</v>
      </c>
      <c r="AL272" s="71">
        <f t="shared" si="171"/>
        <v>0</v>
      </c>
      <c r="AN272" s="59">
        <f t="shared" si="172"/>
        <v>0</v>
      </c>
      <c r="AO272" s="58">
        <f>IF(H272=1,IF(D272&lt;HORAS!$B$104,HORAS!$D$104-HORAS!$B$104,HORAS!$D$104-D272),0)</f>
        <v>0</v>
      </c>
      <c r="AP272" s="58">
        <f>IF(H272=1,IF(E272&gt;HORAS!$C$104,HORAS!$C$104,E272),0)</f>
        <v>0</v>
      </c>
      <c r="AQ272" s="58">
        <f t="shared" si="173"/>
        <v>0</v>
      </c>
      <c r="AR272" s="72">
        <f t="shared" si="174"/>
        <v>0</v>
      </c>
      <c r="AS272" s="72">
        <f t="shared" si="175"/>
        <v>0</v>
      </c>
      <c r="AT272" s="68">
        <f>IF(AS272&lt;=HORAS!$B$115,0,IF(AS272&lt;=HORAS!$B$116,0.25,IF(AS272&lt;=HORAS!$B$117,0.5,IF(AS272&lt;=HORAS!$B$114,0.75,1))))</f>
        <v>0</v>
      </c>
      <c r="AU272" s="67">
        <f t="shared" si="176"/>
        <v>0</v>
      </c>
      <c r="AV272" s="59">
        <f>IF(H272=1,IF(E272&gt;HORAS!$C$104,E272-HORAS!$C$104),0)</f>
        <v>0</v>
      </c>
      <c r="AW272" s="67">
        <f t="shared" si="177"/>
        <v>0</v>
      </c>
      <c r="AX272" s="67">
        <f t="shared" si="178"/>
        <v>0</v>
      </c>
      <c r="AY272" s="68">
        <f>IF(AX272&lt;=HORAS!$B$115,0,IF(AX272&lt;=HORAS!$B$116,0.25,IF(AX272&lt;=HORAS!$B$117,0.5,IF(AX272&lt;=HORAS!$B$114,0.75,1))))</f>
        <v>0</v>
      </c>
      <c r="AZ272" s="67">
        <f t="shared" si="179"/>
        <v>0</v>
      </c>
      <c r="BA272" s="67"/>
    </row>
    <row r="273" spans="1:53" s="72" customFormat="1" x14ac:dyDescent="0.2">
      <c r="A273" s="64" t="s">
        <v>232</v>
      </c>
      <c r="B273" s="64" t="s">
        <v>7</v>
      </c>
      <c r="C273" s="61"/>
      <c r="D273" s="62"/>
      <c r="E273" s="64"/>
      <c r="F273" s="66">
        <f>IF(G273=1,0,IF(E273&gt;HORAS!$B$96,E273-HORAS!$B$96,))</f>
        <v>0</v>
      </c>
      <c r="G273" s="67">
        <f t="shared" si="180"/>
        <v>0</v>
      </c>
      <c r="H273" s="67">
        <f>IF(D273&gt;=HORAS!$B$103,1,0)</f>
        <v>0</v>
      </c>
      <c r="I273" s="68">
        <f t="shared" si="181"/>
        <v>0</v>
      </c>
      <c r="J273" s="68">
        <f>IF(I273&lt;=HORAS!$B$115,0,IF(I273&lt;=HORAS!$B$116,0.25,IF(I273&lt;=HORAS!$B$117,0.5,IF(I273&lt;=HORAS!$B$114,0.75,1))))</f>
        <v>0</v>
      </c>
      <c r="K273" s="69">
        <f>IF(G273=1,0,IF(E273&gt;HORAS!$B$97,E273-HORAS!$B$97,0))</f>
        <v>0</v>
      </c>
      <c r="L273" s="68">
        <f t="shared" si="182"/>
        <v>0</v>
      </c>
      <c r="M273" s="68">
        <f t="shared" si="183"/>
        <v>0</v>
      </c>
      <c r="N273" s="67">
        <f t="shared" si="184"/>
        <v>0</v>
      </c>
      <c r="O273" s="67">
        <f>IF(E273&lt;HORAS!$B$97,J273,0)</f>
        <v>0</v>
      </c>
      <c r="P273" s="67">
        <f t="shared" si="185"/>
        <v>0</v>
      </c>
      <c r="Q273" s="67">
        <f>IF(E273&gt;HORAS!$B$97,J273,0)</f>
        <v>0</v>
      </c>
      <c r="R273" s="67">
        <f t="shared" si="157"/>
        <v>0</v>
      </c>
      <c r="S273" s="67">
        <f t="shared" si="158"/>
        <v>0</v>
      </c>
      <c r="T273" s="67"/>
      <c r="U273" s="67">
        <f t="shared" si="159"/>
        <v>6</v>
      </c>
      <c r="V273" s="70" t="e">
        <f>VLOOKUP(C273,HORAS!$A$120:$A$137,1,FALSE)</f>
        <v>#N/A</v>
      </c>
      <c r="W273" s="67" t="b">
        <f t="shared" si="160"/>
        <v>1</v>
      </c>
      <c r="X273" s="59">
        <f t="shared" si="161"/>
        <v>0</v>
      </c>
      <c r="Y273" s="71">
        <f t="shared" si="162"/>
        <v>0</v>
      </c>
      <c r="Z273" s="71">
        <f t="shared" si="163"/>
        <v>0</v>
      </c>
      <c r="AA273" s="67">
        <f t="shared" si="164"/>
        <v>0</v>
      </c>
      <c r="AB273" s="67">
        <f t="shared" si="165"/>
        <v>0</v>
      </c>
      <c r="AC273" s="69">
        <f>IF(U273=7,IF(E273&gt;HORAS!$B$97,E273-HORAS!$B$97,0),IF(W273=FALSE,IF(E273&gt;HORAS!$B$97,E273-HORAS!$B$97,0),0))</f>
        <v>0</v>
      </c>
      <c r="AD273" s="71">
        <f t="shared" si="166"/>
        <v>0</v>
      </c>
      <c r="AE273" s="71">
        <f t="shared" si="167"/>
        <v>0</v>
      </c>
      <c r="AF273" s="68">
        <f>IF(AE273&lt;=HORAS!$B$115,0,IF(AE273&lt;=HORAS!$B$116,0.25,IF(AE273&lt;=HORAS!$B$117,0.5,IF(AE273&lt;=HORAS!$B$114,0.75,1))))</f>
        <v>0</v>
      </c>
      <c r="AG273" s="67">
        <f t="shared" si="168"/>
        <v>0</v>
      </c>
      <c r="AH273" s="67">
        <f>IF(AA273&gt;=8,IF(E273&lt;HORAS!$B$97,AF273,0),0)</f>
        <v>0</v>
      </c>
      <c r="AI273" s="67">
        <f>IF(E273&gt;=HORAS!$B$97,AF273,0)</f>
        <v>0</v>
      </c>
      <c r="AJ273" s="67">
        <f t="shared" si="169"/>
        <v>0</v>
      </c>
      <c r="AK273" s="67">
        <f t="shared" si="170"/>
        <v>0</v>
      </c>
      <c r="AL273" s="71">
        <f t="shared" si="171"/>
        <v>0</v>
      </c>
      <c r="AN273" s="59">
        <f t="shared" si="172"/>
        <v>0</v>
      </c>
      <c r="AO273" s="58">
        <f>IF(H273=1,IF(D273&lt;HORAS!$B$104,HORAS!$D$104-HORAS!$B$104,HORAS!$D$104-D273),0)</f>
        <v>0</v>
      </c>
      <c r="AP273" s="58">
        <f>IF(H273=1,IF(E273&gt;HORAS!$C$104,HORAS!$C$104,E273),0)</f>
        <v>0</v>
      </c>
      <c r="AQ273" s="58">
        <f t="shared" si="173"/>
        <v>0</v>
      </c>
      <c r="AR273" s="72">
        <f t="shared" si="174"/>
        <v>0</v>
      </c>
      <c r="AS273" s="72">
        <f t="shared" si="175"/>
        <v>0</v>
      </c>
      <c r="AT273" s="68">
        <f>IF(AS273&lt;=HORAS!$B$115,0,IF(AS273&lt;=HORAS!$B$116,0.25,IF(AS273&lt;=HORAS!$B$117,0.5,IF(AS273&lt;=HORAS!$B$114,0.75,1))))</f>
        <v>0</v>
      </c>
      <c r="AU273" s="67">
        <f t="shared" si="176"/>
        <v>0</v>
      </c>
      <c r="AV273" s="59">
        <f>IF(H273=1,IF(E273&gt;HORAS!$C$104,E273-HORAS!$C$104),0)</f>
        <v>0</v>
      </c>
      <c r="AW273" s="67">
        <f t="shared" si="177"/>
        <v>0</v>
      </c>
      <c r="AX273" s="67">
        <f t="shared" si="178"/>
        <v>0</v>
      </c>
      <c r="AY273" s="68">
        <f>IF(AX273&lt;=HORAS!$B$115,0,IF(AX273&lt;=HORAS!$B$116,0.25,IF(AX273&lt;=HORAS!$B$117,0.5,IF(AX273&lt;=HORAS!$B$114,0.75,1))))</f>
        <v>0</v>
      </c>
      <c r="AZ273" s="67">
        <f t="shared" si="179"/>
        <v>0</v>
      </c>
      <c r="BA273" s="67"/>
    </row>
    <row r="274" spans="1:53" s="72" customFormat="1" x14ac:dyDescent="0.2">
      <c r="A274" s="64" t="s">
        <v>233</v>
      </c>
      <c r="B274" s="64" t="s">
        <v>7</v>
      </c>
      <c r="C274" s="61"/>
      <c r="D274" s="62"/>
      <c r="E274" s="59"/>
      <c r="F274" s="66">
        <f>IF(G274=1,0,IF(E274&gt;HORAS!$B$96,E274-HORAS!$B$96,))</f>
        <v>0</v>
      </c>
      <c r="G274" s="67">
        <f t="shared" si="180"/>
        <v>0</v>
      </c>
      <c r="H274" s="67">
        <f>IF(D274&gt;=HORAS!$B$103,1,0)</f>
        <v>0</v>
      </c>
      <c r="I274" s="68">
        <f t="shared" si="181"/>
        <v>0</v>
      </c>
      <c r="J274" s="68">
        <f>IF(I274&lt;=HORAS!$B$115,0,IF(I274&lt;=HORAS!$B$116,0.25,IF(I274&lt;=HORAS!$B$117,0.5,IF(I274&lt;=HORAS!$B$114,0.75,1))))</f>
        <v>0</v>
      </c>
      <c r="K274" s="69">
        <f>IF(G274=1,0,IF(E274&gt;HORAS!$B$97,E274-HORAS!$B$97,0))</f>
        <v>0</v>
      </c>
      <c r="L274" s="68">
        <f t="shared" si="182"/>
        <v>0</v>
      </c>
      <c r="M274" s="68">
        <f t="shared" si="183"/>
        <v>0</v>
      </c>
      <c r="N274" s="67">
        <f t="shared" si="184"/>
        <v>0</v>
      </c>
      <c r="O274" s="67">
        <f>IF(E274&lt;HORAS!$B$97,J274,0)</f>
        <v>0</v>
      </c>
      <c r="P274" s="67">
        <f t="shared" si="185"/>
        <v>0</v>
      </c>
      <c r="Q274" s="67">
        <f>IF(E274&gt;HORAS!$B$97,J274,0)</f>
        <v>0</v>
      </c>
      <c r="R274" s="67">
        <f t="shared" si="157"/>
        <v>0</v>
      </c>
      <c r="S274" s="67">
        <f t="shared" si="158"/>
        <v>0</v>
      </c>
      <c r="T274" s="67"/>
      <c r="U274" s="67">
        <f t="shared" si="159"/>
        <v>6</v>
      </c>
      <c r="V274" s="70" t="e">
        <f>VLOOKUP(C274,HORAS!$A$120:$A$137,1,FALSE)</f>
        <v>#N/A</v>
      </c>
      <c r="W274" s="67" t="b">
        <f t="shared" si="160"/>
        <v>1</v>
      </c>
      <c r="X274" s="59">
        <f t="shared" si="161"/>
        <v>0</v>
      </c>
      <c r="Y274" s="71">
        <f t="shared" si="162"/>
        <v>0</v>
      </c>
      <c r="Z274" s="71">
        <f t="shared" si="163"/>
        <v>0</v>
      </c>
      <c r="AA274" s="67">
        <f t="shared" si="164"/>
        <v>0</v>
      </c>
      <c r="AB274" s="67">
        <f t="shared" si="165"/>
        <v>0</v>
      </c>
      <c r="AC274" s="69">
        <f>IF(U274=7,IF(E274&gt;HORAS!$B$97,E274-HORAS!$B$97,0),IF(W274=FALSE,IF(E274&gt;HORAS!$B$97,E274-HORAS!$B$97,0),0))</f>
        <v>0</v>
      </c>
      <c r="AD274" s="71">
        <f t="shared" si="166"/>
        <v>0</v>
      </c>
      <c r="AE274" s="71">
        <f t="shared" si="167"/>
        <v>0</v>
      </c>
      <c r="AF274" s="68">
        <f>IF(AE274&lt;=HORAS!$B$115,0,IF(AE274&lt;=HORAS!$B$116,0.25,IF(AE274&lt;=HORAS!$B$117,0.5,IF(AE274&lt;=HORAS!$B$114,0.75,1))))</f>
        <v>0</v>
      </c>
      <c r="AG274" s="67">
        <f t="shared" si="168"/>
        <v>0</v>
      </c>
      <c r="AH274" s="67">
        <f>IF(AA274&gt;=8,IF(E274&lt;HORAS!$B$97,AF274,0),0)</f>
        <v>0</v>
      </c>
      <c r="AI274" s="67">
        <f>IF(E274&gt;=HORAS!$B$97,AF274,0)</f>
        <v>0</v>
      </c>
      <c r="AJ274" s="67">
        <f t="shared" si="169"/>
        <v>0</v>
      </c>
      <c r="AK274" s="67">
        <f t="shared" si="170"/>
        <v>0</v>
      </c>
      <c r="AL274" s="71">
        <f t="shared" si="171"/>
        <v>0</v>
      </c>
      <c r="AN274" s="59">
        <f t="shared" si="172"/>
        <v>0</v>
      </c>
      <c r="AO274" s="58">
        <f>IF(H274=1,IF(D274&lt;HORAS!$B$104,HORAS!$D$104-HORAS!$B$104,HORAS!$D$104-D274),0)</f>
        <v>0</v>
      </c>
      <c r="AP274" s="58">
        <f>IF(H274=1,IF(E274&gt;HORAS!$C$104,HORAS!$C$104,E274),0)</f>
        <v>0</v>
      </c>
      <c r="AQ274" s="58">
        <f t="shared" si="173"/>
        <v>0</v>
      </c>
      <c r="AR274" s="72">
        <f t="shared" si="174"/>
        <v>0</v>
      </c>
      <c r="AS274" s="72">
        <f t="shared" si="175"/>
        <v>0</v>
      </c>
      <c r="AT274" s="68">
        <f>IF(AS274&lt;=HORAS!$B$115,0,IF(AS274&lt;=HORAS!$B$116,0.25,IF(AS274&lt;=HORAS!$B$117,0.5,IF(AS274&lt;=HORAS!$B$114,0.75,1))))</f>
        <v>0</v>
      </c>
      <c r="AU274" s="67">
        <f t="shared" si="176"/>
        <v>0</v>
      </c>
      <c r="AV274" s="59">
        <f>IF(H274=1,IF(E274&gt;HORAS!$C$104,E274-HORAS!$C$104),0)</f>
        <v>0</v>
      </c>
      <c r="AW274" s="67">
        <f t="shared" si="177"/>
        <v>0</v>
      </c>
      <c r="AX274" s="67">
        <f t="shared" si="178"/>
        <v>0</v>
      </c>
      <c r="AY274" s="68">
        <f>IF(AX274&lt;=HORAS!$B$115,0,IF(AX274&lt;=HORAS!$B$116,0.25,IF(AX274&lt;=HORAS!$B$117,0.5,IF(AX274&lt;=HORAS!$B$114,0.75,1))))</f>
        <v>0</v>
      </c>
      <c r="AZ274" s="67">
        <f t="shared" si="179"/>
        <v>0</v>
      </c>
      <c r="BA274" s="67"/>
    </row>
    <row r="275" spans="1:53" s="72" customFormat="1" x14ac:dyDescent="0.2">
      <c r="A275" s="64" t="s">
        <v>233</v>
      </c>
      <c r="B275" s="64" t="s">
        <v>7</v>
      </c>
      <c r="C275" s="61"/>
      <c r="D275" s="62"/>
      <c r="E275" s="59"/>
      <c r="F275" s="66">
        <f>IF(G275=1,0,IF(E275&gt;HORAS!$B$96,E275-HORAS!$B$96,))</f>
        <v>0</v>
      </c>
      <c r="G275" s="67">
        <f t="shared" si="180"/>
        <v>0</v>
      </c>
      <c r="H275" s="67">
        <f>IF(D275&gt;=HORAS!$B$103,1,0)</f>
        <v>0</v>
      </c>
      <c r="I275" s="68">
        <f t="shared" si="181"/>
        <v>0</v>
      </c>
      <c r="J275" s="68">
        <f>IF(I275&lt;=HORAS!$B$115,0,IF(I275&lt;=HORAS!$B$116,0.25,IF(I275&lt;=HORAS!$B$117,0.5,IF(I275&lt;=HORAS!$B$114,0.75,1))))</f>
        <v>0</v>
      </c>
      <c r="K275" s="69">
        <f>IF(G275=1,0,IF(E275&gt;HORAS!$B$97,E275-HORAS!$B$97,0))</f>
        <v>0</v>
      </c>
      <c r="L275" s="68">
        <f t="shared" si="182"/>
        <v>0</v>
      </c>
      <c r="M275" s="68">
        <f t="shared" si="183"/>
        <v>0</v>
      </c>
      <c r="N275" s="67">
        <f t="shared" si="184"/>
        <v>0</v>
      </c>
      <c r="O275" s="67">
        <f>IF(E275&lt;HORAS!$B$97,J275,0)</f>
        <v>0</v>
      </c>
      <c r="P275" s="67">
        <f t="shared" si="185"/>
        <v>0</v>
      </c>
      <c r="Q275" s="67">
        <f>IF(E275&gt;HORAS!$B$97,J275,0)</f>
        <v>0</v>
      </c>
      <c r="R275" s="67">
        <f t="shared" si="157"/>
        <v>0</v>
      </c>
      <c r="S275" s="67">
        <f t="shared" si="158"/>
        <v>0</v>
      </c>
      <c r="T275" s="67"/>
      <c r="U275" s="67">
        <f t="shared" si="159"/>
        <v>6</v>
      </c>
      <c r="V275" s="70" t="e">
        <f>VLOOKUP(C275,HORAS!$A$120:$A$137,1,FALSE)</f>
        <v>#N/A</v>
      </c>
      <c r="W275" s="67" t="b">
        <f t="shared" si="160"/>
        <v>1</v>
      </c>
      <c r="X275" s="59">
        <f t="shared" si="161"/>
        <v>0</v>
      </c>
      <c r="Y275" s="71">
        <f t="shared" si="162"/>
        <v>0</v>
      </c>
      <c r="Z275" s="71">
        <f t="shared" si="163"/>
        <v>0</v>
      </c>
      <c r="AA275" s="67">
        <f t="shared" si="164"/>
        <v>0</v>
      </c>
      <c r="AB275" s="67">
        <f t="shared" si="165"/>
        <v>0</v>
      </c>
      <c r="AC275" s="69">
        <f>IF(U275=7,IF(E275&gt;HORAS!$B$97,E275-HORAS!$B$97,0),IF(W275=FALSE,IF(E275&gt;HORAS!$B$97,E275-HORAS!$B$97,0),0))</f>
        <v>0</v>
      </c>
      <c r="AD275" s="71">
        <f t="shared" si="166"/>
        <v>0</v>
      </c>
      <c r="AE275" s="71">
        <f t="shared" si="167"/>
        <v>0</v>
      </c>
      <c r="AF275" s="68">
        <f>IF(AE275&lt;=HORAS!$B$115,0,IF(AE275&lt;=HORAS!$B$116,0.25,IF(AE275&lt;=HORAS!$B$117,0.5,IF(AE275&lt;=HORAS!$B$114,0.75,1))))</f>
        <v>0</v>
      </c>
      <c r="AG275" s="67">
        <f t="shared" si="168"/>
        <v>0</v>
      </c>
      <c r="AH275" s="67">
        <f>IF(AA275&gt;=8,IF(E275&lt;HORAS!$B$97,AF275,0),0)</f>
        <v>0</v>
      </c>
      <c r="AI275" s="67">
        <f>IF(E275&gt;=HORAS!$B$97,AF275,0)</f>
        <v>0</v>
      </c>
      <c r="AJ275" s="67">
        <f t="shared" si="169"/>
        <v>0</v>
      </c>
      <c r="AK275" s="67">
        <f t="shared" si="170"/>
        <v>0</v>
      </c>
      <c r="AL275" s="71">
        <f t="shared" si="171"/>
        <v>0</v>
      </c>
      <c r="AN275" s="59">
        <f t="shared" si="172"/>
        <v>0</v>
      </c>
      <c r="AO275" s="58">
        <f>IF(H275=1,IF(D275&lt;HORAS!$B$104,HORAS!$D$104-HORAS!$B$104,HORAS!$D$104-D275),0)</f>
        <v>0</v>
      </c>
      <c r="AP275" s="58">
        <f>IF(H275=1,IF(E275&gt;HORAS!$C$104,HORAS!$C$104,E275),0)</f>
        <v>0</v>
      </c>
      <c r="AQ275" s="58">
        <f t="shared" si="173"/>
        <v>0</v>
      </c>
      <c r="AR275" s="72">
        <f t="shared" si="174"/>
        <v>0</v>
      </c>
      <c r="AS275" s="72">
        <f t="shared" si="175"/>
        <v>0</v>
      </c>
      <c r="AT275" s="68">
        <f>IF(AS275&lt;=HORAS!$B$115,0,IF(AS275&lt;=HORAS!$B$116,0.25,IF(AS275&lt;=HORAS!$B$117,0.5,IF(AS275&lt;=HORAS!$B$114,0.75,1))))</f>
        <v>0</v>
      </c>
      <c r="AU275" s="67">
        <f t="shared" si="176"/>
        <v>0</v>
      </c>
      <c r="AV275" s="59">
        <f>IF(H275=1,IF(E275&gt;HORAS!$C$104,E275-HORAS!$C$104),0)</f>
        <v>0</v>
      </c>
      <c r="AW275" s="67">
        <f t="shared" si="177"/>
        <v>0</v>
      </c>
      <c r="AX275" s="67">
        <f t="shared" si="178"/>
        <v>0</v>
      </c>
      <c r="AY275" s="68">
        <f>IF(AX275&lt;=HORAS!$B$115,0,IF(AX275&lt;=HORAS!$B$116,0.25,IF(AX275&lt;=HORAS!$B$117,0.5,IF(AX275&lt;=HORAS!$B$114,0.75,1))))</f>
        <v>0</v>
      </c>
      <c r="AZ275" s="67">
        <f t="shared" si="179"/>
        <v>0</v>
      </c>
      <c r="BA275" s="67"/>
    </row>
    <row r="276" spans="1:53" s="72" customFormat="1" x14ac:dyDescent="0.2">
      <c r="A276" s="64" t="s">
        <v>233</v>
      </c>
      <c r="B276" s="64" t="s">
        <v>7</v>
      </c>
      <c r="C276" s="61"/>
      <c r="D276" s="62"/>
      <c r="E276" s="59"/>
      <c r="F276" s="66">
        <f>IF(G276=1,0,IF(E276&gt;HORAS!$B$96,E276-HORAS!$B$96,))</f>
        <v>0</v>
      </c>
      <c r="G276" s="67">
        <f t="shared" si="180"/>
        <v>0</v>
      </c>
      <c r="H276" s="67">
        <f>IF(D276&gt;=HORAS!$B$103,1,0)</f>
        <v>0</v>
      </c>
      <c r="I276" s="68">
        <f t="shared" si="181"/>
        <v>0</v>
      </c>
      <c r="J276" s="68">
        <f>IF(I276&lt;=HORAS!$B$115,0,IF(I276&lt;=HORAS!$B$116,0.25,IF(I276&lt;=HORAS!$B$117,0.5,IF(I276&lt;=HORAS!$B$114,0.75,1))))</f>
        <v>0</v>
      </c>
      <c r="K276" s="69">
        <f>IF(G276=1,0,IF(E276&gt;HORAS!$B$97,E276-HORAS!$B$97,0))</f>
        <v>0</v>
      </c>
      <c r="L276" s="68">
        <f t="shared" si="182"/>
        <v>0</v>
      </c>
      <c r="M276" s="68">
        <f t="shared" si="183"/>
        <v>0</v>
      </c>
      <c r="N276" s="67">
        <f t="shared" si="184"/>
        <v>0</v>
      </c>
      <c r="O276" s="67">
        <f>IF(E276&lt;HORAS!$B$97,J276,0)</f>
        <v>0</v>
      </c>
      <c r="P276" s="67">
        <f t="shared" si="185"/>
        <v>0</v>
      </c>
      <c r="Q276" s="67">
        <f>IF(E276&gt;HORAS!$B$97,J276,0)</f>
        <v>0</v>
      </c>
      <c r="R276" s="67">
        <f t="shared" si="157"/>
        <v>0</v>
      </c>
      <c r="S276" s="67">
        <f t="shared" si="158"/>
        <v>0</v>
      </c>
      <c r="T276" s="67"/>
      <c r="U276" s="67">
        <f t="shared" si="159"/>
        <v>6</v>
      </c>
      <c r="V276" s="70" t="e">
        <f>VLOOKUP(C276,HORAS!$A$120:$A$137,1,FALSE)</f>
        <v>#N/A</v>
      </c>
      <c r="W276" s="67" t="b">
        <f t="shared" si="160"/>
        <v>1</v>
      </c>
      <c r="X276" s="59">
        <f t="shared" si="161"/>
        <v>0</v>
      </c>
      <c r="Y276" s="71">
        <f t="shared" si="162"/>
        <v>0</v>
      </c>
      <c r="Z276" s="71">
        <f t="shared" si="163"/>
        <v>0</v>
      </c>
      <c r="AA276" s="67">
        <f t="shared" si="164"/>
        <v>0</v>
      </c>
      <c r="AB276" s="67">
        <f t="shared" si="165"/>
        <v>0</v>
      </c>
      <c r="AC276" s="69">
        <f>IF(U276=7,IF(E276&gt;HORAS!$B$97,E276-HORAS!$B$97,0),IF(W276=FALSE,IF(E276&gt;HORAS!$B$97,E276-HORAS!$B$97,0),0))</f>
        <v>0</v>
      </c>
      <c r="AD276" s="71">
        <f t="shared" si="166"/>
        <v>0</v>
      </c>
      <c r="AE276" s="71">
        <f t="shared" si="167"/>
        <v>0</v>
      </c>
      <c r="AF276" s="68">
        <f>IF(AE276&lt;=HORAS!$B$115,0,IF(AE276&lt;=HORAS!$B$116,0.25,IF(AE276&lt;=HORAS!$B$117,0.5,IF(AE276&lt;=HORAS!$B$114,0.75,1))))</f>
        <v>0</v>
      </c>
      <c r="AG276" s="67">
        <f t="shared" si="168"/>
        <v>0</v>
      </c>
      <c r="AH276" s="67">
        <f>IF(AA276&gt;=8,IF(E276&lt;HORAS!$B$97,AF276,0),0)</f>
        <v>0</v>
      </c>
      <c r="AI276" s="67">
        <f>IF(E276&gt;=HORAS!$B$97,AF276,0)</f>
        <v>0</v>
      </c>
      <c r="AJ276" s="67">
        <f t="shared" si="169"/>
        <v>0</v>
      </c>
      <c r="AK276" s="67">
        <f t="shared" si="170"/>
        <v>0</v>
      </c>
      <c r="AL276" s="71">
        <f t="shared" si="171"/>
        <v>0</v>
      </c>
      <c r="AN276" s="59">
        <f t="shared" si="172"/>
        <v>0</v>
      </c>
      <c r="AO276" s="58">
        <f>IF(H276=1,IF(D276&lt;HORAS!$B$104,HORAS!$D$104-HORAS!$B$104,HORAS!$D$104-D276),0)</f>
        <v>0</v>
      </c>
      <c r="AP276" s="58">
        <f>IF(H276=1,IF(E276&gt;HORAS!$C$104,HORAS!$C$104,E276),0)</f>
        <v>0</v>
      </c>
      <c r="AQ276" s="58">
        <f t="shared" si="173"/>
        <v>0</v>
      </c>
      <c r="AR276" s="72">
        <f t="shared" si="174"/>
        <v>0</v>
      </c>
      <c r="AS276" s="72">
        <f t="shared" si="175"/>
        <v>0</v>
      </c>
      <c r="AT276" s="68">
        <f>IF(AS276&lt;=HORAS!$B$115,0,IF(AS276&lt;=HORAS!$B$116,0.25,IF(AS276&lt;=HORAS!$B$117,0.5,IF(AS276&lt;=HORAS!$B$114,0.75,1))))</f>
        <v>0</v>
      </c>
      <c r="AU276" s="67">
        <f t="shared" si="176"/>
        <v>0</v>
      </c>
      <c r="AV276" s="59">
        <f>IF(H276=1,IF(E276&gt;HORAS!$C$104,E276-HORAS!$C$104),0)</f>
        <v>0</v>
      </c>
      <c r="AW276" s="67">
        <f t="shared" si="177"/>
        <v>0</v>
      </c>
      <c r="AX276" s="67">
        <f t="shared" si="178"/>
        <v>0</v>
      </c>
      <c r="AY276" s="68">
        <f>IF(AX276&lt;=HORAS!$B$115,0,IF(AX276&lt;=HORAS!$B$116,0.25,IF(AX276&lt;=HORAS!$B$117,0.5,IF(AX276&lt;=HORAS!$B$114,0.75,1))))</f>
        <v>0</v>
      </c>
      <c r="AZ276" s="67">
        <f t="shared" si="179"/>
        <v>0</v>
      </c>
      <c r="BA276" s="67"/>
    </row>
    <row r="277" spans="1:53" s="72" customFormat="1" x14ac:dyDescent="0.2">
      <c r="A277" s="64" t="s">
        <v>233</v>
      </c>
      <c r="B277" s="64" t="s">
        <v>7</v>
      </c>
      <c r="C277" s="61"/>
      <c r="D277" s="62"/>
      <c r="E277" s="59"/>
      <c r="F277" s="66">
        <f>IF(G277=1,0,IF(E277&gt;HORAS!$B$96,E277-HORAS!$B$96,))</f>
        <v>0</v>
      </c>
      <c r="G277" s="67">
        <f t="shared" si="180"/>
        <v>0</v>
      </c>
      <c r="H277" s="67">
        <f>IF(D277&gt;=HORAS!$B$103,1,0)</f>
        <v>0</v>
      </c>
      <c r="I277" s="68">
        <f t="shared" si="181"/>
        <v>0</v>
      </c>
      <c r="J277" s="68">
        <f>IF(I277&lt;=HORAS!$B$115,0,IF(I277&lt;=HORAS!$B$116,0.25,IF(I277&lt;=HORAS!$B$117,0.5,IF(I277&lt;=HORAS!$B$114,0.75,1))))</f>
        <v>0</v>
      </c>
      <c r="K277" s="69">
        <f>IF(G277=1,0,IF(E277&gt;HORAS!$B$97,E277-HORAS!$B$97,0))</f>
        <v>0</v>
      </c>
      <c r="L277" s="68">
        <f t="shared" si="182"/>
        <v>0</v>
      </c>
      <c r="M277" s="68">
        <f t="shared" si="183"/>
        <v>0</v>
      </c>
      <c r="N277" s="67">
        <f t="shared" si="184"/>
        <v>0</v>
      </c>
      <c r="O277" s="67">
        <f>IF(E277&lt;HORAS!$B$97,J277,0)</f>
        <v>0</v>
      </c>
      <c r="P277" s="67">
        <f t="shared" si="185"/>
        <v>0</v>
      </c>
      <c r="Q277" s="67">
        <f>IF(E277&gt;HORAS!$B$97,J277,0)</f>
        <v>0</v>
      </c>
      <c r="R277" s="67">
        <f t="shared" si="157"/>
        <v>0</v>
      </c>
      <c r="S277" s="67">
        <f t="shared" si="158"/>
        <v>0</v>
      </c>
      <c r="T277" s="67"/>
      <c r="U277" s="67">
        <f t="shared" si="159"/>
        <v>6</v>
      </c>
      <c r="V277" s="70" t="e">
        <f>VLOOKUP(C277,HORAS!$A$120:$A$137,1,FALSE)</f>
        <v>#N/A</v>
      </c>
      <c r="W277" s="67" t="b">
        <f t="shared" si="160"/>
        <v>1</v>
      </c>
      <c r="X277" s="59">
        <f t="shared" si="161"/>
        <v>0</v>
      </c>
      <c r="Y277" s="71">
        <f t="shared" si="162"/>
        <v>0</v>
      </c>
      <c r="Z277" s="71">
        <f t="shared" si="163"/>
        <v>0</v>
      </c>
      <c r="AA277" s="67">
        <f t="shared" si="164"/>
        <v>0</v>
      </c>
      <c r="AB277" s="67">
        <f t="shared" si="165"/>
        <v>0</v>
      </c>
      <c r="AC277" s="69">
        <f>IF(U277=7,IF(E277&gt;HORAS!$B$97,E277-HORAS!$B$97,0),IF(W277=FALSE,IF(E277&gt;HORAS!$B$97,E277-HORAS!$B$97,0),0))</f>
        <v>0</v>
      </c>
      <c r="AD277" s="71">
        <f t="shared" si="166"/>
        <v>0</v>
      </c>
      <c r="AE277" s="71">
        <f t="shared" si="167"/>
        <v>0</v>
      </c>
      <c r="AF277" s="68">
        <f>IF(AE277&lt;=HORAS!$B$115,0,IF(AE277&lt;=HORAS!$B$116,0.25,IF(AE277&lt;=HORAS!$B$117,0.5,IF(AE277&lt;=HORAS!$B$114,0.75,1))))</f>
        <v>0</v>
      </c>
      <c r="AG277" s="67">
        <f t="shared" si="168"/>
        <v>0</v>
      </c>
      <c r="AH277" s="67">
        <f>IF(AA277&gt;=8,IF(E277&lt;HORAS!$B$97,AF277,0),0)</f>
        <v>0</v>
      </c>
      <c r="AI277" s="67">
        <f>IF(E277&gt;=HORAS!$B$97,AF277,0)</f>
        <v>0</v>
      </c>
      <c r="AJ277" s="67">
        <f t="shared" si="169"/>
        <v>0</v>
      </c>
      <c r="AK277" s="67">
        <f t="shared" si="170"/>
        <v>0</v>
      </c>
      <c r="AL277" s="71">
        <f t="shared" si="171"/>
        <v>0</v>
      </c>
      <c r="AN277" s="59">
        <f t="shared" si="172"/>
        <v>0</v>
      </c>
      <c r="AO277" s="58">
        <f>IF(H277=1,IF(D277&lt;HORAS!$B$104,HORAS!$D$104-HORAS!$B$104,HORAS!$D$104-D277),0)</f>
        <v>0</v>
      </c>
      <c r="AP277" s="58">
        <f>IF(H277=1,IF(E277&gt;HORAS!$C$104,HORAS!$C$104,E277),0)</f>
        <v>0</v>
      </c>
      <c r="AQ277" s="58">
        <f t="shared" si="173"/>
        <v>0</v>
      </c>
      <c r="AR277" s="72">
        <f t="shared" si="174"/>
        <v>0</v>
      </c>
      <c r="AS277" s="72">
        <f t="shared" si="175"/>
        <v>0</v>
      </c>
      <c r="AT277" s="68">
        <f>IF(AS277&lt;=HORAS!$B$115,0,IF(AS277&lt;=HORAS!$B$116,0.25,IF(AS277&lt;=HORAS!$B$117,0.5,IF(AS277&lt;=HORAS!$B$114,0.75,1))))</f>
        <v>0</v>
      </c>
      <c r="AU277" s="67">
        <f t="shared" si="176"/>
        <v>0</v>
      </c>
      <c r="AV277" s="59">
        <f>IF(H277=1,IF(E277&gt;HORAS!$C$104,E277-HORAS!$C$104),0)</f>
        <v>0</v>
      </c>
      <c r="AW277" s="67">
        <f t="shared" si="177"/>
        <v>0</v>
      </c>
      <c r="AX277" s="67">
        <f t="shared" si="178"/>
        <v>0</v>
      </c>
      <c r="AY277" s="68">
        <f>IF(AX277&lt;=HORAS!$B$115,0,IF(AX277&lt;=HORAS!$B$116,0.25,IF(AX277&lt;=HORAS!$B$117,0.5,IF(AX277&lt;=HORAS!$B$114,0.75,1))))</f>
        <v>0</v>
      </c>
      <c r="AZ277" s="67">
        <f t="shared" si="179"/>
        <v>0</v>
      </c>
      <c r="BA277" s="67"/>
    </row>
    <row r="278" spans="1:53" s="72" customFormat="1" x14ac:dyDescent="0.2">
      <c r="A278" s="64" t="s">
        <v>233</v>
      </c>
      <c r="B278" s="64" t="s">
        <v>7</v>
      </c>
      <c r="C278" s="61"/>
      <c r="D278" s="62"/>
      <c r="E278" s="59"/>
      <c r="F278" s="66">
        <f>IF(G278=1,0,IF(E278&gt;HORAS!$B$96,E278-HORAS!$B$96,))</f>
        <v>0</v>
      </c>
      <c r="G278" s="67">
        <f t="shared" si="180"/>
        <v>0</v>
      </c>
      <c r="H278" s="67">
        <f>IF(D278&gt;=HORAS!$B$103,1,0)</f>
        <v>0</v>
      </c>
      <c r="I278" s="68">
        <f t="shared" si="181"/>
        <v>0</v>
      </c>
      <c r="J278" s="68">
        <f>IF(I278&lt;=HORAS!$B$115,0,IF(I278&lt;=HORAS!$B$116,0.25,IF(I278&lt;=HORAS!$B$117,0.5,IF(I278&lt;=HORAS!$B$114,0.75,1))))</f>
        <v>0</v>
      </c>
      <c r="K278" s="69">
        <f>IF(G278=1,0,IF(E278&gt;HORAS!$B$97,E278-HORAS!$B$97,0))</f>
        <v>0</v>
      </c>
      <c r="L278" s="68">
        <f t="shared" si="182"/>
        <v>0</v>
      </c>
      <c r="M278" s="68">
        <f t="shared" si="183"/>
        <v>0</v>
      </c>
      <c r="N278" s="67">
        <f t="shared" si="184"/>
        <v>0</v>
      </c>
      <c r="O278" s="67">
        <f>IF(E278&lt;HORAS!$B$97,J278,0)</f>
        <v>0</v>
      </c>
      <c r="P278" s="67">
        <f t="shared" si="185"/>
        <v>0</v>
      </c>
      <c r="Q278" s="67">
        <f>IF(E278&gt;HORAS!$B$97,J278,0)</f>
        <v>0</v>
      </c>
      <c r="R278" s="67">
        <f t="shared" si="157"/>
        <v>0</v>
      </c>
      <c r="S278" s="67">
        <f t="shared" si="158"/>
        <v>0</v>
      </c>
      <c r="T278" s="67"/>
      <c r="U278" s="67">
        <f t="shared" si="159"/>
        <v>6</v>
      </c>
      <c r="V278" s="70" t="e">
        <f>VLOOKUP(C278,HORAS!$A$120:$A$137,1,FALSE)</f>
        <v>#N/A</v>
      </c>
      <c r="W278" s="67" t="b">
        <f t="shared" si="160"/>
        <v>1</v>
      </c>
      <c r="X278" s="59">
        <f t="shared" si="161"/>
        <v>0</v>
      </c>
      <c r="Y278" s="71">
        <f t="shared" si="162"/>
        <v>0</v>
      </c>
      <c r="Z278" s="71">
        <f t="shared" si="163"/>
        <v>0</v>
      </c>
      <c r="AA278" s="67">
        <f t="shared" si="164"/>
        <v>0</v>
      </c>
      <c r="AB278" s="67">
        <f t="shared" si="165"/>
        <v>0</v>
      </c>
      <c r="AC278" s="69">
        <f>IF(U278=7,IF(E278&gt;HORAS!$B$97,E278-HORAS!$B$97,0),IF(W278=FALSE,IF(E278&gt;HORAS!$B$97,E278-HORAS!$B$97,0),0))</f>
        <v>0</v>
      </c>
      <c r="AD278" s="71">
        <f t="shared" si="166"/>
        <v>0</v>
      </c>
      <c r="AE278" s="71">
        <f t="shared" si="167"/>
        <v>0</v>
      </c>
      <c r="AF278" s="68">
        <f>IF(AE278&lt;=HORAS!$B$115,0,IF(AE278&lt;=HORAS!$B$116,0.25,IF(AE278&lt;=HORAS!$B$117,0.5,IF(AE278&lt;=HORAS!$B$114,0.75,1))))</f>
        <v>0</v>
      </c>
      <c r="AG278" s="67">
        <f t="shared" si="168"/>
        <v>0</v>
      </c>
      <c r="AH278" s="67">
        <f>IF(AA278&gt;=8,IF(E278&lt;HORAS!$B$97,AF278,0),0)</f>
        <v>0</v>
      </c>
      <c r="AI278" s="67">
        <f>IF(E278&gt;=HORAS!$B$97,AF278,0)</f>
        <v>0</v>
      </c>
      <c r="AJ278" s="67">
        <f t="shared" si="169"/>
        <v>0</v>
      </c>
      <c r="AK278" s="67">
        <f t="shared" si="170"/>
        <v>0</v>
      </c>
      <c r="AL278" s="71">
        <f t="shared" si="171"/>
        <v>0</v>
      </c>
      <c r="AN278" s="59">
        <f t="shared" si="172"/>
        <v>0</v>
      </c>
      <c r="AO278" s="58">
        <f>IF(H278=1,IF(D278&lt;HORAS!$B$104,HORAS!$D$104-HORAS!$B$104,HORAS!$D$104-D278),0)</f>
        <v>0</v>
      </c>
      <c r="AP278" s="58">
        <f>IF(H278=1,IF(E278&gt;HORAS!$C$104,HORAS!$C$104,E278),0)</f>
        <v>0</v>
      </c>
      <c r="AQ278" s="58">
        <f t="shared" si="173"/>
        <v>0</v>
      </c>
      <c r="AR278" s="72">
        <f t="shared" si="174"/>
        <v>0</v>
      </c>
      <c r="AS278" s="72">
        <f t="shared" si="175"/>
        <v>0</v>
      </c>
      <c r="AT278" s="68">
        <f>IF(AS278&lt;=HORAS!$B$115,0,IF(AS278&lt;=HORAS!$B$116,0.25,IF(AS278&lt;=HORAS!$B$117,0.5,IF(AS278&lt;=HORAS!$B$114,0.75,1))))</f>
        <v>0</v>
      </c>
      <c r="AU278" s="67">
        <f t="shared" si="176"/>
        <v>0</v>
      </c>
      <c r="AV278" s="59">
        <f>IF(H278=1,IF(E278&gt;HORAS!$C$104,E278-HORAS!$C$104),0)</f>
        <v>0</v>
      </c>
      <c r="AW278" s="67">
        <f t="shared" si="177"/>
        <v>0</v>
      </c>
      <c r="AX278" s="67">
        <f t="shared" si="178"/>
        <v>0</v>
      </c>
      <c r="AY278" s="68">
        <f>IF(AX278&lt;=HORAS!$B$115,0,IF(AX278&lt;=HORAS!$B$116,0.25,IF(AX278&lt;=HORAS!$B$117,0.5,IF(AX278&lt;=HORAS!$B$114,0.75,1))))</f>
        <v>0</v>
      </c>
      <c r="AZ278" s="67">
        <f t="shared" si="179"/>
        <v>0</v>
      </c>
      <c r="BA278" s="67"/>
    </row>
    <row r="279" spans="1:53" s="72" customFormat="1" x14ac:dyDescent="0.2">
      <c r="A279" s="64" t="s">
        <v>233</v>
      </c>
      <c r="B279" s="64" t="s">
        <v>7</v>
      </c>
      <c r="C279" s="61"/>
      <c r="D279" s="62"/>
      <c r="E279" s="59"/>
      <c r="F279" s="66">
        <f>IF(G279=1,0,IF(E279&gt;HORAS!$B$96,E279-HORAS!$B$96,))</f>
        <v>0</v>
      </c>
      <c r="G279" s="67">
        <f t="shared" si="180"/>
        <v>0</v>
      </c>
      <c r="H279" s="67">
        <f>IF(D279&gt;=HORAS!$B$103,1,0)</f>
        <v>0</v>
      </c>
      <c r="I279" s="68">
        <f t="shared" si="181"/>
        <v>0</v>
      </c>
      <c r="J279" s="68">
        <f>IF(I279&lt;=HORAS!$B$115,0,IF(I279&lt;=HORAS!$B$116,0.25,IF(I279&lt;=HORAS!$B$117,0.5,IF(I279&lt;=HORAS!$B$114,0.75,1))))</f>
        <v>0</v>
      </c>
      <c r="K279" s="69">
        <f>IF(G279=1,0,IF(E279&gt;HORAS!$B$97,E279-HORAS!$B$97,0))</f>
        <v>0</v>
      </c>
      <c r="L279" s="68">
        <f t="shared" si="182"/>
        <v>0</v>
      </c>
      <c r="M279" s="68">
        <f t="shared" si="183"/>
        <v>0</v>
      </c>
      <c r="N279" s="67">
        <f t="shared" si="184"/>
        <v>0</v>
      </c>
      <c r="O279" s="67">
        <f>IF(E279&lt;HORAS!$B$97,J279,0)</f>
        <v>0</v>
      </c>
      <c r="P279" s="67">
        <f t="shared" si="185"/>
        <v>0</v>
      </c>
      <c r="Q279" s="67">
        <f>IF(E279&gt;HORAS!$B$97,J279,0)</f>
        <v>0</v>
      </c>
      <c r="R279" s="67">
        <f t="shared" si="157"/>
        <v>0</v>
      </c>
      <c r="S279" s="67">
        <f t="shared" si="158"/>
        <v>0</v>
      </c>
      <c r="T279" s="67"/>
      <c r="U279" s="67">
        <f t="shared" si="159"/>
        <v>6</v>
      </c>
      <c r="V279" s="70" t="e">
        <f>VLOOKUP(C279,HORAS!$A$120:$A$137,1,FALSE)</f>
        <v>#N/A</v>
      </c>
      <c r="W279" s="67" t="b">
        <f t="shared" si="160"/>
        <v>1</v>
      </c>
      <c r="X279" s="59">
        <f t="shared" si="161"/>
        <v>0</v>
      </c>
      <c r="Y279" s="71">
        <f t="shared" si="162"/>
        <v>0</v>
      </c>
      <c r="Z279" s="71">
        <f t="shared" si="163"/>
        <v>0</v>
      </c>
      <c r="AA279" s="67">
        <f t="shared" si="164"/>
        <v>0</v>
      </c>
      <c r="AB279" s="67">
        <f t="shared" si="165"/>
        <v>0</v>
      </c>
      <c r="AC279" s="69">
        <f>IF(U279=7,IF(E279&gt;HORAS!$B$97,E279-HORAS!$B$97,0),IF(W279=FALSE,IF(E279&gt;HORAS!$B$97,E279-HORAS!$B$97,0),0))</f>
        <v>0</v>
      </c>
      <c r="AD279" s="71">
        <f t="shared" si="166"/>
        <v>0</v>
      </c>
      <c r="AE279" s="71">
        <f t="shared" si="167"/>
        <v>0</v>
      </c>
      <c r="AF279" s="68">
        <f>IF(AE279&lt;=HORAS!$B$115,0,IF(AE279&lt;=HORAS!$B$116,0.25,IF(AE279&lt;=HORAS!$B$117,0.5,IF(AE279&lt;=HORAS!$B$114,0.75,1))))</f>
        <v>0</v>
      </c>
      <c r="AG279" s="67">
        <f t="shared" si="168"/>
        <v>0</v>
      </c>
      <c r="AH279" s="67">
        <f>IF(AA279&gt;=8,IF(E279&lt;HORAS!$B$97,AF279,0),0)</f>
        <v>0</v>
      </c>
      <c r="AI279" s="67">
        <f>IF(E279&gt;=HORAS!$B$97,AF279,0)</f>
        <v>0</v>
      </c>
      <c r="AJ279" s="67">
        <f t="shared" si="169"/>
        <v>0</v>
      </c>
      <c r="AK279" s="67">
        <f t="shared" si="170"/>
        <v>0</v>
      </c>
      <c r="AL279" s="71">
        <f t="shared" si="171"/>
        <v>0</v>
      </c>
      <c r="AN279" s="59">
        <f t="shared" si="172"/>
        <v>0</v>
      </c>
      <c r="AO279" s="58">
        <f>IF(H279=1,IF(D279&lt;HORAS!$B$104,HORAS!$D$104-HORAS!$B$104,HORAS!$D$104-D279),0)</f>
        <v>0</v>
      </c>
      <c r="AP279" s="58">
        <f>IF(H279=1,IF(E279&gt;HORAS!$C$104,HORAS!$C$104,E279),0)</f>
        <v>0</v>
      </c>
      <c r="AQ279" s="58">
        <f t="shared" si="173"/>
        <v>0</v>
      </c>
      <c r="AR279" s="72">
        <f t="shared" si="174"/>
        <v>0</v>
      </c>
      <c r="AS279" s="72">
        <f t="shared" si="175"/>
        <v>0</v>
      </c>
      <c r="AT279" s="68">
        <f>IF(AS279&lt;=HORAS!$B$115,0,IF(AS279&lt;=HORAS!$B$116,0.25,IF(AS279&lt;=HORAS!$B$117,0.5,IF(AS279&lt;=HORAS!$B$114,0.75,1))))</f>
        <v>0</v>
      </c>
      <c r="AU279" s="67">
        <f t="shared" si="176"/>
        <v>0</v>
      </c>
      <c r="AV279" s="59">
        <f>IF(H279=1,IF(E279&gt;HORAS!$C$104,E279-HORAS!$C$104),0)</f>
        <v>0</v>
      </c>
      <c r="AW279" s="67">
        <f t="shared" si="177"/>
        <v>0</v>
      </c>
      <c r="AX279" s="67">
        <f t="shared" si="178"/>
        <v>0</v>
      </c>
      <c r="AY279" s="68">
        <f>IF(AX279&lt;=HORAS!$B$115,0,IF(AX279&lt;=HORAS!$B$116,0.25,IF(AX279&lt;=HORAS!$B$117,0.5,IF(AX279&lt;=HORAS!$B$114,0.75,1))))</f>
        <v>0</v>
      </c>
      <c r="AZ279" s="67">
        <f t="shared" si="179"/>
        <v>0</v>
      </c>
      <c r="BA279" s="67"/>
    </row>
    <row r="280" spans="1:53" s="72" customFormat="1" x14ac:dyDescent="0.2">
      <c r="A280" s="64" t="s">
        <v>233</v>
      </c>
      <c r="B280" s="64" t="s">
        <v>7</v>
      </c>
      <c r="C280" s="61"/>
      <c r="D280" s="62"/>
      <c r="E280" s="59"/>
      <c r="F280" s="66">
        <f>IF(G280=1,0,IF(E280&gt;HORAS!$B$96,E280-HORAS!$B$96,))</f>
        <v>0</v>
      </c>
      <c r="G280" s="67">
        <f t="shared" si="180"/>
        <v>0</v>
      </c>
      <c r="H280" s="67">
        <f>IF(D280&gt;=HORAS!$B$103,1,0)</f>
        <v>0</v>
      </c>
      <c r="I280" s="68">
        <f t="shared" si="181"/>
        <v>0</v>
      </c>
      <c r="J280" s="68">
        <f>IF(I280&lt;=HORAS!$B$115,0,IF(I280&lt;=HORAS!$B$116,0.25,IF(I280&lt;=HORAS!$B$117,0.5,IF(I280&lt;=HORAS!$B$114,0.75,1))))</f>
        <v>0</v>
      </c>
      <c r="K280" s="69">
        <f>IF(G280=1,0,IF(E280&gt;HORAS!$B$97,E280-HORAS!$B$97,0))</f>
        <v>0</v>
      </c>
      <c r="L280" s="68">
        <f t="shared" si="182"/>
        <v>0</v>
      </c>
      <c r="M280" s="68">
        <f t="shared" si="183"/>
        <v>0</v>
      </c>
      <c r="N280" s="67">
        <f t="shared" si="184"/>
        <v>0</v>
      </c>
      <c r="O280" s="67">
        <f>IF(E280&lt;HORAS!$B$97,J280,0)</f>
        <v>0</v>
      </c>
      <c r="P280" s="67">
        <f t="shared" si="185"/>
        <v>0</v>
      </c>
      <c r="Q280" s="67">
        <f>IF(E280&gt;HORAS!$B$97,J280,0)</f>
        <v>0</v>
      </c>
      <c r="R280" s="67">
        <f t="shared" si="157"/>
        <v>0</v>
      </c>
      <c r="S280" s="67">
        <f t="shared" si="158"/>
        <v>0</v>
      </c>
      <c r="T280" s="67"/>
      <c r="U280" s="67">
        <f t="shared" si="159"/>
        <v>6</v>
      </c>
      <c r="V280" s="70" t="e">
        <f>VLOOKUP(C280,HORAS!$A$120:$A$137,1,FALSE)</f>
        <v>#N/A</v>
      </c>
      <c r="W280" s="67" t="b">
        <f t="shared" si="160"/>
        <v>1</v>
      </c>
      <c r="X280" s="59">
        <f t="shared" si="161"/>
        <v>0</v>
      </c>
      <c r="Y280" s="71">
        <f t="shared" si="162"/>
        <v>0</v>
      </c>
      <c r="Z280" s="71">
        <f t="shared" si="163"/>
        <v>0</v>
      </c>
      <c r="AA280" s="67">
        <f t="shared" si="164"/>
        <v>0</v>
      </c>
      <c r="AB280" s="67">
        <f t="shared" si="165"/>
        <v>0</v>
      </c>
      <c r="AC280" s="69">
        <f>IF(U280=7,IF(E280&gt;HORAS!$B$97,E280-HORAS!$B$97,0),IF(W280=FALSE,IF(E280&gt;HORAS!$B$97,E280-HORAS!$B$97,0),0))</f>
        <v>0</v>
      </c>
      <c r="AD280" s="71">
        <f t="shared" si="166"/>
        <v>0</v>
      </c>
      <c r="AE280" s="71">
        <f t="shared" si="167"/>
        <v>0</v>
      </c>
      <c r="AF280" s="68">
        <f>IF(AE280&lt;=HORAS!$B$115,0,IF(AE280&lt;=HORAS!$B$116,0.25,IF(AE280&lt;=HORAS!$B$117,0.5,IF(AE280&lt;=HORAS!$B$114,0.75,1))))</f>
        <v>0</v>
      </c>
      <c r="AG280" s="67">
        <f t="shared" si="168"/>
        <v>0</v>
      </c>
      <c r="AH280" s="67">
        <f>IF(AA280&gt;=8,IF(E280&lt;HORAS!$B$97,AF280,0),0)</f>
        <v>0</v>
      </c>
      <c r="AI280" s="67">
        <f>IF(E280&gt;=HORAS!$B$97,AF280,0)</f>
        <v>0</v>
      </c>
      <c r="AJ280" s="67">
        <f t="shared" si="169"/>
        <v>0</v>
      </c>
      <c r="AK280" s="67">
        <f t="shared" si="170"/>
        <v>0</v>
      </c>
      <c r="AL280" s="71">
        <f t="shared" si="171"/>
        <v>0</v>
      </c>
      <c r="AN280" s="59">
        <f t="shared" si="172"/>
        <v>0</v>
      </c>
      <c r="AO280" s="58">
        <f>IF(H280=1,IF(D280&lt;HORAS!$B$104,HORAS!$D$104-HORAS!$B$104,HORAS!$D$104-D280),0)</f>
        <v>0</v>
      </c>
      <c r="AP280" s="58">
        <f>IF(H280=1,IF(E280&gt;HORAS!$C$104,HORAS!$C$104,E280),0)</f>
        <v>0</v>
      </c>
      <c r="AQ280" s="58">
        <f t="shared" si="173"/>
        <v>0</v>
      </c>
      <c r="AR280" s="72">
        <f t="shared" si="174"/>
        <v>0</v>
      </c>
      <c r="AS280" s="72">
        <f t="shared" si="175"/>
        <v>0</v>
      </c>
      <c r="AT280" s="68">
        <f>IF(AS280&lt;=HORAS!$B$115,0,IF(AS280&lt;=HORAS!$B$116,0.25,IF(AS280&lt;=HORAS!$B$117,0.5,IF(AS280&lt;=HORAS!$B$114,0.75,1))))</f>
        <v>0</v>
      </c>
      <c r="AU280" s="67">
        <f t="shared" si="176"/>
        <v>0</v>
      </c>
      <c r="AV280" s="59">
        <f>IF(H280=1,IF(E280&gt;HORAS!$C$104,E280-HORAS!$C$104),0)</f>
        <v>0</v>
      </c>
      <c r="AW280" s="67">
        <f t="shared" si="177"/>
        <v>0</v>
      </c>
      <c r="AX280" s="67">
        <f t="shared" si="178"/>
        <v>0</v>
      </c>
      <c r="AY280" s="68">
        <f>IF(AX280&lt;=HORAS!$B$115,0,IF(AX280&lt;=HORAS!$B$116,0.25,IF(AX280&lt;=HORAS!$B$117,0.5,IF(AX280&lt;=HORAS!$B$114,0.75,1))))</f>
        <v>0</v>
      </c>
      <c r="AZ280" s="67">
        <f t="shared" si="179"/>
        <v>0</v>
      </c>
      <c r="BA280" s="67"/>
    </row>
    <row r="281" spans="1:53" s="72" customFormat="1" x14ac:dyDescent="0.2">
      <c r="A281" s="64" t="s">
        <v>233</v>
      </c>
      <c r="B281" s="64" t="s">
        <v>7</v>
      </c>
      <c r="C281" s="61"/>
      <c r="D281" s="62"/>
      <c r="E281" s="59"/>
      <c r="F281" s="66">
        <f>IF(G281=1,0,IF(E281&gt;HORAS!$B$96,E281-HORAS!$B$96,))</f>
        <v>0</v>
      </c>
      <c r="G281" s="67">
        <f t="shared" si="180"/>
        <v>0</v>
      </c>
      <c r="H281" s="67">
        <f>IF(D281&gt;=HORAS!$B$103,1,0)</f>
        <v>0</v>
      </c>
      <c r="I281" s="68">
        <f t="shared" si="181"/>
        <v>0</v>
      </c>
      <c r="J281" s="68">
        <f>IF(I281&lt;=HORAS!$B$115,0,IF(I281&lt;=HORAS!$B$116,0.25,IF(I281&lt;=HORAS!$B$117,0.5,IF(I281&lt;=HORAS!$B$114,0.75,1))))</f>
        <v>0</v>
      </c>
      <c r="K281" s="69">
        <f>IF(G281=1,0,IF(E281&gt;HORAS!$B$97,E281-HORAS!$B$97,0))</f>
        <v>0</v>
      </c>
      <c r="L281" s="68">
        <f t="shared" si="182"/>
        <v>0</v>
      </c>
      <c r="M281" s="68">
        <f t="shared" si="183"/>
        <v>0</v>
      </c>
      <c r="N281" s="67">
        <f t="shared" si="184"/>
        <v>0</v>
      </c>
      <c r="O281" s="67">
        <f>IF(E281&lt;HORAS!$B$97,J281,0)</f>
        <v>0</v>
      </c>
      <c r="P281" s="67">
        <f t="shared" si="185"/>
        <v>0</v>
      </c>
      <c r="Q281" s="67">
        <f>IF(E281&gt;HORAS!$B$97,J281,0)</f>
        <v>0</v>
      </c>
      <c r="R281" s="67">
        <f t="shared" si="157"/>
        <v>0</v>
      </c>
      <c r="S281" s="67">
        <f t="shared" si="158"/>
        <v>0</v>
      </c>
      <c r="T281" s="67"/>
      <c r="U281" s="67">
        <f t="shared" si="159"/>
        <v>6</v>
      </c>
      <c r="V281" s="70" t="e">
        <f>VLOOKUP(C281,HORAS!$A$120:$A$137,1,FALSE)</f>
        <v>#N/A</v>
      </c>
      <c r="W281" s="67" t="b">
        <f t="shared" si="160"/>
        <v>1</v>
      </c>
      <c r="X281" s="59">
        <f t="shared" si="161"/>
        <v>0</v>
      </c>
      <c r="Y281" s="71">
        <f t="shared" si="162"/>
        <v>0</v>
      </c>
      <c r="Z281" s="71">
        <f t="shared" si="163"/>
        <v>0</v>
      </c>
      <c r="AA281" s="67">
        <f t="shared" si="164"/>
        <v>0</v>
      </c>
      <c r="AB281" s="67">
        <f t="shared" si="165"/>
        <v>0</v>
      </c>
      <c r="AC281" s="69">
        <f>IF(U281=7,IF(E281&gt;HORAS!$B$97,E281-HORAS!$B$97,0),IF(W281=FALSE,IF(E281&gt;HORAS!$B$97,E281-HORAS!$B$97,0),0))</f>
        <v>0</v>
      </c>
      <c r="AD281" s="71">
        <f t="shared" si="166"/>
        <v>0</v>
      </c>
      <c r="AE281" s="71">
        <f t="shared" si="167"/>
        <v>0</v>
      </c>
      <c r="AF281" s="68">
        <f>IF(AE281&lt;=HORAS!$B$115,0,IF(AE281&lt;=HORAS!$B$116,0.25,IF(AE281&lt;=HORAS!$B$117,0.5,IF(AE281&lt;=HORAS!$B$114,0.75,1))))</f>
        <v>0</v>
      </c>
      <c r="AG281" s="67">
        <f t="shared" si="168"/>
        <v>0</v>
      </c>
      <c r="AH281" s="67">
        <f>IF(AA281&gt;=8,IF(E281&lt;HORAS!$B$97,AF281,0),0)</f>
        <v>0</v>
      </c>
      <c r="AI281" s="67">
        <f>IF(E281&gt;=HORAS!$B$97,AF281,0)</f>
        <v>0</v>
      </c>
      <c r="AJ281" s="67">
        <f t="shared" si="169"/>
        <v>0</v>
      </c>
      <c r="AK281" s="67">
        <f t="shared" si="170"/>
        <v>0</v>
      </c>
      <c r="AL281" s="71">
        <f t="shared" si="171"/>
        <v>0</v>
      </c>
      <c r="AN281" s="59">
        <f t="shared" si="172"/>
        <v>0</v>
      </c>
      <c r="AO281" s="58">
        <f>IF(H281=1,IF(D281&lt;HORAS!$B$104,HORAS!$D$104-HORAS!$B$104,HORAS!$D$104-D281),0)</f>
        <v>0</v>
      </c>
      <c r="AP281" s="58">
        <f>IF(H281=1,IF(E281&gt;HORAS!$C$104,HORAS!$C$104,E281),0)</f>
        <v>0</v>
      </c>
      <c r="AQ281" s="58">
        <f t="shared" si="173"/>
        <v>0</v>
      </c>
      <c r="AR281" s="72">
        <f t="shared" si="174"/>
        <v>0</v>
      </c>
      <c r="AS281" s="72">
        <f t="shared" si="175"/>
        <v>0</v>
      </c>
      <c r="AT281" s="68">
        <f>IF(AS281&lt;=HORAS!$B$115,0,IF(AS281&lt;=HORAS!$B$116,0.25,IF(AS281&lt;=HORAS!$B$117,0.5,IF(AS281&lt;=HORAS!$B$114,0.75,1))))</f>
        <v>0</v>
      </c>
      <c r="AU281" s="67">
        <f t="shared" si="176"/>
        <v>0</v>
      </c>
      <c r="AV281" s="59">
        <f>IF(H281=1,IF(E281&gt;HORAS!$C$104,E281-HORAS!$C$104),0)</f>
        <v>0</v>
      </c>
      <c r="AW281" s="67">
        <f t="shared" si="177"/>
        <v>0</v>
      </c>
      <c r="AX281" s="67">
        <f t="shared" si="178"/>
        <v>0</v>
      </c>
      <c r="AY281" s="68">
        <f>IF(AX281&lt;=HORAS!$B$115,0,IF(AX281&lt;=HORAS!$B$116,0.25,IF(AX281&lt;=HORAS!$B$117,0.5,IF(AX281&lt;=HORAS!$B$114,0.75,1))))</f>
        <v>0</v>
      </c>
      <c r="AZ281" s="67">
        <f t="shared" si="179"/>
        <v>0</v>
      </c>
      <c r="BA281" s="67"/>
    </row>
    <row r="282" spans="1:53" s="72" customFormat="1" x14ac:dyDescent="0.2">
      <c r="A282" s="64" t="s">
        <v>233</v>
      </c>
      <c r="B282" s="64" t="s">
        <v>7</v>
      </c>
      <c r="C282" s="61"/>
      <c r="D282" s="62"/>
      <c r="E282" s="59"/>
      <c r="F282" s="66">
        <f>IF(G282=1,0,IF(E282&gt;HORAS!$B$96,E282-HORAS!$B$96,))</f>
        <v>0</v>
      </c>
      <c r="G282" s="67">
        <f t="shared" si="180"/>
        <v>0</v>
      </c>
      <c r="H282" s="67">
        <f>IF(D282&gt;=HORAS!$B$103,1,0)</f>
        <v>0</v>
      </c>
      <c r="I282" s="68">
        <f t="shared" si="181"/>
        <v>0</v>
      </c>
      <c r="J282" s="68">
        <f>IF(I282&lt;=HORAS!$B$115,0,IF(I282&lt;=HORAS!$B$116,0.25,IF(I282&lt;=HORAS!$B$117,0.5,IF(I282&lt;=HORAS!$B$114,0.75,1))))</f>
        <v>0</v>
      </c>
      <c r="K282" s="69">
        <f>IF(G282=1,0,IF(E282&gt;HORAS!$B$97,E282-HORAS!$B$97,0))</f>
        <v>0</v>
      </c>
      <c r="L282" s="68">
        <f t="shared" si="182"/>
        <v>0</v>
      </c>
      <c r="M282" s="68">
        <f t="shared" si="183"/>
        <v>0</v>
      </c>
      <c r="N282" s="67">
        <f t="shared" si="184"/>
        <v>0</v>
      </c>
      <c r="O282" s="67">
        <f>IF(E282&lt;HORAS!$B$97,J282,0)</f>
        <v>0</v>
      </c>
      <c r="P282" s="67">
        <f t="shared" si="185"/>
        <v>0</v>
      </c>
      <c r="Q282" s="67">
        <f>IF(E282&gt;HORAS!$B$97,J282,0)</f>
        <v>0</v>
      </c>
      <c r="R282" s="67">
        <f t="shared" si="157"/>
        <v>0</v>
      </c>
      <c r="S282" s="67">
        <f t="shared" si="158"/>
        <v>0</v>
      </c>
      <c r="T282" s="67"/>
      <c r="U282" s="67">
        <f t="shared" si="159"/>
        <v>6</v>
      </c>
      <c r="V282" s="70" t="e">
        <f>VLOOKUP(C282,HORAS!$A$120:$A$137,1,FALSE)</f>
        <v>#N/A</v>
      </c>
      <c r="W282" s="67" t="b">
        <f t="shared" si="160"/>
        <v>1</v>
      </c>
      <c r="X282" s="59">
        <f t="shared" si="161"/>
        <v>0</v>
      </c>
      <c r="Y282" s="71">
        <f t="shared" si="162"/>
        <v>0</v>
      </c>
      <c r="Z282" s="71">
        <f t="shared" si="163"/>
        <v>0</v>
      </c>
      <c r="AA282" s="67">
        <f t="shared" si="164"/>
        <v>0</v>
      </c>
      <c r="AB282" s="67">
        <f t="shared" si="165"/>
        <v>0</v>
      </c>
      <c r="AC282" s="69">
        <f>IF(U282=7,IF(E282&gt;HORAS!$B$97,E282-HORAS!$B$97,0),IF(W282=FALSE,IF(E282&gt;HORAS!$B$97,E282-HORAS!$B$97,0),0))</f>
        <v>0</v>
      </c>
      <c r="AD282" s="71">
        <f t="shared" si="166"/>
        <v>0</v>
      </c>
      <c r="AE282" s="71">
        <f t="shared" si="167"/>
        <v>0</v>
      </c>
      <c r="AF282" s="68">
        <f>IF(AE282&lt;=HORAS!$B$115,0,IF(AE282&lt;=HORAS!$B$116,0.25,IF(AE282&lt;=HORAS!$B$117,0.5,IF(AE282&lt;=HORAS!$B$114,0.75,1))))</f>
        <v>0</v>
      </c>
      <c r="AG282" s="67">
        <f t="shared" si="168"/>
        <v>0</v>
      </c>
      <c r="AH282" s="67">
        <f>IF(AA282&gt;=8,IF(E282&lt;HORAS!$B$97,AF282,0),0)</f>
        <v>0</v>
      </c>
      <c r="AI282" s="67">
        <f>IF(E282&gt;=HORAS!$B$97,AF282,0)</f>
        <v>0</v>
      </c>
      <c r="AJ282" s="67">
        <f t="shared" si="169"/>
        <v>0</v>
      </c>
      <c r="AK282" s="67">
        <f t="shared" si="170"/>
        <v>0</v>
      </c>
      <c r="AL282" s="71">
        <f t="shared" si="171"/>
        <v>0</v>
      </c>
      <c r="AN282" s="59">
        <f t="shared" si="172"/>
        <v>0</v>
      </c>
      <c r="AO282" s="58">
        <f>IF(H282=1,IF(D282&lt;HORAS!$B$104,HORAS!$D$104-HORAS!$B$104,HORAS!$D$104-D282),0)</f>
        <v>0</v>
      </c>
      <c r="AP282" s="58">
        <f>IF(H282=1,IF(E282&gt;HORAS!$C$104,HORAS!$C$104,E282),0)</f>
        <v>0</v>
      </c>
      <c r="AQ282" s="58">
        <f t="shared" si="173"/>
        <v>0</v>
      </c>
      <c r="AR282" s="72">
        <f t="shared" si="174"/>
        <v>0</v>
      </c>
      <c r="AS282" s="72">
        <f t="shared" si="175"/>
        <v>0</v>
      </c>
      <c r="AT282" s="68">
        <f>IF(AS282&lt;=HORAS!$B$115,0,IF(AS282&lt;=HORAS!$B$116,0.25,IF(AS282&lt;=HORAS!$B$117,0.5,IF(AS282&lt;=HORAS!$B$114,0.75,1))))</f>
        <v>0</v>
      </c>
      <c r="AU282" s="67">
        <f t="shared" si="176"/>
        <v>0</v>
      </c>
      <c r="AV282" s="59">
        <f>IF(H282=1,IF(E282&gt;HORAS!$C$104,E282-HORAS!$C$104),0)</f>
        <v>0</v>
      </c>
      <c r="AW282" s="67">
        <f t="shared" si="177"/>
        <v>0</v>
      </c>
      <c r="AX282" s="67">
        <f t="shared" si="178"/>
        <v>0</v>
      </c>
      <c r="AY282" s="68">
        <f>IF(AX282&lt;=HORAS!$B$115,0,IF(AX282&lt;=HORAS!$B$116,0.25,IF(AX282&lt;=HORAS!$B$117,0.5,IF(AX282&lt;=HORAS!$B$114,0.75,1))))</f>
        <v>0</v>
      </c>
      <c r="AZ282" s="67">
        <f t="shared" si="179"/>
        <v>0</v>
      </c>
      <c r="BA282" s="67"/>
    </row>
    <row r="283" spans="1:53" s="72" customFormat="1" x14ac:dyDescent="0.2">
      <c r="A283" s="64" t="s">
        <v>233</v>
      </c>
      <c r="B283" s="64" t="s">
        <v>7</v>
      </c>
      <c r="C283" s="61"/>
      <c r="D283" s="62"/>
      <c r="E283" s="59"/>
      <c r="F283" s="66">
        <f>IF(G283=1,0,IF(E283&gt;HORAS!$B$96,E283-HORAS!$B$96,))</f>
        <v>0</v>
      </c>
      <c r="G283" s="67">
        <f t="shared" si="180"/>
        <v>0</v>
      </c>
      <c r="H283" s="67">
        <f>IF(D283&gt;=HORAS!$B$103,1,0)</f>
        <v>0</v>
      </c>
      <c r="I283" s="68">
        <f t="shared" si="181"/>
        <v>0</v>
      </c>
      <c r="J283" s="68">
        <f>IF(I283&lt;=HORAS!$B$115,0,IF(I283&lt;=HORAS!$B$116,0.25,IF(I283&lt;=HORAS!$B$117,0.5,IF(I283&lt;=HORAS!$B$114,0.75,1))))</f>
        <v>0</v>
      </c>
      <c r="K283" s="69">
        <f>IF(G283=1,0,IF(E283&gt;HORAS!$B$97,E283-HORAS!$B$97,0))</f>
        <v>0</v>
      </c>
      <c r="L283" s="68">
        <f t="shared" si="182"/>
        <v>0</v>
      </c>
      <c r="M283" s="68">
        <f t="shared" si="183"/>
        <v>0</v>
      </c>
      <c r="N283" s="67">
        <f t="shared" si="184"/>
        <v>0</v>
      </c>
      <c r="O283" s="67">
        <f>IF(E283&lt;HORAS!$B$97,J283,0)</f>
        <v>0</v>
      </c>
      <c r="P283" s="67">
        <f t="shared" si="185"/>
        <v>0</v>
      </c>
      <c r="Q283" s="67">
        <f>IF(E283&gt;HORAS!$B$97,J283,0)</f>
        <v>0</v>
      </c>
      <c r="R283" s="67">
        <f t="shared" si="157"/>
        <v>0</v>
      </c>
      <c r="S283" s="67">
        <f t="shared" si="158"/>
        <v>0</v>
      </c>
      <c r="T283" s="67"/>
      <c r="U283" s="67">
        <f t="shared" si="159"/>
        <v>6</v>
      </c>
      <c r="V283" s="70" t="e">
        <f>VLOOKUP(C283,HORAS!$A$120:$A$137,1,FALSE)</f>
        <v>#N/A</v>
      </c>
      <c r="W283" s="67" t="b">
        <f t="shared" si="160"/>
        <v>1</v>
      </c>
      <c r="X283" s="59">
        <f t="shared" si="161"/>
        <v>0</v>
      </c>
      <c r="Y283" s="71">
        <f t="shared" si="162"/>
        <v>0</v>
      </c>
      <c r="Z283" s="71">
        <f t="shared" si="163"/>
        <v>0</v>
      </c>
      <c r="AA283" s="67">
        <f t="shared" si="164"/>
        <v>0</v>
      </c>
      <c r="AB283" s="67">
        <f t="shared" si="165"/>
        <v>0</v>
      </c>
      <c r="AC283" s="69">
        <f>IF(U283=7,IF(E283&gt;HORAS!$B$97,E283-HORAS!$B$97,0),IF(W283=FALSE,IF(E283&gt;HORAS!$B$97,E283-HORAS!$B$97,0),0))</f>
        <v>0</v>
      </c>
      <c r="AD283" s="71">
        <f t="shared" si="166"/>
        <v>0</v>
      </c>
      <c r="AE283" s="71">
        <f t="shared" si="167"/>
        <v>0</v>
      </c>
      <c r="AF283" s="68">
        <f>IF(AE283&lt;=HORAS!$B$115,0,IF(AE283&lt;=HORAS!$B$116,0.25,IF(AE283&lt;=HORAS!$B$117,0.5,IF(AE283&lt;=HORAS!$B$114,0.75,1))))</f>
        <v>0</v>
      </c>
      <c r="AG283" s="67">
        <f t="shared" si="168"/>
        <v>0</v>
      </c>
      <c r="AH283" s="67">
        <f>IF(AA283&gt;=8,IF(E283&lt;HORAS!$B$97,AF283,0),0)</f>
        <v>0</v>
      </c>
      <c r="AI283" s="67">
        <f>IF(E283&gt;=HORAS!$B$97,AF283,0)</f>
        <v>0</v>
      </c>
      <c r="AJ283" s="67">
        <f t="shared" si="169"/>
        <v>0</v>
      </c>
      <c r="AK283" s="67">
        <f t="shared" si="170"/>
        <v>0</v>
      </c>
      <c r="AL283" s="71">
        <f t="shared" si="171"/>
        <v>0</v>
      </c>
      <c r="AN283" s="59">
        <f t="shared" si="172"/>
        <v>0</v>
      </c>
      <c r="AO283" s="58">
        <f>IF(H283=1,IF(D283&lt;HORAS!$B$104,HORAS!$D$104-HORAS!$B$104,HORAS!$D$104-D283),0)</f>
        <v>0</v>
      </c>
      <c r="AP283" s="58">
        <f>IF(H283=1,IF(E283&gt;HORAS!$C$104,HORAS!$C$104,E283),0)</f>
        <v>0</v>
      </c>
      <c r="AQ283" s="58">
        <f t="shared" si="173"/>
        <v>0</v>
      </c>
      <c r="AR283" s="72">
        <f t="shared" si="174"/>
        <v>0</v>
      </c>
      <c r="AS283" s="72">
        <f t="shared" si="175"/>
        <v>0</v>
      </c>
      <c r="AT283" s="68">
        <f>IF(AS283&lt;=HORAS!$B$115,0,IF(AS283&lt;=HORAS!$B$116,0.25,IF(AS283&lt;=HORAS!$B$117,0.5,IF(AS283&lt;=HORAS!$B$114,0.75,1))))</f>
        <v>0</v>
      </c>
      <c r="AU283" s="67">
        <f t="shared" si="176"/>
        <v>0</v>
      </c>
      <c r="AV283" s="59">
        <f>IF(H283=1,IF(E283&gt;HORAS!$C$104,E283-HORAS!$C$104),0)</f>
        <v>0</v>
      </c>
      <c r="AW283" s="67">
        <f t="shared" si="177"/>
        <v>0</v>
      </c>
      <c r="AX283" s="67">
        <f t="shared" si="178"/>
        <v>0</v>
      </c>
      <c r="AY283" s="68">
        <f>IF(AX283&lt;=HORAS!$B$115,0,IF(AX283&lt;=HORAS!$B$116,0.25,IF(AX283&lt;=HORAS!$B$117,0.5,IF(AX283&lt;=HORAS!$B$114,0.75,1))))</f>
        <v>0</v>
      </c>
      <c r="AZ283" s="67">
        <f t="shared" si="179"/>
        <v>0</v>
      </c>
      <c r="BA283" s="67"/>
    </row>
    <row r="284" spans="1:53" s="72" customFormat="1" x14ac:dyDescent="0.2">
      <c r="A284" s="64" t="s">
        <v>235</v>
      </c>
      <c r="B284" s="64" t="s">
        <v>55</v>
      </c>
      <c r="C284" s="61"/>
      <c r="D284" s="62"/>
      <c r="E284" s="59"/>
      <c r="F284" s="66">
        <f>IF(G284=1,0,IF(E284&gt;HORAS!$B$96,E284-HORAS!$B$96,))</f>
        <v>0</v>
      </c>
      <c r="G284" s="67">
        <f t="shared" si="180"/>
        <v>0</v>
      </c>
      <c r="H284" s="67">
        <f>IF(D284&gt;=HORAS!$B$103,1,0)</f>
        <v>0</v>
      </c>
      <c r="I284" s="68">
        <f t="shared" si="181"/>
        <v>0</v>
      </c>
      <c r="J284" s="68">
        <f>IF(I284&lt;=HORAS!$B$115,0,IF(I284&lt;=HORAS!$B$116,0.25,IF(I284&lt;=HORAS!$B$117,0.5,IF(I284&lt;=HORAS!$B$114,0.75,1))))</f>
        <v>0</v>
      </c>
      <c r="K284" s="69">
        <f>IF(G284=1,0,IF(E284&gt;HORAS!$B$97,E284-HORAS!$B$97,0))</f>
        <v>0</v>
      </c>
      <c r="L284" s="68">
        <f t="shared" si="182"/>
        <v>0</v>
      </c>
      <c r="M284" s="68">
        <f t="shared" si="183"/>
        <v>0</v>
      </c>
      <c r="N284" s="67">
        <f t="shared" si="184"/>
        <v>0</v>
      </c>
      <c r="O284" s="67">
        <f>IF(E284&lt;HORAS!$B$97,J284,0)</f>
        <v>0</v>
      </c>
      <c r="P284" s="67">
        <f t="shared" si="185"/>
        <v>0</v>
      </c>
      <c r="Q284" s="67">
        <f>IF(E284&gt;HORAS!$B$97,J284,0)</f>
        <v>0</v>
      </c>
      <c r="R284" s="67">
        <f t="shared" si="157"/>
        <v>0</v>
      </c>
      <c r="S284" s="67">
        <f t="shared" si="158"/>
        <v>0</v>
      </c>
      <c r="T284" s="67"/>
      <c r="U284" s="67">
        <f t="shared" si="159"/>
        <v>6</v>
      </c>
      <c r="V284" s="70" t="e">
        <f>VLOOKUP(C284,HORAS!$A$120:$A$137,1,FALSE)</f>
        <v>#N/A</v>
      </c>
      <c r="W284" s="67" t="b">
        <f t="shared" si="160"/>
        <v>1</v>
      </c>
      <c r="X284" s="59">
        <f t="shared" si="161"/>
        <v>0</v>
      </c>
      <c r="Y284" s="71">
        <f t="shared" si="162"/>
        <v>0</v>
      </c>
      <c r="Z284" s="71">
        <f t="shared" si="163"/>
        <v>0</v>
      </c>
      <c r="AA284" s="67">
        <f t="shared" si="164"/>
        <v>0</v>
      </c>
      <c r="AB284" s="67">
        <f t="shared" si="165"/>
        <v>0</v>
      </c>
      <c r="AC284" s="69">
        <f>IF(U284=7,IF(E284&gt;HORAS!$B$97,E284-HORAS!$B$97,0),IF(W284=FALSE,IF(E284&gt;HORAS!$B$97,E284-HORAS!$B$97,0),0))</f>
        <v>0</v>
      </c>
      <c r="AD284" s="71">
        <f t="shared" si="166"/>
        <v>0</v>
      </c>
      <c r="AE284" s="71">
        <f t="shared" si="167"/>
        <v>0</v>
      </c>
      <c r="AF284" s="68">
        <f>IF(AE284&lt;=HORAS!$B$115,0,IF(AE284&lt;=HORAS!$B$116,0.25,IF(AE284&lt;=HORAS!$B$117,0.5,IF(AE284&lt;=HORAS!$B$114,0.75,1))))</f>
        <v>0</v>
      </c>
      <c r="AG284" s="67">
        <f t="shared" si="168"/>
        <v>0</v>
      </c>
      <c r="AH284" s="67">
        <f>IF(AA284&gt;=8,IF(E284&lt;HORAS!$B$97,AF284,0),0)</f>
        <v>0</v>
      </c>
      <c r="AI284" s="67">
        <f>IF(E284&gt;=HORAS!$B$97,AF284,0)</f>
        <v>0</v>
      </c>
      <c r="AJ284" s="67">
        <f t="shared" si="169"/>
        <v>0</v>
      </c>
      <c r="AK284" s="67">
        <f t="shared" si="170"/>
        <v>0</v>
      </c>
      <c r="AL284" s="71">
        <f t="shared" si="171"/>
        <v>0</v>
      </c>
      <c r="AN284" s="59">
        <f t="shared" si="172"/>
        <v>0</v>
      </c>
      <c r="AO284" s="58">
        <f>IF(H284=1,IF(D284&lt;HORAS!$B$104,HORAS!$D$104-HORAS!$B$104,HORAS!$D$104-D284),0)</f>
        <v>0</v>
      </c>
      <c r="AP284" s="58">
        <f>IF(H284=1,IF(E284&gt;HORAS!$C$104,HORAS!$C$104,E284),0)</f>
        <v>0</v>
      </c>
      <c r="AQ284" s="58">
        <f t="shared" si="173"/>
        <v>0</v>
      </c>
      <c r="AR284" s="72">
        <f t="shared" si="174"/>
        <v>0</v>
      </c>
      <c r="AS284" s="72">
        <f t="shared" si="175"/>
        <v>0</v>
      </c>
      <c r="AT284" s="68">
        <f>IF(AS284&lt;=HORAS!$B$115,0,IF(AS284&lt;=HORAS!$B$116,0.25,IF(AS284&lt;=HORAS!$B$117,0.5,IF(AS284&lt;=HORAS!$B$114,0.75,1))))</f>
        <v>0</v>
      </c>
      <c r="AU284" s="67">
        <f t="shared" si="176"/>
        <v>0</v>
      </c>
      <c r="AV284" s="59">
        <f>IF(H284=1,IF(E284&gt;HORAS!$C$104,E284-HORAS!$C$104),0)</f>
        <v>0</v>
      </c>
      <c r="AW284" s="67">
        <f t="shared" si="177"/>
        <v>0</v>
      </c>
      <c r="AX284" s="67">
        <f t="shared" si="178"/>
        <v>0</v>
      </c>
      <c r="AY284" s="68">
        <f>IF(AX284&lt;=HORAS!$B$115,0,IF(AX284&lt;=HORAS!$B$116,0.25,IF(AX284&lt;=HORAS!$B$117,0.5,IF(AX284&lt;=HORAS!$B$114,0.75,1))))</f>
        <v>0</v>
      </c>
      <c r="AZ284" s="67">
        <f t="shared" si="179"/>
        <v>0</v>
      </c>
      <c r="BA284" s="67"/>
    </row>
    <row r="285" spans="1:53" s="72" customFormat="1" x14ac:dyDescent="0.2">
      <c r="A285" s="64" t="s">
        <v>235</v>
      </c>
      <c r="B285" s="64" t="s">
        <v>55</v>
      </c>
      <c r="C285" s="61"/>
      <c r="D285" s="62"/>
      <c r="E285" s="59"/>
      <c r="F285" s="66">
        <f>IF(G285=1,0,IF(E285&gt;HORAS!$B$96,E285-HORAS!$B$96,))</f>
        <v>0</v>
      </c>
      <c r="G285" s="67">
        <f t="shared" si="180"/>
        <v>0</v>
      </c>
      <c r="H285" s="67">
        <f>IF(D285&gt;=HORAS!$B$103,1,0)</f>
        <v>0</v>
      </c>
      <c r="I285" s="68">
        <f t="shared" si="181"/>
        <v>0</v>
      </c>
      <c r="J285" s="68">
        <f>IF(I285&lt;=HORAS!$B$115,0,IF(I285&lt;=HORAS!$B$116,0.25,IF(I285&lt;=HORAS!$B$117,0.5,IF(I285&lt;=HORAS!$B$114,0.75,1))))</f>
        <v>0</v>
      </c>
      <c r="K285" s="69">
        <f>IF(G285=1,0,IF(E285&gt;HORAS!$B$97,E285-HORAS!$B$97,0))</f>
        <v>0</v>
      </c>
      <c r="L285" s="68">
        <f t="shared" si="182"/>
        <v>0</v>
      </c>
      <c r="M285" s="68">
        <f t="shared" si="183"/>
        <v>0</v>
      </c>
      <c r="N285" s="67">
        <f t="shared" si="184"/>
        <v>0</v>
      </c>
      <c r="O285" s="67">
        <f>IF(E285&lt;HORAS!$B$97,J285,0)</f>
        <v>0</v>
      </c>
      <c r="P285" s="67">
        <f t="shared" si="185"/>
        <v>0</v>
      </c>
      <c r="Q285" s="67">
        <f>IF(E285&gt;HORAS!$B$97,J285,0)</f>
        <v>0</v>
      </c>
      <c r="R285" s="67">
        <f t="shared" si="157"/>
        <v>0</v>
      </c>
      <c r="S285" s="67">
        <f t="shared" si="158"/>
        <v>0</v>
      </c>
      <c r="T285" s="67"/>
      <c r="U285" s="67">
        <f t="shared" si="159"/>
        <v>6</v>
      </c>
      <c r="V285" s="70" t="e">
        <f>VLOOKUP(C285,HORAS!$A$120:$A$137,1,FALSE)</f>
        <v>#N/A</v>
      </c>
      <c r="W285" s="67" t="b">
        <f t="shared" si="160"/>
        <v>1</v>
      </c>
      <c r="X285" s="59">
        <f t="shared" si="161"/>
        <v>0</v>
      </c>
      <c r="Y285" s="71">
        <f t="shared" si="162"/>
        <v>0</v>
      </c>
      <c r="Z285" s="71">
        <f t="shared" si="163"/>
        <v>0</v>
      </c>
      <c r="AA285" s="67">
        <f t="shared" si="164"/>
        <v>0</v>
      </c>
      <c r="AB285" s="67">
        <f t="shared" si="165"/>
        <v>0</v>
      </c>
      <c r="AC285" s="69">
        <f>IF(U285=7,IF(E285&gt;HORAS!$B$97,E285-HORAS!$B$97,0),IF(W285=FALSE,IF(E285&gt;HORAS!$B$97,E285-HORAS!$B$97,0),0))</f>
        <v>0</v>
      </c>
      <c r="AD285" s="71">
        <f t="shared" si="166"/>
        <v>0</v>
      </c>
      <c r="AE285" s="71">
        <f t="shared" si="167"/>
        <v>0</v>
      </c>
      <c r="AF285" s="68">
        <f>IF(AE285&lt;=HORAS!$B$115,0,IF(AE285&lt;=HORAS!$B$116,0.25,IF(AE285&lt;=HORAS!$B$117,0.5,IF(AE285&lt;=HORAS!$B$114,0.75,1))))</f>
        <v>0</v>
      </c>
      <c r="AG285" s="67">
        <f t="shared" si="168"/>
        <v>0</v>
      </c>
      <c r="AH285" s="67">
        <f>IF(AA285&gt;=8,IF(E285&lt;HORAS!$B$97,AF285,0),0)</f>
        <v>0</v>
      </c>
      <c r="AI285" s="67">
        <f>IF(E285&gt;=HORAS!$B$97,AF285,0)</f>
        <v>0</v>
      </c>
      <c r="AJ285" s="67">
        <f t="shared" si="169"/>
        <v>0</v>
      </c>
      <c r="AK285" s="67">
        <f t="shared" si="170"/>
        <v>0</v>
      </c>
      <c r="AL285" s="71">
        <f t="shared" si="171"/>
        <v>0</v>
      </c>
      <c r="AN285" s="59">
        <f t="shared" si="172"/>
        <v>0</v>
      </c>
      <c r="AO285" s="58">
        <f>IF(H285=1,IF(D285&lt;HORAS!$B$104,HORAS!$D$104-HORAS!$B$104,HORAS!$D$104-D285),0)</f>
        <v>0</v>
      </c>
      <c r="AP285" s="58">
        <f>IF(H285=1,IF(E285&gt;HORAS!$C$104,HORAS!$C$104,E285),0)</f>
        <v>0</v>
      </c>
      <c r="AQ285" s="58">
        <f t="shared" si="173"/>
        <v>0</v>
      </c>
      <c r="AR285" s="72">
        <f t="shared" si="174"/>
        <v>0</v>
      </c>
      <c r="AS285" s="72">
        <f t="shared" si="175"/>
        <v>0</v>
      </c>
      <c r="AT285" s="68">
        <f>IF(AS285&lt;=HORAS!$B$115,0,IF(AS285&lt;=HORAS!$B$116,0.25,IF(AS285&lt;=HORAS!$B$117,0.5,IF(AS285&lt;=HORAS!$B$114,0.75,1))))</f>
        <v>0</v>
      </c>
      <c r="AU285" s="67">
        <f t="shared" si="176"/>
        <v>0</v>
      </c>
      <c r="AV285" s="59">
        <f>IF(H285=1,IF(E285&gt;HORAS!$C$104,E285-HORAS!$C$104),0)</f>
        <v>0</v>
      </c>
      <c r="AW285" s="67">
        <f t="shared" si="177"/>
        <v>0</v>
      </c>
      <c r="AX285" s="67">
        <f t="shared" si="178"/>
        <v>0</v>
      </c>
      <c r="AY285" s="68">
        <f>IF(AX285&lt;=HORAS!$B$115,0,IF(AX285&lt;=HORAS!$B$116,0.25,IF(AX285&lt;=HORAS!$B$117,0.5,IF(AX285&lt;=HORAS!$B$114,0.75,1))))</f>
        <v>0</v>
      </c>
      <c r="AZ285" s="67">
        <f t="shared" si="179"/>
        <v>0</v>
      </c>
      <c r="BA285" s="67"/>
    </row>
    <row r="286" spans="1:53" s="72" customFormat="1" x14ac:dyDescent="0.2">
      <c r="A286" s="64" t="s">
        <v>235</v>
      </c>
      <c r="B286" s="64" t="s">
        <v>55</v>
      </c>
      <c r="C286" s="61"/>
      <c r="D286" s="62"/>
      <c r="E286" s="59"/>
      <c r="F286" s="66">
        <f>IF(G286=1,0,IF(E286&gt;HORAS!$B$96,E286-HORAS!$B$96,))</f>
        <v>0</v>
      </c>
      <c r="G286" s="67">
        <f t="shared" si="180"/>
        <v>0</v>
      </c>
      <c r="H286" s="67">
        <f>IF(D286&gt;=HORAS!$B$103,1,0)</f>
        <v>0</v>
      </c>
      <c r="I286" s="68">
        <f t="shared" si="181"/>
        <v>0</v>
      </c>
      <c r="J286" s="68">
        <f>IF(I286&lt;=HORAS!$B$115,0,IF(I286&lt;=HORAS!$B$116,0.25,IF(I286&lt;=HORAS!$B$117,0.5,IF(I286&lt;=HORAS!$B$114,0.75,1))))</f>
        <v>0</v>
      </c>
      <c r="K286" s="69">
        <f>IF(G286=1,0,IF(E286&gt;HORAS!$B$97,E286-HORAS!$B$97,0))</f>
        <v>0</v>
      </c>
      <c r="L286" s="68">
        <f t="shared" si="182"/>
        <v>0</v>
      </c>
      <c r="M286" s="68">
        <f t="shared" si="183"/>
        <v>0</v>
      </c>
      <c r="N286" s="67">
        <f t="shared" si="184"/>
        <v>0</v>
      </c>
      <c r="O286" s="67">
        <f>IF(E286&lt;HORAS!$B$97,J286,0)</f>
        <v>0</v>
      </c>
      <c r="P286" s="67">
        <f t="shared" si="185"/>
        <v>0</v>
      </c>
      <c r="Q286" s="67">
        <f>IF(E286&gt;HORAS!$B$97,J286,0)</f>
        <v>0</v>
      </c>
      <c r="R286" s="67">
        <f t="shared" si="157"/>
        <v>0</v>
      </c>
      <c r="S286" s="67">
        <f t="shared" si="158"/>
        <v>0</v>
      </c>
      <c r="T286" s="67"/>
      <c r="U286" s="67">
        <f t="shared" si="159"/>
        <v>6</v>
      </c>
      <c r="V286" s="70" t="e">
        <f>VLOOKUP(C286,HORAS!$A$120:$A$137,1,FALSE)</f>
        <v>#N/A</v>
      </c>
      <c r="W286" s="67" t="b">
        <f t="shared" si="160"/>
        <v>1</v>
      </c>
      <c r="X286" s="59">
        <f t="shared" si="161"/>
        <v>0</v>
      </c>
      <c r="Y286" s="71">
        <f t="shared" si="162"/>
        <v>0</v>
      </c>
      <c r="Z286" s="71">
        <f t="shared" si="163"/>
        <v>0</v>
      </c>
      <c r="AA286" s="67">
        <f t="shared" si="164"/>
        <v>0</v>
      </c>
      <c r="AB286" s="67">
        <f t="shared" si="165"/>
        <v>0</v>
      </c>
      <c r="AC286" s="69">
        <f>IF(U286=7,IF(E286&gt;HORAS!$B$97,E286-HORAS!$B$97,0),IF(W286=FALSE,IF(E286&gt;HORAS!$B$97,E286-HORAS!$B$97,0),0))</f>
        <v>0</v>
      </c>
      <c r="AD286" s="71">
        <f t="shared" si="166"/>
        <v>0</v>
      </c>
      <c r="AE286" s="71">
        <f t="shared" si="167"/>
        <v>0</v>
      </c>
      <c r="AF286" s="68">
        <f>IF(AE286&lt;=HORAS!$B$115,0,IF(AE286&lt;=HORAS!$B$116,0.25,IF(AE286&lt;=HORAS!$B$117,0.5,IF(AE286&lt;=HORAS!$B$114,0.75,1))))</f>
        <v>0</v>
      </c>
      <c r="AG286" s="67">
        <f t="shared" si="168"/>
        <v>0</v>
      </c>
      <c r="AH286" s="67">
        <f>IF(AA286&gt;=8,IF(E286&lt;HORAS!$B$97,AF286,0),0)</f>
        <v>0</v>
      </c>
      <c r="AI286" s="67">
        <f>IF(E286&gt;=HORAS!$B$97,AF286,0)</f>
        <v>0</v>
      </c>
      <c r="AJ286" s="67">
        <f t="shared" si="169"/>
        <v>0</v>
      </c>
      <c r="AK286" s="67">
        <f t="shared" si="170"/>
        <v>0</v>
      </c>
      <c r="AL286" s="71">
        <f t="shared" si="171"/>
        <v>0</v>
      </c>
      <c r="AN286" s="59">
        <f t="shared" si="172"/>
        <v>0</v>
      </c>
      <c r="AO286" s="58">
        <f>IF(H286=1,IF(D286&lt;HORAS!$B$104,HORAS!$D$104-HORAS!$B$104,HORAS!$D$104-D286),0)</f>
        <v>0</v>
      </c>
      <c r="AP286" s="58">
        <f>IF(H286=1,IF(E286&gt;HORAS!$C$104,HORAS!$C$104,E286),0)</f>
        <v>0</v>
      </c>
      <c r="AQ286" s="58">
        <f t="shared" si="173"/>
        <v>0</v>
      </c>
      <c r="AR286" s="72">
        <f t="shared" si="174"/>
        <v>0</v>
      </c>
      <c r="AS286" s="72">
        <f t="shared" si="175"/>
        <v>0</v>
      </c>
      <c r="AT286" s="68">
        <f>IF(AS286&lt;=HORAS!$B$115,0,IF(AS286&lt;=HORAS!$B$116,0.25,IF(AS286&lt;=HORAS!$B$117,0.5,IF(AS286&lt;=HORAS!$B$114,0.75,1))))</f>
        <v>0</v>
      </c>
      <c r="AU286" s="67">
        <f t="shared" si="176"/>
        <v>0</v>
      </c>
      <c r="AV286" s="59">
        <f>IF(H286=1,IF(E286&gt;HORAS!$C$104,E286-HORAS!$C$104),0)</f>
        <v>0</v>
      </c>
      <c r="AW286" s="67">
        <f t="shared" si="177"/>
        <v>0</v>
      </c>
      <c r="AX286" s="67">
        <f t="shared" si="178"/>
        <v>0</v>
      </c>
      <c r="AY286" s="68">
        <f>IF(AX286&lt;=HORAS!$B$115,0,IF(AX286&lt;=HORAS!$B$116,0.25,IF(AX286&lt;=HORAS!$B$117,0.5,IF(AX286&lt;=HORAS!$B$114,0.75,1))))</f>
        <v>0</v>
      </c>
      <c r="AZ286" s="67">
        <f t="shared" si="179"/>
        <v>0</v>
      </c>
      <c r="BA286" s="67"/>
    </row>
    <row r="287" spans="1:53" s="72" customFormat="1" x14ac:dyDescent="0.2">
      <c r="A287" s="64" t="s">
        <v>235</v>
      </c>
      <c r="B287" s="64" t="s">
        <v>55</v>
      </c>
      <c r="C287" s="61"/>
      <c r="D287" s="62"/>
      <c r="E287" s="59"/>
      <c r="F287" s="66">
        <f>IF(G287=1,0,IF(E287&gt;HORAS!$B$96,E287-HORAS!$B$96,))</f>
        <v>0</v>
      </c>
      <c r="G287" s="67">
        <f t="shared" si="180"/>
        <v>0</v>
      </c>
      <c r="H287" s="67">
        <f>IF(D287&gt;=HORAS!$B$103,1,0)</f>
        <v>0</v>
      </c>
      <c r="I287" s="68">
        <f t="shared" si="181"/>
        <v>0</v>
      </c>
      <c r="J287" s="68">
        <f>IF(I287&lt;=HORAS!$B$115,0,IF(I287&lt;=HORAS!$B$116,0.25,IF(I287&lt;=HORAS!$B$117,0.5,IF(I287&lt;=HORAS!$B$114,0.75,1))))</f>
        <v>0</v>
      </c>
      <c r="K287" s="69">
        <f>IF(G287=1,0,IF(E287&gt;HORAS!$B$97,E287-HORAS!$B$97,0))</f>
        <v>0</v>
      </c>
      <c r="L287" s="68">
        <f t="shared" si="182"/>
        <v>0</v>
      </c>
      <c r="M287" s="68">
        <f t="shared" si="183"/>
        <v>0</v>
      </c>
      <c r="N287" s="67">
        <f t="shared" si="184"/>
        <v>0</v>
      </c>
      <c r="O287" s="67">
        <f>IF(E287&lt;HORAS!$B$97,J287,0)</f>
        <v>0</v>
      </c>
      <c r="P287" s="67">
        <f t="shared" si="185"/>
        <v>0</v>
      </c>
      <c r="Q287" s="67">
        <f>IF(E287&gt;HORAS!$B$97,J287,0)</f>
        <v>0</v>
      </c>
      <c r="R287" s="67">
        <f t="shared" si="157"/>
        <v>0</v>
      </c>
      <c r="S287" s="67">
        <f t="shared" si="158"/>
        <v>0</v>
      </c>
      <c r="T287" s="67"/>
      <c r="U287" s="67">
        <f t="shared" si="159"/>
        <v>6</v>
      </c>
      <c r="V287" s="70" t="e">
        <f>VLOOKUP(C287,HORAS!$A$120:$A$137,1,FALSE)</f>
        <v>#N/A</v>
      </c>
      <c r="W287" s="67" t="b">
        <f t="shared" si="160"/>
        <v>1</v>
      </c>
      <c r="X287" s="59">
        <f t="shared" si="161"/>
        <v>0</v>
      </c>
      <c r="Y287" s="71">
        <f t="shared" si="162"/>
        <v>0</v>
      </c>
      <c r="Z287" s="71">
        <f t="shared" si="163"/>
        <v>0</v>
      </c>
      <c r="AA287" s="67">
        <f t="shared" si="164"/>
        <v>0</v>
      </c>
      <c r="AB287" s="67">
        <f t="shared" si="165"/>
        <v>0</v>
      </c>
      <c r="AC287" s="69">
        <f>IF(U287=7,IF(E287&gt;HORAS!$B$97,E287-HORAS!$B$97,0),IF(W287=FALSE,IF(E287&gt;HORAS!$B$97,E287-HORAS!$B$97,0),0))</f>
        <v>0</v>
      </c>
      <c r="AD287" s="71">
        <f t="shared" si="166"/>
        <v>0</v>
      </c>
      <c r="AE287" s="71">
        <f t="shared" si="167"/>
        <v>0</v>
      </c>
      <c r="AF287" s="68">
        <f>IF(AE287&lt;=HORAS!$B$115,0,IF(AE287&lt;=HORAS!$B$116,0.25,IF(AE287&lt;=HORAS!$B$117,0.5,IF(AE287&lt;=HORAS!$B$114,0.75,1))))</f>
        <v>0</v>
      </c>
      <c r="AG287" s="67">
        <f t="shared" si="168"/>
        <v>0</v>
      </c>
      <c r="AH287" s="67">
        <f>IF(AA287&gt;=8,IF(E287&lt;HORAS!$B$97,AF287,0),0)</f>
        <v>0</v>
      </c>
      <c r="AI287" s="67">
        <f>IF(E287&gt;=HORAS!$B$97,AF287,0)</f>
        <v>0</v>
      </c>
      <c r="AJ287" s="67">
        <f t="shared" si="169"/>
        <v>0</v>
      </c>
      <c r="AK287" s="67">
        <f t="shared" si="170"/>
        <v>0</v>
      </c>
      <c r="AL287" s="71">
        <f t="shared" si="171"/>
        <v>0</v>
      </c>
      <c r="AN287" s="59">
        <f t="shared" si="172"/>
        <v>0</v>
      </c>
      <c r="AO287" s="58">
        <f>IF(H287=1,IF(D287&lt;HORAS!$B$104,HORAS!$D$104-HORAS!$B$104,HORAS!$D$104-D287),0)</f>
        <v>0</v>
      </c>
      <c r="AP287" s="58">
        <f>IF(H287=1,IF(E287&gt;HORAS!$C$104,HORAS!$C$104,E287),0)</f>
        <v>0</v>
      </c>
      <c r="AQ287" s="58">
        <f t="shared" si="173"/>
        <v>0</v>
      </c>
      <c r="AR287" s="72">
        <f t="shared" si="174"/>
        <v>0</v>
      </c>
      <c r="AS287" s="72">
        <f t="shared" si="175"/>
        <v>0</v>
      </c>
      <c r="AT287" s="68">
        <f>IF(AS287&lt;=HORAS!$B$115,0,IF(AS287&lt;=HORAS!$B$116,0.25,IF(AS287&lt;=HORAS!$B$117,0.5,IF(AS287&lt;=HORAS!$B$114,0.75,1))))</f>
        <v>0</v>
      </c>
      <c r="AU287" s="67">
        <f t="shared" si="176"/>
        <v>0</v>
      </c>
      <c r="AV287" s="59">
        <f>IF(H287=1,IF(E287&gt;HORAS!$C$104,E287-HORAS!$C$104),0)</f>
        <v>0</v>
      </c>
      <c r="AW287" s="67">
        <f t="shared" si="177"/>
        <v>0</v>
      </c>
      <c r="AX287" s="67">
        <f t="shared" si="178"/>
        <v>0</v>
      </c>
      <c r="AY287" s="68">
        <f>IF(AX287&lt;=HORAS!$B$115,0,IF(AX287&lt;=HORAS!$B$116,0.25,IF(AX287&lt;=HORAS!$B$117,0.5,IF(AX287&lt;=HORAS!$B$114,0.75,1))))</f>
        <v>0</v>
      </c>
      <c r="AZ287" s="67">
        <f t="shared" si="179"/>
        <v>0</v>
      </c>
      <c r="BA287" s="67"/>
    </row>
    <row r="288" spans="1:53" s="72" customFormat="1" x14ac:dyDescent="0.2">
      <c r="A288" s="64" t="s">
        <v>235</v>
      </c>
      <c r="B288" s="64" t="s">
        <v>55</v>
      </c>
      <c r="C288" s="61"/>
      <c r="D288" s="62"/>
      <c r="E288" s="59"/>
      <c r="F288" s="66">
        <f>IF(G288=1,0,IF(E288&gt;HORAS!$B$96,E288-HORAS!$B$96,))</f>
        <v>0</v>
      </c>
      <c r="G288" s="67">
        <f t="shared" si="180"/>
        <v>0</v>
      </c>
      <c r="H288" s="67">
        <f>IF(D288&gt;=HORAS!$B$103,1,0)</f>
        <v>0</v>
      </c>
      <c r="I288" s="68">
        <f t="shared" si="181"/>
        <v>0</v>
      </c>
      <c r="J288" s="68">
        <f>IF(I288&lt;=HORAS!$B$115,0,IF(I288&lt;=HORAS!$B$116,0.25,IF(I288&lt;=HORAS!$B$117,0.5,IF(I288&lt;=HORAS!$B$114,0.75,1))))</f>
        <v>0</v>
      </c>
      <c r="K288" s="69">
        <f>IF(G288=1,0,IF(E288&gt;HORAS!$B$97,E288-HORAS!$B$97,0))</f>
        <v>0</v>
      </c>
      <c r="L288" s="68">
        <f t="shared" si="182"/>
        <v>0</v>
      </c>
      <c r="M288" s="68">
        <f t="shared" si="183"/>
        <v>0</v>
      </c>
      <c r="N288" s="67">
        <f t="shared" si="184"/>
        <v>0</v>
      </c>
      <c r="O288" s="67">
        <f>IF(E288&lt;HORAS!$B$97,J288,0)</f>
        <v>0</v>
      </c>
      <c r="P288" s="67">
        <f t="shared" si="185"/>
        <v>0</v>
      </c>
      <c r="Q288" s="67">
        <f>IF(E288&gt;HORAS!$B$97,J288,0)</f>
        <v>0</v>
      </c>
      <c r="R288" s="67">
        <f t="shared" si="157"/>
        <v>0</v>
      </c>
      <c r="S288" s="67">
        <f t="shared" si="158"/>
        <v>0</v>
      </c>
      <c r="T288" s="67"/>
      <c r="U288" s="67">
        <f t="shared" si="159"/>
        <v>6</v>
      </c>
      <c r="V288" s="70" t="e">
        <f>VLOOKUP(C288,HORAS!$A$120:$A$137,1,FALSE)</f>
        <v>#N/A</v>
      </c>
      <c r="W288" s="67" t="b">
        <f t="shared" si="160"/>
        <v>1</v>
      </c>
      <c r="X288" s="59">
        <f t="shared" si="161"/>
        <v>0</v>
      </c>
      <c r="Y288" s="71">
        <f t="shared" si="162"/>
        <v>0</v>
      </c>
      <c r="Z288" s="71">
        <f t="shared" si="163"/>
        <v>0</v>
      </c>
      <c r="AA288" s="67">
        <f t="shared" si="164"/>
        <v>0</v>
      </c>
      <c r="AB288" s="67">
        <f t="shared" si="165"/>
        <v>0</v>
      </c>
      <c r="AC288" s="69">
        <f>IF(U288=7,IF(E288&gt;HORAS!$B$97,E288-HORAS!$B$97,0),IF(W288=FALSE,IF(E288&gt;HORAS!$B$97,E288-HORAS!$B$97,0),0))</f>
        <v>0</v>
      </c>
      <c r="AD288" s="71">
        <f t="shared" si="166"/>
        <v>0</v>
      </c>
      <c r="AE288" s="71">
        <f t="shared" si="167"/>
        <v>0</v>
      </c>
      <c r="AF288" s="68">
        <f>IF(AE288&lt;=HORAS!$B$115,0,IF(AE288&lt;=HORAS!$B$116,0.25,IF(AE288&lt;=HORAS!$B$117,0.5,IF(AE288&lt;=HORAS!$B$114,0.75,1))))</f>
        <v>0</v>
      </c>
      <c r="AG288" s="67">
        <f t="shared" si="168"/>
        <v>0</v>
      </c>
      <c r="AH288" s="67">
        <f>IF(AA288&gt;=8,IF(E288&lt;HORAS!$B$97,AF288,0),0)</f>
        <v>0</v>
      </c>
      <c r="AI288" s="67">
        <f>IF(E288&gt;=HORAS!$B$97,AF288,0)</f>
        <v>0</v>
      </c>
      <c r="AJ288" s="67">
        <f t="shared" si="169"/>
        <v>0</v>
      </c>
      <c r="AK288" s="67">
        <f t="shared" si="170"/>
        <v>0</v>
      </c>
      <c r="AL288" s="71">
        <f t="shared" si="171"/>
        <v>0</v>
      </c>
      <c r="AN288" s="59">
        <f t="shared" si="172"/>
        <v>0</v>
      </c>
      <c r="AO288" s="58">
        <f>IF(H288=1,IF(D288&lt;HORAS!$B$104,HORAS!$D$104-HORAS!$B$104,HORAS!$D$104-D288),0)</f>
        <v>0</v>
      </c>
      <c r="AP288" s="58">
        <f>IF(H288=1,IF(E288&gt;HORAS!$C$104,HORAS!$C$104,E288),0)</f>
        <v>0</v>
      </c>
      <c r="AQ288" s="58">
        <f t="shared" si="173"/>
        <v>0</v>
      </c>
      <c r="AR288" s="72">
        <f t="shared" si="174"/>
        <v>0</v>
      </c>
      <c r="AS288" s="72">
        <f t="shared" si="175"/>
        <v>0</v>
      </c>
      <c r="AT288" s="68">
        <f>IF(AS288&lt;=HORAS!$B$115,0,IF(AS288&lt;=HORAS!$B$116,0.25,IF(AS288&lt;=HORAS!$B$117,0.5,IF(AS288&lt;=HORAS!$B$114,0.75,1))))</f>
        <v>0</v>
      </c>
      <c r="AU288" s="67">
        <f t="shared" si="176"/>
        <v>0</v>
      </c>
      <c r="AV288" s="59">
        <f>IF(H288=1,IF(E288&gt;HORAS!$C$104,E288-HORAS!$C$104),0)</f>
        <v>0</v>
      </c>
      <c r="AW288" s="67">
        <f t="shared" si="177"/>
        <v>0</v>
      </c>
      <c r="AX288" s="67">
        <f t="shared" si="178"/>
        <v>0</v>
      </c>
      <c r="AY288" s="68">
        <f>IF(AX288&lt;=HORAS!$B$115,0,IF(AX288&lt;=HORAS!$B$116,0.25,IF(AX288&lt;=HORAS!$B$117,0.5,IF(AX288&lt;=HORAS!$B$114,0.75,1))))</f>
        <v>0</v>
      </c>
      <c r="AZ288" s="67">
        <f t="shared" si="179"/>
        <v>0</v>
      </c>
      <c r="BA288" s="67"/>
    </row>
    <row r="289" spans="1:53" s="72" customFormat="1" x14ac:dyDescent="0.2">
      <c r="A289" s="64" t="s">
        <v>235</v>
      </c>
      <c r="B289" s="64" t="s">
        <v>55</v>
      </c>
      <c r="C289" s="61"/>
      <c r="D289" s="62"/>
      <c r="E289" s="59"/>
      <c r="F289" s="66">
        <f>IF(G289=1,0,IF(E289&gt;HORAS!$B$96,E289-HORAS!$B$96,))</f>
        <v>0</v>
      </c>
      <c r="G289" s="67">
        <f t="shared" si="180"/>
        <v>0</v>
      </c>
      <c r="H289" s="67">
        <f>IF(D289&gt;=HORAS!$B$103,1,0)</f>
        <v>0</v>
      </c>
      <c r="I289" s="68">
        <f t="shared" si="181"/>
        <v>0</v>
      </c>
      <c r="J289" s="68">
        <f>IF(I289&lt;=HORAS!$B$115,0,IF(I289&lt;=HORAS!$B$116,0.25,IF(I289&lt;=HORAS!$B$117,0.5,IF(I289&lt;=HORAS!$B$114,0.75,1))))</f>
        <v>0</v>
      </c>
      <c r="K289" s="69">
        <f>IF(G289=1,0,IF(E289&gt;HORAS!$B$97,E289-HORAS!$B$97,0))</f>
        <v>0</v>
      </c>
      <c r="L289" s="68">
        <f t="shared" si="182"/>
        <v>0</v>
      </c>
      <c r="M289" s="68">
        <f t="shared" si="183"/>
        <v>0</v>
      </c>
      <c r="N289" s="67">
        <f t="shared" si="184"/>
        <v>0</v>
      </c>
      <c r="O289" s="67">
        <f>IF(E289&lt;HORAS!$B$97,J289,0)</f>
        <v>0</v>
      </c>
      <c r="P289" s="67">
        <f t="shared" si="185"/>
        <v>0</v>
      </c>
      <c r="Q289" s="67">
        <f>IF(E289&gt;HORAS!$B$97,J289,0)</f>
        <v>0</v>
      </c>
      <c r="R289" s="67">
        <f t="shared" si="157"/>
        <v>0</v>
      </c>
      <c r="S289" s="67">
        <f t="shared" si="158"/>
        <v>0</v>
      </c>
      <c r="T289" s="67"/>
      <c r="U289" s="67">
        <f t="shared" si="159"/>
        <v>6</v>
      </c>
      <c r="V289" s="70" t="e">
        <f>VLOOKUP(C289,HORAS!$A$120:$A$137,1,FALSE)</f>
        <v>#N/A</v>
      </c>
      <c r="W289" s="67" t="b">
        <f t="shared" si="160"/>
        <v>1</v>
      </c>
      <c r="X289" s="59">
        <f t="shared" si="161"/>
        <v>0</v>
      </c>
      <c r="Y289" s="71">
        <f t="shared" si="162"/>
        <v>0</v>
      </c>
      <c r="Z289" s="71">
        <f t="shared" si="163"/>
        <v>0</v>
      </c>
      <c r="AA289" s="67">
        <f t="shared" si="164"/>
        <v>0</v>
      </c>
      <c r="AB289" s="67">
        <f t="shared" si="165"/>
        <v>0</v>
      </c>
      <c r="AC289" s="69">
        <f>IF(U289=7,IF(E289&gt;HORAS!$B$97,E289-HORAS!$B$97,0),IF(W289=FALSE,IF(E289&gt;HORAS!$B$97,E289-HORAS!$B$97,0),0))</f>
        <v>0</v>
      </c>
      <c r="AD289" s="71">
        <f t="shared" si="166"/>
        <v>0</v>
      </c>
      <c r="AE289" s="71">
        <f t="shared" si="167"/>
        <v>0</v>
      </c>
      <c r="AF289" s="68">
        <f>IF(AE289&lt;=HORAS!$B$115,0,IF(AE289&lt;=HORAS!$B$116,0.25,IF(AE289&lt;=HORAS!$B$117,0.5,IF(AE289&lt;=HORAS!$B$114,0.75,1))))</f>
        <v>0</v>
      </c>
      <c r="AG289" s="67">
        <f t="shared" si="168"/>
        <v>0</v>
      </c>
      <c r="AH289" s="67">
        <f>IF(AA289&gt;=8,IF(E289&lt;HORAS!$B$97,AF289,0),0)</f>
        <v>0</v>
      </c>
      <c r="AI289" s="67">
        <f>IF(E289&gt;=HORAS!$B$97,AF289,0)</f>
        <v>0</v>
      </c>
      <c r="AJ289" s="67">
        <f t="shared" si="169"/>
        <v>0</v>
      </c>
      <c r="AK289" s="67">
        <f t="shared" si="170"/>
        <v>0</v>
      </c>
      <c r="AL289" s="71">
        <f t="shared" si="171"/>
        <v>0</v>
      </c>
      <c r="AN289" s="59">
        <f t="shared" si="172"/>
        <v>0</v>
      </c>
      <c r="AO289" s="58">
        <f>IF(H289=1,IF(D289&lt;HORAS!$B$104,HORAS!$D$104-HORAS!$B$104,HORAS!$D$104-D289),0)</f>
        <v>0</v>
      </c>
      <c r="AP289" s="58">
        <f>IF(H289=1,IF(E289&gt;HORAS!$C$104,HORAS!$C$104,E289),0)</f>
        <v>0</v>
      </c>
      <c r="AQ289" s="58">
        <f t="shared" si="173"/>
        <v>0</v>
      </c>
      <c r="AR289" s="72">
        <f t="shared" si="174"/>
        <v>0</v>
      </c>
      <c r="AS289" s="72">
        <f t="shared" si="175"/>
        <v>0</v>
      </c>
      <c r="AT289" s="68">
        <f>IF(AS289&lt;=HORAS!$B$115,0,IF(AS289&lt;=HORAS!$B$116,0.25,IF(AS289&lt;=HORAS!$B$117,0.5,IF(AS289&lt;=HORAS!$B$114,0.75,1))))</f>
        <v>0</v>
      </c>
      <c r="AU289" s="67">
        <f t="shared" si="176"/>
        <v>0</v>
      </c>
      <c r="AV289" s="59">
        <f>IF(H289=1,IF(E289&gt;HORAS!$C$104,E289-HORAS!$C$104),0)</f>
        <v>0</v>
      </c>
      <c r="AW289" s="67">
        <f t="shared" si="177"/>
        <v>0</v>
      </c>
      <c r="AX289" s="67">
        <f t="shared" si="178"/>
        <v>0</v>
      </c>
      <c r="AY289" s="68">
        <f>IF(AX289&lt;=HORAS!$B$115,0,IF(AX289&lt;=HORAS!$B$116,0.25,IF(AX289&lt;=HORAS!$B$117,0.5,IF(AX289&lt;=HORAS!$B$114,0.75,1))))</f>
        <v>0</v>
      </c>
      <c r="AZ289" s="67">
        <f t="shared" si="179"/>
        <v>0</v>
      </c>
      <c r="BA289" s="67"/>
    </row>
    <row r="290" spans="1:53" s="72" customFormat="1" x14ac:dyDescent="0.2">
      <c r="A290" s="64" t="s">
        <v>235</v>
      </c>
      <c r="B290" s="64" t="s">
        <v>55</v>
      </c>
      <c r="C290" s="61"/>
      <c r="D290" s="62"/>
      <c r="E290" s="59"/>
      <c r="F290" s="66">
        <f>IF(G290=1,0,IF(E290&gt;HORAS!$B$96,E290-HORAS!$B$96,))</f>
        <v>0</v>
      </c>
      <c r="G290" s="67">
        <f t="shared" si="180"/>
        <v>0</v>
      </c>
      <c r="H290" s="67">
        <f>IF(D290&gt;=HORAS!$B$103,1,0)</f>
        <v>0</v>
      </c>
      <c r="I290" s="68">
        <f t="shared" si="181"/>
        <v>0</v>
      </c>
      <c r="J290" s="68">
        <f>IF(I290&lt;=HORAS!$B$115,0,IF(I290&lt;=HORAS!$B$116,0.25,IF(I290&lt;=HORAS!$B$117,0.5,IF(I290&lt;=HORAS!$B$114,0.75,1))))</f>
        <v>0</v>
      </c>
      <c r="K290" s="69">
        <f>IF(G290=1,0,IF(E290&gt;HORAS!$B$97,E290-HORAS!$B$97,0))</f>
        <v>0</v>
      </c>
      <c r="L290" s="68">
        <f t="shared" si="182"/>
        <v>0</v>
      </c>
      <c r="M290" s="68">
        <f t="shared" si="183"/>
        <v>0</v>
      </c>
      <c r="N290" s="67">
        <f t="shared" si="184"/>
        <v>0</v>
      </c>
      <c r="O290" s="67">
        <f>IF(E290&lt;HORAS!$B$97,J290,0)</f>
        <v>0</v>
      </c>
      <c r="P290" s="67">
        <f t="shared" si="185"/>
        <v>0</v>
      </c>
      <c r="Q290" s="67">
        <f>IF(E290&gt;HORAS!$B$97,J290,0)</f>
        <v>0</v>
      </c>
      <c r="R290" s="67">
        <f t="shared" si="157"/>
        <v>0</v>
      </c>
      <c r="S290" s="67">
        <f t="shared" si="158"/>
        <v>0</v>
      </c>
      <c r="T290" s="67"/>
      <c r="U290" s="67">
        <f t="shared" si="159"/>
        <v>6</v>
      </c>
      <c r="V290" s="70" t="e">
        <f>VLOOKUP(C290,HORAS!$A$120:$A$137,1,FALSE)</f>
        <v>#N/A</v>
      </c>
      <c r="W290" s="67" t="b">
        <f t="shared" si="160"/>
        <v>1</v>
      </c>
      <c r="X290" s="59">
        <f t="shared" si="161"/>
        <v>0</v>
      </c>
      <c r="Y290" s="71">
        <f t="shared" si="162"/>
        <v>0</v>
      </c>
      <c r="Z290" s="71">
        <f t="shared" si="163"/>
        <v>0</v>
      </c>
      <c r="AA290" s="67">
        <f t="shared" si="164"/>
        <v>0</v>
      </c>
      <c r="AB290" s="67">
        <f t="shared" si="165"/>
        <v>0</v>
      </c>
      <c r="AC290" s="69">
        <f>IF(U290=7,IF(E290&gt;HORAS!$B$97,E290-HORAS!$B$97,0),IF(W290=FALSE,IF(E290&gt;HORAS!$B$97,E290-HORAS!$B$97,0),0))</f>
        <v>0</v>
      </c>
      <c r="AD290" s="71">
        <f t="shared" si="166"/>
        <v>0</v>
      </c>
      <c r="AE290" s="71">
        <f t="shared" si="167"/>
        <v>0</v>
      </c>
      <c r="AF290" s="68">
        <f>IF(AE290&lt;=HORAS!$B$115,0,IF(AE290&lt;=HORAS!$B$116,0.25,IF(AE290&lt;=HORAS!$B$117,0.5,IF(AE290&lt;=HORAS!$B$114,0.75,1))))</f>
        <v>0</v>
      </c>
      <c r="AG290" s="67">
        <f t="shared" si="168"/>
        <v>0</v>
      </c>
      <c r="AH290" s="67">
        <f>IF(AA290&gt;=8,IF(E290&lt;HORAS!$B$97,AF290,0),0)</f>
        <v>0</v>
      </c>
      <c r="AI290" s="67">
        <f>IF(E290&gt;=HORAS!$B$97,AF290,0)</f>
        <v>0</v>
      </c>
      <c r="AJ290" s="67">
        <f t="shared" si="169"/>
        <v>0</v>
      </c>
      <c r="AK290" s="67">
        <f t="shared" si="170"/>
        <v>0</v>
      </c>
      <c r="AL290" s="71">
        <f t="shared" si="171"/>
        <v>0</v>
      </c>
      <c r="AN290" s="59">
        <f t="shared" si="172"/>
        <v>0</v>
      </c>
      <c r="AO290" s="58">
        <f>IF(H290=1,IF(D290&lt;HORAS!$B$104,HORAS!$D$104-HORAS!$B$104,HORAS!$D$104-D290),0)</f>
        <v>0</v>
      </c>
      <c r="AP290" s="58">
        <f>IF(H290=1,IF(E290&gt;HORAS!$C$104,HORAS!$C$104,E290),0)</f>
        <v>0</v>
      </c>
      <c r="AQ290" s="58">
        <f t="shared" si="173"/>
        <v>0</v>
      </c>
      <c r="AR290" s="72">
        <f t="shared" si="174"/>
        <v>0</v>
      </c>
      <c r="AS290" s="72">
        <f t="shared" si="175"/>
        <v>0</v>
      </c>
      <c r="AT290" s="68">
        <f>IF(AS290&lt;=HORAS!$B$115,0,IF(AS290&lt;=HORAS!$B$116,0.25,IF(AS290&lt;=HORAS!$B$117,0.5,IF(AS290&lt;=HORAS!$B$114,0.75,1))))</f>
        <v>0</v>
      </c>
      <c r="AU290" s="67">
        <f t="shared" si="176"/>
        <v>0</v>
      </c>
      <c r="AV290" s="59">
        <f>IF(H290=1,IF(E290&gt;HORAS!$C$104,E290-HORAS!$C$104),0)</f>
        <v>0</v>
      </c>
      <c r="AW290" s="67">
        <f t="shared" si="177"/>
        <v>0</v>
      </c>
      <c r="AX290" s="67">
        <f t="shared" si="178"/>
        <v>0</v>
      </c>
      <c r="AY290" s="68">
        <f>IF(AX290&lt;=HORAS!$B$115,0,IF(AX290&lt;=HORAS!$B$116,0.25,IF(AX290&lt;=HORAS!$B$117,0.5,IF(AX290&lt;=HORAS!$B$114,0.75,1))))</f>
        <v>0</v>
      </c>
      <c r="AZ290" s="67">
        <f t="shared" si="179"/>
        <v>0</v>
      </c>
      <c r="BA290" s="67"/>
    </row>
    <row r="291" spans="1:53" s="72" customFormat="1" x14ac:dyDescent="0.2">
      <c r="A291" s="64" t="s">
        <v>235</v>
      </c>
      <c r="B291" s="64" t="s">
        <v>55</v>
      </c>
      <c r="C291" s="61"/>
      <c r="D291" s="62"/>
      <c r="E291" s="59"/>
      <c r="F291" s="66">
        <f>IF(G291=1,0,IF(E291&gt;HORAS!$B$96,E291-HORAS!$B$96,))</f>
        <v>0</v>
      </c>
      <c r="G291" s="67">
        <f t="shared" si="180"/>
        <v>0</v>
      </c>
      <c r="H291" s="67">
        <f>IF(D291&gt;=HORAS!$B$103,1,0)</f>
        <v>0</v>
      </c>
      <c r="I291" s="68">
        <f t="shared" si="181"/>
        <v>0</v>
      </c>
      <c r="J291" s="68">
        <f>IF(I291&lt;=HORAS!$B$115,0,IF(I291&lt;=HORAS!$B$116,0.25,IF(I291&lt;=HORAS!$B$117,0.5,IF(I291&lt;=HORAS!$B$114,0.75,1))))</f>
        <v>0</v>
      </c>
      <c r="K291" s="69">
        <f>IF(G291=1,0,IF(E291&gt;HORAS!$B$97,E291-HORAS!$B$97,0))</f>
        <v>0</v>
      </c>
      <c r="L291" s="68">
        <f t="shared" si="182"/>
        <v>0</v>
      </c>
      <c r="M291" s="68">
        <f t="shared" si="183"/>
        <v>0</v>
      </c>
      <c r="N291" s="67">
        <f t="shared" si="184"/>
        <v>0</v>
      </c>
      <c r="O291" s="67">
        <f>IF(E291&lt;HORAS!$B$97,J291,0)</f>
        <v>0</v>
      </c>
      <c r="P291" s="67">
        <f t="shared" si="185"/>
        <v>0</v>
      </c>
      <c r="Q291" s="67">
        <f>IF(E291&gt;HORAS!$B$97,J291,0)</f>
        <v>0</v>
      </c>
      <c r="R291" s="67">
        <f t="shared" si="157"/>
        <v>0</v>
      </c>
      <c r="S291" s="67">
        <f t="shared" si="158"/>
        <v>0</v>
      </c>
      <c r="T291" s="67"/>
      <c r="U291" s="67">
        <f t="shared" si="159"/>
        <v>6</v>
      </c>
      <c r="V291" s="70" t="e">
        <f>VLOOKUP(C291,HORAS!$A$120:$A$137,1,FALSE)</f>
        <v>#N/A</v>
      </c>
      <c r="W291" s="67" t="b">
        <f t="shared" si="160"/>
        <v>1</v>
      </c>
      <c r="X291" s="59">
        <f t="shared" si="161"/>
        <v>0</v>
      </c>
      <c r="Y291" s="71">
        <f t="shared" si="162"/>
        <v>0</v>
      </c>
      <c r="Z291" s="71">
        <f t="shared" si="163"/>
        <v>0</v>
      </c>
      <c r="AA291" s="67">
        <f t="shared" si="164"/>
        <v>0</v>
      </c>
      <c r="AB291" s="67">
        <f t="shared" si="165"/>
        <v>0</v>
      </c>
      <c r="AC291" s="69">
        <f>IF(U291=7,IF(E291&gt;HORAS!$B$97,E291-HORAS!$B$97,0),IF(W291=FALSE,IF(E291&gt;HORAS!$B$97,E291-HORAS!$B$97,0),0))</f>
        <v>0</v>
      </c>
      <c r="AD291" s="71">
        <f t="shared" si="166"/>
        <v>0</v>
      </c>
      <c r="AE291" s="71">
        <f t="shared" si="167"/>
        <v>0</v>
      </c>
      <c r="AF291" s="68">
        <f>IF(AE291&lt;=HORAS!$B$115,0,IF(AE291&lt;=HORAS!$B$116,0.25,IF(AE291&lt;=HORAS!$B$117,0.5,IF(AE291&lt;=HORAS!$B$114,0.75,1))))</f>
        <v>0</v>
      </c>
      <c r="AG291" s="67">
        <f t="shared" si="168"/>
        <v>0</v>
      </c>
      <c r="AH291" s="67">
        <f>IF(AA291&gt;=8,IF(E291&lt;HORAS!$B$97,AF291,0),0)</f>
        <v>0</v>
      </c>
      <c r="AI291" s="67">
        <f>IF(E291&gt;=HORAS!$B$97,AF291,0)</f>
        <v>0</v>
      </c>
      <c r="AJ291" s="67">
        <f t="shared" si="169"/>
        <v>0</v>
      </c>
      <c r="AK291" s="67">
        <f t="shared" si="170"/>
        <v>0</v>
      </c>
      <c r="AL291" s="71">
        <f t="shared" si="171"/>
        <v>0</v>
      </c>
      <c r="AN291" s="59">
        <f t="shared" si="172"/>
        <v>0</v>
      </c>
      <c r="AO291" s="58">
        <f>IF(H291=1,IF(D291&lt;HORAS!$B$104,HORAS!$D$104-HORAS!$B$104,HORAS!$D$104-D291),0)</f>
        <v>0</v>
      </c>
      <c r="AP291" s="58">
        <f>IF(H291=1,IF(E291&gt;HORAS!$C$104,HORAS!$C$104,E291),0)</f>
        <v>0</v>
      </c>
      <c r="AQ291" s="58">
        <f t="shared" si="173"/>
        <v>0</v>
      </c>
      <c r="AR291" s="72">
        <f t="shared" si="174"/>
        <v>0</v>
      </c>
      <c r="AS291" s="72">
        <f t="shared" si="175"/>
        <v>0</v>
      </c>
      <c r="AT291" s="68">
        <f>IF(AS291&lt;=HORAS!$B$115,0,IF(AS291&lt;=HORAS!$B$116,0.25,IF(AS291&lt;=HORAS!$B$117,0.5,IF(AS291&lt;=HORAS!$B$114,0.75,1))))</f>
        <v>0</v>
      </c>
      <c r="AU291" s="67">
        <f t="shared" si="176"/>
        <v>0</v>
      </c>
      <c r="AV291" s="59">
        <f>IF(H291=1,IF(E291&gt;HORAS!$C$104,E291-HORAS!$C$104),0)</f>
        <v>0</v>
      </c>
      <c r="AW291" s="67">
        <f t="shared" si="177"/>
        <v>0</v>
      </c>
      <c r="AX291" s="67">
        <f t="shared" si="178"/>
        <v>0</v>
      </c>
      <c r="AY291" s="68">
        <f>IF(AX291&lt;=HORAS!$B$115,0,IF(AX291&lt;=HORAS!$B$116,0.25,IF(AX291&lt;=HORAS!$B$117,0.5,IF(AX291&lt;=HORAS!$B$114,0.75,1))))</f>
        <v>0</v>
      </c>
      <c r="AZ291" s="67">
        <f t="shared" si="179"/>
        <v>0</v>
      </c>
      <c r="BA291" s="67"/>
    </row>
    <row r="292" spans="1:53" s="72" customFormat="1" x14ac:dyDescent="0.2">
      <c r="A292" s="64" t="s">
        <v>235</v>
      </c>
      <c r="B292" s="64" t="s">
        <v>55</v>
      </c>
      <c r="C292" s="61"/>
      <c r="D292" s="62"/>
      <c r="E292" s="59"/>
      <c r="F292" s="66">
        <f>IF(G292=1,0,IF(E292&gt;HORAS!$B$96,E292-HORAS!$B$96,))</f>
        <v>0</v>
      </c>
      <c r="G292" s="67">
        <f t="shared" si="180"/>
        <v>0</v>
      </c>
      <c r="H292" s="67">
        <f>IF(D292&gt;=HORAS!$B$103,1,0)</f>
        <v>0</v>
      </c>
      <c r="I292" s="68">
        <f t="shared" si="181"/>
        <v>0</v>
      </c>
      <c r="J292" s="68">
        <f>IF(I292&lt;=HORAS!$B$115,0,IF(I292&lt;=HORAS!$B$116,0.25,IF(I292&lt;=HORAS!$B$117,0.5,IF(I292&lt;=HORAS!$B$114,0.75,1))))</f>
        <v>0</v>
      </c>
      <c r="K292" s="69">
        <f>IF(G292=1,0,IF(E292&gt;HORAS!$B$97,E292-HORAS!$B$97,0))</f>
        <v>0</v>
      </c>
      <c r="L292" s="68">
        <f t="shared" si="182"/>
        <v>0</v>
      </c>
      <c r="M292" s="68">
        <f t="shared" si="183"/>
        <v>0</v>
      </c>
      <c r="N292" s="67">
        <f t="shared" si="184"/>
        <v>0</v>
      </c>
      <c r="O292" s="67">
        <f>IF(E292&lt;HORAS!$B$97,J292,0)</f>
        <v>0</v>
      </c>
      <c r="P292" s="67">
        <f t="shared" si="185"/>
        <v>0</v>
      </c>
      <c r="Q292" s="67">
        <f>IF(E292&gt;HORAS!$B$97,J292,0)</f>
        <v>0</v>
      </c>
      <c r="R292" s="67">
        <f t="shared" si="157"/>
        <v>0</v>
      </c>
      <c r="S292" s="67">
        <f t="shared" si="158"/>
        <v>0</v>
      </c>
      <c r="T292" s="67"/>
      <c r="U292" s="67">
        <f t="shared" si="159"/>
        <v>6</v>
      </c>
      <c r="V292" s="70" t="e">
        <f>VLOOKUP(C292,HORAS!$A$120:$A$137,1,FALSE)</f>
        <v>#N/A</v>
      </c>
      <c r="W292" s="67" t="b">
        <f t="shared" si="160"/>
        <v>1</v>
      </c>
      <c r="X292" s="59">
        <f t="shared" si="161"/>
        <v>0</v>
      </c>
      <c r="Y292" s="71">
        <f t="shared" si="162"/>
        <v>0</v>
      </c>
      <c r="Z292" s="71">
        <f t="shared" si="163"/>
        <v>0</v>
      </c>
      <c r="AA292" s="67">
        <f t="shared" si="164"/>
        <v>0</v>
      </c>
      <c r="AB292" s="67">
        <f t="shared" si="165"/>
        <v>0</v>
      </c>
      <c r="AC292" s="69">
        <f>IF(U292=7,IF(E292&gt;HORAS!$B$97,E292-HORAS!$B$97,0),IF(W292=FALSE,IF(E292&gt;HORAS!$B$97,E292-HORAS!$B$97,0),0))</f>
        <v>0</v>
      </c>
      <c r="AD292" s="71">
        <f t="shared" si="166"/>
        <v>0</v>
      </c>
      <c r="AE292" s="71">
        <f t="shared" si="167"/>
        <v>0</v>
      </c>
      <c r="AF292" s="68">
        <f>IF(AE292&lt;=HORAS!$B$115,0,IF(AE292&lt;=HORAS!$B$116,0.25,IF(AE292&lt;=HORAS!$B$117,0.5,IF(AE292&lt;=HORAS!$B$114,0.75,1))))</f>
        <v>0</v>
      </c>
      <c r="AG292" s="67">
        <f t="shared" si="168"/>
        <v>0</v>
      </c>
      <c r="AH292" s="67">
        <f>IF(AA292&gt;=8,IF(E292&lt;HORAS!$B$97,AF292,0),0)</f>
        <v>0</v>
      </c>
      <c r="AI292" s="67">
        <f>IF(E292&gt;=HORAS!$B$97,AF292,0)</f>
        <v>0</v>
      </c>
      <c r="AJ292" s="67">
        <f t="shared" si="169"/>
        <v>0</v>
      </c>
      <c r="AK292" s="67">
        <f t="shared" si="170"/>
        <v>0</v>
      </c>
      <c r="AL292" s="71">
        <f t="shared" si="171"/>
        <v>0</v>
      </c>
      <c r="AN292" s="59">
        <f t="shared" si="172"/>
        <v>0</v>
      </c>
      <c r="AO292" s="58">
        <f>IF(H292=1,IF(D292&lt;HORAS!$B$104,HORAS!$D$104-HORAS!$B$104,HORAS!$D$104-D292),0)</f>
        <v>0</v>
      </c>
      <c r="AP292" s="58">
        <f>IF(H292=1,IF(E292&gt;HORAS!$C$104,HORAS!$C$104,E292),0)</f>
        <v>0</v>
      </c>
      <c r="AQ292" s="58">
        <f t="shared" si="173"/>
        <v>0</v>
      </c>
      <c r="AR292" s="72">
        <f t="shared" si="174"/>
        <v>0</v>
      </c>
      <c r="AS292" s="72">
        <f t="shared" si="175"/>
        <v>0</v>
      </c>
      <c r="AT292" s="68">
        <f>IF(AS292&lt;=HORAS!$B$115,0,IF(AS292&lt;=HORAS!$B$116,0.25,IF(AS292&lt;=HORAS!$B$117,0.5,IF(AS292&lt;=HORAS!$B$114,0.75,1))))</f>
        <v>0</v>
      </c>
      <c r="AU292" s="67">
        <f t="shared" si="176"/>
        <v>0</v>
      </c>
      <c r="AV292" s="59">
        <f>IF(H292=1,IF(E292&gt;HORAS!$C$104,E292-HORAS!$C$104),0)</f>
        <v>0</v>
      </c>
      <c r="AW292" s="67">
        <f t="shared" si="177"/>
        <v>0</v>
      </c>
      <c r="AX292" s="67">
        <f t="shared" si="178"/>
        <v>0</v>
      </c>
      <c r="AY292" s="68">
        <f>IF(AX292&lt;=HORAS!$B$115,0,IF(AX292&lt;=HORAS!$B$116,0.25,IF(AX292&lt;=HORAS!$B$117,0.5,IF(AX292&lt;=HORAS!$B$114,0.75,1))))</f>
        <v>0</v>
      </c>
      <c r="AZ292" s="67">
        <f t="shared" si="179"/>
        <v>0</v>
      </c>
      <c r="BA292" s="67"/>
    </row>
    <row r="293" spans="1:53" s="72" customFormat="1" x14ac:dyDescent="0.2">
      <c r="A293" s="64" t="s">
        <v>235</v>
      </c>
      <c r="B293" s="64" t="s">
        <v>55</v>
      </c>
      <c r="C293" s="61"/>
      <c r="D293" s="62"/>
      <c r="E293" s="59"/>
      <c r="F293" s="66">
        <f>IF(G293=1,0,IF(E293&gt;HORAS!$B$96,E293-HORAS!$B$96,))</f>
        <v>0</v>
      </c>
      <c r="G293" s="67">
        <f t="shared" si="180"/>
        <v>0</v>
      </c>
      <c r="H293" s="67">
        <f>IF(D293&gt;=HORAS!$B$103,1,0)</f>
        <v>0</v>
      </c>
      <c r="I293" s="68">
        <f t="shared" si="181"/>
        <v>0</v>
      </c>
      <c r="J293" s="68">
        <f>IF(I293&lt;=HORAS!$B$115,0,IF(I293&lt;=HORAS!$B$116,0.25,IF(I293&lt;=HORAS!$B$117,0.5,IF(I293&lt;=HORAS!$B$114,0.75,1))))</f>
        <v>0</v>
      </c>
      <c r="K293" s="69">
        <f>IF(G293=1,0,IF(E293&gt;HORAS!$B$97,E293-HORAS!$B$97,0))</f>
        <v>0</v>
      </c>
      <c r="L293" s="68">
        <f t="shared" si="182"/>
        <v>0</v>
      </c>
      <c r="M293" s="68">
        <f t="shared" si="183"/>
        <v>0</v>
      </c>
      <c r="N293" s="67">
        <f t="shared" si="184"/>
        <v>0</v>
      </c>
      <c r="O293" s="67">
        <f>IF(E293&lt;HORAS!$B$97,J293,0)</f>
        <v>0</v>
      </c>
      <c r="P293" s="67">
        <f t="shared" si="185"/>
        <v>0</v>
      </c>
      <c r="Q293" s="67">
        <f>IF(E293&gt;HORAS!$B$97,J293,0)</f>
        <v>0</v>
      </c>
      <c r="R293" s="67">
        <f t="shared" si="157"/>
        <v>0</v>
      </c>
      <c r="S293" s="67">
        <f t="shared" si="158"/>
        <v>0</v>
      </c>
      <c r="T293" s="67"/>
      <c r="U293" s="67">
        <f t="shared" si="159"/>
        <v>6</v>
      </c>
      <c r="V293" s="70" t="e">
        <f>VLOOKUP(C293,HORAS!$A$120:$A$137,1,FALSE)</f>
        <v>#N/A</v>
      </c>
      <c r="W293" s="67" t="b">
        <f t="shared" si="160"/>
        <v>1</v>
      </c>
      <c r="X293" s="59">
        <f t="shared" si="161"/>
        <v>0</v>
      </c>
      <c r="Y293" s="71">
        <f t="shared" si="162"/>
        <v>0</v>
      </c>
      <c r="Z293" s="71">
        <f t="shared" si="163"/>
        <v>0</v>
      </c>
      <c r="AA293" s="67">
        <f t="shared" si="164"/>
        <v>0</v>
      </c>
      <c r="AB293" s="67">
        <f t="shared" si="165"/>
        <v>0</v>
      </c>
      <c r="AC293" s="69">
        <f>IF(U293=7,IF(E293&gt;HORAS!$B$97,E293-HORAS!$B$97,0),IF(W293=FALSE,IF(E293&gt;HORAS!$B$97,E293-HORAS!$B$97,0),0))</f>
        <v>0</v>
      </c>
      <c r="AD293" s="71">
        <f t="shared" si="166"/>
        <v>0</v>
      </c>
      <c r="AE293" s="71">
        <f t="shared" si="167"/>
        <v>0</v>
      </c>
      <c r="AF293" s="68">
        <f>IF(AE293&lt;=HORAS!$B$115,0,IF(AE293&lt;=HORAS!$B$116,0.25,IF(AE293&lt;=HORAS!$B$117,0.5,IF(AE293&lt;=HORAS!$B$114,0.75,1))))</f>
        <v>0</v>
      </c>
      <c r="AG293" s="67">
        <f t="shared" si="168"/>
        <v>0</v>
      </c>
      <c r="AH293" s="67">
        <f>IF(AA293&gt;=8,IF(E293&lt;HORAS!$B$97,AF293,0),0)</f>
        <v>0</v>
      </c>
      <c r="AI293" s="67">
        <f>IF(E293&gt;=HORAS!$B$97,AF293,0)</f>
        <v>0</v>
      </c>
      <c r="AJ293" s="67">
        <f t="shared" si="169"/>
        <v>0</v>
      </c>
      <c r="AK293" s="67">
        <f t="shared" si="170"/>
        <v>0</v>
      </c>
      <c r="AL293" s="71">
        <f t="shared" si="171"/>
        <v>0</v>
      </c>
      <c r="AN293" s="59">
        <f t="shared" si="172"/>
        <v>0</v>
      </c>
      <c r="AO293" s="58">
        <f>IF(H293=1,IF(D293&lt;HORAS!$B$104,HORAS!$D$104-HORAS!$B$104,HORAS!$D$104-D293),0)</f>
        <v>0</v>
      </c>
      <c r="AP293" s="58">
        <f>IF(H293=1,IF(E293&gt;HORAS!$C$104,HORAS!$C$104,E293),0)</f>
        <v>0</v>
      </c>
      <c r="AQ293" s="58">
        <f t="shared" si="173"/>
        <v>0</v>
      </c>
      <c r="AR293" s="72">
        <f t="shared" si="174"/>
        <v>0</v>
      </c>
      <c r="AS293" s="72">
        <f t="shared" si="175"/>
        <v>0</v>
      </c>
      <c r="AT293" s="68">
        <f>IF(AS293&lt;=HORAS!$B$115,0,IF(AS293&lt;=HORAS!$B$116,0.25,IF(AS293&lt;=HORAS!$B$117,0.5,IF(AS293&lt;=HORAS!$B$114,0.75,1))))</f>
        <v>0</v>
      </c>
      <c r="AU293" s="67">
        <f t="shared" si="176"/>
        <v>0</v>
      </c>
      <c r="AV293" s="59">
        <f>IF(H293=1,IF(E293&gt;HORAS!$C$104,E293-HORAS!$C$104),0)</f>
        <v>0</v>
      </c>
      <c r="AW293" s="67">
        <f t="shared" si="177"/>
        <v>0</v>
      </c>
      <c r="AX293" s="67">
        <f t="shared" si="178"/>
        <v>0</v>
      </c>
      <c r="AY293" s="68">
        <f>IF(AX293&lt;=HORAS!$B$115,0,IF(AX293&lt;=HORAS!$B$116,0.25,IF(AX293&lt;=HORAS!$B$117,0.5,IF(AX293&lt;=HORAS!$B$114,0.75,1))))</f>
        <v>0</v>
      </c>
      <c r="AZ293" s="67">
        <f t="shared" si="179"/>
        <v>0</v>
      </c>
      <c r="BA293" s="67"/>
    </row>
    <row r="294" spans="1:53" s="72" customFormat="1" x14ac:dyDescent="0.2">
      <c r="A294" s="64" t="s">
        <v>234</v>
      </c>
      <c r="B294" s="64" t="s">
        <v>84</v>
      </c>
      <c r="C294" s="61"/>
      <c r="D294" s="62"/>
      <c r="E294" s="59"/>
      <c r="F294" s="66">
        <f>IF(G294=1,0,IF(E294&gt;HORAS!$B$96,E294-HORAS!$B$96,))</f>
        <v>0</v>
      </c>
      <c r="G294" s="67">
        <f t="shared" si="180"/>
        <v>0</v>
      </c>
      <c r="H294" s="67">
        <f>IF(D294&gt;=HORAS!$B$103,1,0)</f>
        <v>0</v>
      </c>
      <c r="I294" s="68">
        <f t="shared" si="181"/>
        <v>0</v>
      </c>
      <c r="J294" s="68">
        <f>IF(I294&lt;=HORAS!$B$115,0,IF(I294&lt;=HORAS!$B$116,0.25,IF(I294&lt;=HORAS!$B$117,0.5,IF(I294&lt;=HORAS!$B$114,0.75,1))))</f>
        <v>0</v>
      </c>
      <c r="K294" s="69">
        <f>IF(G294=1,0,IF(E294&gt;HORAS!$B$97,E294-HORAS!$B$97,0))</f>
        <v>0</v>
      </c>
      <c r="L294" s="68">
        <f t="shared" si="182"/>
        <v>0</v>
      </c>
      <c r="M294" s="68">
        <f t="shared" si="183"/>
        <v>0</v>
      </c>
      <c r="N294" s="67">
        <f t="shared" si="184"/>
        <v>0</v>
      </c>
      <c r="O294" s="67">
        <f>IF(E294&lt;HORAS!$B$97,J294,0)</f>
        <v>0</v>
      </c>
      <c r="P294" s="67">
        <f t="shared" si="185"/>
        <v>0</v>
      </c>
      <c r="Q294" s="67">
        <f>IF(E294&gt;HORAS!$B$97,J294,0)</f>
        <v>0</v>
      </c>
      <c r="R294" s="67">
        <f t="shared" si="157"/>
        <v>0</v>
      </c>
      <c r="S294" s="67">
        <f t="shared" si="158"/>
        <v>0</v>
      </c>
      <c r="T294" s="67"/>
      <c r="U294" s="67">
        <f t="shared" si="159"/>
        <v>6</v>
      </c>
      <c r="V294" s="70" t="e">
        <f>VLOOKUP(C294,HORAS!$A$120:$A$137,1,FALSE)</f>
        <v>#N/A</v>
      </c>
      <c r="W294" s="67" t="b">
        <f t="shared" si="160"/>
        <v>1</v>
      </c>
      <c r="X294" s="59">
        <f t="shared" si="161"/>
        <v>0</v>
      </c>
      <c r="Y294" s="71">
        <f t="shared" si="162"/>
        <v>0</v>
      </c>
      <c r="Z294" s="71">
        <f t="shared" si="163"/>
        <v>0</v>
      </c>
      <c r="AA294" s="67">
        <f t="shared" si="164"/>
        <v>0</v>
      </c>
      <c r="AB294" s="67">
        <f t="shared" si="165"/>
        <v>0</v>
      </c>
      <c r="AC294" s="69">
        <f>IF(U294=7,IF(E294&gt;HORAS!$B$97,E294-HORAS!$B$97,0),IF(W294=FALSE,IF(E294&gt;HORAS!$B$97,E294-HORAS!$B$97,0),0))</f>
        <v>0</v>
      </c>
      <c r="AD294" s="71">
        <f t="shared" si="166"/>
        <v>0</v>
      </c>
      <c r="AE294" s="71">
        <f t="shared" si="167"/>
        <v>0</v>
      </c>
      <c r="AF294" s="68">
        <f>IF(AE294&lt;=HORAS!$B$115,0,IF(AE294&lt;=HORAS!$B$116,0.25,IF(AE294&lt;=HORAS!$B$117,0.5,IF(AE294&lt;=HORAS!$B$114,0.75,1))))</f>
        <v>0</v>
      </c>
      <c r="AG294" s="67">
        <f t="shared" si="168"/>
        <v>0</v>
      </c>
      <c r="AH294" s="67">
        <f>IF(AA294&gt;=8,IF(E294&lt;HORAS!$B$97,AF294,0),0)</f>
        <v>0</v>
      </c>
      <c r="AI294" s="67">
        <f>IF(E294&gt;=HORAS!$B$97,AF294,0)</f>
        <v>0</v>
      </c>
      <c r="AJ294" s="67">
        <f t="shared" si="169"/>
        <v>0</v>
      </c>
      <c r="AK294" s="67">
        <f t="shared" si="170"/>
        <v>0</v>
      </c>
      <c r="AL294" s="71">
        <f t="shared" si="171"/>
        <v>0</v>
      </c>
      <c r="AN294" s="59">
        <f t="shared" si="172"/>
        <v>0</v>
      </c>
      <c r="AO294" s="58">
        <f>IF(H294=1,IF(D294&lt;HORAS!$B$104,HORAS!$D$104-HORAS!$B$104,HORAS!$D$104-D294),0)</f>
        <v>0</v>
      </c>
      <c r="AP294" s="58">
        <f>IF(H294=1,IF(E294&gt;HORAS!$C$104,HORAS!$C$104,E294),0)</f>
        <v>0</v>
      </c>
      <c r="AQ294" s="58">
        <f t="shared" si="173"/>
        <v>0</v>
      </c>
      <c r="AR294" s="72">
        <f t="shared" si="174"/>
        <v>0</v>
      </c>
      <c r="AS294" s="72">
        <f t="shared" si="175"/>
        <v>0</v>
      </c>
      <c r="AT294" s="68">
        <f>IF(AS294&lt;=HORAS!$B$115,0,IF(AS294&lt;=HORAS!$B$116,0.25,IF(AS294&lt;=HORAS!$B$117,0.5,IF(AS294&lt;=HORAS!$B$114,0.75,1))))</f>
        <v>0</v>
      </c>
      <c r="AU294" s="67">
        <f t="shared" si="176"/>
        <v>0</v>
      </c>
      <c r="AV294" s="59">
        <f>IF(H294=1,IF(E294&gt;HORAS!$C$104,E294-HORAS!$C$104),0)</f>
        <v>0</v>
      </c>
      <c r="AW294" s="67">
        <f t="shared" si="177"/>
        <v>0</v>
      </c>
      <c r="AX294" s="67">
        <f t="shared" si="178"/>
        <v>0</v>
      </c>
      <c r="AY294" s="68">
        <f>IF(AX294&lt;=HORAS!$B$115,0,IF(AX294&lt;=HORAS!$B$116,0.25,IF(AX294&lt;=HORAS!$B$117,0.5,IF(AX294&lt;=HORAS!$B$114,0.75,1))))</f>
        <v>0</v>
      </c>
      <c r="AZ294" s="67">
        <f t="shared" si="179"/>
        <v>0</v>
      </c>
      <c r="BA294" s="67"/>
    </row>
    <row r="295" spans="1:53" s="72" customFormat="1" x14ac:dyDescent="0.2">
      <c r="A295" s="64" t="s">
        <v>234</v>
      </c>
      <c r="B295" s="64" t="s">
        <v>84</v>
      </c>
      <c r="C295" s="61"/>
      <c r="D295" s="62"/>
      <c r="E295" s="59"/>
      <c r="F295" s="66">
        <f>IF(G295=1,0,IF(E295&gt;HORAS!$B$96,E295-HORAS!$B$96,))</f>
        <v>0</v>
      </c>
      <c r="G295" s="67">
        <f t="shared" si="180"/>
        <v>0</v>
      </c>
      <c r="H295" s="67">
        <f>IF(D295&gt;=HORAS!$B$103,1,0)</f>
        <v>0</v>
      </c>
      <c r="I295" s="68">
        <f t="shared" si="181"/>
        <v>0</v>
      </c>
      <c r="J295" s="68">
        <f>IF(I295&lt;=HORAS!$B$115,0,IF(I295&lt;=HORAS!$B$116,0.25,IF(I295&lt;=HORAS!$B$117,0.5,IF(I295&lt;=HORAS!$B$114,0.75,1))))</f>
        <v>0</v>
      </c>
      <c r="K295" s="69">
        <f>IF(G295=1,0,IF(E295&gt;HORAS!$B$97,E295-HORAS!$B$97,0))</f>
        <v>0</v>
      </c>
      <c r="L295" s="68">
        <f t="shared" si="182"/>
        <v>0</v>
      </c>
      <c r="M295" s="68">
        <f t="shared" si="183"/>
        <v>0</v>
      </c>
      <c r="N295" s="67">
        <f t="shared" si="184"/>
        <v>0</v>
      </c>
      <c r="O295" s="67">
        <f>IF(E295&lt;HORAS!$B$97,J295,0)</f>
        <v>0</v>
      </c>
      <c r="P295" s="67">
        <f t="shared" si="185"/>
        <v>0</v>
      </c>
      <c r="Q295" s="67">
        <f>IF(E295&gt;HORAS!$B$97,J295,0)</f>
        <v>0</v>
      </c>
      <c r="R295" s="67">
        <f t="shared" si="157"/>
        <v>0</v>
      </c>
      <c r="S295" s="67">
        <f t="shared" si="158"/>
        <v>0</v>
      </c>
      <c r="T295" s="67"/>
      <c r="U295" s="67">
        <f t="shared" si="159"/>
        <v>6</v>
      </c>
      <c r="V295" s="70" t="e">
        <f>VLOOKUP(C295,HORAS!$A$120:$A$137,1,FALSE)</f>
        <v>#N/A</v>
      </c>
      <c r="W295" s="67" t="b">
        <f t="shared" si="160"/>
        <v>1</v>
      </c>
      <c r="X295" s="59">
        <f t="shared" si="161"/>
        <v>0</v>
      </c>
      <c r="Y295" s="71">
        <f t="shared" si="162"/>
        <v>0</v>
      </c>
      <c r="Z295" s="71">
        <f t="shared" si="163"/>
        <v>0</v>
      </c>
      <c r="AA295" s="67">
        <f t="shared" si="164"/>
        <v>0</v>
      </c>
      <c r="AB295" s="67">
        <f t="shared" si="165"/>
        <v>0</v>
      </c>
      <c r="AC295" s="69">
        <f>IF(U295=7,IF(E295&gt;HORAS!$B$97,E295-HORAS!$B$97,0),IF(W295=FALSE,IF(E295&gt;HORAS!$B$97,E295-HORAS!$B$97,0),0))</f>
        <v>0</v>
      </c>
      <c r="AD295" s="71">
        <f t="shared" si="166"/>
        <v>0</v>
      </c>
      <c r="AE295" s="71">
        <f t="shared" si="167"/>
        <v>0</v>
      </c>
      <c r="AF295" s="68">
        <f>IF(AE295&lt;=HORAS!$B$115,0,IF(AE295&lt;=HORAS!$B$116,0.25,IF(AE295&lt;=HORAS!$B$117,0.5,IF(AE295&lt;=HORAS!$B$114,0.75,1))))</f>
        <v>0</v>
      </c>
      <c r="AG295" s="67">
        <f t="shared" si="168"/>
        <v>0</v>
      </c>
      <c r="AH295" s="67">
        <f>IF(AA295&gt;=8,IF(E295&lt;HORAS!$B$97,AF295,0),0)</f>
        <v>0</v>
      </c>
      <c r="AI295" s="67">
        <f>IF(E295&gt;=HORAS!$B$97,AF295,0)</f>
        <v>0</v>
      </c>
      <c r="AJ295" s="67">
        <f t="shared" si="169"/>
        <v>0</v>
      </c>
      <c r="AK295" s="67">
        <f t="shared" si="170"/>
        <v>0</v>
      </c>
      <c r="AL295" s="71">
        <f t="shared" si="171"/>
        <v>0</v>
      </c>
      <c r="AN295" s="59">
        <f t="shared" si="172"/>
        <v>0</v>
      </c>
      <c r="AO295" s="58">
        <f>IF(H295=1,IF(D295&lt;HORAS!$B$104,HORAS!$D$104-HORAS!$B$104,HORAS!$D$104-D295),0)</f>
        <v>0</v>
      </c>
      <c r="AP295" s="58">
        <f>IF(H295=1,IF(E295&gt;HORAS!$C$104,HORAS!$C$104,E295),0)</f>
        <v>0</v>
      </c>
      <c r="AQ295" s="58">
        <f t="shared" si="173"/>
        <v>0</v>
      </c>
      <c r="AR295" s="72">
        <f t="shared" si="174"/>
        <v>0</v>
      </c>
      <c r="AS295" s="72">
        <f t="shared" si="175"/>
        <v>0</v>
      </c>
      <c r="AT295" s="68">
        <f>IF(AS295&lt;=HORAS!$B$115,0,IF(AS295&lt;=HORAS!$B$116,0.25,IF(AS295&lt;=HORAS!$B$117,0.5,IF(AS295&lt;=HORAS!$B$114,0.75,1))))</f>
        <v>0</v>
      </c>
      <c r="AU295" s="67">
        <f t="shared" si="176"/>
        <v>0</v>
      </c>
      <c r="AV295" s="59">
        <f>IF(H295=1,IF(E295&gt;HORAS!$C$104,E295-HORAS!$C$104),0)</f>
        <v>0</v>
      </c>
      <c r="AW295" s="67">
        <f t="shared" si="177"/>
        <v>0</v>
      </c>
      <c r="AX295" s="67">
        <f t="shared" si="178"/>
        <v>0</v>
      </c>
      <c r="AY295" s="68">
        <f>IF(AX295&lt;=HORAS!$B$115,0,IF(AX295&lt;=HORAS!$B$116,0.25,IF(AX295&lt;=HORAS!$B$117,0.5,IF(AX295&lt;=HORAS!$B$114,0.75,1))))</f>
        <v>0</v>
      </c>
      <c r="AZ295" s="67">
        <f t="shared" si="179"/>
        <v>0</v>
      </c>
      <c r="BA295" s="67"/>
    </row>
    <row r="296" spans="1:53" s="72" customFormat="1" x14ac:dyDescent="0.2">
      <c r="A296" s="64" t="s">
        <v>234</v>
      </c>
      <c r="B296" s="64" t="s">
        <v>84</v>
      </c>
      <c r="C296" s="61"/>
      <c r="D296" s="62"/>
      <c r="E296" s="59"/>
      <c r="F296" s="66">
        <f>IF(G296=1,0,IF(E296&gt;HORAS!$B$96,E296-HORAS!$B$96,))</f>
        <v>0</v>
      </c>
      <c r="G296" s="67">
        <f t="shared" si="180"/>
        <v>0</v>
      </c>
      <c r="H296" s="67">
        <f>IF(D296&gt;=HORAS!$B$103,1,0)</f>
        <v>0</v>
      </c>
      <c r="I296" s="68">
        <f t="shared" si="181"/>
        <v>0</v>
      </c>
      <c r="J296" s="68">
        <f>IF(I296&lt;=HORAS!$B$115,0,IF(I296&lt;=HORAS!$B$116,0.25,IF(I296&lt;=HORAS!$B$117,0.5,IF(I296&lt;=HORAS!$B$114,0.75,1))))</f>
        <v>0</v>
      </c>
      <c r="K296" s="69">
        <f>IF(G296=1,0,IF(E296&gt;HORAS!$B$97,E296-HORAS!$B$97,0))</f>
        <v>0</v>
      </c>
      <c r="L296" s="68">
        <f t="shared" si="182"/>
        <v>0</v>
      </c>
      <c r="M296" s="68">
        <f t="shared" si="183"/>
        <v>0</v>
      </c>
      <c r="N296" s="67">
        <f t="shared" si="184"/>
        <v>0</v>
      </c>
      <c r="O296" s="67">
        <f>IF(E296&lt;HORAS!$B$97,J296,0)</f>
        <v>0</v>
      </c>
      <c r="P296" s="67">
        <f t="shared" si="185"/>
        <v>0</v>
      </c>
      <c r="Q296" s="67">
        <f>IF(E296&gt;HORAS!$B$97,J296,0)</f>
        <v>0</v>
      </c>
      <c r="R296" s="67">
        <f t="shared" si="157"/>
        <v>0</v>
      </c>
      <c r="S296" s="67">
        <f t="shared" si="158"/>
        <v>0</v>
      </c>
      <c r="T296" s="67"/>
      <c r="U296" s="67">
        <f t="shared" si="159"/>
        <v>6</v>
      </c>
      <c r="V296" s="70" t="e">
        <f>VLOOKUP(C296,HORAS!$A$120:$A$137,1,FALSE)</f>
        <v>#N/A</v>
      </c>
      <c r="W296" s="67" t="b">
        <f t="shared" si="160"/>
        <v>1</v>
      </c>
      <c r="X296" s="59">
        <f t="shared" si="161"/>
        <v>0</v>
      </c>
      <c r="Y296" s="71">
        <f t="shared" si="162"/>
        <v>0</v>
      </c>
      <c r="Z296" s="71">
        <f t="shared" si="163"/>
        <v>0</v>
      </c>
      <c r="AA296" s="67">
        <f t="shared" si="164"/>
        <v>0</v>
      </c>
      <c r="AB296" s="67">
        <f t="shared" si="165"/>
        <v>0</v>
      </c>
      <c r="AC296" s="69">
        <f>IF(U296=7,IF(E296&gt;HORAS!$B$97,E296-HORAS!$B$97,0),IF(W296=FALSE,IF(E296&gt;HORAS!$B$97,E296-HORAS!$B$97,0),0))</f>
        <v>0</v>
      </c>
      <c r="AD296" s="71">
        <f t="shared" si="166"/>
        <v>0</v>
      </c>
      <c r="AE296" s="71">
        <f t="shared" si="167"/>
        <v>0</v>
      </c>
      <c r="AF296" s="68">
        <f>IF(AE296&lt;=HORAS!$B$115,0,IF(AE296&lt;=HORAS!$B$116,0.25,IF(AE296&lt;=HORAS!$B$117,0.5,IF(AE296&lt;=HORAS!$B$114,0.75,1))))</f>
        <v>0</v>
      </c>
      <c r="AG296" s="67">
        <f t="shared" si="168"/>
        <v>0</v>
      </c>
      <c r="AH296" s="67">
        <f>IF(AA296&gt;=8,IF(E296&lt;HORAS!$B$97,AF296,0),0)</f>
        <v>0</v>
      </c>
      <c r="AI296" s="67">
        <f>IF(E296&gt;=HORAS!$B$97,AF296,0)</f>
        <v>0</v>
      </c>
      <c r="AJ296" s="67">
        <f t="shared" si="169"/>
        <v>0</v>
      </c>
      <c r="AK296" s="67">
        <f t="shared" si="170"/>
        <v>0</v>
      </c>
      <c r="AL296" s="71">
        <f t="shared" si="171"/>
        <v>0</v>
      </c>
      <c r="AN296" s="59">
        <f t="shared" si="172"/>
        <v>0</v>
      </c>
      <c r="AO296" s="58">
        <f>IF(H296=1,IF(D296&lt;HORAS!$B$104,HORAS!$D$104-HORAS!$B$104,HORAS!$D$104-D296),0)</f>
        <v>0</v>
      </c>
      <c r="AP296" s="58">
        <f>IF(H296=1,IF(E296&gt;HORAS!$C$104,HORAS!$C$104,E296),0)</f>
        <v>0</v>
      </c>
      <c r="AQ296" s="58">
        <f t="shared" si="173"/>
        <v>0</v>
      </c>
      <c r="AR296" s="72">
        <f t="shared" si="174"/>
        <v>0</v>
      </c>
      <c r="AS296" s="72">
        <f t="shared" si="175"/>
        <v>0</v>
      </c>
      <c r="AT296" s="68">
        <f>IF(AS296&lt;=HORAS!$B$115,0,IF(AS296&lt;=HORAS!$B$116,0.25,IF(AS296&lt;=HORAS!$B$117,0.5,IF(AS296&lt;=HORAS!$B$114,0.75,1))))</f>
        <v>0</v>
      </c>
      <c r="AU296" s="67">
        <f t="shared" si="176"/>
        <v>0</v>
      </c>
      <c r="AV296" s="59">
        <f>IF(H296=1,IF(E296&gt;HORAS!$C$104,E296-HORAS!$C$104),0)</f>
        <v>0</v>
      </c>
      <c r="AW296" s="67">
        <f t="shared" si="177"/>
        <v>0</v>
      </c>
      <c r="AX296" s="67">
        <f t="shared" si="178"/>
        <v>0</v>
      </c>
      <c r="AY296" s="68">
        <f>IF(AX296&lt;=HORAS!$B$115,0,IF(AX296&lt;=HORAS!$B$116,0.25,IF(AX296&lt;=HORAS!$B$117,0.5,IF(AX296&lt;=HORAS!$B$114,0.75,1))))</f>
        <v>0</v>
      </c>
      <c r="AZ296" s="67">
        <f t="shared" si="179"/>
        <v>0</v>
      </c>
      <c r="BA296" s="67"/>
    </row>
    <row r="297" spans="1:53" s="72" customFormat="1" x14ac:dyDescent="0.2">
      <c r="A297" s="64" t="s">
        <v>234</v>
      </c>
      <c r="B297" s="64" t="s">
        <v>84</v>
      </c>
      <c r="C297" s="61"/>
      <c r="D297" s="62"/>
      <c r="E297" s="59"/>
      <c r="F297" s="66">
        <f>IF(G297=1,0,IF(E297&gt;HORAS!$B$96,E297-HORAS!$B$96,))</f>
        <v>0</v>
      </c>
      <c r="G297" s="67">
        <f t="shared" si="180"/>
        <v>0</v>
      </c>
      <c r="H297" s="67">
        <f>IF(D297&gt;=HORAS!$B$103,1,0)</f>
        <v>0</v>
      </c>
      <c r="I297" s="68">
        <f t="shared" si="181"/>
        <v>0</v>
      </c>
      <c r="J297" s="68">
        <f>IF(I297&lt;=HORAS!$B$115,0,IF(I297&lt;=HORAS!$B$116,0.25,IF(I297&lt;=HORAS!$B$117,0.5,IF(I297&lt;=HORAS!$B$114,0.75,1))))</f>
        <v>0</v>
      </c>
      <c r="K297" s="69">
        <f>IF(G297=1,0,IF(E297&gt;HORAS!$B$97,E297-HORAS!$B$97,0))</f>
        <v>0</v>
      </c>
      <c r="L297" s="68">
        <f t="shared" si="182"/>
        <v>0</v>
      </c>
      <c r="M297" s="68">
        <f t="shared" si="183"/>
        <v>0</v>
      </c>
      <c r="N297" s="67">
        <f t="shared" si="184"/>
        <v>0</v>
      </c>
      <c r="O297" s="67">
        <f>IF(E297&lt;HORAS!$B$97,J297,0)</f>
        <v>0</v>
      </c>
      <c r="P297" s="67">
        <f t="shared" si="185"/>
        <v>0</v>
      </c>
      <c r="Q297" s="67">
        <f>IF(E297&gt;HORAS!$B$97,J297,0)</f>
        <v>0</v>
      </c>
      <c r="R297" s="67">
        <f t="shared" si="157"/>
        <v>0</v>
      </c>
      <c r="S297" s="67">
        <f t="shared" si="158"/>
        <v>0</v>
      </c>
      <c r="T297" s="67"/>
      <c r="U297" s="67">
        <f t="shared" si="159"/>
        <v>6</v>
      </c>
      <c r="V297" s="70" t="e">
        <f>VLOOKUP(C297,HORAS!$A$120:$A$137,1,FALSE)</f>
        <v>#N/A</v>
      </c>
      <c r="W297" s="67" t="b">
        <f t="shared" si="160"/>
        <v>1</v>
      </c>
      <c r="X297" s="59">
        <f t="shared" si="161"/>
        <v>0</v>
      </c>
      <c r="Y297" s="71">
        <f t="shared" si="162"/>
        <v>0</v>
      </c>
      <c r="Z297" s="71">
        <f t="shared" si="163"/>
        <v>0</v>
      </c>
      <c r="AA297" s="67">
        <f t="shared" si="164"/>
        <v>0</v>
      </c>
      <c r="AB297" s="67">
        <f t="shared" si="165"/>
        <v>0</v>
      </c>
      <c r="AC297" s="69">
        <f>IF(U297=7,IF(E297&gt;HORAS!$B$97,E297-HORAS!$B$97,0),IF(W297=FALSE,IF(E297&gt;HORAS!$B$97,E297-HORAS!$B$97,0),0))</f>
        <v>0</v>
      </c>
      <c r="AD297" s="71">
        <f t="shared" si="166"/>
        <v>0</v>
      </c>
      <c r="AE297" s="71">
        <f t="shared" si="167"/>
        <v>0</v>
      </c>
      <c r="AF297" s="68">
        <f>IF(AE297&lt;=HORAS!$B$115,0,IF(AE297&lt;=HORAS!$B$116,0.25,IF(AE297&lt;=HORAS!$B$117,0.5,IF(AE297&lt;=HORAS!$B$114,0.75,1))))</f>
        <v>0</v>
      </c>
      <c r="AG297" s="67">
        <f t="shared" si="168"/>
        <v>0</v>
      </c>
      <c r="AH297" s="67">
        <f>IF(AA297&gt;=8,IF(E297&lt;HORAS!$B$97,AF297,0),0)</f>
        <v>0</v>
      </c>
      <c r="AI297" s="67">
        <f>IF(E297&gt;=HORAS!$B$97,AF297,0)</f>
        <v>0</v>
      </c>
      <c r="AJ297" s="67">
        <f t="shared" si="169"/>
        <v>0</v>
      </c>
      <c r="AK297" s="67">
        <f t="shared" si="170"/>
        <v>0</v>
      </c>
      <c r="AL297" s="71">
        <f t="shared" si="171"/>
        <v>0</v>
      </c>
      <c r="AN297" s="59">
        <f t="shared" si="172"/>
        <v>0</v>
      </c>
      <c r="AO297" s="58">
        <f>IF(H297=1,IF(D297&lt;HORAS!$B$104,HORAS!$D$104-HORAS!$B$104,HORAS!$D$104-D297),0)</f>
        <v>0</v>
      </c>
      <c r="AP297" s="58">
        <f>IF(H297=1,IF(E297&gt;HORAS!$C$104,HORAS!$C$104,E297),0)</f>
        <v>0</v>
      </c>
      <c r="AQ297" s="58">
        <f t="shared" si="173"/>
        <v>0</v>
      </c>
      <c r="AR297" s="72">
        <f t="shared" si="174"/>
        <v>0</v>
      </c>
      <c r="AS297" s="72">
        <f t="shared" si="175"/>
        <v>0</v>
      </c>
      <c r="AT297" s="68">
        <f>IF(AS297&lt;=HORAS!$B$115,0,IF(AS297&lt;=HORAS!$B$116,0.25,IF(AS297&lt;=HORAS!$B$117,0.5,IF(AS297&lt;=HORAS!$B$114,0.75,1))))</f>
        <v>0</v>
      </c>
      <c r="AU297" s="67">
        <f t="shared" si="176"/>
        <v>0</v>
      </c>
      <c r="AV297" s="59">
        <f>IF(H297=1,IF(E297&gt;HORAS!$C$104,E297-HORAS!$C$104),0)</f>
        <v>0</v>
      </c>
      <c r="AW297" s="67">
        <f t="shared" si="177"/>
        <v>0</v>
      </c>
      <c r="AX297" s="67">
        <f t="shared" si="178"/>
        <v>0</v>
      </c>
      <c r="AY297" s="68">
        <f>IF(AX297&lt;=HORAS!$B$115,0,IF(AX297&lt;=HORAS!$B$116,0.25,IF(AX297&lt;=HORAS!$B$117,0.5,IF(AX297&lt;=HORAS!$B$114,0.75,1))))</f>
        <v>0</v>
      </c>
      <c r="AZ297" s="67">
        <f t="shared" si="179"/>
        <v>0</v>
      </c>
      <c r="BA297" s="67"/>
    </row>
    <row r="298" spans="1:53" s="72" customFormat="1" x14ac:dyDescent="0.2">
      <c r="A298" s="64" t="s">
        <v>234</v>
      </c>
      <c r="B298" s="64" t="s">
        <v>84</v>
      </c>
      <c r="C298" s="61"/>
      <c r="D298" s="62"/>
      <c r="E298" s="59"/>
      <c r="F298" s="66">
        <f>IF(G298=1,0,IF(E298&gt;HORAS!$B$96,E298-HORAS!$B$96,))</f>
        <v>0</v>
      </c>
      <c r="G298" s="67">
        <f t="shared" si="180"/>
        <v>0</v>
      </c>
      <c r="H298" s="67">
        <f>IF(D298&gt;=HORAS!$B$103,1,0)</f>
        <v>0</v>
      </c>
      <c r="I298" s="68">
        <f t="shared" si="181"/>
        <v>0</v>
      </c>
      <c r="J298" s="68">
        <f>IF(I298&lt;=HORAS!$B$115,0,IF(I298&lt;=HORAS!$B$116,0.25,IF(I298&lt;=HORAS!$B$117,0.5,IF(I298&lt;=HORAS!$B$114,0.75,1))))</f>
        <v>0</v>
      </c>
      <c r="K298" s="69">
        <f>IF(G298=1,0,IF(E298&gt;HORAS!$B$97,E298-HORAS!$B$97,0))</f>
        <v>0</v>
      </c>
      <c r="L298" s="68">
        <f t="shared" si="182"/>
        <v>0</v>
      </c>
      <c r="M298" s="68">
        <f t="shared" si="183"/>
        <v>0</v>
      </c>
      <c r="N298" s="67">
        <f t="shared" si="184"/>
        <v>0</v>
      </c>
      <c r="O298" s="67">
        <f>IF(E298&lt;HORAS!$B$97,J298,0)</f>
        <v>0</v>
      </c>
      <c r="P298" s="67">
        <f t="shared" si="185"/>
        <v>0</v>
      </c>
      <c r="Q298" s="67">
        <f>IF(E298&gt;HORAS!$B$97,J298,0)</f>
        <v>0</v>
      </c>
      <c r="R298" s="67">
        <f t="shared" si="157"/>
        <v>0</v>
      </c>
      <c r="S298" s="67">
        <f t="shared" si="158"/>
        <v>0</v>
      </c>
      <c r="T298" s="67"/>
      <c r="U298" s="67">
        <f t="shared" si="159"/>
        <v>6</v>
      </c>
      <c r="V298" s="70" t="e">
        <f>VLOOKUP(C298,HORAS!$A$120:$A$137,1,FALSE)</f>
        <v>#N/A</v>
      </c>
      <c r="W298" s="67" t="b">
        <f t="shared" si="160"/>
        <v>1</v>
      </c>
      <c r="X298" s="59">
        <f t="shared" si="161"/>
        <v>0</v>
      </c>
      <c r="Y298" s="71">
        <f t="shared" si="162"/>
        <v>0</v>
      </c>
      <c r="Z298" s="71">
        <f t="shared" si="163"/>
        <v>0</v>
      </c>
      <c r="AA298" s="67">
        <f t="shared" si="164"/>
        <v>0</v>
      </c>
      <c r="AB298" s="67">
        <f t="shared" si="165"/>
        <v>0</v>
      </c>
      <c r="AC298" s="69">
        <f>IF(U298=7,IF(E298&gt;HORAS!$B$97,E298-HORAS!$B$97,0),IF(W298=FALSE,IF(E298&gt;HORAS!$B$97,E298-HORAS!$B$97,0),0))</f>
        <v>0</v>
      </c>
      <c r="AD298" s="71">
        <f t="shared" si="166"/>
        <v>0</v>
      </c>
      <c r="AE298" s="71">
        <f t="shared" si="167"/>
        <v>0</v>
      </c>
      <c r="AF298" s="68">
        <f>IF(AE298&lt;=HORAS!$B$115,0,IF(AE298&lt;=HORAS!$B$116,0.25,IF(AE298&lt;=HORAS!$B$117,0.5,IF(AE298&lt;=HORAS!$B$114,0.75,1))))</f>
        <v>0</v>
      </c>
      <c r="AG298" s="67">
        <f t="shared" si="168"/>
        <v>0</v>
      </c>
      <c r="AH298" s="67">
        <f>IF(AA298&gt;=8,IF(E298&lt;HORAS!$B$97,AF298,0),0)</f>
        <v>0</v>
      </c>
      <c r="AI298" s="67">
        <f>IF(E298&gt;=HORAS!$B$97,AF298,0)</f>
        <v>0</v>
      </c>
      <c r="AJ298" s="67">
        <f t="shared" si="169"/>
        <v>0</v>
      </c>
      <c r="AK298" s="67">
        <f t="shared" si="170"/>
        <v>0</v>
      </c>
      <c r="AL298" s="71">
        <f t="shared" si="171"/>
        <v>0</v>
      </c>
      <c r="AN298" s="59">
        <f t="shared" si="172"/>
        <v>0</v>
      </c>
      <c r="AO298" s="58">
        <f>IF(H298=1,IF(D298&lt;HORAS!$B$104,HORAS!$D$104-HORAS!$B$104,HORAS!$D$104-D298),0)</f>
        <v>0</v>
      </c>
      <c r="AP298" s="58">
        <f>IF(H298=1,IF(E298&gt;HORAS!$C$104,HORAS!$C$104,E298),0)</f>
        <v>0</v>
      </c>
      <c r="AQ298" s="58">
        <f t="shared" si="173"/>
        <v>0</v>
      </c>
      <c r="AR298" s="72">
        <f t="shared" si="174"/>
        <v>0</v>
      </c>
      <c r="AS298" s="72">
        <f t="shared" si="175"/>
        <v>0</v>
      </c>
      <c r="AT298" s="68">
        <f>IF(AS298&lt;=HORAS!$B$115,0,IF(AS298&lt;=HORAS!$B$116,0.25,IF(AS298&lt;=HORAS!$B$117,0.5,IF(AS298&lt;=HORAS!$B$114,0.75,1))))</f>
        <v>0</v>
      </c>
      <c r="AU298" s="67">
        <f t="shared" si="176"/>
        <v>0</v>
      </c>
      <c r="AV298" s="59">
        <f>IF(H298=1,IF(E298&gt;HORAS!$C$104,E298-HORAS!$C$104),0)</f>
        <v>0</v>
      </c>
      <c r="AW298" s="67">
        <f t="shared" si="177"/>
        <v>0</v>
      </c>
      <c r="AX298" s="67">
        <f t="shared" si="178"/>
        <v>0</v>
      </c>
      <c r="AY298" s="68">
        <f>IF(AX298&lt;=HORAS!$B$115,0,IF(AX298&lt;=HORAS!$B$116,0.25,IF(AX298&lt;=HORAS!$B$117,0.5,IF(AX298&lt;=HORAS!$B$114,0.75,1))))</f>
        <v>0</v>
      </c>
      <c r="AZ298" s="67">
        <f t="shared" si="179"/>
        <v>0</v>
      </c>
      <c r="BA298" s="67"/>
    </row>
    <row r="299" spans="1:53" s="72" customFormat="1" x14ac:dyDescent="0.2">
      <c r="A299" s="64" t="s">
        <v>234</v>
      </c>
      <c r="B299" s="64" t="s">
        <v>84</v>
      </c>
      <c r="C299" s="61"/>
      <c r="D299" s="62"/>
      <c r="E299" s="59"/>
      <c r="F299" s="66">
        <f>IF(G299=1,0,IF(E299&gt;HORAS!$B$96,E299-HORAS!$B$96,))</f>
        <v>0</v>
      </c>
      <c r="G299" s="67">
        <f t="shared" si="180"/>
        <v>0</v>
      </c>
      <c r="H299" s="67">
        <f>IF(D299&gt;=HORAS!$B$103,1,0)</f>
        <v>0</v>
      </c>
      <c r="I299" s="68">
        <f t="shared" si="181"/>
        <v>0</v>
      </c>
      <c r="J299" s="68">
        <f>IF(I299&lt;=HORAS!$B$115,0,IF(I299&lt;=HORAS!$B$116,0.25,IF(I299&lt;=HORAS!$B$117,0.5,IF(I299&lt;=HORAS!$B$114,0.75,1))))</f>
        <v>0</v>
      </c>
      <c r="K299" s="69">
        <f>IF(G299=1,0,IF(E299&gt;HORAS!$B$97,E299-HORAS!$B$97,0))</f>
        <v>0</v>
      </c>
      <c r="L299" s="68">
        <f t="shared" si="182"/>
        <v>0</v>
      </c>
      <c r="M299" s="68">
        <f t="shared" si="183"/>
        <v>0</v>
      </c>
      <c r="N299" s="67">
        <f t="shared" si="184"/>
        <v>0</v>
      </c>
      <c r="O299" s="67">
        <f>IF(E299&lt;HORAS!$B$97,J299,0)</f>
        <v>0</v>
      </c>
      <c r="P299" s="67">
        <f t="shared" si="185"/>
        <v>0</v>
      </c>
      <c r="Q299" s="67">
        <f>IF(E299&gt;HORAS!$B$97,J299,0)</f>
        <v>0</v>
      </c>
      <c r="R299" s="67">
        <f t="shared" si="157"/>
        <v>0</v>
      </c>
      <c r="S299" s="67">
        <f t="shared" si="158"/>
        <v>0</v>
      </c>
      <c r="T299" s="67"/>
      <c r="U299" s="67">
        <f t="shared" si="159"/>
        <v>6</v>
      </c>
      <c r="V299" s="70" t="e">
        <f>VLOOKUP(C299,HORAS!$A$120:$A$137,1,FALSE)</f>
        <v>#N/A</v>
      </c>
      <c r="W299" s="67" t="b">
        <f t="shared" si="160"/>
        <v>1</v>
      </c>
      <c r="X299" s="59">
        <f t="shared" si="161"/>
        <v>0</v>
      </c>
      <c r="Y299" s="71">
        <f t="shared" si="162"/>
        <v>0</v>
      </c>
      <c r="Z299" s="71">
        <f t="shared" si="163"/>
        <v>0</v>
      </c>
      <c r="AA299" s="67">
        <f t="shared" si="164"/>
        <v>0</v>
      </c>
      <c r="AB299" s="67">
        <f t="shared" si="165"/>
        <v>0</v>
      </c>
      <c r="AC299" s="69">
        <f>IF(U299=7,IF(E299&gt;HORAS!$B$97,E299-HORAS!$B$97,0),IF(W299=FALSE,IF(E299&gt;HORAS!$B$97,E299-HORAS!$B$97,0),0))</f>
        <v>0</v>
      </c>
      <c r="AD299" s="71">
        <f t="shared" si="166"/>
        <v>0</v>
      </c>
      <c r="AE299" s="71">
        <f t="shared" si="167"/>
        <v>0</v>
      </c>
      <c r="AF299" s="68">
        <f>IF(AE299&lt;=HORAS!$B$115,0,IF(AE299&lt;=HORAS!$B$116,0.25,IF(AE299&lt;=HORAS!$B$117,0.5,IF(AE299&lt;=HORAS!$B$114,0.75,1))))</f>
        <v>0</v>
      </c>
      <c r="AG299" s="67">
        <f t="shared" si="168"/>
        <v>0</v>
      </c>
      <c r="AH299" s="67">
        <f>IF(AA299&gt;=8,IF(E299&lt;HORAS!$B$97,AF299,0),0)</f>
        <v>0</v>
      </c>
      <c r="AI299" s="67">
        <f>IF(E299&gt;=HORAS!$B$97,AF299,0)</f>
        <v>0</v>
      </c>
      <c r="AJ299" s="67">
        <f t="shared" si="169"/>
        <v>0</v>
      </c>
      <c r="AK299" s="67">
        <f t="shared" si="170"/>
        <v>0</v>
      </c>
      <c r="AL299" s="71">
        <f t="shared" si="171"/>
        <v>0</v>
      </c>
      <c r="AN299" s="59">
        <f t="shared" si="172"/>
        <v>0</v>
      </c>
      <c r="AO299" s="58">
        <f>IF(H299=1,IF(D299&lt;HORAS!$B$104,HORAS!$D$104-HORAS!$B$104,HORAS!$D$104-D299),0)</f>
        <v>0</v>
      </c>
      <c r="AP299" s="58">
        <f>IF(H299=1,IF(E299&gt;HORAS!$C$104,HORAS!$C$104,E299),0)</f>
        <v>0</v>
      </c>
      <c r="AQ299" s="58">
        <f t="shared" si="173"/>
        <v>0</v>
      </c>
      <c r="AR299" s="72">
        <f t="shared" si="174"/>
        <v>0</v>
      </c>
      <c r="AS299" s="72">
        <f t="shared" si="175"/>
        <v>0</v>
      </c>
      <c r="AT299" s="68">
        <f>IF(AS299&lt;=HORAS!$B$115,0,IF(AS299&lt;=HORAS!$B$116,0.25,IF(AS299&lt;=HORAS!$B$117,0.5,IF(AS299&lt;=HORAS!$B$114,0.75,1))))</f>
        <v>0</v>
      </c>
      <c r="AU299" s="67">
        <f t="shared" si="176"/>
        <v>0</v>
      </c>
      <c r="AV299" s="59">
        <f>IF(H299=1,IF(E299&gt;HORAS!$C$104,E299-HORAS!$C$104),0)</f>
        <v>0</v>
      </c>
      <c r="AW299" s="67">
        <f t="shared" si="177"/>
        <v>0</v>
      </c>
      <c r="AX299" s="67">
        <f t="shared" si="178"/>
        <v>0</v>
      </c>
      <c r="AY299" s="68">
        <f>IF(AX299&lt;=HORAS!$B$115,0,IF(AX299&lt;=HORAS!$B$116,0.25,IF(AX299&lt;=HORAS!$B$117,0.5,IF(AX299&lt;=HORAS!$B$114,0.75,1))))</f>
        <v>0</v>
      </c>
      <c r="AZ299" s="67">
        <f t="shared" si="179"/>
        <v>0</v>
      </c>
      <c r="BA299" s="67"/>
    </row>
    <row r="300" spans="1:53" s="72" customFormat="1" x14ac:dyDescent="0.2">
      <c r="A300" s="64" t="s">
        <v>234</v>
      </c>
      <c r="B300" s="64" t="s">
        <v>84</v>
      </c>
      <c r="C300" s="61"/>
      <c r="D300" s="62"/>
      <c r="E300" s="59"/>
      <c r="F300" s="66">
        <f>IF(G300=1,0,IF(E300&gt;HORAS!$B$96,E300-HORAS!$B$96,))</f>
        <v>0</v>
      </c>
      <c r="G300" s="67">
        <f t="shared" si="180"/>
        <v>0</v>
      </c>
      <c r="H300" s="67">
        <f>IF(D300&gt;=HORAS!$B$103,1,0)</f>
        <v>0</v>
      </c>
      <c r="I300" s="68">
        <f t="shared" si="181"/>
        <v>0</v>
      </c>
      <c r="J300" s="68">
        <f>IF(I300&lt;=HORAS!$B$115,0,IF(I300&lt;=HORAS!$B$116,0.25,IF(I300&lt;=HORAS!$B$117,0.5,IF(I300&lt;=HORAS!$B$114,0.75,1))))</f>
        <v>0</v>
      </c>
      <c r="K300" s="69">
        <f>IF(G300=1,0,IF(E300&gt;HORAS!$B$97,E300-HORAS!$B$97,0))</f>
        <v>0</v>
      </c>
      <c r="L300" s="68">
        <f t="shared" si="182"/>
        <v>0</v>
      </c>
      <c r="M300" s="68">
        <f t="shared" si="183"/>
        <v>0</v>
      </c>
      <c r="N300" s="67">
        <f t="shared" si="184"/>
        <v>0</v>
      </c>
      <c r="O300" s="67">
        <f>IF(E300&lt;HORAS!$B$97,J300,0)</f>
        <v>0</v>
      </c>
      <c r="P300" s="67">
        <f t="shared" si="185"/>
        <v>0</v>
      </c>
      <c r="Q300" s="67">
        <f>IF(E300&gt;HORAS!$B$97,J300,0)</f>
        <v>0</v>
      </c>
      <c r="R300" s="67">
        <f t="shared" si="157"/>
        <v>0</v>
      </c>
      <c r="S300" s="67">
        <f t="shared" si="158"/>
        <v>0</v>
      </c>
      <c r="T300" s="67"/>
      <c r="U300" s="67">
        <f t="shared" si="159"/>
        <v>6</v>
      </c>
      <c r="V300" s="70" t="e">
        <f>VLOOKUP(C300,HORAS!$A$120:$A$137,1,FALSE)</f>
        <v>#N/A</v>
      </c>
      <c r="W300" s="67" t="b">
        <f t="shared" si="160"/>
        <v>1</v>
      </c>
      <c r="X300" s="59">
        <f t="shared" si="161"/>
        <v>0</v>
      </c>
      <c r="Y300" s="71">
        <f t="shared" si="162"/>
        <v>0</v>
      </c>
      <c r="Z300" s="71">
        <f t="shared" si="163"/>
        <v>0</v>
      </c>
      <c r="AA300" s="67">
        <f t="shared" si="164"/>
        <v>0</v>
      </c>
      <c r="AB300" s="67">
        <f t="shared" si="165"/>
        <v>0</v>
      </c>
      <c r="AC300" s="69">
        <f>IF(U300=7,IF(E300&gt;HORAS!$B$97,E300-HORAS!$B$97,0),IF(W300=FALSE,IF(E300&gt;HORAS!$B$97,E300-HORAS!$B$97,0),0))</f>
        <v>0</v>
      </c>
      <c r="AD300" s="71">
        <f t="shared" si="166"/>
        <v>0</v>
      </c>
      <c r="AE300" s="71">
        <f t="shared" si="167"/>
        <v>0</v>
      </c>
      <c r="AF300" s="68">
        <f>IF(AE300&lt;=HORAS!$B$115,0,IF(AE300&lt;=HORAS!$B$116,0.25,IF(AE300&lt;=HORAS!$B$117,0.5,IF(AE300&lt;=HORAS!$B$114,0.75,1))))</f>
        <v>0</v>
      </c>
      <c r="AG300" s="67">
        <f t="shared" si="168"/>
        <v>0</v>
      </c>
      <c r="AH300" s="67">
        <f>IF(AA300&gt;=8,IF(E300&lt;HORAS!$B$97,AF300,0),0)</f>
        <v>0</v>
      </c>
      <c r="AI300" s="67">
        <f>IF(E300&gt;=HORAS!$B$97,AF300,0)</f>
        <v>0</v>
      </c>
      <c r="AJ300" s="67">
        <f t="shared" si="169"/>
        <v>0</v>
      </c>
      <c r="AK300" s="67">
        <f t="shared" si="170"/>
        <v>0</v>
      </c>
      <c r="AL300" s="71">
        <f t="shared" si="171"/>
        <v>0</v>
      </c>
      <c r="AN300" s="59">
        <f t="shared" si="172"/>
        <v>0</v>
      </c>
      <c r="AO300" s="58">
        <f>IF(H300=1,IF(D300&lt;HORAS!$B$104,HORAS!$D$104-HORAS!$B$104,HORAS!$D$104-D300),0)</f>
        <v>0</v>
      </c>
      <c r="AP300" s="58">
        <f>IF(H300=1,IF(E300&gt;HORAS!$C$104,HORAS!$C$104,E300),0)</f>
        <v>0</v>
      </c>
      <c r="AQ300" s="58">
        <f t="shared" si="173"/>
        <v>0</v>
      </c>
      <c r="AR300" s="72">
        <f t="shared" si="174"/>
        <v>0</v>
      </c>
      <c r="AS300" s="72">
        <f t="shared" si="175"/>
        <v>0</v>
      </c>
      <c r="AT300" s="68">
        <f>IF(AS300&lt;=HORAS!$B$115,0,IF(AS300&lt;=HORAS!$B$116,0.25,IF(AS300&lt;=HORAS!$B$117,0.5,IF(AS300&lt;=HORAS!$B$114,0.75,1))))</f>
        <v>0</v>
      </c>
      <c r="AU300" s="67">
        <f t="shared" si="176"/>
        <v>0</v>
      </c>
      <c r="AV300" s="59">
        <f>IF(H300=1,IF(E300&gt;HORAS!$C$104,E300-HORAS!$C$104),0)</f>
        <v>0</v>
      </c>
      <c r="AW300" s="67">
        <f t="shared" si="177"/>
        <v>0</v>
      </c>
      <c r="AX300" s="67">
        <f t="shared" si="178"/>
        <v>0</v>
      </c>
      <c r="AY300" s="68">
        <f>IF(AX300&lt;=HORAS!$B$115,0,IF(AX300&lt;=HORAS!$B$116,0.25,IF(AX300&lt;=HORAS!$B$117,0.5,IF(AX300&lt;=HORAS!$B$114,0.75,1))))</f>
        <v>0</v>
      </c>
      <c r="AZ300" s="67">
        <f t="shared" si="179"/>
        <v>0</v>
      </c>
      <c r="BA300" s="67"/>
    </row>
    <row r="301" spans="1:53" s="72" customFormat="1" x14ac:dyDescent="0.2">
      <c r="A301" s="64" t="s">
        <v>234</v>
      </c>
      <c r="B301" s="64" t="s">
        <v>84</v>
      </c>
      <c r="C301" s="61"/>
      <c r="D301" s="62"/>
      <c r="E301" s="59"/>
      <c r="F301" s="66">
        <f>IF(G301=1,0,IF(E301&gt;HORAS!$B$96,E301-HORAS!$B$96,))</f>
        <v>0</v>
      </c>
      <c r="G301" s="67">
        <f t="shared" si="180"/>
        <v>0</v>
      </c>
      <c r="H301" s="67">
        <f>IF(D301&gt;=HORAS!$B$103,1,0)</f>
        <v>0</v>
      </c>
      <c r="I301" s="68">
        <f t="shared" si="181"/>
        <v>0</v>
      </c>
      <c r="J301" s="68">
        <f>IF(I301&lt;=HORAS!$B$115,0,IF(I301&lt;=HORAS!$B$116,0.25,IF(I301&lt;=HORAS!$B$117,0.5,IF(I301&lt;=HORAS!$B$114,0.75,1))))</f>
        <v>0</v>
      </c>
      <c r="K301" s="69">
        <f>IF(G301=1,0,IF(E301&gt;HORAS!$B$97,E301-HORAS!$B$97,0))</f>
        <v>0</v>
      </c>
      <c r="L301" s="68">
        <f t="shared" si="182"/>
        <v>0</v>
      </c>
      <c r="M301" s="68">
        <f t="shared" si="183"/>
        <v>0</v>
      </c>
      <c r="N301" s="67">
        <f t="shared" si="184"/>
        <v>0</v>
      </c>
      <c r="O301" s="67">
        <f>IF(E301&lt;HORAS!$B$97,J301,0)</f>
        <v>0</v>
      </c>
      <c r="P301" s="67">
        <f t="shared" si="185"/>
        <v>0</v>
      </c>
      <c r="Q301" s="67">
        <f>IF(E301&gt;HORAS!$B$97,J301,0)</f>
        <v>0</v>
      </c>
      <c r="R301" s="67">
        <f t="shared" si="157"/>
        <v>0</v>
      </c>
      <c r="S301" s="67">
        <f t="shared" si="158"/>
        <v>0</v>
      </c>
      <c r="T301" s="67"/>
      <c r="U301" s="67">
        <f t="shared" si="159"/>
        <v>6</v>
      </c>
      <c r="V301" s="70" t="e">
        <f>VLOOKUP(C301,HORAS!$A$120:$A$137,1,FALSE)</f>
        <v>#N/A</v>
      </c>
      <c r="W301" s="67" t="b">
        <f t="shared" si="160"/>
        <v>1</v>
      </c>
      <c r="X301" s="59">
        <f t="shared" si="161"/>
        <v>0</v>
      </c>
      <c r="Y301" s="71">
        <f t="shared" si="162"/>
        <v>0</v>
      </c>
      <c r="Z301" s="71">
        <f t="shared" si="163"/>
        <v>0</v>
      </c>
      <c r="AA301" s="67">
        <f t="shared" si="164"/>
        <v>0</v>
      </c>
      <c r="AB301" s="67">
        <f t="shared" si="165"/>
        <v>0</v>
      </c>
      <c r="AC301" s="69">
        <f>IF(U301=7,IF(E301&gt;HORAS!$B$97,E301-HORAS!$B$97,0),IF(W301=FALSE,IF(E301&gt;HORAS!$B$97,E301-HORAS!$B$97,0),0))</f>
        <v>0</v>
      </c>
      <c r="AD301" s="71">
        <f t="shared" si="166"/>
        <v>0</v>
      </c>
      <c r="AE301" s="71">
        <f t="shared" si="167"/>
        <v>0</v>
      </c>
      <c r="AF301" s="68">
        <f>IF(AE301&lt;=HORAS!$B$115,0,IF(AE301&lt;=HORAS!$B$116,0.25,IF(AE301&lt;=HORAS!$B$117,0.5,IF(AE301&lt;=HORAS!$B$114,0.75,1))))</f>
        <v>0</v>
      </c>
      <c r="AG301" s="67">
        <f t="shared" si="168"/>
        <v>0</v>
      </c>
      <c r="AH301" s="67">
        <f>IF(AA301&gt;=8,IF(E301&lt;HORAS!$B$97,AF301,0),0)</f>
        <v>0</v>
      </c>
      <c r="AI301" s="67">
        <f>IF(E301&gt;=HORAS!$B$97,AF301,0)</f>
        <v>0</v>
      </c>
      <c r="AJ301" s="67">
        <f t="shared" si="169"/>
        <v>0</v>
      </c>
      <c r="AK301" s="67">
        <f t="shared" si="170"/>
        <v>0</v>
      </c>
      <c r="AL301" s="71">
        <f t="shared" si="171"/>
        <v>0</v>
      </c>
      <c r="AN301" s="59">
        <f t="shared" si="172"/>
        <v>0</v>
      </c>
      <c r="AO301" s="58">
        <f>IF(H301=1,IF(D301&lt;HORAS!$B$104,HORAS!$D$104-HORAS!$B$104,HORAS!$D$104-D301),0)</f>
        <v>0</v>
      </c>
      <c r="AP301" s="58">
        <f>IF(H301=1,IF(E301&gt;HORAS!$C$104,HORAS!$C$104,E301),0)</f>
        <v>0</v>
      </c>
      <c r="AQ301" s="58">
        <f t="shared" si="173"/>
        <v>0</v>
      </c>
      <c r="AR301" s="72">
        <f t="shared" si="174"/>
        <v>0</v>
      </c>
      <c r="AS301" s="72">
        <f t="shared" si="175"/>
        <v>0</v>
      </c>
      <c r="AT301" s="68">
        <f>IF(AS301&lt;=HORAS!$B$115,0,IF(AS301&lt;=HORAS!$B$116,0.25,IF(AS301&lt;=HORAS!$B$117,0.5,IF(AS301&lt;=HORAS!$B$114,0.75,1))))</f>
        <v>0</v>
      </c>
      <c r="AU301" s="67">
        <f t="shared" si="176"/>
        <v>0</v>
      </c>
      <c r="AV301" s="59">
        <f>IF(H301=1,IF(E301&gt;HORAS!$C$104,E301-HORAS!$C$104),0)</f>
        <v>0</v>
      </c>
      <c r="AW301" s="67">
        <f t="shared" si="177"/>
        <v>0</v>
      </c>
      <c r="AX301" s="67">
        <f t="shared" si="178"/>
        <v>0</v>
      </c>
      <c r="AY301" s="68">
        <f>IF(AX301&lt;=HORAS!$B$115,0,IF(AX301&lt;=HORAS!$B$116,0.25,IF(AX301&lt;=HORAS!$B$117,0.5,IF(AX301&lt;=HORAS!$B$114,0.75,1))))</f>
        <v>0</v>
      </c>
      <c r="AZ301" s="67">
        <f t="shared" si="179"/>
        <v>0</v>
      </c>
      <c r="BA301" s="67"/>
    </row>
    <row r="302" spans="1:53" s="72" customFormat="1" x14ac:dyDescent="0.2">
      <c r="A302" s="64" t="s">
        <v>234</v>
      </c>
      <c r="B302" s="64" t="s">
        <v>84</v>
      </c>
      <c r="C302" s="61"/>
      <c r="D302" s="62"/>
      <c r="E302" s="59"/>
      <c r="F302" s="66">
        <f>IF(G302=1,0,IF(E302&gt;HORAS!$B$96,E302-HORAS!$B$96,))</f>
        <v>0</v>
      </c>
      <c r="G302" s="67">
        <f t="shared" si="180"/>
        <v>0</v>
      </c>
      <c r="H302" s="67">
        <f>IF(D302&gt;=HORAS!$B$103,1,0)</f>
        <v>0</v>
      </c>
      <c r="I302" s="68">
        <f t="shared" si="181"/>
        <v>0</v>
      </c>
      <c r="J302" s="68">
        <f>IF(I302&lt;=HORAS!$B$115,0,IF(I302&lt;=HORAS!$B$116,0.25,IF(I302&lt;=HORAS!$B$117,0.5,IF(I302&lt;=HORAS!$B$114,0.75,1))))</f>
        <v>0</v>
      </c>
      <c r="K302" s="69">
        <f>IF(G302=1,0,IF(E302&gt;HORAS!$B$97,E302-HORAS!$B$97,0))</f>
        <v>0</v>
      </c>
      <c r="L302" s="68">
        <f t="shared" si="182"/>
        <v>0</v>
      </c>
      <c r="M302" s="68">
        <f t="shared" si="183"/>
        <v>0</v>
      </c>
      <c r="N302" s="67">
        <f t="shared" si="184"/>
        <v>0</v>
      </c>
      <c r="O302" s="67">
        <f>IF(E302&lt;HORAS!$B$97,J302,0)</f>
        <v>0</v>
      </c>
      <c r="P302" s="67">
        <f t="shared" si="185"/>
        <v>0</v>
      </c>
      <c r="Q302" s="67">
        <f>IF(E302&gt;HORAS!$B$97,J302,0)</f>
        <v>0</v>
      </c>
      <c r="R302" s="67">
        <f t="shared" si="157"/>
        <v>0</v>
      </c>
      <c r="S302" s="67">
        <f t="shared" si="158"/>
        <v>0</v>
      </c>
      <c r="T302" s="67"/>
      <c r="U302" s="67">
        <f t="shared" si="159"/>
        <v>6</v>
      </c>
      <c r="V302" s="70" t="e">
        <f>VLOOKUP(C302,HORAS!$A$120:$A$137,1,FALSE)</f>
        <v>#N/A</v>
      </c>
      <c r="W302" s="67" t="b">
        <f t="shared" si="160"/>
        <v>1</v>
      </c>
      <c r="X302" s="59">
        <f t="shared" si="161"/>
        <v>0</v>
      </c>
      <c r="Y302" s="71">
        <f t="shared" si="162"/>
        <v>0</v>
      </c>
      <c r="Z302" s="71">
        <f t="shared" si="163"/>
        <v>0</v>
      </c>
      <c r="AA302" s="67">
        <f t="shared" si="164"/>
        <v>0</v>
      </c>
      <c r="AB302" s="67">
        <f t="shared" si="165"/>
        <v>0</v>
      </c>
      <c r="AC302" s="69">
        <f>IF(U302=7,IF(E302&gt;HORAS!$B$97,E302-HORAS!$B$97,0),IF(W302=FALSE,IF(E302&gt;HORAS!$B$97,E302-HORAS!$B$97,0),0))</f>
        <v>0</v>
      </c>
      <c r="AD302" s="71">
        <f t="shared" si="166"/>
        <v>0</v>
      </c>
      <c r="AE302" s="71">
        <f t="shared" si="167"/>
        <v>0</v>
      </c>
      <c r="AF302" s="68">
        <f>IF(AE302&lt;=HORAS!$B$115,0,IF(AE302&lt;=HORAS!$B$116,0.25,IF(AE302&lt;=HORAS!$B$117,0.5,IF(AE302&lt;=HORAS!$B$114,0.75,1))))</f>
        <v>0</v>
      </c>
      <c r="AG302" s="67">
        <f t="shared" si="168"/>
        <v>0</v>
      </c>
      <c r="AH302" s="67">
        <f>IF(AA302&gt;=8,IF(E302&lt;HORAS!$B$97,AF302,0),0)</f>
        <v>0</v>
      </c>
      <c r="AI302" s="67">
        <f>IF(E302&gt;=HORAS!$B$97,AF302,0)</f>
        <v>0</v>
      </c>
      <c r="AJ302" s="67">
        <f t="shared" si="169"/>
        <v>0</v>
      </c>
      <c r="AK302" s="67">
        <f t="shared" si="170"/>
        <v>0</v>
      </c>
      <c r="AL302" s="71">
        <f t="shared" si="171"/>
        <v>0</v>
      </c>
      <c r="AN302" s="59">
        <f t="shared" si="172"/>
        <v>0</v>
      </c>
      <c r="AO302" s="58">
        <f>IF(H302=1,IF(D302&lt;HORAS!$B$104,HORAS!$D$104-HORAS!$B$104,HORAS!$D$104-D302),0)</f>
        <v>0</v>
      </c>
      <c r="AP302" s="58">
        <f>IF(H302=1,IF(E302&gt;HORAS!$C$104,HORAS!$C$104,E302),0)</f>
        <v>0</v>
      </c>
      <c r="AQ302" s="58">
        <f t="shared" si="173"/>
        <v>0</v>
      </c>
      <c r="AR302" s="72">
        <f t="shared" si="174"/>
        <v>0</v>
      </c>
      <c r="AS302" s="72">
        <f t="shared" si="175"/>
        <v>0</v>
      </c>
      <c r="AT302" s="68">
        <f>IF(AS302&lt;=HORAS!$B$115,0,IF(AS302&lt;=HORAS!$B$116,0.25,IF(AS302&lt;=HORAS!$B$117,0.5,IF(AS302&lt;=HORAS!$B$114,0.75,1))))</f>
        <v>0</v>
      </c>
      <c r="AU302" s="67">
        <f t="shared" si="176"/>
        <v>0</v>
      </c>
      <c r="AV302" s="59">
        <f>IF(H302=1,IF(E302&gt;HORAS!$C$104,E302-HORAS!$C$104),0)</f>
        <v>0</v>
      </c>
      <c r="AW302" s="67">
        <f t="shared" si="177"/>
        <v>0</v>
      </c>
      <c r="AX302" s="67">
        <f t="shared" si="178"/>
        <v>0</v>
      </c>
      <c r="AY302" s="68">
        <f>IF(AX302&lt;=HORAS!$B$115,0,IF(AX302&lt;=HORAS!$B$116,0.25,IF(AX302&lt;=HORAS!$B$117,0.5,IF(AX302&lt;=HORAS!$B$114,0.75,1))))</f>
        <v>0</v>
      </c>
      <c r="AZ302" s="67">
        <f t="shared" si="179"/>
        <v>0</v>
      </c>
      <c r="BA302" s="67"/>
    </row>
    <row r="303" spans="1:53" s="72" customFormat="1" x14ac:dyDescent="0.2">
      <c r="A303" s="64" t="s">
        <v>234</v>
      </c>
      <c r="B303" s="64" t="s">
        <v>84</v>
      </c>
      <c r="C303" s="61"/>
      <c r="D303" s="62"/>
      <c r="E303" s="59"/>
      <c r="F303" s="66">
        <f>IF(G303=1,0,IF(E303&gt;HORAS!$B$96,E303-HORAS!$B$96,))</f>
        <v>0</v>
      </c>
      <c r="G303" s="67">
        <f t="shared" si="180"/>
        <v>0</v>
      </c>
      <c r="H303" s="67">
        <f>IF(D303&gt;=HORAS!$B$103,1,0)</f>
        <v>0</v>
      </c>
      <c r="I303" s="68">
        <f t="shared" si="181"/>
        <v>0</v>
      </c>
      <c r="J303" s="68">
        <f>IF(I303&lt;=HORAS!$B$115,0,IF(I303&lt;=HORAS!$B$116,0.25,IF(I303&lt;=HORAS!$B$117,0.5,IF(I303&lt;=HORAS!$B$114,0.75,1))))</f>
        <v>0</v>
      </c>
      <c r="K303" s="69">
        <f>IF(G303=1,0,IF(E303&gt;HORAS!$B$97,E303-HORAS!$B$97,0))</f>
        <v>0</v>
      </c>
      <c r="L303" s="68">
        <f t="shared" si="182"/>
        <v>0</v>
      </c>
      <c r="M303" s="68">
        <f t="shared" si="183"/>
        <v>0</v>
      </c>
      <c r="N303" s="67">
        <f t="shared" si="184"/>
        <v>0</v>
      </c>
      <c r="O303" s="67">
        <f>IF(E303&lt;HORAS!$B$97,J303,0)</f>
        <v>0</v>
      </c>
      <c r="P303" s="67">
        <f t="shared" si="185"/>
        <v>0</v>
      </c>
      <c r="Q303" s="67">
        <f>IF(E303&gt;HORAS!$B$97,J303,0)</f>
        <v>0</v>
      </c>
      <c r="R303" s="67">
        <f t="shared" si="157"/>
        <v>0</v>
      </c>
      <c r="S303" s="67">
        <f t="shared" si="158"/>
        <v>0</v>
      </c>
      <c r="T303" s="67"/>
      <c r="U303" s="67">
        <f t="shared" si="159"/>
        <v>6</v>
      </c>
      <c r="V303" s="70" t="e">
        <f>VLOOKUP(C303,HORAS!$A$120:$A$137,1,FALSE)</f>
        <v>#N/A</v>
      </c>
      <c r="W303" s="67" t="b">
        <f t="shared" si="160"/>
        <v>1</v>
      </c>
      <c r="X303" s="59">
        <f t="shared" si="161"/>
        <v>0</v>
      </c>
      <c r="Y303" s="71">
        <f t="shared" si="162"/>
        <v>0</v>
      </c>
      <c r="Z303" s="71">
        <f t="shared" si="163"/>
        <v>0</v>
      </c>
      <c r="AA303" s="67">
        <f t="shared" si="164"/>
        <v>0</v>
      </c>
      <c r="AB303" s="67">
        <f t="shared" si="165"/>
        <v>0</v>
      </c>
      <c r="AC303" s="69">
        <f>IF(U303=7,IF(E303&gt;HORAS!$B$97,E303-HORAS!$B$97,0),IF(W303=FALSE,IF(E303&gt;HORAS!$B$97,E303-HORAS!$B$97,0),0))</f>
        <v>0</v>
      </c>
      <c r="AD303" s="71">
        <f t="shared" si="166"/>
        <v>0</v>
      </c>
      <c r="AE303" s="71">
        <f t="shared" si="167"/>
        <v>0</v>
      </c>
      <c r="AF303" s="68">
        <f>IF(AE303&lt;=HORAS!$B$115,0,IF(AE303&lt;=HORAS!$B$116,0.25,IF(AE303&lt;=HORAS!$B$117,0.5,IF(AE303&lt;=HORAS!$B$114,0.75,1))))</f>
        <v>0</v>
      </c>
      <c r="AG303" s="67">
        <f t="shared" si="168"/>
        <v>0</v>
      </c>
      <c r="AH303" s="67">
        <f>IF(AA303&gt;=8,IF(E303&lt;HORAS!$B$97,AF303,0),0)</f>
        <v>0</v>
      </c>
      <c r="AI303" s="67">
        <f>IF(E303&gt;=HORAS!$B$97,AF303,0)</f>
        <v>0</v>
      </c>
      <c r="AJ303" s="67">
        <f t="shared" si="169"/>
        <v>0</v>
      </c>
      <c r="AK303" s="67">
        <f t="shared" si="170"/>
        <v>0</v>
      </c>
      <c r="AL303" s="71">
        <f t="shared" si="171"/>
        <v>0</v>
      </c>
      <c r="AN303" s="59">
        <f t="shared" si="172"/>
        <v>0</v>
      </c>
      <c r="AO303" s="58">
        <f>IF(H303=1,IF(D303&lt;HORAS!$B$104,HORAS!$D$104-HORAS!$B$104,HORAS!$D$104-D303),0)</f>
        <v>0</v>
      </c>
      <c r="AP303" s="58">
        <f>IF(H303=1,IF(E303&gt;HORAS!$C$104,HORAS!$C$104,E303),0)</f>
        <v>0</v>
      </c>
      <c r="AQ303" s="58">
        <f t="shared" si="173"/>
        <v>0</v>
      </c>
      <c r="AR303" s="72">
        <f t="shared" si="174"/>
        <v>0</v>
      </c>
      <c r="AS303" s="72">
        <f t="shared" si="175"/>
        <v>0</v>
      </c>
      <c r="AT303" s="68">
        <f>IF(AS303&lt;=HORAS!$B$115,0,IF(AS303&lt;=HORAS!$B$116,0.25,IF(AS303&lt;=HORAS!$B$117,0.5,IF(AS303&lt;=HORAS!$B$114,0.75,1))))</f>
        <v>0</v>
      </c>
      <c r="AU303" s="67">
        <f t="shared" si="176"/>
        <v>0</v>
      </c>
      <c r="AV303" s="59">
        <f>IF(H303=1,IF(E303&gt;HORAS!$C$104,E303-HORAS!$C$104),0)</f>
        <v>0</v>
      </c>
      <c r="AW303" s="67">
        <f t="shared" si="177"/>
        <v>0</v>
      </c>
      <c r="AX303" s="67">
        <f t="shared" si="178"/>
        <v>0</v>
      </c>
      <c r="AY303" s="68">
        <f>IF(AX303&lt;=HORAS!$B$115,0,IF(AX303&lt;=HORAS!$B$116,0.25,IF(AX303&lt;=HORAS!$B$117,0.5,IF(AX303&lt;=HORAS!$B$114,0.75,1))))</f>
        <v>0</v>
      </c>
      <c r="AZ303" s="67">
        <f t="shared" si="179"/>
        <v>0</v>
      </c>
      <c r="BA303" s="67"/>
    </row>
    <row r="304" spans="1:53" s="72" customFormat="1" x14ac:dyDescent="0.2">
      <c r="A304" s="64" t="s">
        <v>234</v>
      </c>
      <c r="B304" s="64" t="s">
        <v>84</v>
      </c>
      <c r="C304" s="61"/>
      <c r="D304" s="62"/>
      <c r="E304" s="59"/>
      <c r="F304" s="66">
        <f>IF(G304=1,0,IF(E304&gt;HORAS!$B$96,E304-HORAS!$B$96,))</f>
        <v>0</v>
      </c>
      <c r="G304" s="67">
        <f t="shared" si="180"/>
        <v>0</v>
      </c>
      <c r="H304" s="67">
        <f>IF(D304&gt;=HORAS!$B$103,1,0)</f>
        <v>0</v>
      </c>
      <c r="I304" s="68">
        <f t="shared" si="181"/>
        <v>0</v>
      </c>
      <c r="J304" s="68">
        <f>IF(I304&lt;=HORAS!$B$115,0,IF(I304&lt;=HORAS!$B$116,0.25,IF(I304&lt;=HORAS!$B$117,0.5,IF(I304&lt;=HORAS!$B$114,0.75,1))))</f>
        <v>0</v>
      </c>
      <c r="K304" s="69">
        <f>IF(G304=1,0,IF(E304&gt;HORAS!$B$97,E304-HORAS!$B$97,0))</f>
        <v>0</v>
      </c>
      <c r="L304" s="68">
        <f t="shared" si="182"/>
        <v>0</v>
      </c>
      <c r="M304" s="68">
        <f t="shared" si="183"/>
        <v>0</v>
      </c>
      <c r="N304" s="67">
        <f t="shared" si="184"/>
        <v>0</v>
      </c>
      <c r="O304" s="67">
        <f>IF(E304&lt;HORAS!$B$97,J304,0)</f>
        <v>0</v>
      </c>
      <c r="P304" s="67">
        <f t="shared" si="185"/>
        <v>0</v>
      </c>
      <c r="Q304" s="67">
        <f>IF(E304&gt;HORAS!$B$97,J304,0)</f>
        <v>0</v>
      </c>
      <c r="R304" s="67">
        <f t="shared" si="157"/>
        <v>0</v>
      </c>
      <c r="S304" s="67">
        <f t="shared" si="158"/>
        <v>0</v>
      </c>
      <c r="T304" s="67"/>
      <c r="U304" s="67">
        <f t="shared" si="159"/>
        <v>6</v>
      </c>
      <c r="V304" s="70" t="e">
        <f>VLOOKUP(C304,HORAS!$A$120:$A$137,1,FALSE)</f>
        <v>#N/A</v>
      </c>
      <c r="W304" s="67" t="b">
        <f t="shared" si="160"/>
        <v>1</v>
      </c>
      <c r="X304" s="59">
        <f t="shared" si="161"/>
        <v>0</v>
      </c>
      <c r="Y304" s="71">
        <f t="shared" si="162"/>
        <v>0</v>
      </c>
      <c r="Z304" s="71">
        <f t="shared" si="163"/>
        <v>0</v>
      </c>
      <c r="AA304" s="67">
        <f t="shared" si="164"/>
        <v>0</v>
      </c>
      <c r="AB304" s="67">
        <f t="shared" si="165"/>
        <v>0</v>
      </c>
      <c r="AC304" s="69">
        <f>IF(U304=7,IF(E304&gt;HORAS!$B$97,E304-HORAS!$B$97,0),IF(W304=FALSE,IF(E304&gt;HORAS!$B$97,E304-HORAS!$B$97,0),0))</f>
        <v>0</v>
      </c>
      <c r="AD304" s="71">
        <f t="shared" si="166"/>
        <v>0</v>
      </c>
      <c r="AE304" s="71">
        <f t="shared" si="167"/>
        <v>0</v>
      </c>
      <c r="AF304" s="68">
        <f>IF(AE304&lt;=HORAS!$B$115,0,IF(AE304&lt;=HORAS!$B$116,0.25,IF(AE304&lt;=HORAS!$B$117,0.5,IF(AE304&lt;=HORAS!$B$114,0.75,1))))</f>
        <v>0</v>
      </c>
      <c r="AG304" s="67">
        <f t="shared" si="168"/>
        <v>0</v>
      </c>
      <c r="AH304" s="67">
        <f>IF(AA304&gt;=8,IF(E304&lt;HORAS!$B$97,AF304,0),0)</f>
        <v>0</v>
      </c>
      <c r="AI304" s="67">
        <f>IF(E304&gt;=HORAS!$B$97,AF304,0)</f>
        <v>0</v>
      </c>
      <c r="AJ304" s="67">
        <f t="shared" si="169"/>
        <v>0</v>
      </c>
      <c r="AK304" s="67">
        <f t="shared" si="170"/>
        <v>0</v>
      </c>
      <c r="AL304" s="71">
        <f t="shared" si="171"/>
        <v>0</v>
      </c>
      <c r="AN304" s="59">
        <f t="shared" si="172"/>
        <v>0</v>
      </c>
      <c r="AO304" s="58">
        <f>IF(H304=1,IF(D304&lt;HORAS!$B$104,HORAS!$D$104-HORAS!$B$104,HORAS!$D$104-D304),0)</f>
        <v>0</v>
      </c>
      <c r="AP304" s="58">
        <f>IF(H304=1,IF(E304&gt;HORAS!$C$104,HORAS!$C$104,E304),0)</f>
        <v>0</v>
      </c>
      <c r="AQ304" s="58">
        <f t="shared" si="173"/>
        <v>0</v>
      </c>
      <c r="AR304" s="72">
        <f t="shared" si="174"/>
        <v>0</v>
      </c>
      <c r="AS304" s="72">
        <f t="shared" si="175"/>
        <v>0</v>
      </c>
      <c r="AT304" s="68">
        <f>IF(AS304&lt;=HORAS!$B$115,0,IF(AS304&lt;=HORAS!$B$116,0.25,IF(AS304&lt;=HORAS!$B$117,0.5,IF(AS304&lt;=HORAS!$B$114,0.75,1))))</f>
        <v>0</v>
      </c>
      <c r="AU304" s="67">
        <f t="shared" si="176"/>
        <v>0</v>
      </c>
      <c r="AV304" s="59">
        <f>IF(H304=1,IF(E304&gt;HORAS!$C$104,E304-HORAS!$C$104),0)</f>
        <v>0</v>
      </c>
      <c r="AW304" s="67">
        <f t="shared" si="177"/>
        <v>0</v>
      </c>
      <c r="AX304" s="67">
        <f t="shared" si="178"/>
        <v>0</v>
      </c>
      <c r="AY304" s="68">
        <f>IF(AX304&lt;=HORAS!$B$115,0,IF(AX304&lt;=HORAS!$B$116,0.25,IF(AX304&lt;=HORAS!$B$117,0.5,IF(AX304&lt;=HORAS!$B$114,0.75,1))))</f>
        <v>0</v>
      </c>
      <c r="AZ304" s="67">
        <f t="shared" si="179"/>
        <v>0</v>
      </c>
      <c r="BA304" s="67"/>
    </row>
    <row r="305" spans="1:53" s="72" customFormat="1" x14ac:dyDescent="0.2">
      <c r="A305" s="64" t="s">
        <v>236</v>
      </c>
      <c r="B305" s="64" t="s">
        <v>7</v>
      </c>
      <c r="C305" s="61"/>
      <c r="D305" s="62"/>
      <c r="E305" s="63"/>
      <c r="F305" s="66">
        <f>IF(G305=1,0,IF(E305&gt;HORAS!$B$96,E305-HORAS!$B$96,))</f>
        <v>0</v>
      </c>
      <c r="G305" s="67">
        <f t="shared" si="180"/>
        <v>0</v>
      </c>
      <c r="H305" s="67">
        <f>IF(D305&gt;=HORAS!$B$103,1,0)</f>
        <v>0</v>
      </c>
      <c r="I305" s="68">
        <f t="shared" si="181"/>
        <v>0</v>
      </c>
      <c r="J305" s="68">
        <f>IF(I305&lt;=HORAS!$B$115,0,IF(I305&lt;=HORAS!$B$116,0.25,IF(I305&lt;=HORAS!$B$117,0.5,IF(I305&lt;=HORAS!$B$114,0.75,1))))</f>
        <v>0</v>
      </c>
      <c r="K305" s="69">
        <f>IF(G305=1,0,IF(E305&gt;HORAS!$B$97,E305-HORAS!$B$97,0))</f>
        <v>0</v>
      </c>
      <c r="L305" s="68">
        <f t="shared" si="182"/>
        <v>0</v>
      </c>
      <c r="M305" s="68">
        <f t="shared" si="183"/>
        <v>0</v>
      </c>
      <c r="N305" s="67">
        <f t="shared" si="184"/>
        <v>0</v>
      </c>
      <c r="O305" s="67">
        <f>IF(E305&lt;HORAS!$B$97,J305,0)</f>
        <v>0</v>
      </c>
      <c r="P305" s="67">
        <f t="shared" si="185"/>
        <v>0</v>
      </c>
      <c r="Q305" s="67">
        <f>IF(E305&gt;HORAS!$B$97,J305,0)</f>
        <v>0</v>
      </c>
      <c r="R305" s="67">
        <f t="shared" si="157"/>
        <v>0</v>
      </c>
      <c r="S305" s="67">
        <f t="shared" si="158"/>
        <v>0</v>
      </c>
      <c r="T305" s="67"/>
      <c r="U305" s="67">
        <f t="shared" si="159"/>
        <v>6</v>
      </c>
      <c r="V305" s="70" t="e">
        <f>VLOOKUP(C305,HORAS!$A$120:$A$137,1,FALSE)</f>
        <v>#N/A</v>
      </c>
      <c r="W305" s="67" t="b">
        <f t="shared" si="160"/>
        <v>1</v>
      </c>
      <c r="X305" s="59">
        <f t="shared" si="161"/>
        <v>0</v>
      </c>
      <c r="Y305" s="71">
        <f t="shared" si="162"/>
        <v>0</v>
      </c>
      <c r="Z305" s="71">
        <f t="shared" si="163"/>
        <v>0</v>
      </c>
      <c r="AA305" s="67">
        <f t="shared" si="164"/>
        <v>0</v>
      </c>
      <c r="AB305" s="67">
        <f t="shared" si="165"/>
        <v>0</v>
      </c>
      <c r="AC305" s="69">
        <f>IF(U305=7,IF(E305&gt;HORAS!$B$97,E305-HORAS!$B$97,0),IF(W305=FALSE,IF(E305&gt;HORAS!$B$97,E305-HORAS!$B$97,0),0))</f>
        <v>0</v>
      </c>
      <c r="AD305" s="71">
        <f t="shared" si="166"/>
        <v>0</v>
      </c>
      <c r="AE305" s="71">
        <f t="shared" si="167"/>
        <v>0</v>
      </c>
      <c r="AF305" s="68">
        <f>IF(AE305&lt;=HORAS!$B$115,0,IF(AE305&lt;=HORAS!$B$116,0.25,IF(AE305&lt;=HORAS!$B$117,0.5,IF(AE305&lt;=HORAS!$B$114,0.75,1))))</f>
        <v>0</v>
      </c>
      <c r="AG305" s="67">
        <f t="shared" si="168"/>
        <v>0</v>
      </c>
      <c r="AH305" s="67">
        <f>IF(AA305&gt;=8,IF(E305&lt;HORAS!$B$97,AF305,0),0)</f>
        <v>0</v>
      </c>
      <c r="AI305" s="67">
        <f>IF(E305&gt;=HORAS!$B$97,AF305,0)</f>
        <v>0</v>
      </c>
      <c r="AJ305" s="67">
        <f t="shared" si="169"/>
        <v>0</v>
      </c>
      <c r="AK305" s="67">
        <f t="shared" si="170"/>
        <v>0</v>
      </c>
      <c r="AL305" s="71">
        <f t="shared" si="171"/>
        <v>0</v>
      </c>
      <c r="AN305" s="59">
        <f t="shared" si="172"/>
        <v>0</v>
      </c>
      <c r="AO305" s="58">
        <f>IF(H305=1,IF(D305&lt;HORAS!$B$104,HORAS!$D$104-HORAS!$B$104,HORAS!$D$104-D305),0)</f>
        <v>0</v>
      </c>
      <c r="AP305" s="58">
        <f>IF(H305=1,IF(E305&gt;HORAS!$C$104,HORAS!$C$104,E305),0)</f>
        <v>0</v>
      </c>
      <c r="AQ305" s="58">
        <f t="shared" si="173"/>
        <v>0</v>
      </c>
      <c r="AR305" s="72">
        <f t="shared" si="174"/>
        <v>0</v>
      </c>
      <c r="AS305" s="72">
        <f t="shared" si="175"/>
        <v>0</v>
      </c>
      <c r="AT305" s="68">
        <f>IF(AS305&lt;=HORAS!$B$115,0,IF(AS305&lt;=HORAS!$B$116,0.25,IF(AS305&lt;=HORAS!$B$117,0.5,IF(AS305&lt;=HORAS!$B$114,0.75,1))))</f>
        <v>0</v>
      </c>
      <c r="AU305" s="67">
        <f t="shared" si="176"/>
        <v>0</v>
      </c>
      <c r="AV305" s="59">
        <f>IF(H305=1,IF(E305&gt;HORAS!$C$104,E305-HORAS!$C$104),0)</f>
        <v>0</v>
      </c>
      <c r="AW305" s="67">
        <f t="shared" si="177"/>
        <v>0</v>
      </c>
      <c r="AX305" s="67">
        <f t="shared" si="178"/>
        <v>0</v>
      </c>
      <c r="AY305" s="68">
        <f>IF(AX305&lt;=HORAS!$B$115,0,IF(AX305&lt;=HORAS!$B$116,0.25,IF(AX305&lt;=HORAS!$B$117,0.5,IF(AX305&lt;=HORAS!$B$114,0.75,1))))</f>
        <v>0</v>
      </c>
      <c r="AZ305" s="67">
        <f t="shared" si="179"/>
        <v>0</v>
      </c>
      <c r="BA305" s="67"/>
    </row>
    <row r="306" spans="1:53" s="72" customFormat="1" x14ac:dyDescent="0.2">
      <c r="A306" s="64" t="s">
        <v>236</v>
      </c>
      <c r="B306" s="64" t="s">
        <v>7</v>
      </c>
      <c r="C306" s="61"/>
      <c r="D306" s="62"/>
      <c r="E306" s="64"/>
      <c r="F306" s="66">
        <f>IF(G306=1,0,IF(E306&gt;HORAS!$B$96,E306-HORAS!$B$96,))</f>
        <v>0</v>
      </c>
      <c r="G306" s="67">
        <f t="shared" si="180"/>
        <v>0</v>
      </c>
      <c r="H306" s="67">
        <f>IF(D306&gt;=HORAS!$B$103,1,0)</f>
        <v>0</v>
      </c>
      <c r="I306" s="68">
        <f t="shared" si="181"/>
        <v>0</v>
      </c>
      <c r="J306" s="68">
        <f>IF(I306&lt;=HORAS!$B$115,0,IF(I306&lt;=HORAS!$B$116,0.25,IF(I306&lt;=HORAS!$B$117,0.5,IF(I306&lt;=HORAS!$B$114,0.75,1))))</f>
        <v>0</v>
      </c>
      <c r="K306" s="69">
        <f>IF(G306=1,0,IF(E306&gt;HORAS!$B$97,E306-HORAS!$B$97,0))</f>
        <v>0</v>
      </c>
      <c r="L306" s="68">
        <f t="shared" si="182"/>
        <v>0</v>
      </c>
      <c r="M306" s="68">
        <f t="shared" si="183"/>
        <v>0</v>
      </c>
      <c r="N306" s="67">
        <f t="shared" si="184"/>
        <v>0</v>
      </c>
      <c r="O306" s="67">
        <f>IF(E306&lt;HORAS!$B$97,J306,0)</f>
        <v>0</v>
      </c>
      <c r="P306" s="67">
        <f t="shared" si="185"/>
        <v>0</v>
      </c>
      <c r="Q306" s="67">
        <f>IF(E306&gt;HORAS!$B$97,J306,0)</f>
        <v>0</v>
      </c>
      <c r="R306" s="67">
        <f t="shared" si="157"/>
        <v>0</v>
      </c>
      <c r="S306" s="67">
        <f t="shared" si="158"/>
        <v>0</v>
      </c>
      <c r="T306" s="67"/>
      <c r="U306" s="67">
        <f t="shared" si="159"/>
        <v>6</v>
      </c>
      <c r="V306" s="70" t="e">
        <f>VLOOKUP(C306,HORAS!$A$120:$A$137,1,FALSE)</f>
        <v>#N/A</v>
      </c>
      <c r="W306" s="67" t="b">
        <f t="shared" si="160"/>
        <v>1</v>
      </c>
      <c r="X306" s="59">
        <f t="shared" si="161"/>
        <v>0</v>
      </c>
      <c r="Y306" s="71">
        <f t="shared" si="162"/>
        <v>0</v>
      </c>
      <c r="Z306" s="71">
        <f t="shared" si="163"/>
        <v>0</v>
      </c>
      <c r="AA306" s="67">
        <f t="shared" si="164"/>
        <v>0</v>
      </c>
      <c r="AB306" s="67">
        <f t="shared" si="165"/>
        <v>0</v>
      </c>
      <c r="AC306" s="69">
        <f>IF(U306=7,IF(E306&gt;HORAS!$B$97,E306-HORAS!$B$97,0),IF(W306=FALSE,IF(E306&gt;HORAS!$B$97,E306-HORAS!$B$97,0),0))</f>
        <v>0</v>
      </c>
      <c r="AD306" s="71">
        <f t="shared" si="166"/>
        <v>0</v>
      </c>
      <c r="AE306" s="71">
        <f t="shared" si="167"/>
        <v>0</v>
      </c>
      <c r="AF306" s="68">
        <f>IF(AE306&lt;=HORAS!$B$115,0,IF(AE306&lt;=HORAS!$B$116,0.25,IF(AE306&lt;=HORAS!$B$117,0.5,IF(AE306&lt;=HORAS!$B$114,0.75,1))))</f>
        <v>0</v>
      </c>
      <c r="AG306" s="67">
        <f t="shared" si="168"/>
        <v>0</v>
      </c>
      <c r="AH306" s="67">
        <f>IF(AA306&gt;=8,IF(E306&lt;HORAS!$B$97,AF306,0),0)</f>
        <v>0</v>
      </c>
      <c r="AI306" s="67">
        <f>IF(E306&gt;=HORAS!$B$97,AF306,0)</f>
        <v>0</v>
      </c>
      <c r="AJ306" s="67">
        <f t="shared" si="169"/>
        <v>0</v>
      </c>
      <c r="AK306" s="67">
        <f t="shared" si="170"/>
        <v>0</v>
      </c>
      <c r="AL306" s="71">
        <f t="shared" si="171"/>
        <v>0</v>
      </c>
      <c r="AN306" s="59">
        <f t="shared" si="172"/>
        <v>0</v>
      </c>
      <c r="AO306" s="58">
        <f>IF(H306=1,IF(D306&lt;HORAS!$B$104,HORAS!$D$104-HORAS!$B$104,HORAS!$D$104-D306),0)</f>
        <v>0</v>
      </c>
      <c r="AP306" s="58">
        <f>IF(H306=1,IF(E306&gt;HORAS!$C$104,HORAS!$C$104,E306),0)</f>
        <v>0</v>
      </c>
      <c r="AQ306" s="58">
        <f t="shared" si="173"/>
        <v>0</v>
      </c>
      <c r="AR306" s="72">
        <f t="shared" si="174"/>
        <v>0</v>
      </c>
      <c r="AS306" s="72">
        <f t="shared" si="175"/>
        <v>0</v>
      </c>
      <c r="AT306" s="68">
        <f>IF(AS306&lt;=HORAS!$B$115,0,IF(AS306&lt;=HORAS!$B$116,0.25,IF(AS306&lt;=HORAS!$B$117,0.5,IF(AS306&lt;=HORAS!$B$114,0.75,1))))</f>
        <v>0</v>
      </c>
      <c r="AU306" s="67">
        <f t="shared" si="176"/>
        <v>0</v>
      </c>
      <c r="AV306" s="59">
        <f>IF(H306=1,IF(E306&gt;HORAS!$C$104,E306-HORAS!$C$104),0)</f>
        <v>0</v>
      </c>
      <c r="AW306" s="67">
        <f t="shared" si="177"/>
        <v>0</v>
      </c>
      <c r="AX306" s="67">
        <f t="shared" si="178"/>
        <v>0</v>
      </c>
      <c r="AY306" s="68">
        <f>IF(AX306&lt;=HORAS!$B$115,0,IF(AX306&lt;=HORAS!$B$116,0.25,IF(AX306&lt;=HORAS!$B$117,0.5,IF(AX306&lt;=HORAS!$B$114,0.75,1))))</f>
        <v>0</v>
      </c>
      <c r="AZ306" s="67">
        <f t="shared" si="179"/>
        <v>0</v>
      </c>
      <c r="BA306" s="67"/>
    </row>
    <row r="307" spans="1:53" s="72" customFormat="1" x14ac:dyDescent="0.2">
      <c r="A307" s="64" t="s">
        <v>236</v>
      </c>
      <c r="B307" s="64" t="s">
        <v>7</v>
      </c>
      <c r="C307" s="61"/>
      <c r="D307" s="62"/>
      <c r="E307" s="59"/>
      <c r="F307" s="66">
        <f>IF(G307=1,0,IF(E307&gt;HORAS!$B$96,E307-HORAS!$B$96,))</f>
        <v>0</v>
      </c>
      <c r="G307" s="67">
        <f t="shared" si="180"/>
        <v>0</v>
      </c>
      <c r="H307" s="67">
        <f>IF(D307&gt;=HORAS!$B$103,1,0)</f>
        <v>0</v>
      </c>
      <c r="I307" s="68">
        <f t="shared" si="181"/>
        <v>0</v>
      </c>
      <c r="J307" s="68">
        <f>IF(I307&lt;=HORAS!$B$115,0,IF(I307&lt;=HORAS!$B$116,0.25,IF(I307&lt;=HORAS!$B$117,0.5,IF(I307&lt;=HORAS!$B$114,0.75,1))))</f>
        <v>0</v>
      </c>
      <c r="K307" s="69">
        <f>IF(G307=1,0,IF(E307&gt;HORAS!$B$97,E307-HORAS!$B$97,0))</f>
        <v>0</v>
      </c>
      <c r="L307" s="68">
        <f t="shared" si="182"/>
        <v>0</v>
      </c>
      <c r="M307" s="68">
        <f t="shared" si="183"/>
        <v>0</v>
      </c>
      <c r="N307" s="67">
        <f t="shared" si="184"/>
        <v>0</v>
      </c>
      <c r="O307" s="67">
        <f>IF(E307&lt;HORAS!$B$97,J307,0)</f>
        <v>0</v>
      </c>
      <c r="P307" s="67">
        <f t="shared" si="185"/>
        <v>0</v>
      </c>
      <c r="Q307" s="67">
        <f>IF(E307&gt;HORAS!$B$97,J307,0)</f>
        <v>0</v>
      </c>
      <c r="R307" s="67">
        <f t="shared" si="157"/>
        <v>0</v>
      </c>
      <c r="S307" s="67">
        <f t="shared" si="158"/>
        <v>0</v>
      </c>
      <c r="T307" s="67"/>
      <c r="U307" s="67">
        <f t="shared" si="159"/>
        <v>6</v>
      </c>
      <c r="V307" s="70" t="e">
        <f>VLOOKUP(C307,HORAS!$A$120:$A$137,1,FALSE)</f>
        <v>#N/A</v>
      </c>
      <c r="W307" s="67" t="b">
        <f t="shared" si="160"/>
        <v>1</v>
      </c>
      <c r="X307" s="59">
        <f t="shared" si="161"/>
        <v>0</v>
      </c>
      <c r="Y307" s="71">
        <f t="shared" si="162"/>
        <v>0</v>
      </c>
      <c r="Z307" s="71">
        <f t="shared" si="163"/>
        <v>0</v>
      </c>
      <c r="AA307" s="67">
        <f t="shared" si="164"/>
        <v>0</v>
      </c>
      <c r="AB307" s="67">
        <f t="shared" si="165"/>
        <v>0</v>
      </c>
      <c r="AC307" s="69">
        <f>IF(U307=7,IF(E307&gt;HORAS!$B$97,E307-HORAS!$B$97,0),IF(W307=FALSE,IF(E307&gt;HORAS!$B$97,E307-HORAS!$B$97,0),0))</f>
        <v>0</v>
      </c>
      <c r="AD307" s="71">
        <f t="shared" si="166"/>
        <v>0</v>
      </c>
      <c r="AE307" s="71">
        <f t="shared" si="167"/>
        <v>0</v>
      </c>
      <c r="AF307" s="68">
        <f>IF(AE307&lt;=HORAS!$B$115,0,IF(AE307&lt;=HORAS!$B$116,0.25,IF(AE307&lt;=HORAS!$B$117,0.5,IF(AE307&lt;=HORAS!$B$114,0.75,1))))</f>
        <v>0</v>
      </c>
      <c r="AG307" s="67">
        <f t="shared" si="168"/>
        <v>0</v>
      </c>
      <c r="AH307" s="67">
        <f>IF(AA307&gt;=8,IF(E307&lt;HORAS!$B$97,AF307,0),0)</f>
        <v>0</v>
      </c>
      <c r="AI307" s="67">
        <f>IF(E307&gt;=HORAS!$B$97,AF307,0)</f>
        <v>0</v>
      </c>
      <c r="AJ307" s="67">
        <f t="shared" si="169"/>
        <v>0</v>
      </c>
      <c r="AK307" s="67">
        <f t="shared" si="170"/>
        <v>0</v>
      </c>
      <c r="AL307" s="71">
        <f t="shared" si="171"/>
        <v>0</v>
      </c>
      <c r="AN307" s="59">
        <f t="shared" si="172"/>
        <v>0</v>
      </c>
      <c r="AO307" s="58">
        <f>IF(H307=1,IF(D307&lt;HORAS!$B$104,HORAS!$D$104-HORAS!$B$104,HORAS!$D$104-D307),0)</f>
        <v>0</v>
      </c>
      <c r="AP307" s="58">
        <f>IF(H307=1,IF(E307&gt;HORAS!$C$104,HORAS!$C$104,E307),0)</f>
        <v>0</v>
      </c>
      <c r="AQ307" s="58">
        <f t="shared" si="173"/>
        <v>0</v>
      </c>
      <c r="AR307" s="72">
        <f t="shared" si="174"/>
        <v>0</v>
      </c>
      <c r="AS307" s="72">
        <f t="shared" si="175"/>
        <v>0</v>
      </c>
      <c r="AT307" s="68">
        <f>IF(AS307&lt;=HORAS!$B$115,0,IF(AS307&lt;=HORAS!$B$116,0.25,IF(AS307&lt;=HORAS!$B$117,0.5,IF(AS307&lt;=HORAS!$B$114,0.75,1))))</f>
        <v>0</v>
      </c>
      <c r="AU307" s="67">
        <f t="shared" si="176"/>
        <v>0</v>
      </c>
      <c r="AV307" s="59">
        <f>IF(H307=1,IF(E307&gt;HORAS!$C$104,E307-HORAS!$C$104),0)</f>
        <v>0</v>
      </c>
      <c r="AW307" s="67">
        <f t="shared" si="177"/>
        <v>0</v>
      </c>
      <c r="AX307" s="67">
        <f t="shared" si="178"/>
        <v>0</v>
      </c>
      <c r="AY307" s="68">
        <f>IF(AX307&lt;=HORAS!$B$115,0,IF(AX307&lt;=HORAS!$B$116,0.25,IF(AX307&lt;=HORAS!$B$117,0.5,IF(AX307&lt;=HORAS!$B$114,0.75,1))))</f>
        <v>0</v>
      </c>
      <c r="AZ307" s="67">
        <f t="shared" si="179"/>
        <v>0</v>
      </c>
      <c r="BA307" s="67"/>
    </row>
    <row r="308" spans="1:53" s="72" customFormat="1" x14ac:dyDescent="0.2">
      <c r="A308" s="64" t="s">
        <v>236</v>
      </c>
      <c r="B308" s="64" t="s">
        <v>7</v>
      </c>
      <c r="C308" s="61"/>
      <c r="D308" s="62"/>
      <c r="E308" s="59"/>
      <c r="F308" s="66">
        <f>IF(G308=1,0,IF(E308&gt;HORAS!$B$96,E308-HORAS!$B$96,))</f>
        <v>0</v>
      </c>
      <c r="G308" s="67">
        <f t="shared" si="180"/>
        <v>0</v>
      </c>
      <c r="H308" s="67">
        <f>IF(D308&gt;=HORAS!$B$103,1,0)</f>
        <v>0</v>
      </c>
      <c r="I308" s="68">
        <f t="shared" si="181"/>
        <v>0</v>
      </c>
      <c r="J308" s="68">
        <f>IF(I308&lt;=HORAS!$B$115,0,IF(I308&lt;=HORAS!$B$116,0.25,IF(I308&lt;=HORAS!$B$117,0.5,IF(I308&lt;=HORAS!$B$114,0.75,1))))</f>
        <v>0</v>
      </c>
      <c r="K308" s="69">
        <f>IF(G308=1,0,IF(E308&gt;HORAS!$B$97,E308-HORAS!$B$97,0))</f>
        <v>0</v>
      </c>
      <c r="L308" s="68">
        <f t="shared" si="182"/>
        <v>0</v>
      </c>
      <c r="M308" s="68">
        <f t="shared" si="183"/>
        <v>0</v>
      </c>
      <c r="N308" s="67">
        <f t="shared" si="184"/>
        <v>0</v>
      </c>
      <c r="O308" s="67">
        <f>IF(E308&lt;HORAS!$B$97,J308,0)</f>
        <v>0</v>
      </c>
      <c r="P308" s="67">
        <f t="shared" si="185"/>
        <v>0</v>
      </c>
      <c r="Q308" s="67">
        <f>IF(E308&gt;HORAS!$B$97,J308,0)</f>
        <v>0</v>
      </c>
      <c r="R308" s="67">
        <f t="shared" si="157"/>
        <v>0</v>
      </c>
      <c r="S308" s="67">
        <f t="shared" si="158"/>
        <v>0</v>
      </c>
      <c r="T308" s="67"/>
      <c r="U308" s="67">
        <f t="shared" si="159"/>
        <v>6</v>
      </c>
      <c r="V308" s="70" t="e">
        <f>VLOOKUP(C308,HORAS!$A$120:$A$137,1,FALSE)</f>
        <v>#N/A</v>
      </c>
      <c r="W308" s="67" t="b">
        <f t="shared" si="160"/>
        <v>1</v>
      </c>
      <c r="X308" s="59">
        <f t="shared" si="161"/>
        <v>0</v>
      </c>
      <c r="Y308" s="71">
        <f t="shared" si="162"/>
        <v>0</v>
      </c>
      <c r="Z308" s="71">
        <f t="shared" si="163"/>
        <v>0</v>
      </c>
      <c r="AA308" s="67">
        <f t="shared" si="164"/>
        <v>0</v>
      </c>
      <c r="AB308" s="67">
        <f t="shared" si="165"/>
        <v>0</v>
      </c>
      <c r="AC308" s="69">
        <f>IF(U308=7,IF(E308&gt;HORAS!$B$97,E308-HORAS!$B$97,0),IF(W308=FALSE,IF(E308&gt;HORAS!$B$97,E308-HORAS!$B$97,0),0))</f>
        <v>0</v>
      </c>
      <c r="AD308" s="71">
        <f t="shared" si="166"/>
        <v>0</v>
      </c>
      <c r="AE308" s="71">
        <f t="shared" si="167"/>
        <v>0</v>
      </c>
      <c r="AF308" s="68">
        <f>IF(AE308&lt;=HORAS!$B$115,0,IF(AE308&lt;=HORAS!$B$116,0.25,IF(AE308&lt;=HORAS!$B$117,0.5,IF(AE308&lt;=HORAS!$B$114,0.75,1))))</f>
        <v>0</v>
      </c>
      <c r="AG308" s="67">
        <f t="shared" si="168"/>
        <v>0</v>
      </c>
      <c r="AH308" s="67">
        <f>IF(AA308&gt;=8,IF(E308&lt;HORAS!$B$97,AF308,0),0)</f>
        <v>0</v>
      </c>
      <c r="AI308" s="67">
        <f>IF(E308&gt;=HORAS!$B$97,AF308,0)</f>
        <v>0</v>
      </c>
      <c r="AJ308" s="67">
        <f t="shared" si="169"/>
        <v>0</v>
      </c>
      <c r="AK308" s="67">
        <f t="shared" si="170"/>
        <v>0</v>
      </c>
      <c r="AL308" s="71">
        <f t="shared" si="171"/>
        <v>0</v>
      </c>
      <c r="AN308" s="59">
        <f t="shared" si="172"/>
        <v>0</v>
      </c>
      <c r="AO308" s="58">
        <f>IF(H308=1,IF(D308&lt;HORAS!$B$104,HORAS!$D$104-HORAS!$B$104,HORAS!$D$104-D308),0)</f>
        <v>0</v>
      </c>
      <c r="AP308" s="58">
        <f>IF(H308=1,IF(E308&gt;HORAS!$C$104,HORAS!$C$104,E308),0)</f>
        <v>0</v>
      </c>
      <c r="AQ308" s="58">
        <f t="shared" si="173"/>
        <v>0</v>
      </c>
      <c r="AR308" s="72">
        <f t="shared" si="174"/>
        <v>0</v>
      </c>
      <c r="AS308" s="72">
        <f t="shared" si="175"/>
        <v>0</v>
      </c>
      <c r="AT308" s="68">
        <f>IF(AS308&lt;=HORAS!$B$115,0,IF(AS308&lt;=HORAS!$B$116,0.25,IF(AS308&lt;=HORAS!$B$117,0.5,IF(AS308&lt;=HORAS!$B$114,0.75,1))))</f>
        <v>0</v>
      </c>
      <c r="AU308" s="67">
        <f t="shared" si="176"/>
        <v>0</v>
      </c>
      <c r="AV308" s="59">
        <f>IF(H308=1,IF(E308&gt;HORAS!$C$104,E308-HORAS!$C$104),0)</f>
        <v>0</v>
      </c>
      <c r="AW308" s="67">
        <f t="shared" si="177"/>
        <v>0</v>
      </c>
      <c r="AX308" s="67">
        <f t="shared" si="178"/>
        <v>0</v>
      </c>
      <c r="AY308" s="68">
        <f>IF(AX308&lt;=HORAS!$B$115,0,IF(AX308&lt;=HORAS!$B$116,0.25,IF(AX308&lt;=HORAS!$B$117,0.5,IF(AX308&lt;=HORAS!$B$114,0.75,1))))</f>
        <v>0</v>
      </c>
      <c r="AZ308" s="67">
        <f t="shared" si="179"/>
        <v>0</v>
      </c>
      <c r="BA308" s="67"/>
    </row>
    <row r="309" spans="1:53" s="72" customFormat="1" x14ac:dyDescent="0.2">
      <c r="A309" s="64" t="s">
        <v>236</v>
      </c>
      <c r="B309" s="64" t="s">
        <v>7</v>
      </c>
      <c r="C309" s="61"/>
      <c r="D309" s="62"/>
      <c r="E309" s="59"/>
      <c r="F309" s="66">
        <f>IF(G309=1,0,IF(E309&gt;HORAS!$B$96,E309-HORAS!$B$96,))</f>
        <v>0</v>
      </c>
      <c r="G309" s="67">
        <f t="shared" si="180"/>
        <v>0</v>
      </c>
      <c r="H309" s="67">
        <f>IF(D309&gt;=HORAS!$B$103,1,0)</f>
        <v>0</v>
      </c>
      <c r="I309" s="68">
        <f t="shared" si="181"/>
        <v>0</v>
      </c>
      <c r="J309" s="68">
        <f>IF(I309&lt;=HORAS!$B$115,0,IF(I309&lt;=HORAS!$B$116,0.25,IF(I309&lt;=HORAS!$B$117,0.5,IF(I309&lt;=HORAS!$B$114,0.75,1))))</f>
        <v>0</v>
      </c>
      <c r="K309" s="69">
        <f>IF(G309=1,0,IF(E309&gt;HORAS!$B$97,E309-HORAS!$B$97,0))</f>
        <v>0</v>
      </c>
      <c r="L309" s="68">
        <f t="shared" si="182"/>
        <v>0</v>
      </c>
      <c r="M309" s="68">
        <f t="shared" si="183"/>
        <v>0</v>
      </c>
      <c r="N309" s="67">
        <f t="shared" si="184"/>
        <v>0</v>
      </c>
      <c r="O309" s="67">
        <f>IF(E309&lt;HORAS!$B$97,J309,0)</f>
        <v>0</v>
      </c>
      <c r="P309" s="67">
        <f t="shared" si="185"/>
        <v>0</v>
      </c>
      <c r="Q309" s="67">
        <f>IF(E309&gt;HORAS!$B$97,J309,0)</f>
        <v>0</v>
      </c>
      <c r="R309" s="67">
        <f t="shared" si="157"/>
        <v>0</v>
      </c>
      <c r="S309" s="67">
        <f t="shared" si="158"/>
        <v>0</v>
      </c>
      <c r="T309" s="67"/>
      <c r="U309" s="67">
        <f t="shared" si="159"/>
        <v>6</v>
      </c>
      <c r="V309" s="70" t="e">
        <f>VLOOKUP(C309,HORAS!$A$120:$A$137,1,FALSE)</f>
        <v>#N/A</v>
      </c>
      <c r="W309" s="67" t="b">
        <f t="shared" si="160"/>
        <v>1</v>
      </c>
      <c r="X309" s="59">
        <f t="shared" si="161"/>
        <v>0</v>
      </c>
      <c r="Y309" s="71">
        <f t="shared" si="162"/>
        <v>0</v>
      </c>
      <c r="Z309" s="71">
        <f t="shared" si="163"/>
        <v>0</v>
      </c>
      <c r="AA309" s="67">
        <f t="shared" si="164"/>
        <v>0</v>
      </c>
      <c r="AB309" s="67">
        <f t="shared" si="165"/>
        <v>0</v>
      </c>
      <c r="AC309" s="69">
        <f>IF(U309=7,IF(E309&gt;HORAS!$B$97,E309-HORAS!$B$97,0),IF(W309=FALSE,IF(E309&gt;HORAS!$B$97,E309-HORAS!$B$97,0),0))</f>
        <v>0</v>
      </c>
      <c r="AD309" s="71">
        <f t="shared" si="166"/>
        <v>0</v>
      </c>
      <c r="AE309" s="71">
        <f t="shared" si="167"/>
        <v>0</v>
      </c>
      <c r="AF309" s="68">
        <f>IF(AE309&lt;=HORAS!$B$115,0,IF(AE309&lt;=HORAS!$B$116,0.25,IF(AE309&lt;=HORAS!$B$117,0.5,IF(AE309&lt;=HORAS!$B$114,0.75,1))))</f>
        <v>0</v>
      </c>
      <c r="AG309" s="67">
        <f t="shared" si="168"/>
        <v>0</v>
      </c>
      <c r="AH309" s="67">
        <f>IF(AA309&gt;=8,IF(E309&lt;HORAS!$B$97,AF309,0),0)</f>
        <v>0</v>
      </c>
      <c r="AI309" s="67">
        <f>IF(E309&gt;=HORAS!$B$97,AF309,0)</f>
        <v>0</v>
      </c>
      <c r="AJ309" s="67">
        <f t="shared" si="169"/>
        <v>0</v>
      </c>
      <c r="AK309" s="67">
        <f t="shared" si="170"/>
        <v>0</v>
      </c>
      <c r="AL309" s="71">
        <f t="shared" si="171"/>
        <v>0</v>
      </c>
      <c r="AN309" s="59">
        <f t="shared" si="172"/>
        <v>0</v>
      </c>
      <c r="AO309" s="58">
        <f>IF(H309=1,IF(D309&lt;HORAS!$B$104,HORAS!$D$104-HORAS!$B$104,HORAS!$D$104-D309),0)</f>
        <v>0</v>
      </c>
      <c r="AP309" s="58">
        <f>IF(H309=1,IF(E309&gt;HORAS!$C$104,HORAS!$C$104,E309),0)</f>
        <v>0</v>
      </c>
      <c r="AQ309" s="58">
        <f t="shared" si="173"/>
        <v>0</v>
      </c>
      <c r="AR309" s="72">
        <f t="shared" si="174"/>
        <v>0</v>
      </c>
      <c r="AS309" s="72">
        <f t="shared" si="175"/>
        <v>0</v>
      </c>
      <c r="AT309" s="68">
        <f>IF(AS309&lt;=HORAS!$B$115,0,IF(AS309&lt;=HORAS!$B$116,0.25,IF(AS309&lt;=HORAS!$B$117,0.5,IF(AS309&lt;=HORAS!$B$114,0.75,1))))</f>
        <v>0</v>
      </c>
      <c r="AU309" s="67">
        <f t="shared" si="176"/>
        <v>0</v>
      </c>
      <c r="AV309" s="59">
        <f>IF(H309=1,IF(E309&gt;HORAS!$C$104,E309-HORAS!$C$104),0)</f>
        <v>0</v>
      </c>
      <c r="AW309" s="67">
        <f t="shared" si="177"/>
        <v>0</v>
      </c>
      <c r="AX309" s="67">
        <f t="shared" si="178"/>
        <v>0</v>
      </c>
      <c r="AY309" s="68">
        <f>IF(AX309&lt;=HORAS!$B$115,0,IF(AX309&lt;=HORAS!$B$116,0.25,IF(AX309&lt;=HORAS!$B$117,0.5,IF(AX309&lt;=HORAS!$B$114,0.75,1))))</f>
        <v>0</v>
      </c>
      <c r="AZ309" s="67">
        <f t="shared" si="179"/>
        <v>0</v>
      </c>
      <c r="BA309" s="67"/>
    </row>
    <row r="310" spans="1:53" s="72" customFormat="1" x14ac:dyDescent="0.2">
      <c r="A310" s="64" t="s">
        <v>236</v>
      </c>
      <c r="B310" s="64" t="s">
        <v>7</v>
      </c>
      <c r="C310" s="61"/>
      <c r="D310" s="62"/>
      <c r="E310" s="59"/>
      <c r="F310" s="66">
        <f>IF(G310=1,0,IF(E310&gt;HORAS!$B$96,E310-HORAS!$B$96,))</f>
        <v>0</v>
      </c>
      <c r="G310" s="67">
        <f t="shared" si="180"/>
        <v>0</v>
      </c>
      <c r="H310" s="67">
        <f>IF(D310&gt;=HORAS!$B$103,1,0)</f>
        <v>0</v>
      </c>
      <c r="I310" s="68">
        <f t="shared" si="181"/>
        <v>0</v>
      </c>
      <c r="J310" s="68">
        <f>IF(I310&lt;=HORAS!$B$115,0,IF(I310&lt;=HORAS!$B$116,0.25,IF(I310&lt;=HORAS!$B$117,0.5,IF(I310&lt;=HORAS!$B$114,0.75,1))))</f>
        <v>0</v>
      </c>
      <c r="K310" s="69">
        <f>IF(G310=1,0,IF(E310&gt;HORAS!$B$97,E310-HORAS!$B$97,0))</f>
        <v>0</v>
      </c>
      <c r="L310" s="68">
        <f t="shared" si="182"/>
        <v>0</v>
      </c>
      <c r="M310" s="68">
        <f t="shared" si="183"/>
        <v>0</v>
      </c>
      <c r="N310" s="67">
        <f t="shared" si="184"/>
        <v>0</v>
      </c>
      <c r="O310" s="67">
        <f>IF(E310&lt;HORAS!$B$97,J310,0)</f>
        <v>0</v>
      </c>
      <c r="P310" s="67">
        <f t="shared" si="185"/>
        <v>0</v>
      </c>
      <c r="Q310" s="67">
        <f>IF(E310&gt;HORAS!$B$97,J310,0)</f>
        <v>0</v>
      </c>
      <c r="R310" s="67">
        <f t="shared" si="157"/>
        <v>0</v>
      </c>
      <c r="S310" s="67">
        <f t="shared" si="158"/>
        <v>0</v>
      </c>
      <c r="T310" s="67"/>
      <c r="U310" s="67">
        <f t="shared" si="159"/>
        <v>6</v>
      </c>
      <c r="V310" s="70" t="e">
        <f>VLOOKUP(C310,HORAS!$A$120:$A$137,1,FALSE)</f>
        <v>#N/A</v>
      </c>
      <c r="W310" s="67" t="b">
        <f t="shared" si="160"/>
        <v>1</v>
      </c>
      <c r="X310" s="59">
        <f t="shared" si="161"/>
        <v>0</v>
      </c>
      <c r="Y310" s="71">
        <f t="shared" si="162"/>
        <v>0</v>
      </c>
      <c r="Z310" s="71">
        <f t="shared" si="163"/>
        <v>0</v>
      </c>
      <c r="AA310" s="67">
        <f t="shared" si="164"/>
        <v>0</v>
      </c>
      <c r="AB310" s="67">
        <f t="shared" si="165"/>
        <v>0</v>
      </c>
      <c r="AC310" s="69">
        <f>IF(U310=7,IF(E310&gt;HORAS!$B$97,E310-HORAS!$B$97,0),IF(W310=FALSE,IF(E310&gt;HORAS!$B$97,E310-HORAS!$B$97,0),0))</f>
        <v>0</v>
      </c>
      <c r="AD310" s="71">
        <f t="shared" si="166"/>
        <v>0</v>
      </c>
      <c r="AE310" s="71">
        <f t="shared" si="167"/>
        <v>0</v>
      </c>
      <c r="AF310" s="68">
        <f>IF(AE310&lt;=HORAS!$B$115,0,IF(AE310&lt;=HORAS!$B$116,0.25,IF(AE310&lt;=HORAS!$B$117,0.5,IF(AE310&lt;=HORAS!$B$114,0.75,1))))</f>
        <v>0</v>
      </c>
      <c r="AG310" s="67">
        <f t="shared" si="168"/>
        <v>0</v>
      </c>
      <c r="AH310" s="67">
        <f>IF(AA310&gt;=8,IF(E310&lt;HORAS!$B$97,AF310,0),0)</f>
        <v>0</v>
      </c>
      <c r="AI310" s="67">
        <f>IF(E310&gt;=HORAS!$B$97,AF310,0)</f>
        <v>0</v>
      </c>
      <c r="AJ310" s="67">
        <f t="shared" si="169"/>
        <v>0</v>
      </c>
      <c r="AK310" s="67">
        <f t="shared" si="170"/>
        <v>0</v>
      </c>
      <c r="AL310" s="71">
        <f t="shared" si="171"/>
        <v>0</v>
      </c>
      <c r="AN310" s="59">
        <f t="shared" si="172"/>
        <v>0</v>
      </c>
      <c r="AO310" s="58">
        <f>IF(H310=1,IF(D310&lt;HORAS!$B$104,HORAS!$D$104-HORAS!$B$104,HORAS!$D$104-D310),0)</f>
        <v>0</v>
      </c>
      <c r="AP310" s="58">
        <f>IF(H310=1,IF(E310&gt;HORAS!$C$104,HORAS!$C$104,E310),0)</f>
        <v>0</v>
      </c>
      <c r="AQ310" s="58">
        <f t="shared" si="173"/>
        <v>0</v>
      </c>
      <c r="AR310" s="72">
        <f t="shared" si="174"/>
        <v>0</v>
      </c>
      <c r="AS310" s="72">
        <f t="shared" si="175"/>
        <v>0</v>
      </c>
      <c r="AT310" s="68">
        <f>IF(AS310&lt;=HORAS!$B$115,0,IF(AS310&lt;=HORAS!$B$116,0.25,IF(AS310&lt;=HORAS!$B$117,0.5,IF(AS310&lt;=HORAS!$B$114,0.75,1))))</f>
        <v>0</v>
      </c>
      <c r="AU310" s="67">
        <f t="shared" si="176"/>
        <v>0</v>
      </c>
      <c r="AV310" s="59">
        <f>IF(H310=1,IF(E310&gt;HORAS!$C$104,E310-HORAS!$C$104),0)</f>
        <v>0</v>
      </c>
      <c r="AW310" s="67">
        <f t="shared" si="177"/>
        <v>0</v>
      </c>
      <c r="AX310" s="67">
        <f t="shared" si="178"/>
        <v>0</v>
      </c>
      <c r="AY310" s="68">
        <f>IF(AX310&lt;=HORAS!$B$115,0,IF(AX310&lt;=HORAS!$B$116,0.25,IF(AX310&lt;=HORAS!$B$117,0.5,IF(AX310&lt;=HORAS!$B$114,0.75,1))))</f>
        <v>0</v>
      </c>
      <c r="AZ310" s="67">
        <f t="shared" si="179"/>
        <v>0</v>
      </c>
      <c r="BA310" s="67"/>
    </row>
    <row r="311" spans="1:53" s="72" customFormat="1" x14ac:dyDescent="0.2">
      <c r="A311" s="64" t="s">
        <v>236</v>
      </c>
      <c r="B311" s="64" t="s">
        <v>7</v>
      </c>
      <c r="C311" s="61"/>
      <c r="D311" s="62"/>
      <c r="E311" s="59"/>
      <c r="F311" s="66">
        <f>IF(G311=1,0,IF(E311&gt;HORAS!$B$96,E311-HORAS!$B$96,))</f>
        <v>0</v>
      </c>
      <c r="G311" s="67">
        <f t="shared" si="180"/>
        <v>0</v>
      </c>
      <c r="H311" s="67">
        <f>IF(D311&gt;=HORAS!$B$103,1,0)</f>
        <v>0</v>
      </c>
      <c r="I311" s="68">
        <f t="shared" si="181"/>
        <v>0</v>
      </c>
      <c r="J311" s="68">
        <f>IF(I311&lt;=HORAS!$B$115,0,IF(I311&lt;=HORAS!$B$116,0.25,IF(I311&lt;=HORAS!$B$117,0.5,IF(I311&lt;=HORAS!$B$114,0.75,1))))</f>
        <v>0</v>
      </c>
      <c r="K311" s="69">
        <f>IF(G311=1,0,IF(E311&gt;HORAS!$B$97,E311-HORAS!$B$97,0))</f>
        <v>0</v>
      </c>
      <c r="L311" s="68">
        <f t="shared" si="182"/>
        <v>0</v>
      </c>
      <c r="M311" s="68">
        <f t="shared" si="183"/>
        <v>0</v>
      </c>
      <c r="N311" s="67">
        <f t="shared" si="184"/>
        <v>0</v>
      </c>
      <c r="O311" s="67">
        <f>IF(E311&lt;HORAS!$B$97,J311,0)</f>
        <v>0</v>
      </c>
      <c r="P311" s="67">
        <f t="shared" si="185"/>
        <v>0</v>
      </c>
      <c r="Q311" s="67">
        <f>IF(E311&gt;HORAS!$B$97,J311,0)</f>
        <v>0</v>
      </c>
      <c r="R311" s="67">
        <f t="shared" si="157"/>
        <v>0</v>
      </c>
      <c r="S311" s="67">
        <f t="shared" si="158"/>
        <v>0</v>
      </c>
      <c r="T311" s="67"/>
      <c r="U311" s="67">
        <f t="shared" si="159"/>
        <v>6</v>
      </c>
      <c r="V311" s="70" t="e">
        <f>VLOOKUP(C311,HORAS!$A$120:$A$137,1,FALSE)</f>
        <v>#N/A</v>
      </c>
      <c r="W311" s="67" t="b">
        <f t="shared" si="160"/>
        <v>1</v>
      </c>
      <c r="X311" s="59">
        <f t="shared" si="161"/>
        <v>0</v>
      </c>
      <c r="Y311" s="71">
        <f t="shared" si="162"/>
        <v>0</v>
      </c>
      <c r="Z311" s="71">
        <f t="shared" si="163"/>
        <v>0</v>
      </c>
      <c r="AA311" s="67">
        <f t="shared" si="164"/>
        <v>0</v>
      </c>
      <c r="AB311" s="67">
        <f t="shared" si="165"/>
        <v>0</v>
      </c>
      <c r="AC311" s="69">
        <f>IF(U311=7,IF(E311&gt;HORAS!$B$97,E311-HORAS!$B$97,0),IF(W311=FALSE,IF(E311&gt;HORAS!$B$97,E311-HORAS!$B$97,0),0))</f>
        <v>0</v>
      </c>
      <c r="AD311" s="71">
        <f t="shared" si="166"/>
        <v>0</v>
      </c>
      <c r="AE311" s="71">
        <f t="shared" si="167"/>
        <v>0</v>
      </c>
      <c r="AF311" s="68">
        <f>IF(AE311&lt;=HORAS!$B$115,0,IF(AE311&lt;=HORAS!$B$116,0.25,IF(AE311&lt;=HORAS!$B$117,0.5,IF(AE311&lt;=HORAS!$B$114,0.75,1))))</f>
        <v>0</v>
      </c>
      <c r="AG311" s="67">
        <f t="shared" si="168"/>
        <v>0</v>
      </c>
      <c r="AH311" s="67">
        <f>IF(AA311&gt;=8,IF(E311&lt;HORAS!$B$97,AF311,0),0)</f>
        <v>0</v>
      </c>
      <c r="AI311" s="67">
        <f>IF(E311&gt;=HORAS!$B$97,AF311,0)</f>
        <v>0</v>
      </c>
      <c r="AJ311" s="67">
        <f t="shared" si="169"/>
        <v>0</v>
      </c>
      <c r="AK311" s="67">
        <f t="shared" si="170"/>
        <v>0</v>
      </c>
      <c r="AL311" s="71">
        <f t="shared" si="171"/>
        <v>0</v>
      </c>
      <c r="AN311" s="59">
        <f t="shared" si="172"/>
        <v>0</v>
      </c>
      <c r="AO311" s="58">
        <f>IF(H311=1,IF(D311&lt;HORAS!$B$104,HORAS!$D$104-HORAS!$B$104,HORAS!$D$104-D311),0)</f>
        <v>0</v>
      </c>
      <c r="AP311" s="58">
        <f>IF(H311=1,IF(E311&gt;HORAS!$C$104,HORAS!$C$104,E311),0)</f>
        <v>0</v>
      </c>
      <c r="AQ311" s="58">
        <f t="shared" si="173"/>
        <v>0</v>
      </c>
      <c r="AR311" s="72">
        <f t="shared" si="174"/>
        <v>0</v>
      </c>
      <c r="AS311" s="72">
        <f t="shared" si="175"/>
        <v>0</v>
      </c>
      <c r="AT311" s="68">
        <f>IF(AS311&lt;=HORAS!$B$115,0,IF(AS311&lt;=HORAS!$B$116,0.25,IF(AS311&lt;=HORAS!$B$117,0.5,IF(AS311&lt;=HORAS!$B$114,0.75,1))))</f>
        <v>0</v>
      </c>
      <c r="AU311" s="67">
        <f t="shared" si="176"/>
        <v>0</v>
      </c>
      <c r="AV311" s="59">
        <f>IF(H311=1,IF(E311&gt;HORAS!$C$104,E311-HORAS!$C$104),0)</f>
        <v>0</v>
      </c>
      <c r="AW311" s="67">
        <f t="shared" si="177"/>
        <v>0</v>
      </c>
      <c r="AX311" s="67">
        <f t="shared" si="178"/>
        <v>0</v>
      </c>
      <c r="AY311" s="68">
        <f>IF(AX311&lt;=HORAS!$B$115,0,IF(AX311&lt;=HORAS!$B$116,0.25,IF(AX311&lt;=HORAS!$B$117,0.5,IF(AX311&lt;=HORAS!$B$114,0.75,1))))</f>
        <v>0</v>
      </c>
      <c r="AZ311" s="67">
        <f t="shared" si="179"/>
        <v>0</v>
      </c>
      <c r="BA311" s="67"/>
    </row>
    <row r="312" spans="1:53" s="72" customFormat="1" x14ac:dyDescent="0.2">
      <c r="A312" s="64" t="s">
        <v>236</v>
      </c>
      <c r="B312" s="64" t="s">
        <v>7</v>
      </c>
      <c r="C312" s="61"/>
      <c r="D312" s="62"/>
      <c r="E312" s="59"/>
      <c r="F312" s="66">
        <f>IF(G312=1,0,IF(E312&gt;HORAS!$B$96,E312-HORAS!$B$96,))</f>
        <v>0</v>
      </c>
      <c r="G312" s="67">
        <f t="shared" si="180"/>
        <v>0</v>
      </c>
      <c r="H312" s="67">
        <f>IF(D312&gt;=HORAS!$B$103,1,0)</f>
        <v>0</v>
      </c>
      <c r="I312" s="68">
        <f t="shared" si="181"/>
        <v>0</v>
      </c>
      <c r="J312" s="68">
        <f>IF(I312&lt;=HORAS!$B$115,0,IF(I312&lt;=HORAS!$B$116,0.25,IF(I312&lt;=HORAS!$B$117,0.5,IF(I312&lt;=HORAS!$B$114,0.75,1))))</f>
        <v>0</v>
      </c>
      <c r="K312" s="69">
        <f>IF(G312=1,0,IF(E312&gt;HORAS!$B$97,E312-HORAS!$B$97,0))</f>
        <v>0</v>
      </c>
      <c r="L312" s="68">
        <f t="shared" si="182"/>
        <v>0</v>
      </c>
      <c r="M312" s="68">
        <f t="shared" si="183"/>
        <v>0</v>
      </c>
      <c r="N312" s="67">
        <f t="shared" si="184"/>
        <v>0</v>
      </c>
      <c r="O312" s="67">
        <f>IF(E312&lt;HORAS!$B$97,J312,0)</f>
        <v>0</v>
      </c>
      <c r="P312" s="67">
        <f t="shared" si="185"/>
        <v>0</v>
      </c>
      <c r="Q312" s="67">
        <f>IF(E312&gt;HORAS!$B$97,J312,0)</f>
        <v>0</v>
      </c>
      <c r="R312" s="67">
        <f t="shared" si="157"/>
        <v>0</v>
      </c>
      <c r="S312" s="67">
        <f t="shared" si="158"/>
        <v>0</v>
      </c>
      <c r="T312" s="67"/>
      <c r="U312" s="67">
        <f t="shared" si="159"/>
        <v>6</v>
      </c>
      <c r="V312" s="70" t="e">
        <f>VLOOKUP(C312,HORAS!$A$120:$A$137,1,FALSE)</f>
        <v>#N/A</v>
      </c>
      <c r="W312" s="67" t="b">
        <f t="shared" si="160"/>
        <v>1</v>
      </c>
      <c r="X312" s="59">
        <f t="shared" si="161"/>
        <v>0</v>
      </c>
      <c r="Y312" s="71">
        <f t="shared" si="162"/>
        <v>0</v>
      </c>
      <c r="Z312" s="71">
        <f t="shared" si="163"/>
        <v>0</v>
      </c>
      <c r="AA312" s="67">
        <f t="shared" si="164"/>
        <v>0</v>
      </c>
      <c r="AB312" s="67">
        <f t="shared" si="165"/>
        <v>0</v>
      </c>
      <c r="AC312" s="69">
        <f>IF(U312=7,IF(E312&gt;HORAS!$B$97,E312-HORAS!$B$97,0),IF(W312=FALSE,IF(E312&gt;HORAS!$B$97,E312-HORAS!$B$97,0),0))</f>
        <v>0</v>
      </c>
      <c r="AD312" s="71">
        <f t="shared" si="166"/>
        <v>0</v>
      </c>
      <c r="AE312" s="71">
        <f t="shared" si="167"/>
        <v>0</v>
      </c>
      <c r="AF312" s="68">
        <f>IF(AE312&lt;=HORAS!$B$115,0,IF(AE312&lt;=HORAS!$B$116,0.25,IF(AE312&lt;=HORAS!$B$117,0.5,IF(AE312&lt;=HORAS!$B$114,0.75,1))))</f>
        <v>0</v>
      </c>
      <c r="AG312" s="67">
        <f t="shared" si="168"/>
        <v>0</v>
      </c>
      <c r="AH312" s="67">
        <f>IF(AA312&gt;=8,IF(E312&lt;HORAS!$B$97,AF312,0),0)</f>
        <v>0</v>
      </c>
      <c r="AI312" s="67">
        <f>IF(E312&gt;=HORAS!$B$97,AF312,0)</f>
        <v>0</v>
      </c>
      <c r="AJ312" s="67">
        <f t="shared" si="169"/>
        <v>0</v>
      </c>
      <c r="AK312" s="67">
        <f t="shared" si="170"/>
        <v>0</v>
      </c>
      <c r="AL312" s="71">
        <f t="shared" si="171"/>
        <v>0</v>
      </c>
      <c r="AN312" s="59">
        <f t="shared" si="172"/>
        <v>0</v>
      </c>
      <c r="AO312" s="58">
        <f>IF(H312=1,IF(D312&lt;HORAS!$B$104,HORAS!$D$104-HORAS!$B$104,HORAS!$D$104-D312),0)</f>
        <v>0</v>
      </c>
      <c r="AP312" s="58">
        <f>IF(H312=1,IF(E312&gt;HORAS!$C$104,HORAS!$C$104,E312),0)</f>
        <v>0</v>
      </c>
      <c r="AQ312" s="58">
        <f t="shared" si="173"/>
        <v>0</v>
      </c>
      <c r="AR312" s="72">
        <f t="shared" si="174"/>
        <v>0</v>
      </c>
      <c r="AS312" s="72">
        <f t="shared" si="175"/>
        <v>0</v>
      </c>
      <c r="AT312" s="68">
        <f>IF(AS312&lt;=HORAS!$B$115,0,IF(AS312&lt;=HORAS!$B$116,0.25,IF(AS312&lt;=HORAS!$B$117,0.5,IF(AS312&lt;=HORAS!$B$114,0.75,1))))</f>
        <v>0</v>
      </c>
      <c r="AU312" s="67">
        <f t="shared" si="176"/>
        <v>0</v>
      </c>
      <c r="AV312" s="59">
        <f>IF(H312=1,IF(E312&gt;HORAS!$C$104,E312-HORAS!$C$104),0)</f>
        <v>0</v>
      </c>
      <c r="AW312" s="67">
        <f t="shared" si="177"/>
        <v>0</v>
      </c>
      <c r="AX312" s="67">
        <f t="shared" si="178"/>
        <v>0</v>
      </c>
      <c r="AY312" s="68">
        <f>IF(AX312&lt;=HORAS!$B$115,0,IF(AX312&lt;=HORAS!$B$116,0.25,IF(AX312&lt;=HORAS!$B$117,0.5,IF(AX312&lt;=HORAS!$B$114,0.75,1))))</f>
        <v>0</v>
      </c>
      <c r="AZ312" s="67">
        <f t="shared" si="179"/>
        <v>0</v>
      </c>
      <c r="BA312" s="67"/>
    </row>
    <row r="313" spans="1:53" s="72" customFormat="1" x14ac:dyDescent="0.2">
      <c r="A313" s="64" t="s">
        <v>236</v>
      </c>
      <c r="B313" s="64" t="s">
        <v>7</v>
      </c>
      <c r="C313" s="61"/>
      <c r="D313" s="62"/>
      <c r="E313" s="59"/>
      <c r="F313" s="66">
        <f>IF(G313=1,0,IF(E313&gt;HORAS!$B$96,E313-HORAS!$B$96,))</f>
        <v>0</v>
      </c>
      <c r="G313" s="67">
        <f t="shared" si="180"/>
        <v>0</v>
      </c>
      <c r="H313" s="67">
        <f>IF(D313&gt;=HORAS!$B$103,1,0)</f>
        <v>0</v>
      </c>
      <c r="I313" s="68">
        <f t="shared" si="181"/>
        <v>0</v>
      </c>
      <c r="J313" s="68">
        <f>IF(I313&lt;=HORAS!$B$115,0,IF(I313&lt;=HORAS!$B$116,0.25,IF(I313&lt;=HORAS!$B$117,0.5,IF(I313&lt;=HORAS!$B$114,0.75,1))))</f>
        <v>0</v>
      </c>
      <c r="K313" s="69">
        <f>IF(G313=1,0,IF(E313&gt;HORAS!$B$97,E313-HORAS!$B$97,0))</f>
        <v>0</v>
      </c>
      <c r="L313" s="68">
        <f t="shared" si="182"/>
        <v>0</v>
      </c>
      <c r="M313" s="68">
        <f t="shared" si="183"/>
        <v>0</v>
      </c>
      <c r="N313" s="67">
        <f t="shared" si="184"/>
        <v>0</v>
      </c>
      <c r="O313" s="67">
        <f>IF(E313&lt;HORAS!$B$97,J313,0)</f>
        <v>0</v>
      </c>
      <c r="P313" s="67">
        <f t="shared" si="185"/>
        <v>0</v>
      </c>
      <c r="Q313" s="67">
        <f>IF(E313&gt;HORAS!$B$97,J313,0)</f>
        <v>0</v>
      </c>
      <c r="R313" s="67">
        <f t="shared" si="157"/>
        <v>0</v>
      </c>
      <c r="S313" s="67">
        <f t="shared" si="158"/>
        <v>0</v>
      </c>
      <c r="T313" s="67"/>
      <c r="U313" s="67">
        <f t="shared" si="159"/>
        <v>6</v>
      </c>
      <c r="V313" s="70" t="e">
        <f>VLOOKUP(C313,HORAS!$A$120:$A$137,1,FALSE)</f>
        <v>#N/A</v>
      </c>
      <c r="W313" s="67" t="b">
        <f t="shared" si="160"/>
        <v>1</v>
      </c>
      <c r="X313" s="59">
        <f t="shared" si="161"/>
        <v>0</v>
      </c>
      <c r="Y313" s="71">
        <f t="shared" si="162"/>
        <v>0</v>
      </c>
      <c r="Z313" s="71">
        <f t="shared" si="163"/>
        <v>0</v>
      </c>
      <c r="AA313" s="67">
        <f t="shared" si="164"/>
        <v>0</v>
      </c>
      <c r="AB313" s="67">
        <f t="shared" si="165"/>
        <v>0</v>
      </c>
      <c r="AC313" s="69">
        <f>IF(U313=7,IF(E313&gt;HORAS!$B$97,E313-HORAS!$B$97,0),IF(W313=FALSE,IF(E313&gt;HORAS!$B$97,E313-HORAS!$B$97,0),0))</f>
        <v>0</v>
      </c>
      <c r="AD313" s="71">
        <f t="shared" si="166"/>
        <v>0</v>
      </c>
      <c r="AE313" s="71">
        <f t="shared" si="167"/>
        <v>0</v>
      </c>
      <c r="AF313" s="68">
        <f>IF(AE313&lt;=HORAS!$B$115,0,IF(AE313&lt;=HORAS!$B$116,0.25,IF(AE313&lt;=HORAS!$B$117,0.5,IF(AE313&lt;=HORAS!$B$114,0.75,1))))</f>
        <v>0</v>
      </c>
      <c r="AG313" s="67">
        <f t="shared" si="168"/>
        <v>0</v>
      </c>
      <c r="AH313" s="67">
        <f>IF(AA313&gt;=8,IF(E313&lt;HORAS!$B$97,AF313,0),0)</f>
        <v>0</v>
      </c>
      <c r="AI313" s="67">
        <f>IF(E313&gt;=HORAS!$B$97,AF313,0)</f>
        <v>0</v>
      </c>
      <c r="AJ313" s="67">
        <f t="shared" si="169"/>
        <v>0</v>
      </c>
      <c r="AK313" s="67">
        <f t="shared" si="170"/>
        <v>0</v>
      </c>
      <c r="AL313" s="71">
        <f t="shared" si="171"/>
        <v>0</v>
      </c>
      <c r="AN313" s="59">
        <f t="shared" si="172"/>
        <v>0</v>
      </c>
      <c r="AO313" s="58">
        <f>IF(H313=1,IF(D313&lt;HORAS!$B$104,HORAS!$D$104-HORAS!$B$104,HORAS!$D$104-D313),0)</f>
        <v>0</v>
      </c>
      <c r="AP313" s="58">
        <f>IF(H313=1,IF(E313&gt;HORAS!$C$104,HORAS!$C$104,E313),0)</f>
        <v>0</v>
      </c>
      <c r="AQ313" s="58">
        <f t="shared" si="173"/>
        <v>0</v>
      </c>
      <c r="AR313" s="72">
        <f t="shared" si="174"/>
        <v>0</v>
      </c>
      <c r="AS313" s="72">
        <f t="shared" si="175"/>
        <v>0</v>
      </c>
      <c r="AT313" s="68">
        <f>IF(AS313&lt;=HORAS!$B$115,0,IF(AS313&lt;=HORAS!$B$116,0.25,IF(AS313&lt;=HORAS!$B$117,0.5,IF(AS313&lt;=HORAS!$B$114,0.75,1))))</f>
        <v>0</v>
      </c>
      <c r="AU313" s="67">
        <f t="shared" si="176"/>
        <v>0</v>
      </c>
      <c r="AV313" s="59">
        <f>IF(H313=1,IF(E313&gt;HORAS!$C$104,E313-HORAS!$C$104),0)</f>
        <v>0</v>
      </c>
      <c r="AW313" s="67">
        <f t="shared" si="177"/>
        <v>0</v>
      </c>
      <c r="AX313" s="67">
        <f t="shared" si="178"/>
        <v>0</v>
      </c>
      <c r="AY313" s="68">
        <f>IF(AX313&lt;=HORAS!$B$115,0,IF(AX313&lt;=HORAS!$B$116,0.25,IF(AX313&lt;=HORAS!$B$117,0.5,IF(AX313&lt;=HORAS!$B$114,0.75,1))))</f>
        <v>0</v>
      </c>
      <c r="AZ313" s="67">
        <f t="shared" si="179"/>
        <v>0</v>
      </c>
      <c r="BA313" s="67"/>
    </row>
    <row r="314" spans="1:53" s="72" customFormat="1" x14ac:dyDescent="0.2">
      <c r="A314" s="64" t="s">
        <v>236</v>
      </c>
      <c r="B314" s="64" t="s">
        <v>7</v>
      </c>
      <c r="C314" s="61"/>
      <c r="D314" s="62"/>
      <c r="E314" s="59"/>
      <c r="F314" s="66">
        <f>IF(G314=1,0,IF(E314&gt;HORAS!$B$96,E314-HORAS!$B$96,))</f>
        <v>0</v>
      </c>
      <c r="G314" s="67">
        <f t="shared" si="180"/>
        <v>0</v>
      </c>
      <c r="H314" s="67">
        <f>IF(D314&gt;=HORAS!$B$103,1,0)</f>
        <v>0</v>
      </c>
      <c r="I314" s="68">
        <f t="shared" si="181"/>
        <v>0</v>
      </c>
      <c r="J314" s="68">
        <f>IF(I314&lt;=HORAS!$B$115,0,IF(I314&lt;=HORAS!$B$116,0.25,IF(I314&lt;=HORAS!$B$117,0.5,IF(I314&lt;=HORAS!$B$114,0.75,1))))</f>
        <v>0</v>
      </c>
      <c r="K314" s="69">
        <f>IF(G314=1,0,IF(E314&gt;HORAS!$B$97,E314-HORAS!$B$97,0))</f>
        <v>0</v>
      </c>
      <c r="L314" s="68">
        <f t="shared" si="182"/>
        <v>0</v>
      </c>
      <c r="M314" s="68">
        <f t="shared" si="183"/>
        <v>0</v>
      </c>
      <c r="N314" s="67">
        <f t="shared" si="184"/>
        <v>0</v>
      </c>
      <c r="O314" s="67">
        <f>IF(E314&lt;HORAS!$B$97,J314,0)</f>
        <v>0</v>
      </c>
      <c r="P314" s="67">
        <f t="shared" si="185"/>
        <v>0</v>
      </c>
      <c r="Q314" s="67">
        <f>IF(E314&gt;HORAS!$B$97,J314,0)</f>
        <v>0</v>
      </c>
      <c r="R314" s="67">
        <f t="shared" si="157"/>
        <v>0</v>
      </c>
      <c r="S314" s="67">
        <f t="shared" si="158"/>
        <v>0</v>
      </c>
      <c r="T314" s="67"/>
      <c r="U314" s="67">
        <f t="shared" si="159"/>
        <v>6</v>
      </c>
      <c r="V314" s="70" t="e">
        <f>VLOOKUP(C314,HORAS!$A$120:$A$137,1,FALSE)</f>
        <v>#N/A</v>
      </c>
      <c r="W314" s="67" t="b">
        <f t="shared" si="160"/>
        <v>1</v>
      </c>
      <c r="X314" s="59">
        <f t="shared" si="161"/>
        <v>0</v>
      </c>
      <c r="Y314" s="71">
        <f t="shared" si="162"/>
        <v>0</v>
      </c>
      <c r="Z314" s="71">
        <f t="shared" si="163"/>
        <v>0</v>
      </c>
      <c r="AA314" s="67">
        <f t="shared" si="164"/>
        <v>0</v>
      </c>
      <c r="AB314" s="67">
        <f t="shared" si="165"/>
        <v>0</v>
      </c>
      <c r="AC314" s="69">
        <f>IF(U314=7,IF(E314&gt;HORAS!$B$97,E314-HORAS!$B$97,0),IF(W314=FALSE,IF(E314&gt;HORAS!$B$97,E314-HORAS!$B$97,0),0))</f>
        <v>0</v>
      </c>
      <c r="AD314" s="71">
        <f t="shared" si="166"/>
        <v>0</v>
      </c>
      <c r="AE314" s="71">
        <f t="shared" si="167"/>
        <v>0</v>
      </c>
      <c r="AF314" s="68">
        <f>IF(AE314&lt;=HORAS!$B$115,0,IF(AE314&lt;=HORAS!$B$116,0.25,IF(AE314&lt;=HORAS!$B$117,0.5,IF(AE314&lt;=HORAS!$B$114,0.75,1))))</f>
        <v>0</v>
      </c>
      <c r="AG314" s="67">
        <f t="shared" si="168"/>
        <v>0</v>
      </c>
      <c r="AH314" s="67">
        <f>IF(AA314&gt;=8,IF(E314&lt;HORAS!$B$97,AF314,0),0)</f>
        <v>0</v>
      </c>
      <c r="AI314" s="67">
        <f>IF(E314&gt;=HORAS!$B$97,AF314,0)</f>
        <v>0</v>
      </c>
      <c r="AJ314" s="67">
        <f t="shared" si="169"/>
        <v>0</v>
      </c>
      <c r="AK314" s="67">
        <f t="shared" si="170"/>
        <v>0</v>
      </c>
      <c r="AL314" s="71">
        <f t="shared" si="171"/>
        <v>0</v>
      </c>
      <c r="AN314" s="59">
        <f t="shared" si="172"/>
        <v>0</v>
      </c>
      <c r="AO314" s="58">
        <f>IF(H314=1,IF(D314&lt;HORAS!$B$104,HORAS!$D$104-HORAS!$B$104,HORAS!$D$104-D314),0)</f>
        <v>0</v>
      </c>
      <c r="AP314" s="58">
        <f>IF(H314=1,IF(E314&gt;HORAS!$C$104,HORAS!$C$104,E314),0)</f>
        <v>0</v>
      </c>
      <c r="AQ314" s="58">
        <f t="shared" si="173"/>
        <v>0</v>
      </c>
      <c r="AR314" s="72">
        <f t="shared" si="174"/>
        <v>0</v>
      </c>
      <c r="AS314" s="72">
        <f t="shared" si="175"/>
        <v>0</v>
      </c>
      <c r="AT314" s="68">
        <f>IF(AS314&lt;=HORAS!$B$115,0,IF(AS314&lt;=HORAS!$B$116,0.25,IF(AS314&lt;=HORAS!$B$117,0.5,IF(AS314&lt;=HORAS!$B$114,0.75,1))))</f>
        <v>0</v>
      </c>
      <c r="AU314" s="67">
        <f t="shared" si="176"/>
        <v>0</v>
      </c>
      <c r="AV314" s="59">
        <f>IF(H314=1,IF(E314&gt;HORAS!$C$104,E314-HORAS!$C$104),0)</f>
        <v>0</v>
      </c>
      <c r="AW314" s="67">
        <f t="shared" si="177"/>
        <v>0</v>
      </c>
      <c r="AX314" s="67">
        <f t="shared" si="178"/>
        <v>0</v>
      </c>
      <c r="AY314" s="68">
        <f>IF(AX314&lt;=HORAS!$B$115,0,IF(AX314&lt;=HORAS!$B$116,0.25,IF(AX314&lt;=HORAS!$B$117,0.5,IF(AX314&lt;=HORAS!$B$114,0.75,1))))</f>
        <v>0</v>
      </c>
      <c r="AZ314" s="67">
        <f t="shared" si="179"/>
        <v>0</v>
      </c>
      <c r="BA314" s="67"/>
    </row>
    <row r="315" spans="1:53" s="72" customFormat="1" x14ac:dyDescent="0.2">
      <c r="A315" s="64" t="s">
        <v>236</v>
      </c>
      <c r="B315" s="64" t="s">
        <v>7</v>
      </c>
      <c r="C315" s="61"/>
      <c r="D315" s="62"/>
      <c r="E315" s="59"/>
      <c r="F315" s="66">
        <f>IF(G315=1,0,IF(E315&gt;HORAS!$B$96,E315-HORAS!$B$96,))</f>
        <v>0</v>
      </c>
      <c r="G315" s="67">
        <f t="shared" si="180"/>
        <v>0</v>
      </c>
      <c r="H315" s="67">
        <f>IF(D315&gt;=HORAS!$B$103,1,0)</f>
        <v>0</v>
      </c>
      <c r="I315" s="68">
        <f t="shared" si="181"/>
        <v>0</v>
      </c>
      <c r="J315" s="68">
        <f>IF(I315&lt;=HORAS!$B$115,0,IF(I315&lt;=HORAS!$B$116,0.25,IF(I315&lt;=HORAS!$B$117,0.5,IF(I315&lt;=HORAS!$B$114,0.75,1))))</f>
        <v>0</v>
      </c>
      <c r="K315" s="69">
        <f>IF(G315=1,0,IF(E315&gt;HORAS!$B$97,E315-HORAS!$B$97,0))</f>
        <v>0</v>
      </c>
      <c r="L315" s="68">
        <f t="shared" si="182"/>
        <v>0</v>
      </c>
      <c r="M315" s="68">
        <f t="shared" si="183"/>
        <v>0</v>
      </c>
      <c r="N315" s="67">
        <f t="shared" si="184"/>
        <v>0</v>
      </c>
      <c r="O315" s="67">
        <f>IF(E315&lt;HORAS!$B$97,J315,0)</f>
        <v>0</v>
      </c>
      <c r="P315" s="67">
        <f t="shared" si="185"/>
        <v>0</v>
      </c>
      <c r="Q315" s="67">
        <f>IF(E315&gt;HORAS!$B$97,J315,0)</f>
        <v>0</v>
      </c>
      <c r="R315" s="67">
        <f t="shared" si="157"/>
        <v>0</v>
      </c>
      <c r="S315" s="67">
        <f t="shared" si="158"/>
        <v>0</v>
      </c>
      <c r="T315" s="67"/>
      <c r="U315" s="67">
        <f t="shared" si="159"/>
        <v>6</v>
      </c>
      <c r="V315" s="70" t="e">
        <f>VLOOKUP(C315,HORAS!$A$120:$A$137,1,FALSE)</f>
        <v>#N/A</v>
      </c>
      <c r="W315" s="67" t="b">
        <f t="shared" si="160"/>
        <v>1</v>
      </c>
      <c r="X315" s="59">
        <f t="shared" si="161"/>
        <v>0</v>
      </c>
      <c r="Y315" s="71">
        <f t="shared" si="162"/>
        <v>0</v>
      </c>
      <c r="Z315" s="71">
        <f t="shared" si="163"/>
        <v>0</v>
      </c>
      <c r="AA315" s="67">
        <f t="shared" si="164"/>
        <v>0</v>
      </c>
      <c r="AB315" s="67">
        <f t="shared" si="165"/>
        <v>0</v>
      </c>
      <c r="AC315" s="69">
        <f>IF(U315=7,IF(E315&gt;HORAS!$B$97,E315-HORAS!$B$97,0),IF(W315=FALSE,IF(E315&gt;HORAS!$B$97,E315-HORAS!$B$97,0),0))</f>
        <v>0</v>
      </c>
      <c r="AD315" s="71">
        <f t="shared" si="166"/>
        <v>0</v>
      </c>
      <c r="AE315" s="71">
        <f t="shared" si="167"/>
        <v>0</v>
      </c>
      <c r="AF315" s="68">
        <f>IF(AE315&lt;=HORAS!$B$115,0,IF(AE315&lt;=HORAS!$B$116,0.25,IF(AE315&lt;=HORAS!$B$117,0.5,IF(AE315&lt;=HORAS!$B$114,0.75,1))))</f>
        <v>0</v>
      </c>
      <c r="AG315" s="67">
        <f t="shared" si="168"/>
        <v>0</v>
      </c>
      <c r="AH315" s="67">
        <f>IF(AA315&gt;=8,IF(E315&lt;HORAS!$B$97,AF315,0),0)</f>
        <v>0</v>
      </c>
      <c r="AI315" s="67">
        <f>IF(E315&gt;=HORAS!$B$97,AF315,0)</f>
        <v>0</v>
      </c>
      <c r="AJ315" s="67">
        <f t="shared" si="169"/>
        <v>0</v>
      </c>
      <c r="AK315" s="67">
        <f t="shared" si="170"/>
        <v>0</v>
      </c>
      <c r="AL315" s="71">
        <f t="shared" si="171"/>
        <v>0</v>
      </c>
      <c r="AN315" s="59">
        <f t="shared" si="172"/>
        <v>0</v>
      </c>
      <c r="AO315" s="58">
        <f>IF(H315=1,IF(D315&lt;HORAS!$B$104,HORAS!$D$104-HORAS!$B$104,HORAS!$D$104-D315),0)</f>
        <v>0</v>
      </c>
      <c r="AP315" s="58">
        <f>IF(H315=1,IF(E315&gt;HORAS!$C$104,HORAS!$C$104,E315),0)</f>
        <v>0</v>
      </c>
      <c r="AQ315" s="58">
        <f t="shared" si="173"/>
        <v>0</v>
      </c>
      <c r="AR315" s="72">
        <f t="shared" si="174"/>
        <v>0</v>
      </c>
      <c r="AS315" s="72">
        <f t="shared" si="175"/>
        <v>0</v>
      </c>
      <c r="AT315" s="68">
        <f>IF(AS315&lt;=HORAS!$B$115,0,IF(AS315&lt;=HORAS!$B$116,0.25,IF(AS315&lt;=HORAS!$B$117,0.5,IF(AS315&lt;=HORAS!$B$114,0.75,1))))</f>
        <v>0</v>
      </c>
      <c r="AU315" s="67">
        <f t="shared" si="176"/>
        <v>0</v>
      </c>
      <c r="AV315" s="59">
        <f>IF(H315=1,IF(E315&gt;HORAS!$C$104,E315-HORAS!$C$104),0)</f>
        <v>0</v>
      </c>
      <c r="AW315" s="67">
        <f t="shared" si="177"/>
        <v>0</v>
      </c>
      <c r="AX315" s="67">
        <f t="shared" si="178"/>
        <v>0</v>
      </c>
      <c r="AY315" s="68">
        <f>IF(AX315&lt;=HORAS!$B$115,0,IF(AX315&lt;=HORAS!$B$116,0.25,IF(AX315&lt;=HORAS!$B$117,0.5,IF(AX315&lt;=HORAS!$B$114,0.75,1))))</f>
        <v>0</v>
      </c>
      <c r="AZ315" s="67">
        <f t="shared" si="179"/>
        <v>0</v>
      </c>
      <c r="BA315" s="67"/>
    </row>
    <row r="316" spans="1:53" s="72" customFormat="1" x14ac:dyDescent="0.2">
      <c r="A316" s="64" t="s">
        <v>236</v>
      </c>
      <c r="B316" s="64" t="s">
        <v>7</v>
      </c>
      <c r="C316" s="61"/>
      <c r="D316" s="62"/>
      <c r="E316" s="59"/>
      <c r="F316" s="66">
        <f>IF(G316=1,0,IF(E316&gt;HORAS!$B$96,E316-HORAS!$B$96,))</f>
        <v>0</v>
      </c>
      <c r="G316" s="67">
        <f t="shared" si="180"/>
        <v>0</v>
      </c>
      <c r="H316" s="67">
        <f>IF(D316&gt;=HORAS!$B$103,1,0)</f>
        <v>0</v>
      </c>
      <c r="I316" s="68">
        <f t="shared" si="181"/>
        <v>0</v>
      </c>
      <c r="J316" s="68">
        <f>IF(I316&lt;=HORAS!$B$115,0,IF(I316&lt;=HORAS!$B$116,0.25,IF(I316&lt;=HORAS!$B$117,0.5,IF(I316&lt;=HORAS!$B$114,0.75,1))))</f>
        <v>0</v>
      </c>
      <c r="K316" s="69">
        <f>IF(G316=1,0,IF(E316&gt;HORAS!$B$97,E316-HORAS!$B$97,0))</f>
        <v>0</v>
      </c>
      <c r="L316" s="68">
        <f t="shared" si="182"/>
        <v>0</v>
      </c>
      <c r="M316" s="68">
        <f t="shared" si="183"/>
        <v>0</v>
      </c>
      <c r="N316" s="67">
        <f t="shared" si="184"/>
        <v>0</v>
      </c>
      <c r="O316" s="67">
        <f>IF(E316&lt;HORAS!$B$97,J316,0)</f>
        <v>0</v>
      </c>
      <c r="P316" s="67">
        <f t="shared" si="185"/>
        <v>0</v>
      </c>
      <c r="Q316" s="67">
        <f>IF(E316&gt;HORAS!$B$97,J316,0)</f>
        <v>0</v>
      </c>
      <c r="R316" s="67">
        <f t="shared" si="157"/>
        <v>0</v>
      </c>
      <c r="S316" s="67">
        <f t="shared" si="158"/>
        <v>0</v>
      </c>
      <c r="T316" s="67"/>
      <c r="U316" s="67">
        <f t="shared" si="159"/>
        <v>6</v>
      </c>
      <c r="V316" s="70" t="e">
        <f>VLOOKUP(C316,HORAS!$A$120:$A$137,1,FALSE)</f>
        <v>#N/A</v>
      </c>
      <c r="W316" s="67" t="b">
        <f t="shared" si="160"/>
        <v>1</v>
      </c>
      <c r="X316" s="59">
        <f t="shared" si="161"/>
        <v>0</v>
      </c>
      <c r="Y316" s="71">
        <f t="shared" si="162"/>
        <v>0</v>
      </c>
      <c r="Z316" s="71">
        <f t="shared" si="163"/>
        <v>0</v>
      </c>
      <c r="AA316" s="67">
        <f t="shared" si="164"/>
        <v>0</v>
      </c>
      <c r="AB316" s="67">
        <f t="shared" si="165"/>
        <v>0</v>
      </c>
      <c r="AC316" s="69">
        <f>IF(U316=7,IF(E316&gt;HORAS!$B$97,E316-HORAS!$B$97,0),IF(W316=FALSE,IF(E316&gt;HORAS!$B$97,E316-HORAS!$B$97,0),0))</f>
        <v>0</v>
      </c>
      <c r="AD316" s="71">
        <f t="shared" si="166"/>
        <v>0</v>
      </c>
      <c r="AE316" s="71">
        <f t="shared" si="167"/>
        <v>0</v>
      </c>
      <c r="AF316" s="68">
        <f>IF(AE316&lt;=HORAS!$B$115,0,IF(AE316&lt;=HORAS!$B$116,0.25,IF(AE316&lt;=HORAS!$B$117,0.5,IF(AE316&lt;=HORAS!$B$114,0.75,1))))</f>
        <v>0</v>
      </c>
      <c r="AG316" s="67">
        <f t="shared" si="168"/>
        <v>0</v>
      </c>
      <c r="AH316" s="67">
        <f>IF(AA316&gt;=8,IF(E316&lt;HORAS!$B$97,AF316,0),0)</f>
        <v>0</v>
      </c>
      <c r="AI316" s="67">
        <f>IF(E316&gt;=HORAS!$B$97,AF316,0)</f>
        <v>0</v>
      </c>
      <c r="AJ316" s="67">
        <f t="shared" si="169"/>
        <v>0</v>
      </c>
      <c r="AK316" s="67">
        <f t="shared" si="170"/>
        <v>0</v>
      </c>
      <c r="AL316" s="71">
        <f t="shared" si="171"/>
        <v>0</v>
      </c>
      <c r="AN316" s="59">
        <f t="shared" si="172"/>
        <v>0</v>
      </c>
      <c r="AO316" s="58">
        <f>IF(H316=1,IF(D316&lt;HORAS!$B$104,HORAS!$D$104-HORAS!$B$104,HORAS!$D$104-D316),0)</f>
        <v>0</v>
      </c>
      <c r="AP316" s="58">
        <f>IF(H316=1,IF(E316&gt;HORAS!$C$104,HORAS!$C$104,E316),0)</f>
        <v>0</v>
      </c>
      <c r="AQ316" s="58">
        <f t="shared" si="173"/>
        <v>0</v>
      </c>
      <c r="AR316" s="72">
        <f t="shared" si="174"/>
        <v>0</v>
      </c>
      <c r="AS316" s="72">
        <f t="shared" si="175"/>
        <v>0</v>
      </c>
      <c r="AT316" s="68">
        <f>IF(AS316&lt;=HORAS!$B$115,0,IF(AS316&lt;=HORAS!$B$116,0.25,IF(AS316&lt;=HORAS!$B$117,0.5,IF(AS316&lt;=HORAS!$B$114,0.75,1))))</f>
        <v>0</v>
      </c>
      <c r="AU316" s="67">
        <f t="shared" si="176"/>
        <v>0</v>
      </c>
      <c r="AV316" s="59">
        <f>IF(H316=1,IF(E316&gt;HORAS!$C$104,E316-HORAS!$C$104),0)</f>
        <v>0</v>
      </c>
      <c r="AW316" s="67">
        <f t="shared" si="177"/>
        <v>0</v>
      </c>
      <c r="AX316" s="67">
        <f t="shared" si="178"/>
        <v>0</v>
      </c>
      <c r="AY316" s="68">
        <f>IF(AX316&lt;=HORAS!$B$115,0,IF(AX316&lt;=HORAS!$B$116,0.25,IF(AX316&lt;=HORAS!$B$117,0.5,IF(AX316&lt;=HORAS!$B$114,0.75,1))))</f>
        <v>0</v>
      </c>
      <c r="AZ316" s="67">
        <f t="shared" si="179"/>
        <v>0</v>
      </c>
      <c r="BA316" s="67"/>
    </row>
    <row r="317" spans="1:53" s="72" customFormat="1" x14ac:dyDescent="0.2">
      <c r="A317" s="64" t="s">
        <v>236</v>
      </c>
      <c r="B317" s="64" t="s">
        <v>7</v>
      </c>
      <c r="C317" s="61"/>
      <c r="D317" s="62"/>
      <c r="E317" s="59"/>
      <c r="F317" s="66">
        <f>IF(G317=1,0,IF(E317&gt;HORAS!$B$96,E317-HORAS!$B$96,))</f>
        <v>0</v>
      </c>
      <c r="G317" s="67">
        <f t="shared" si="180"/>
        <v>0</v>
      </c>
      <c r="H317" s="67">
        <f>IF(D317&gt;=HORAS!$B$103,1,0)</f>
        <v>0</v>
      </c>
      <c r="I317" s="68">
        <f t="shared" si="181"/>
        <v>0</v>
      </c>
      <c r="J317" s="68">
        <f>IF(I317&lt;=HORAS!$B$115,0,IF(I317&lt;=HORAS!$B$116,0.25,IF(I317&lt;=HORAS!$B$117,0.5,IF(I317&lt;=HORAS!$B$114,0.75,1))))</f>
        <v>0</v>
      </c>
      <c r="K317" s="69">
        <f>IF(G317=1,0,IF(E317&gt;HORAS!$B$97,E317-HORAS!$B$97,0))</f>
        <v>0</v>
      </c>
      <c r="L317" s="68">
        <f t="shared" si="182"/>
        <v>0</v>
      </c>
      <c r="M317" s="68">
        <f t="shared" si="183"/>
        <v>0</v>
      </c>
      <c r="N317" s="67">
        <f t="shared" si="184"/>
        <v>0</v>
      </c>
      <c r="O317" s="67">
        <f>IF(E317&lt;HORAS!$B$97,J317,0)</f>
        <v>0</v>
      </c>
      <c r="P317" s="67">
        <f t="shared" si="185"/>
        <v>0</v>
      </c>
      <c r="Q317" s="67">
        <f>IF(E317&gt;HORAS!$B$97,J317,0)</f>
        <v>0</v>
      </c>
      <c r="R317" s="67">
        <f t="shared" si="157"/>
        <v>0</v>
      </c>
      <c r="S317" s="67">
        <f t="shared" si="158"/>
        <v>0</v>
      </c>
      <c r="T317" s="67"/>
      <c r="U317" s="67">
        <f t="shared" si="159"/>
        <v>6</v>
      </c>
      <c r="V317" s="70" t="e">
        <f>VLOOKUP(C317,HORAS!$A$120:$A$137,1,FALSE)</f>
        <v>#N/A</v>
      </c>
      <c r="W317" s="67" t="b">
        <f t="shared" si="160"/>
        <v>1</v>
      </c>
      <c r="X317" s="59">
        <f t="shared" si="161"/>
        <v>0</v>
      </c>
      <c r="Y317" s="71">
        <f t="shared" si="162"/>
        <v>0</v>
      </c>
      <c r="Z317" s="71">
        <f t="shared" si="163"/>
        <v>0</v>
      </c>
      <c r="AA317" s="67">
        <f t="shared" si="164"/>
        <v>0</v>
      </c>
      <c r="AB317" s="67">
        <f t="shared" si="165"/>
        <v>0</v>
      </c>
      <c r="AC317" s="69">
        <f>IF(U317=7,IF(E317&gt;HORAS!$B$97,E317-HORAS!$B$97,0),IF(W317=FALSE,IF(E317&gt;HORAS!$B$97,E317-HORAS!$B$97,0),0))</f>
        <v>0</v>
      </c>
      <c r="AD317" s="71">
        <f t="shared" si="166"/>
        <v>0</v>
      </c>
      <c r="AE317" s="71">
        <f t="shared" si="167"/>
        <v>0</v>
      </c>
      <c r="AF317" s="68">
        <f>IF(AE317&lt;=HORAS!$B$115,0,IF(AE317&lt;=HORAS!$B$116,0.25,IF(AE317&lt;=HORAS!$B$117,0.5,IF(AE317&lt;=HORAS!$B$114,0.75,1))))</f>
        <v>0</v>
      </c>
      <c r="AG317" s="67">
        <f t="shared" si="168"/>
        <v>0</v>
      </c>
      <c r="AH317" s="67">
        <f>IF(AA317&gt;=8,IF(E317&lt;HORAS!$B$97,AF317,0),0)</f>
        <v>0</v>
      </c>
      <c r="AI317" s="67">
        <f>IF(E317&gt;=HORAS!$B$97,AF317,0)</f>
        <v>0</v>
      </c>
      <c r="AJ317" s="67">
        <f t="shared" si="169"/>
        <v>0</v>
      </c>
      <c r="AK317" s="67">
        <f t="shared" si="170"/>
        <v>0</v>
      </c>
      <c r="AL317" s="71">
        <f t="shared" si="171"/>
        <v>0</v>
      </c>
      <c r="AN317" s="59">
        <f t="shared" si="172"/>
        <v>0</v>
      </c>
      <c r="AO317" s="58">
        <f>IF(H317=1,IF(D317&lt;HORAS!$B$104,HORAS!$D$104-HORAS!$B$104,HORAS!$D$104-D317),0)</f>
        <v>0</v>
      </c>
      <c r="AP317" s="58">
        <f>IF(H317=1,IF(E317&gt;HORAS!$C$104,HORAS!$C$104,E317),0)</f>
        <v>0</v>
      </c>
      <c r="AQ317" s="58">
        <f t="shared" si="173"/>
        <v>0</v>
      </c>
      <c r="AR317" s="72">
        <f t="shared" si="174"/>
        <v>0</v>
      </c>
      <c r="AS317" s="72">
        <f t="shared" si="175"/>
        <v>0</v>
      </c>
      <c r="AT317" s="68">
        <f>IF(AS317&lt;=HORAS!$B$115,0,IF(AS317&lt;=HORAS!$B$116,0.25,IF(AS317&lt;=HORAS!$B$117,0.5,IF(AS317&lt;=HORAS!$B$114,0.75,1))))</f>
        <v>0</v>
      </c>
      <c r="AU317" s="67">
        <f t="shared" si="176"/>
        <v>0</v>
      </c>
      <c r="AV317" s="59">
        <f>IF(H317=1,IF(E317&gt;HORAS!$C$104,E317-HORAS!$C$104),0)</f>
        <v>0</v>
      </c>
      <c r="AW317" s="67">
        <f t="shared" si="177"/>
        <v>0</v>
      </c>
      <c r="AX317" s="67">
        <f t="shared" si="178"/>
        <v>0</v>
      </c>
      <c r="AY317" s="68">
        <f>IF(AX317&lt;=HORAS!$B$115,0,IF(AX317&lt;=HORAS!$B$116,0.25,IF(AX317&lt;=HORAS!$B$117,0.5,IF(AX317&lt;=HORAS!$B$114,0.75,1))))</f>
        <v>0</v>
      </c>
      <c r="AZ317" s="67">
        <f t="shared" si="179"/>
        <v>0</v>
      </c>
      <c r="BA317" s="67"/>
    </row>
    <row r="318" spans="1:53" s="72" customFormat="1" x14ac:dyDescent="0.2">
      <c r="A318" s="64" t="s">
        <v>236</v>
      </c>
      <c r="B318" s="64" t="s">
        <v>7</v>
      </c>
      <c r="C318" s="61"/>
      <c r="D318" s="62"/>
      <c r="E318" s="59"/>
      <c r="F318" s="66">
        <f>IF(G318=1,0,IF(E318&gt;HORAS!$B$96,E318-HORAS!$B$96,))</f>
        <v>0</v>
      </c>
      <c r="G318" s="67">
        <f t="shared" si="180"/>
        <v>0</v>
      </c>
      <c r="H318" s="67">
        <f>IF(D318&gt;=HORAS!$B$103,1,0)</f>
        <v>0</v>
      </c>
      <c r="I318" s="68">
        <f t="shared" si="181"/>
        <v>0</v>
      </c>
      <c r="J318" s="68">
        <f>IF(I318&lt;=HORAS!$B$115,0,IF(I318&lt;=HORAS!$B$116,0.25,IF(I318&lt;=HORAS!$B$117,0.5,IF(I318&lt;=HORAS!$B$114,0.75,1))))</f>
        <v>0</v>
      </c>
      <c r="K318" s="69">
        <f>IF(G318=1,0,IF(E318&gt;HORAS!$B$97,E318-HORAS!$B$97,0))</f>
        <v>0</v>
      </c>
      <c r="L318" s="68">
        <f t="shared" si="182"/>
        <v>0</v>
      </c>
      <c r="M318" s="68">
        <f t="shared" si="183"/>
        <v>0</v>
      </c>
      <c r="N318" s="67">
        <f t="shared" si="184"/>
        <v>0</v>
      </c>
      <c r="O318" s="67">
        <f>IF(E318&lt;HORAS!$B$97,J318,0)</f>
        <v>0</v>
      </c>
      <c r="P318" s="67">
        <f t="shared" si="185"/>
        <v>0</v>
      </c>
      <c r="Q318" s="67">
        <f>IF(E318&gt;HORAS!$B$97,J318,0)</f>
        <v>0</v>
      </c>
      <c r="R318" s="67">
        <f t="shared" si="157"/>
        <v>0</v>
      </c>
      <c r="S318" s="67">
        <f t="shared" si="158"/>
        <v>0</v>
      </c>
      <c r="T318" s="67"/>
      <c r="U318" s="67">
        <f t="shared" si="159"/>
        <v>6</v>
      </c>
      <c r="V318" s="70" t="e">
        <f>VLOOKUP(C318,HORAS!$A$120:$A$137,1,FALSE)</f>
        <v>#N/A</v>
      </c>
      <c r="W318" s="67" t="b">
        <f t="shared" si="160"/>
        <v>1</v>
      </c>
      <c r="X318" s="59">
        <f t="shared" si="161"/>
        <v>0</v>
      </c>
      <c r="Y318" s="71">
        <f t="shared" si="162"/>
        <v>0</v>
      </c>
      <c r="Z318" s="71">
        <f t="shared" si="163"/>
        <v>0</v>
      </c>
      <c r="AA318" s="67">
        <f t="shared" si="164"/>
        <v>0</v>
      </c>
      <c r="AB318" s="67">
        <f t="shared" si="165"/>
        <v>0</v>
      </c>
      <c r="AC318" s="69">
        <f>IF(U318=7,IF(E318&gt;HORAS!$B$97,E318-HORAS!$B$97,0),IF(W318=FALSE,IF(E318&gt;HORAS!$B$97,E318-HORAS!$B$97,0),0))</f>
        <v>0</v>
      </c>
      <c r="AD318" s="71">
        <f t="shared" si="166"/>
        <v>0</v>
      </c>
      <c r="AE318" s="71">
        <f t="shared" si="167"/>
        <v>0</v>
      </c>
      <c r="AF318" s="68">
        <f>IF(AE318&lt;=HORAS!$B$115,0,IF(AE318&lt;=HORAS!$B$116,0.25,IF(AE318&lt;=HORAS!$B$117,0.5,IF(AE318&lt;=HORAS!$B$114,0.75,1))))</f>
        <v>0</v>
      </c>
      <c r="AG318" s="67">
        <f t="shared" si="168"/>
        <v>0</v>
      </c>
      <c r="AH318" s="67">
        <f>IF(AA318&gt;=8,IF(E318&lt;HORAS!$B$97,AF318,0),0)</f>
        <v>0</v>
      </c>
      <c r="AI318" s="67">
        <f>IF(E318&gt;=HORAS!$B$97,AF318,0)</f>
        <v>0</v>
      </c>
      <c r="AJ318" s="67">
        <f t="shared" si="169"/>
        <v>0</v>
      </c>
      <c r="AK318" s="67">
        <f t="shared" si="170"/>
        <v>0</v>
      </c>
      <c r="AL318" s="71">
        <f t="shared" si="171"/>
        <v>0</v>
      </c>
      <c r="AN318" s="59">
        <f t="shared" si="172"/>
        <v>0</v>
      </c>
      <c r="AO318" s="58">
        <f>IF(H318=1,IF(D318&lt;HORAS!$B$104,HORAS!$D$104-HORAS!$B$104,HORAS!$D$104-D318),0)</f>
        <v>0</v>
      </c>
      <c r="AP318" s="58">
        <f>IF(H318=1,IF(E318&gt;HORAS!$C$104,HORAS!$C$104,E318),0)</f>
        <v>0</v>
      </c>
      <c r="AQ318" s="58">
        <f t="shared" si="173"/>
        <v>0</v>
      </c>
      <c r="AR318" s="72">
        <f t="shared" si="174"/>
        <v>0</v>
      </c>
      <c r="AS318" s="72">
        <f t="shared" si="175"/>
        <v>0</v>
      </c>
      <c r="AT318" s="68">
        <f>IF(AS318&lt;=HORAS!$B$115,0,IF(AS318&lt;=HORAS!$B$116,0.25,IF(AS318&lt;=HORAS!$B$117,0.5,IF(AS318&lt;=HORAS!$B$114,0.75,1))))</f>
        <v>0</v>
      </c>
      <c r="AU318" s="67">
        <f t="shared" si="176"/>
        <v>0</v>
      </c>
      <c r="AV318" s="59">
        <f>IF(H318=1,IF(E318&gt;HORAS!$C$104,E318-HORAS!$C$104),0)</f>
        <v>0</v>
      </c>
      <c r="AW318" s="67">
        <f t="shared" si="177"/>
        <v>0</v>
      </c>
      <c r="AX318" s="67">
        <f t="shared" si="178"/>
        <v>0</v>
      </c>
      <c r="AY318" s="68">
        <f>IF(AX318&lt;=HORAS!$B$115,0,IF(AX318&lt;=HORAS!$B$116,0.25,IF(AX318&lt;=HORAS!$B$117,0.5,IF(AX318&lt;=HORAS!$B$114,0.75,1))))</f>
        <v>0</v>
      </c>
      <c r="AZ318" s="67">
        <f t="shared" si="179"/>
        <v>0</v>
      </c>
      <c r="BA318" s="67"/>
    </row>
    <row r="319" spans="1:53" s="72" customFormat="1" x14ac:dyDescent="0.2">
      <c r="A319" s="64" t="s">
        <v>236</v>
      </c>
      <c r="B319" s="64" t="s">
        <v>7</v>
      </c>
      <c r="C319" s="61"/>
      <c r="D319" s="62"/>
      <c r="E319" s="59"/>
      <c r="F319" s="66">
        <f>IF(G319=1,0,IF(E319&gt;HORAS!$B$96,E319-HORAS!$B$96,))</f>
        <v>0</v>
      </c>
      <c r="G319" s="67">
        <f t="shared" si="180"/>
        <v>0</v>
      </c>
      <c r="H319" s="67">
        <f>IF(D319&gt;=HORAS!$B$103,1,0)</f>
        <v>0</v>
      </c>
      <c r="I319" s="68">
        <f t="shared" si="181"/>
        <v>0</v>
      </c>
      <c r="J319" s="68">
        <f>IF(I319&lt;=HORAS!$B$115,0,IF(I319&lt;=HORAS!$B$116,0.25,IF(I319&lt;=HORAS!$B$117,0.5,IF(I319&lt;=HORAS!$B$114,0.75,1))))</f>
        <v>0</v>
      </c>
      <c r="K319" s="69">
        <f>IF(G319=1,0,IF(E319&gt;HORAS!$B$97,E319-HORAS!$B$97,0))</f>
        <v>0</v>
      </c>
      <c r="L319" s="68">
        <f t="shared" si="182"/>
        <v>0</v>
      </c>
      <c r="M319" s="68">
        <f t="shared" si="183"/>
        <v>0</v>
      </c>
      <c r="N319" s="67">
        <f t="shared" si="184"/>
        <v>0</v>
      </c>
      <c r="O319" s="67">
        <f>IF(E319&lt;HORAS!$B$97,J319,0)</f>
        <v>0</v>
      </c>
      <c r="P319" s="67">
        <f t="shared" si="185"/>
        <v>0</v>
      </c>
      <c r="Q319" s="67">
        <f>IF(E319&gt;HORAS!$B$97,J319,0)</f>
        <v>0</v>
      </c>
      <c r="R319" s="67">
        <f t="shared" si="157"/>
        <v>0</v>
      </c>
      <c r="S319" s="67">
        <f t="shared" si="158"/>
        <v>0</v>
      </c>
      <c r="T319" s="67"/>
      <c r="U319" s="67">
        <f t="shared" si="159"/>
        <v>6</v>
      </c>
      <c r="V319" s="70" t="e">
        <f>VLOOKUP(C319,HORAS!$A$120:$A$137,1,FALSE)</f>
        <v>#N/A</v>
      </c>
      <c r="W319" s="67" t="b">
        <f t="shared" si="160"/>
        <v>1</v>
      </c>
      <c r="X319" s="59">
        <f t="shared" si="161"/>
        <v>0</v>
      </c>
      <c r="Y319" s="71">
        <f t="shared" si="162"/>
        <v>0</v>
      </c>
      <c r="Z319" s="71">
        <f t="shared" si="163"/>
        <v>0</v>
      </c>
      <c r="AA319" s="67">
        <f t="shared" si="164"/>
        <v>0</v>
      </c>
      <c r="AB319" s="67">
        <f t="shared" si="165"/>
        <v>0</v>
      </c>
      <c r="AC319" s="69">
        <f>IF(U319=7,IF(E319&gt;HORAS!$B$97,E319-HORAS!$B$97,0),IF(W319=FALSE,IF(E319&gt;HORAS!$B$97,E319-HORAS!$B$97,0),0))</f>
        <v>0</v>
      </c>
      <c r="AD319" s="71">
        <f t="shared" si="166"/>
        <v>0</v>
      </c>
      <c r="AE319" s="71">
        <f t="shared" si="167"/>
        <v>0</v>
      </c>
      <c r="AF319" s="68">
        <f>IF(AE319&lt;=HORAS!$B$115,0,IF(AE319&lt;=HORAS!$B$116,0.25,IF(AE319&lt;=HORAS!$B$117,0.5,IF(AE319&lt;=HORAS!$B$114,0.75,1))))</f>
        <v>0</v>
      </c>
      <c r="AG319" s="67">
        <f t="shared" si="168"/>
        <v>0</v>
      </c>
      <c r="AH319" s="67">
        <f>IF(AA319&gt;=8,IF(E319&lt;HORAS!$B$97,AF319,0),0)</f>
        <v>0</v>
      </c>
      <c r="AI319" s="67">
        <f>IF(E319&gt;=HORAS!$B$97,AF319,0)</f>
        <v>0</v>
      </c>
      <c r="AJ319" s="67">
        <f t="shared" si="169"/>
        <v>0</v>
      </c>
      <c r="AK319" s="67">
        <f t="shared" si="170"/>
        <v>0</v>
      </c>
      <c r="AL319" s="71">
        <f t="shared" si="171"/>
        <v>0</v>
      </c>
      <c r="AN319" s="59">
        <f t="shared" si="172"/>
        <v>0</v>
      </c>
      <c r="AO319" s="58">
        <f>IF(H319=1,IF(D319&lt;HORAS!$B$104,HORAS!$D$104-HORAS!$B$104,HORAS!$D$104-D319),0)</f>
        <v>0</v>
      </c>
      <c r="AP319" s="58">
        <f>IF(H319=1,IF(E319&gt;HORAS!$C$104,HORAS!$C$104,E319),0)</f>
        <v>0</v>
      </c>
      <c r="AQ319" s="58">
        <f t="shared" si="173"/>
        <v>0</v>
      </c>
      <c r="AR319" s="72">
        <f t="shared" si="174"/>
        <v>0</v>
      </c>
      <c r="AS319" s="72">
        <f t="shared" si="175"/>
        <v>0</v>
      </c>
      <c r="AT319" s="68">
        <f>IF(AS319&lt;=HORAS!$B$115,0,IF(AS319&lt;=HORAS!$B$116,0.25,IF(AS319&lt;=HORAS!$B$117,0.5,IF(AS319&lt;=HORAS!$B$114,0.75,1))))</f>
        <v>0</v>
      </c>
      <c r="AU319" s="67">
        <f t="shared" si="176"/>
        <v>0</v>
      </c>
      <c r="AV319" s="59">
        <f>IF(H319=1,IF(E319&gt;HORAS!$C$104,E319-HORAS!$C$104),0)</f>
        <v>0</v>
      </c>
      <c r="AW319" s="67">
        <f t="shared" si="177"/>
        <v>0</v>
      </c>
      <c r="AX319" s="67">
        <f t="shared" si="178"/>
        <v>0</v>
      </c>
      <c r="AY319" s="68">
        <f>IF(AX319&lt;=HORAS!$B$115,0,IF(AX319&lt;=HORAS!$B$116,0.25,IF(AX319&lt;=HORAS!$B$117,0.5,IF(AX319&lt;=HORAS!$B$114,0.75,1))))</f>
        <v>0</v>
      </c>
      <c r="AZ319" s="67">
        <f t="shared" si="179"/>
        <v>0</v>
      </c>
      <c r="BA319" s="67"/>
    </row>
    <row r="320" spans="1:53" s="72" customFormat="1" x14ac:dyDescent="0.2">
      <c r="A320" s="64" t="s">
        <v>236</v>
      </c>
      <c r="B320" s="64" t="s">
        <v>7</v>
      </c>
      <c r="C320" s="61"/>
      <c r="D320" s="62"/>
      <c r="E320" s="59"/>
      <c r="F320" s="66">
        <f>IF(G320=1,0,IF(E320&gt;HORAS!$B$96,E320-HORAS!$B$96,))</f>
        <v>0</v>
      </c>
      <c r="G320" s="67">
        <f t="shared" si="180"/>
        <v>0</v>
      </c>
      <c r="H320" s="67">
        <f>IF(D320&gt;=HORAS!$B$103,1,0)</f>
        <v>0</v>
      </c>
      <c r="I320" s="68">
        <f t="shared" si="181"/>
        <v>0</v>
      </c>
      <c r="J320" s="68">
        <f>IF(I320&lt;=HORAS!$B$115,0,IF(I320&lt;=HORAS!$B$116,0.25,IF(I320&lt;=HORAS!$B$117,0.5,IF(I320&lt;=HORAS!$B$114,0.75,1))))</f>
        <v>0</v>
      </c>
      <c r="K320" s="69">
        <f>IF(G320=1,0,IF(E320&gt;HORAS!$B$97,E320-HORAS!$B$97,0))</f>
        <v>0</v>
      </c>
      <c r="L320" s="68">
        <f t="shared" si="182"/>
        <v>0</v>
      </c>
      <c r="M320" s="68">
        <f t="shared" si="183"/>
        <v>0</v>
      </c>
      <c r="N320" s="67">
        <f t="shared" si="184"/>
        <v>0</v>
      </c>
      <c r="O320" s="67">
        <f>IF(E320&lt;HORAS!$B$97,J320,0)</f>
        <v>0</v>
      </c>
      <c r="P320" s="67">
        <f t="shared" si="185"/>
        <v>0</v>
      </c>
      <c r="Q320" s="67">
        <f>IF(E320&gt;HORAS!$B$97,J320,0)</f>
        <v>0</v>
      </c>
      <c r="R320" s="67">
        <f t="shared" si="157"/>
        <v>0</v>
      </c>
      <c r="S320" s="67">
        <f t="shared" si="158"/>
        <v>0</v>
      </c>
      <c r="T320" s="67"/>
      <c r="U320" s="67">
        <f t="shared" si="159"/>
        <v>6</v>
      </c>
      <c r="V320" s="70" t="e">
        <f>VLOOKUP(C320,HORAS!$A$120:$A$137,1,FALSE)</f>
        <v>#N/A</v>
      </c>
      <c r="W320" s="67" t="b">
        <f t="shared" si="160"/>
        <v>1</v>
      </c>
      <c r="X320" s="59">
        <f t="shared" si="161"/>
        <v>0</v>
      </c>
      <c r="Y320" s="71">
        <f t="shared" si="162"/>
        <v>0</v>
      </c>
      <c r="Z320" s="71">
        <f t="shared" si="163"/>
        <v>0</v>
      </c>
      <c r="AA320" s="67">
        <f t="shared" si="164"/>
        <v>0</v>
      </c>
      <c r="AB320" s="67">
        <f t="shared" si="165"/>
        <v>0</v>
      </c>
      <c r="AC320" s="69">
        <f>IF(U320=7,IF(E320&gt;HORAS!$B$97,E320-HORAS!$B$97,0),IF(W320=FALSE,IF(E320&gt;HORAS!$B$97,E320-HORAS!$B$97,0),0))</f>
        <v>0</v>
      </c>
      <c r="AD320" s="71">
        <f t="shared" si="166"/>
        <v>0</v>
      </c>
      <c r="AE320" s="71">
        <f t="shared" si="167"/>
        <v>0</v>
      </c>
      <c r="AF320" s="68">
        <f>IF(AE320&lt;=HORAS!$B$115,0,IF(AE320&lt;=HORAS!$B$116,0.25,IF(AE320&lt;=HORAS!$B$117,0.5,IF(AE320&lt;=HORAS!$B$114,0.75,1))))</f>
        <v>0</v>
      </c>
      <c r="AG320" s="67">
        <f t="shared" si="168"/>
        <v>0</v>
      </c>
      <c r="AH320" s="67">
        <f>IF(AA320&gt;=8,IF(E320&lt;HORAS!$B$97,AF320,0),0)</f>
        <v>0</v>
      </c>
      <c r="AI320" s="67">
        <f>IF(E320&gt;=HORAS!$B$97,AF320,0)</f>
        <v>0</v>
      </c>
      <c r="AJ320" s="67">
        <f t="shared" si="169"/>
        <v>0</v>
      </c>
      <c r="AK320" s="67">
        <f t="shared" si="170"/>
        <v>0</v>
      </c>
      <c r="AL320" s="71">
        <f t="shared" si="171"/>
        <v>0</v>
      </c>
      <c r="AN320" s="59">
        <f t="shared" si="172"/>
        <v>0</v>
      </c>
      <c r="AO320" s="58">
        <f>IF(H320=1,IF(D320&lt;HORAS!$B$104,HORAS!$D$104-HORAS!$B$104,HORAS!$D$104-D320),0)</f>
        <v>0</v>
      </c>
      <c r="AP320" s="58">
        <f>IF(H320=1,IF(E320&gt;HORAS!$C$104,HORAS!$C$104,E320),0)</f>
        <v>0</v>
      </c>
      <c r="AQ320" s="58">
        <f t="shared" si="173"/>
        <v>0</v>
      </c>
      <c r="AR320" s="72">
        <f t="shared" si="174"/>
        <v>0</v>
      </c>
      <c r="AS320" s="72">
        <f t="shared" si="175"/>
        <v>0</v>
      </c>
      <c r="AT320" s="68">
        <f>IF(AS320&lt;=HORAS!$B$115,0,IF(AS320&lt;=HORAS!$B$116,0.25,IF(AS320&lt;=HORAS!$B$117,0.5,IF(AS320&lt;=HORAS!$B$114,0.75,1))))</f>
        <v>0</v>
      </c>
      <c r="AU320" s="67">
        <f t="shared" si="176"/>
        <v>0</v>
      </c>
      <c r="AV320" s="59">
        <f>IF(H320=1,IF(E320&gt;HORAS!$C$104,E320-HORAS!$C$104),0)</f>
        <v>0</v>
      </c>
      <c r="AW320" s="67">
        <f t="shared" si="177"/>
        <v>0</v>
      </c>
      <c r="AX320" s="67">
        <f t="shared" si="178"/>
        <v>0</v>
      </c>
      <c r="AY320" s="68">
        <f>IF(AX320&lt;=HORAS!$B$115,0,IF(AX320&lt;=HORAS!$B$116,0.25,IF(AX320&lt;=HORAS!$B$117,0.5,IF(AX320&lt;=HORAS!$B$114,0.75,1))))</f>
        <v>0</v>
      </c>
      <c r="AZ320" s="67">
        <f t="shared" si="179"/>
        <v>0</v>
      </c>
      <c r="BA320" s="67"/>
    </row>
    <row r="321" spans="1:53" s="72" customFormat="1" x14ac:dyDescent="0.2">
      <c r="A321" s="64" t="s">
        <v>237</v>
      </c>
      <c r="B321" s="64" t="s">
        <v>55</v>
      </c>
      <c r="C321" s="61"/>
      <c r="D321" s="62"/>
      <c r="E321" s="59"/>
      <c r="F321" s="66">
        <f>IF(G321=1,0,IF(E321&gt;HORAS!$B$96,E321-HORAS!$B$96,))</f>
        <v>0</v>
      </c>
      <c r="G321" s="67">
        <f t="shared" si="180"/>
        <v>0</v>
      </c>
      <c r="H321" s="67">
        <f>IF(D321&gt;=HORAS!$B$103,1,0)</f>
        <v>0</v>
      </c>
      <c r="I321" s="68">
        <f t="shared" si="181"/>
        <v>0</v>
      </c>
      <c r="J321" s="68">
        <f>IF(I321&lt;=HORAS!$B$115,0,IF(I321&lt;=HORAS!$B$116,0.25,IF(I321&lt;=HORAS!$B$117,0.5,IF(I321&lt;=HORAS!$B$114,0.75,1))))</f>
        <v>0</v>
      </c>
      <c r="K321" s="69">
        <f>IF(G321=1,0,IF(E321&gt;HORAS!$B$97,E321-HORAS!$B$97,0))</f>
        <v>0</v>
      </c>
      <c r="L321" s="68">
        <f t="shared" si="182"/>
        <v>0</v>
      </c>
      <c r="M321" s="68">
        <f t="shared" si="183"/>
        <v>0</v>
      </c>
      <c r="N321" s="67">
        <f t="shared" si="184"/>
        <v>0</v>
      </c>
      <c r="O321" s="67">
        <f>IF(E321&lt;HORAS!$B$97,J321,0)</f>
        <v>0</v>
      </c>
      <c r="P321" s="67">
        <f t="shared" si="185"/>
        <v>0</v>
      </c>
      <c r="Q321" s="67">
        <f>IF(E321&gt;HORAS!$B$97,J321,0)</f>
        <v>0</v>
      </c>
      <c r="R321" s="67">
        <f t="shared" si="157"/>
        <v>0</v>
      </c>
      <c r="S321" s="67">
        <f t="shared" si="158"/>
        <v>0</v>
      </c>
      <c r="T321" s="67"/>
      <c r="U321" s="67">
        <f t="shared" si="159"/>
        <v>6</v>
      </c>
      <c r="V321" s="70" t="e">
        <f>VLOOKUP(C321,HORAS!$A$120:$A$137,1,FALSE)</f>
        <v>#N/A</v>
      </c>
      <c r="W321" s="67" t="b">
        <f t="shared" si="160"/>
        <v>1</v>
      </c>
      <c r="X321" s="59">
        <f t="shared" si="161"/>
        <v>0</v>
      </c>
      <c r="Y321" s="71">
        <f t="shared" si="162"/>
        <v>0</v>
      </c>
      <c r="Z321" s="71">
        <f t="shared" si="163"/>
        <v>0</v>
      </c>
      <c r="AA321" s="67">
        <f t="shared" si="164"/>
        <v>0</v>
      </c>
      <c r="AB321" s="67">
        <f t="shared" si="165"/>
        <v>0</v>
      </c>
      <c r="AC321" s="69">
        <f>IF(U321=7,IF(E321&gt;HORAS!$B$97,E321-HORAS!$B$97,0),IF(W321=FALSE,IF(E321&gt;HORAS!$B$97,E321-HORAS!$B$97,0),0))</f>
        <v>0</v>
      </c>
      <c r="AD321" s="71">
        <f t="shared" si="166"/>
        <v>0</v>
      </c>
      <c r="AE321" s="71">
        <f t="shared" si="167"/>
        <v>0</v>
      </c>
      <c r="AF321" s="68">
        <f>IF(AE321&lt;=HORAS!$B$115,0,IF(AE321&lt;=HORAS!$B$116,0.25,IF(AE321&lt;=HORAS!$B$117,0.5,IF(AE321&lt;=HORAS!$B$114,0.75,1))))</f>
        <v>0</v>
      </c>
      <c r="AG321" s="67">
        <f t="shared" si="168"/>
        <v>0</v>
      </c>
      <c r="AH321" s="67">
        <f>IF(AA321&gt;=8,IF(E321&lt;HORAS!$B$97,AF321,0),0)</f>
        <v>0</v>
      </c>
      <c r="AI321" s="67">
        <f>IF(E321&gt;=HORAS!$B$97,AF321,0)</f>
        <v>0</v>
      </c>
      <c r="AJ321" s="67">
        <f t="shared" si="169"/>
        <v>0</v>
      </c>
      <c r="AK321" s="67">
        <f t="shared" si="170"/>
        <v>0</v>
      </c>
      <c r="AL321" s="71">
        <f t="shared" si="171"/>
        <v>0</v>
      </c>
      <c r="AN321" s="59">
        <f t="shared" si="172"/>
        <v>0</v>
      </c>
      <c r="AO321" s="58">
        <f>IF(H321=1,IF(D321&lt;HORAS!$B$104,HORAS!$D$104-HORAS!$B$104,HORAS!$D$104-D321),0)</f>
        <v>0</v>
      </c>
      <c r="AP321" s="58">
        <f>IF(H321=1,IF(E321&gt;HORAS!$C$104,HORAS!$C$104,E321),0)</f>
        <v>0</v>
      </c>
      <c r="AQ321" s="58">
        <f t="shared" si="173"/>
        <v>0</v>
      </c>
      <c r="AR321" s="72">
        <f t="shared" si="174"/>
        <v>0</v>
      </c>
      <c r="AS321" s="72">
        <f t="shared" si="175"/>
        <v>0</v>
      </c>
      <c r="AT321" s="68">
        <f>IF(AS321&lt;=HORAS!$B$115,0,IF(AS321&lt;=HORAS!$B$116,0.25,IF(AS321&lt;=HORAS!$B$117,0.5,IF(AS321&lt;=HORAS!$B$114,0.75,1))))</f>
        <v>0</v>
      </c>
      <c r="AU321" s="67">
        <f t="shared" si="176"/>
        <v>0</v>
      </c>
      <c r="AV321" s="59">
        <f>IF(H321=1,IF(E321&gt;HORAS!$C$104,E321-HORAS!$C$104),0)</f>
        <v>0</v>
      </c>
      <c r="AW321" s="67">
        <f t="shared" si="177"/>
        <v>0</v>
      </c>
      <c r="AX321" s="67">
        <f t="shared" si="178"/>
        <v>0</v>
      </c>
      <c r="AY321" s="68">
        <f>IF(AX321&lt;=HORAS!$B$115,0,IF(AX321&lt;=HORAS!$B$116,0.25,IF(AX321&lt;=HORAS!$B$117,0.5,IF(AX321&lt;=HORAS!$B$114,0.75,1))))</f>
        <v>0</v>
      </c>
      <c r="AZ321" s="67">
        <f t="shared" si="179"/>
        <v>0</v>
      </c>
      <c r="BA321" s="67"/>
    </row>
    <row r="322" spans="1:53" s="72" customFormat="1" x14ac:dyDescent="0.2">
      <c r="A322" s="64" t="s">
        <v>237</v>
      </c>
      <c r="B322" s="64" t="s">
        <v>55</v>
      </c>
      <c r="C322" s="61"/>
      <c r="D322" s="62"/>
      <c r="E322" s="59"/>
      <c r="F322" s="66">
        <f>IF(G322=1,0,IF(E322&gt;HORAS!$B$96,E322-HORAS!$B$96,))</f>
        <v>0</v>
      </c>
      <c r="G322" s="67">
        <f t="shared" si="180"/>
        <v>0</v>
      </c>
      <c r="H322" s="67">
        <f>IF(D322&gt;=HORAS!$B$103,1,0)</f>
        <v>0</v>
      </c>
      <c r="I322" s="68">
        <f t="shared" si="181"/>
        <v>0</v>
      </c>
      <c r="J322" s="68">
        <f>IF(I322&lt;=HORAS!$B$115,0,IF(I322&lt;=HORAS!$B$116,0.25,IF(I322&lt;=HORAS!$B$117,0.5,IF(I322&lt;=HORAS!$B$114,0.75,1))))</f>
        <v>0</v>
      </c>
      <c r="K322" s="69">
        <f>IF(G322=1,0,IF(E322&gt;HORAS!$B$97,E322-HORAS!$B$97,0))</f>
        <v>0</v>
      </c>
      <c r="L322" s="68">
        <f t="shared" si="182"/>
        <v>0</v>
      </c>
      <c r="M322" s="68">
        <f t="shared" si="183"/>
        <v>0</v>
      </c>
      <c r="N322" s="67">
        <f t="shared" si="184"/>
        <v>0</v>
      </c>
      <c r="O322" s="67">
        <f>IF(E322&lt;HORAS!$B$97,J322,0)</f>
        <v>0</v>
      </c>
      <c r="P322" s="67">
        <f t="shared" si="185"/>
        <v>0</v>
      </c>
      <c r="Q322" s="67">
        <f>IF(E322&gt;HORAS!$B$97,J322,0)</f>
        <v>0</v>
      </c>
      <c r="R322" s="67">
        <f t="shared" si="157"/>
        <v>0</v>
      </c>
      <c r="S322" s="67">
        <f t="shared" si="158"/>
        <v>0</v>
      </c>
      <c r="T322" s="67"/>
      <c r="U322" s="67">
        <f t="shared" si="159"/>
        <v>6</v>
      </c>
      <c r="V322" s="70" t="e">
        <f>VLOOKUP(C322,HORAS!$A$120:$A$137,1,FALSE)</f>
        <v>#N/A</v>
      </c>
      <c r="W322" s="67" t="b">
        <f t="shared" si="160"/>
        <v>1</v>
      </c>
      <c r="X322" s="59">
        <f t="shared" si="161"/>
        <v>0</v>
      </c>
      <c r="Y322" s="71">
        <f t="shared" si="162"/>
        <v>0</v>
      </c>
      <c r="Z322" s="71">
        <f t="shared" si="163"/>
        <v>0</v>
      </c>
      <c r="AA322" s="67">
        <f t="shared" si="164"/>
        <v>0</v>
      </c>
      <c r="AB322" s="67">
        <f t="shared" si="165"/>
        <v>0</v>
      </c>
      <c r="AC322" s="69">
        <f>IF(U322=7,IF(E322&gt;HORAS!$B$97,E322-HORAS!$B$97,0),IF(W322=FALSE,IF(E322&gt;HORAS!$B$97,E322-HORAS!$B$97,0),0))</f>
        <v>0</v>
      </c>
      <c r="AD322" s="71">
        <f t="shared" si="166"/>
        <v>0</v>
      </c>
      <c r="AE322" s="71">
        <f t="shared" si="167"/>
        <v>0</v>
      </c>
      <c r="AF322" s="68">
        <f>IF(AE322&lt;=HORAS!$B$115,0,IF(AE322&lt;=HORAS!$B$116,0.25,IF(AE322&lt;=HORAS!$B$117,0.5,IF(AE322&lt;=HORAS!$B$114,0.75,1))))</f>
        <v>0</v>
      </c>
      <c r="AG322" s="67">
        <f t="shared" si="168"/>
        <v>0</v>
      </c>
      <c r="AH322" s="67">
        <f>IF(AA322&gt;=8,IF(E322&lt;HORAS!$B$97,AF322,0),0)</f>
        <v>0</v>
      </c>
      <c r="AI322" s="67">
        <f>IF(E322&gt;=HORAS!$B$97,AF322,0)</f>
        <v>0</v>
      </c>
      <c r="AJ322" s="67">
        <f t="shared" si="169"/>
        <v>0</v>
      </c>
      <c r="AK322" s="67">
        <f t="shared" si="170"/>
        <v>0</v>
      </c>
      <c r="AL322" s="71">
        <f t="shared" si="171"/>
        <v>0</v>
      </c>
      <c r="AN322" s="59">
        <f t="shared" si="172"/>
        <v>0</v>
      </c>
      <c r="AO322" s="58">
        <f>IF(H322=1,IF(D322&lt;HORAS!$B$104,HORAS!$D$104-HORAS!$B$104,HORAS!$D$104-D322),0)</f>
        <v>0</v>
      </c>
      <c r="AP322" s="58">
        <f>IF(H322=1,IF(E322&gt;HORAS!$C$104,HORAS!$C$104,E322),0)</f>
        <v>0</v>
      </c>
      <c r="AQ322" s="58">
        <f t="shared" si="173"/>
        <v>0</v>
      </c>
      <c r="AR322" s="72">
        <f t="shared" si="174"/>
        <v>0</v>
      </c>
      <c r="AS322" s="72">
        <f t="shared" si="175"/>
        <v>0</v>
      </c>
      <c r="AT322" s="68">
        <f>IF(AS322&lt;=HORAS!$B$115,0,IF(AS322&lt;=HORAS!$B$116,0.25,IF(AS322&lt;=HORAS!$B$117,0.5,IF(AS322&lt;=HORAS!$B$114,0.75,1))))</f>
        <v>0</v>
      </c>
      <c r="AU322" s="67">
        <f t="shared" si="176"/>
        <v>0</v>
      </c>
      <c r="AV322" s="59">
        <f>IF(H322=1,IF(E322&gt;HORAS!$C$104,E322-HORAS!$C$104),0)</f>
        <v>0</v>
      </c>
      <c r="AW322" s="67">
        <f t="shared" si="177"/>
        <v>0</v>
      </c>
      <c r="AX322" s="67">
        <f t="shared" si="178"/>
        <v>0</v>
      </c>
      <c r="AY322" s="68">
        <f>IF(AX322&lt;=HORAS!$B$115,0,IF(AX322&lt;=HORAS!$B$116,0.25,IF(AX322&lt;=HORAS!$B$117,0.5,IF(AX322&lt;=HORAS!$B$114,0.75,1))))</f>
        <v>0</v>
      </c>
      <c r="AZ322" s="67">
        <f t="shared" si="179"/>
        <v>0</v>
      </c>
      <c r="BA322" s="67"/>
    </row>
    <row r="323" spans="1:53" s="72" customFormat="1" x14ac:dyDescent="0.2">
      <c r="A323" s="64" t="s">
        <v>237</v>
      </c>
      <c r="B323" s="64" t="s">
        <v>55</v>
      </c>
      <c r="C323" s="61"/>
      <c r="D323" s="62"/>
      <c r="E323" s="59"/>
      <c r="F323" s="66">
        <f>IF(G323=1,0,IF(E323&gt;HORAS!$B$96,E323-HORAS!$B$96,))</f>
        <v>0</v>
      </c>
      <c r="G323" s="67">
        <f t="shared" si="180"/>
        <v>0</v>
      </c>
      <c r="H323" s="67">
        <f>IF(D323&gt;=HORAS!$B$103,1,0)</f>
        <v>0</v>
      </c>
      <c r="I323" s="68">
        <f t="shared" si="181"/>
        <v>0</v>
      </c>
      <c r="J323" s="68">
        <f>IF(I323&lt;=HORAS!$B$115,0,IF(I323&lt;=HORAS!$B$116,0.25,IF(I323&lt;=HORAS!$B$117,0.5,IF(I323&lt;=HORAS!$B$114,0.75,1))))</f>
        <v>0</v>
      </c>
      <c r="K323" s="69">
        <f>IF(G323=1,0,IF(E323&gt;HORAS!$B$97,E323-HORAS!$B$97,0))</f>
        <v>0</v>
      </c>
      <c r="L323" s="68">
        <f t="shared" si="182"/>
        <v>0</v>
      </c>
      <c r="M323" s="68">
        <f t="shared" si="183"/>
        <v>0</v>
      </c>
      <c r="N323" s="67">
        <f t="shared" si="184"/>
        <v>0</v>
      </c>
      <c r="O323" s="67">
        <f>IF(E323&lt;HORAS!$B$97,J323,0)</f>
        <v>0</v>
      </c>
      <c r="P323" s="67">
        <f t="shared" si="185"/>
        <v>0</v>
      </c>
      <c r="Q323" s="67">
        <f>IF(E323&gt;HORAS!$B$97,J323,0)</f>
        <v>0</v>
      </c>
      <c r="R323" s="67">
        <f t="shared" si="157"/>
        <v>0</v>
      </c>
      <c r="S323" s="67">
        <f t="shared" si="158"/>
        <v>0</v>
      </c>
      <c r="T323" s="67"/>
      <c r="U323" s="67">
        <f t="shared" si="159"/>
        <v>6</v>
      </c>
      <c r="V323" s="70" t="e">
        <f>VLOOKUP(C323,HORAS!$A$120:$A$137,1,FALSE)</f>
        <v>#N/A</v>
      </c>
      <c r="W323" s="67" t="b">
        <f t="shared" si="160"/>
        <v>1</v>
      </c>
      <c r="X323" s="59">
        <f t="shared" si="161"/>
        <v>0</v>
      </c>
      <c r="Y323" s="71">
        <f t="shared" si="162"/>
        <v>0</v>
      </c>
      <c r="Z323" s="71">
        <f t="shared" si="163"/>
        <v>0</v>
      </c>
      <c r="AA323" s="67">
        <f t="shared" si="164"/>
        <v>0</v>
      </c>
      <c r="AB323" s="67">
        <f t="shared" si="165"/>
        <v>0</v>
      </c>
      <c r="AC323" s="69">
        <f>IF(U323=7,IF(E323&gt;HORAS!$B$97,E323-HORAS!$B$97,0),IF(W323=FALSE,IF(E323&gt;HORAS!$B$97,E323-HORAS!$B$97,0),0))</f>
        <v>0</v>
      </c>
      <c r="AD323" s="71">
        <f t="shared" si="166"/>
        <v>0</v>
      </c>
      <c r="AE323" s="71">
        <f t="shared" si="167"/>
        <v>0</v>
      </c>
      <c r="AF323" s="68">
        <f>IF(AE323&lt;=HORAS!$B$115,0,IF(AE323&lt;=HORAS!$B$116,0.25,IF(AE323&lt;=HORAS!$B$117,0.5,IF(AE323&lt;=HORAS!$B$114,0.75,1))))</f>
        <v>0</v>
      </c>
      <c r="AG323" s="67">
        <f t="shared" si="168"/>
        <v>0</v>
      </c>
      <c r="AH323" s="67">
        <f>IF(AA323&gt;=8,IF(E323&lt;HORAS!$B$97,AF323,0),0)</f>
        <v>0</v>
      </c>
      <c r="AI323" s="67">
        <f>IF(E323&gt;=HORAS!$B$97,AF323,0)</f>
        <v>0</v>
      </c>
      <c r="AJ323" s="67">
        <f t="shared" si="169"/>
        <v>0</v>
      </c>
      <c r="AK323" s="67">
        <f t="shared" si="170"/>
        <v>0</v>
      </c>
      <c r="AL323" s="71">
        <f t="shared" si="171"/>
        <v>0</v>
      </c>
      <c r="AN323" s="59">
        <f t="shared" si="172"/>
        <v>0</v>
      </c>
      <c r="AO323" s="58">
        <f>IF(H323=1,IF(D323&lt;HORAS!$B$104,HORAS!$D$104-HORAS!$B$104,HORAS!$D$104-D323),0)</f>
        <v>0</v>
      </c>
      <c r="AP323" s="58">
        <f>IF(H323=1,IF(E323&gt;HORAS!$C$104,HORAS!$C$104,E323),0)</f>
        <v>0</v>
      </c>
      <c r="AQ323" s="58">
        <f t="shared" si="173"/>
        <v>0</v>
      </c>
      <c r="AR323" s="72">
        <f t="shared" si="174"/>
        <v>0</v>
      </c>
      <c r="AS323" s="72">
        <f t="shared" si="175"/>
        <v>0</v>
      </c>
      <c r="AT323" s="68">
        <f>IF(AS323&lt;=HORAS!$B$115,0,IF(AS323&lt;=HORAS!$B$116,0.25,IF(AS323&lt;=HORAS!$B$117,0.5,IF(AS323&lt;=HORAS!$B$114,0.75,1))))</f>
        <v>0</v>
      </c>
      <c r="AU323" s="67">
        <f t="shared" si="176"/>
        <v>0</v>
      </c>
      <c r="AV323" s="59">
        <f>IF(H323=1,IF(E323&gt;HORAS!$C$104,E323-HORAS!$C$104),0)</f>
        <v>0</v>
      </c>
      <c r="AW323" s="67">
        <f t="shared" si="177"/>
        <v>0</v>
      </c>
      <c r="AX323" s="67">
        <f t="shared" si="178"/>
        <v>0</v>
      </c>
      <c r="AY323" s="68">
        <f>IF(AX323&lt;=HORAS!$B$115,0,IF(AX323&lt;=HORAS!$B$116,0.25,IF(AX323&lt;=HORAS!$B$117,0.5,IF(AX323&lt;=HORAS!$B$114,0.75,1))))</f>
        <v>0</v>
      </c>
      <c r="AZ323" s="67">
        <f t="shared" si="179"/>
        <v>0</v>
      </c>
      <c r="BA323" s="67"/>
    </row>
    <row r="324" spans="1:53" s="72" customFormat="1" x14ac:dyDescent="0.2">
      <c r="A324" s="64" t="s">
        <v>237</v>
      </c>
      <c r="B324" s="64" t="s">
        <v>55</v>
      </c>
      <c r="C324" s="61"/>
      <c r="D324" s="62"/>
      <c r="E324" s="59"/>
      <c r="F324" s="66">
        <f>IF(G324=1,0,IF(E324&gt;HORAS!$B$96,E324-HORAS!$B$96,))</f>
        <v>0</v>
      </c>
      <c r="G324" s="67">
        <f t="shared" si="180"/>
        <v>0</v>
      </c>
      <c r="H324" s="67">
        <f>IF(D324&gt;=HORAS!$B$103,1,0)</f>
        <v>0</v>
      </c>
      <c r="I324" s="68">
        <f t="shared" si="181"/>
        <v>0</v>
      </c>
      <c r="J324" s="68">
        <f>IF(I324&lt;=HORAS!$B$115,0,IF(I324&lt;=HORAS!$B$116,0.25,IF(I324&lt;=HORAS!$B$117,0.5,IF(I324&lt;=HORAS!$B$114,0.75,1))))</f>
        <v>0</v>
      </c>
      <c r="K324" s="69">
        <f>IF(G324=1,0,IF(E324&gt;HORAS!$B$97,E324-HORAS!$B$97,0))</f>
        <v>0</v>
      </c>
      <c r="L324" s="68">
        <f t="shared" si="182"/>
        <v>0</v>
      </c>
      <c r="M324" s="68">
        <f t="shared" si="183"/>
        <v>0</v>
      </c>
      <c r="N324" s="67">
        <f t="shared" si="184"/>
        <v>0</v>
      </c>
      <c r="O324" s="67">
        <f>IF(E324&lt;HORAS!$B$97,J324,0)</f>
        <v>0</v>
      </c>
      <c r="P324" s="67">
        <f t="shared" si="185"/>
        <v>0</v>
      </c>
      <c r="Q324" s="67">
        <f>IF(E324&gt;HORAS!$B$97,J324,0)</f>
        <v>0</v>
      </c>
      <c r="R324" s="67">
        <f t="shared" si="157"/>
        <v>0</v>
      </c>
      <c r="S324" s="67">
        <f t="shared" si="158"/>
        <v>0</v>
      </c>
      <c r="T324" s="67"/>
      <c r="U324" s="67">
        <f t="shared" si="159"/>
        <v>6</v>
      </c>
      <c r="V324" s="70" t="e">
        <f>VLOOKUP(C324,HORAS!$A$120:$A$137,1,FALSE)</f>
        <v>#N/A</v>
      </c>
      <c r="W324" s="67" t="b">
        <f t="shared" si="160"/>
        <v>1</v>
      </c>
      <c r="X324" s="59">
        <f t="shared" si="161"/>
        <v>0</v>
      </c>
      <c r="Y324" s="71">
        <f t="shared" si="162"/>
        <v>0</v>
      </c>
      <c r="Z324" s="71">
        <f t="shared" si="163"/>
        <v>0</v>
      </c>
      <c r="AA324" s="67">
        <f t="shared" si="164"/>
        <v>0</v>
      </c>
      <c r="AB324" s="67">
        <f t="shared" si="165"/>
        <v>0</v>
      </c>
      <c r="AC324" s="69">
        <f>IF(U324=7,IF(E324&gt;HORAS!$B$97,E324-HORAS!$B$97,0),IF(W324=FALSE,IF(E324&gt;HORAS!$B$97,E324-HORAS!$B$97,0),0))</f>
        <v>0</v>
      </c>
      <c r="AD324" s="71">
        <f t="shared" si="166"/>
        <v>0</v>
      </c>
      <c r="AE324" s="71">
        <f t="shared" si="167"/>
        <v>0</v>
      </c>
      <c r="AF324" s="68">
        <f>IF(AE324&lt;=HORAS!$B$115,0,IF(AE324&lt;=HORAS!$B$116,0.25,IF(AE324&lt;=HORAS!$B$117,0.5,IF(AE324&lt;=HORAS!$B$114,0.75,1))))</f>
        <v>0</v>
      </c>
      <c r="AG324" s="67">
        <f t="shared" si="168"/>
        <v>0</v>
      </c>
      <c r="AH324" s="67">
        <f>IF(AA324&gt;=8,IF(E324&lt;HORAS!$B$97,AF324,0),0)</f>
        <v>0</v>
      </c>
      <c r="AI324" s="67">
        <f>IF(E324&gt;=HORAS!$B$97,AF324,0)</f>
        <v>0</v>
      </c>
      <c r="AJ324" s="67">
        <f t="shared" si="169"/>
        <v>0</v>
      </c>
      <c r="AK324" s="67">
        <f t="shared" si="170"/>
        <v>0</v>
      </c>
      <c r="AL324" s="71">
        <f t="shared" si="171"/>
        <v>0</v>
      </c>
      <c r="AN324" s="59">
        <f t="shared" si="172"/>
        <v>0</v>
      </c>
      <c r="AO324" s="58">
        <f>IF(H324=1,IF(D324&lt;HORAS!$B$104,HORAS!$D$104-HORAS!$B$104,HORAS!$D$104-D324),0)</f>
        <v>0</v>
      </c>
      <c r="AP324" s="58">
        <f>IF(H324=1,IF(E324&gt;HORAS!$C$104,HORAS!$C$104,E324),0)</f>
        <v>0</v>
      </c>
      <c r="AQ324" s="58">
        <f t="shared" si="173"/>
        <v>0</v>
      </c>
      <c r="AR324" s="72">
        <f t="shared" si="174"/>
        <v>0</v>
      </c>
      <c r="AS324" s="72">
        <f t="shared" si="175"/>
        <v>0</v>
      </c>
      <c r="AT324" s="68">
        <f>IF(AS324&lt;=HORAS!$B$115,0,IF(AS324&lt;=HORAS!$B$116,0.25,IF(AS324&lt;=HORAS!$B$117,0.5,IF(AS324&lt;=HORAS!$B$114,0.75,1))))</f>
        <v>0</v>
      </c>
      <c r="AU324" s="67">
        <f t="shared" si="176"/>
        <v>0</v>
      </c>
      <c r="AV324" s="59">
        <f>IF(H324=1,IF(E324&gt;HORAS!$C$104,E324-HORAS!$C$104),0)</f>
        <v>0</v>
      </c>
      <c r="AW324" s="67">
        <f t="shared" si="177"/>
        <v>0</v>
      </c>
      <c r="AX324" s="67">
        <f t="shared" si="178"/>
        <v>0</v>
      </c>
      <c r="AY324" s="68">
        <f>IF(AX324&lt;=HORAS!$B$115,0,IF(AX324&lt;=HORAS!$B$116,0.25,IF(AX324&lt;=HORAS!$B$117,0.5,IF(AX324&lt;=HORAS!$B$114,0.75,1))))</f>
        <v>0</v>
      </c>
      <c r="AZ324" s="67">
        <f t="shared" si="179"/>
        <v>0</v>
      </c>
      <c r="BA324" s="67"/>
    </row>
    <row r="325" spans="1:53" s="72" customFormat="1" x14ac:dyDescent="0.2">
      <c r="A325" s="64" t="s">
        <v>237</v>
      </c>
      <c r="B325" s="64" t="s">
        <v>55</v>
      </c>
      <c r="C325" s="61"/>
      <c r="D325" s="62"/>
      <c r="E325" s="59"/>
      <c r="F325" s="66">
        <f>IF(G325=1,0,IF(E325&gt;HORAS!$B$96,E325-HORAS!$B$96,))</f>
        <v>0</v>
      </c>
      <c r="G325" s="67">
        <f t="shared" si="180"/>
        <v>0</v>
      </c>
      <c r="H325" s="67">
        <f>IF(D325&gt;=HORAS!$B$103,1,0)</f>
        <v>0</v>
      </c>
      <c r="I325" s="68">
        <f t="shared" si="181"/>
        <v>0</v>
      </c>
      <c r="J325" s="68">
        <f>IF(I325&lt;=HORAS!$B$115,0,IF(I325&lt;=HORAS!$B$116,0.25,IF(I325&lt;=HORAS!$B$117,0.5,IF(I325&lt;=HORAS!$B$114,0.75,1))))</f>
        <v>0</v>
      </c>
      <c r="K325" s="69">
        <f>IF(G325=1,0,IF(E325&gt;HORAS!$B$97,E325-HORAS!$B$97,0))</f>
        <v>0</v>
      </c>
      <c r="L325" s="68">
        <f t="shared" si="182"/>
        <v>0</v>
      </c>
      <c r="M325" s="68">
        <f t="shared" si="183"/>
        <v>0</v>
      </c>
      <c r="N325" s="67">
        <f t="shared" si="184"/>
        <v>0</v>
      </c>
      <c r="O325" s="67">
        <f>IF(E325&lt;HORAS!$B$97,J325,0)</f>
        <v>0</v>
      </c>
      <c r="P325" s="67">
        <f t="shared" si="185"/>
        <v>0</v>
      </c>
      <c r="Q325" s="67">
        <f>IF(E325&gt;HORAS!$B$97,J325,0)</f>
        <v>0</v>
      </c>
      <c r="R325" s="67">
        <f t="shared" si="157"/>
        <v>0</v>
      </c>
      <c r="S325" s="67">
        <f t="shared" si="158"/>
        <v>0</v>
      </c>
      <c r="T325" s="67"/>
      <c r="U325" s="67">
        <f t="shared" si="159"/>
        <v>6</v>
      </c>
      <c r="V325" s="70" t="e">
        <f>VLOOKUP(C325,HORAS!$A$120:$A$137,1,FALSE)</f>
        <v>#N/A</v>
      </c>
      <c r="W325" s="67" t="b">
        <f t="shared" si="160"/>
        <v>1</v>
      </c>
      <c r="X325" s="59">
        <f t="shared" si="161"/>
        <v>0</v>
      </c>
      <c r="Y325" s="71">
        <f t="shared" si="162"/>
        <v>0</v>
      </c>
      <c r="Z325" s="71">
        <f t="shared" si="163"/>
        <v>0</v>
      </c>
      <c r="AA325" s="67">
        <f t="shared" si="164"/>
        <v>0</v>
      </c>
      <c r="AB325" s="67">
        <f t="shared" si="165"/>
        <v>0</v>
      </c>
      <c r="AC325" s="69">
        <f>IF(U325=7,IF(E325&gt;HORAS!$B$97,E325-HORAS!$B$97,0),IF(W325=FALSE,IF(E325&gt;HORAS!$B$97,E325-HORAS!$B$97,0),0))</f>
        <v>0</v>
      </c>
      <c r="AD325" s="71">
        <f t="shared" si="166"/>
        <v>0</v>
      </c>
      <c r="AE325" s="71">
        <f t="shared" si="167"/>
        <v>0</v>
      </c>
      <c r="AF325" s="68">
        <f>IF(AE325&lt;=HORAS!$B$115,0,IF(AE325&lt;=HORAS!$B$116,0.25,IF(AE325&lt;=HORAS!$B$117,0.5,IF(AE325&lt;=HORAS!$B$114,0.75,1))))</f>
        <v>0</v>
      </c>
      <c r="AG325" s="67">
        <f t="shared" si="168"/>
        <v>0</v>
      </c>
      <c r="AH325" s="67">
        <f>IF(AA325&gt;=8,IF(E325&lt;HORAS!$B$97,AF325,0),0)</f>
        <v>0</v>
      </c>
      <c r="AI325" s="67">
        <f>IF(E325&gt;=HORAS!$B$97,AF325,0)</f>
        <v>0</v>
      </c>
      <c r="AJ325" s="67">
        <f t="shared" si="169"/>
        <v>0</v>
      </c>
      <c r="AK325" s="67">
        <f t="shared" si="170"/>
        <v>0</v>
      </c>
      <c r="AL325" s="71">
        <f t="shared" si="171"/>
        <v>0</v>
      </c>
      <c r="AN325" s="59">
        <f t="shared" si="172"/>
        <v>0</v>
      </c>
      <c r="AO325" s="58">
        <f>IF(H325=1,IF(D325&lt;HORAS!$B$104,HORAS!$D$104-HORAS!$B$104,HORAS!$D$104-D325),0)</f>
        <v>0</v>
      </c>
      <c r="AP325" s="58">
        <f>IF(H325=1,IF(E325&gt;HORAS!$C$104,HORAS!$C$104,E325),0)</f>
        <v>0</v>
      </c>
      <c r="AQ325" s="58">
        <f t="shared" si="173"/>
        <v>0</v>
      </c>
      <c r="AR325" s="72">
        <f t="shared" si="174"/>
        <v>0</v>
      </c>
      <c r="AS325" s="72">
        <f t="shared" si="175"/>
        <v>0</v>
      </c>
      <c r="AT325" s="68">
        <f>IF(AS325&lt;=HORAS!$B$115,0,IF(AS325&lt;=HORAS!$B$116,0.25,IF(AS325&lt;=HORAS!$B$117,0.5,IF(AS325&lt;=HORAS!$B$114,0.75,1))))</f>
        <v>0</v>
      </c>
      <c r="AU325" s="67">
        <f t="shared" si="176"/>
        <v>0</v>
      </c>
      <c r="AV325" s="59">
        <f>IF(H325=1,IF(E325&gt;HORAS!$C$104,E325-HORAS!$C$104),0)</f>
        <v>0</v>
      </c>
      <c r="AW325" s="67">
        <f t="shared" si="177"/>
        <v>0</v>
      </c>
      <c r="AX325" s="67">
        <f t="shared" si="178"/>
        <v>0</v>
      </c>
      <c r="AY325" s="68">
        <f>IF(AX325&lt;=HORAS!$B$115,0,IF(AX325&lt;=HORAS!$B$116,0.25,IF(AX325&lt;=HORAS!$B$117,0.5,IF(AX325&lt;=HORAS!$B$114,0.75,1))))</f>
        <v>0</v>
      </c>
      <c r="AZ325" s="67">
        <f t="shared" si="179"/>
        <v>0</v>
      </c>
      <c r="BA325" s="67"/>
    </row>
    <row r="326" spans="1:53" s="72" customFormat="1" x14ac:dyDescent="0.2">
      <c r="A326" s="64" t="s">
        <v>238</v>
      </c>
      <c r="B326" s="64" t="s">
        <v>252</v>
      </c>
      <c r="C326" s="74">
        <v>45665</v>
      </c>
      <c r="D326" s="62">
        <v>0.83333333333333337</v>
      </c>
      <c r="E326" s="59">
        <v>4.1666666666666664E-2</v>
      </c>
      <c r="F326" s="66">
        <f>IF(G326=1,0,IF(E326&gt;HORAS!$B$96,E326-HORAS!$B$96,))</f>
        <v>0</v>
      </c>
      <c r="G326" s="67">
        <f t="shared" si="180"/>
        <v>0</v>
      </c>
      <c r="H326" s="67">
        <f>IF(D326&gt;=HORAS!$B$103,1,0)</f>
        <v>1</v>
      </c>
      <c r="I326" s="68">
        <f t="shared" si="181"/>
        <v>0</v>
      </c>
      <c r="J326" s="68">
        <f>IF(I326&lt;=HORAS!$B$115,0,IF(I326&lt;=HORAS!$B$116,0.25,IF(I326&lt;=HORAS!$B$117,0.5,IF(I326&lt;=HORAS!$B$114,0.75,1))))</f>
        <v>0</v>
      </c>
      <c r="K326" s="69">
        <f>IF(G326=1,0,IF(E326&gt;HORAS!$B$97,E326-HORAS!$B$97,0))</f>
        <v>0</v>
      </c>
      <c r="L326" s="68">
        <f t="shared" si="182"/>
        <v>0</v>
      </c>
      <c r="M326" s="68">
        <f t="shared" si="183"/>
        <v>0</v>
      </c>
      <c r="N326" s="67">
        <f t="shared" si="184"/>
        <v>0</v>
      </c>
      <c r="O326" s="67">
        <f>IF(E326&lt;HORAS!$B$97,J326,0)</f>
        <v>0</v>
      </c>
      <c r="P326" s="67">
        <f t="shared" si="185"/>
        <v>0</v>
      </c>
      <c r="Q326" s="67">
        <f>IF(E326&gt;HORAS!$B$97,J326,0)</f>
        <v>0</v>
      </c>
      <c r="R326" s="100">
        <v>1</v>
      </c>
      <c r="S326" s="67">
        <f t="shared" ref="S326:S343" si="186">P326+Q326</f>
        <v>0</v>
      </c>
      <c r="T326" s="67"/>
      <c r="U326" s="67">
        <f t="shared" ref="U326:U343" si="187">WEEKDAY(C326,2)</f>
        <v>3</v>
      </c>
      <c r="V326" s="70" t="e">
        <f>VLOOKUP(C326,HORAS!$A$120:$A$137,1,FALSE)</f>
        <v>#N/A</v>
      </c>
      <c r="W326" s="67" t="b">
        <f t="shared" ref="W326:W343" si="188">ISERROR(V326)</f>
        <v>1</v>
      </c>
      <c r="X326" s="59">
        <f t="shared" ref="X326:X343" si="189">IF(U326=7,E326-D326,IF(W326=FALSE,E326-D326,0))</f>
        <v>0</v>
      </c>
      <c r="Y326" s="71">
        <f t="shared" ref="Y326:Y343" si="190">HOUR(X326)</f>
        <v>0</v>
      </c>
      <c r="Z326" s="71">
        <f t="shared" ref="Z326:Z343" si="191">MINUTE(X326)</f>
        <v>0</v>
      </c>
      <c r="AA326" s="67">
        <f t="shared" ref="AA326:AA343" si="192">IF(Y326&lt;8,Y326,8)</f>
        <v>0</v>
      </c>
      <c r="AB326" s="67">
        <f t="shared" ref="AB326:AB343" si="193">IF(Y326&gt;=8,Y326-AA326,0)</f>
        <v>0</v>
      </c>
      <c r="AC326" s="69">
        <f>IF(U326=7,IF(E326&gt;HORAS!$B$97,E326-HORAS!$B$97,0),IF(W326=FALSE,IF(E326&gt;HORAS!$B$97,E326-HORAS!$B$97,0),0))</f>
        <v>0</v>
      </c>
      <c r="AD326" s="71">
        <f t="shared" ref="AD326:AD343" si="194">HOUR(AC326)</f>
        <v>0</v>
      </c>
      <c r="AE326" s="71">
        <f t="shared" ref="AE326:AE343" si="195">MINUTE(AC326)</f>
        <v>0</v>
      </c>
      <c r="AF326" s="68">
        <f>IF(AE326&lt;=HORAS!$B$115,0,IF(AE326&lt;=HORAS!$B$116,0.25,IF(AE326&lt;=HORAS!$B$117,0.5,IF(AE326&lt;=HORAS!$B$114,0.75,1))))</f>
        <v>0</v>
      </c>
      <c r="AG326" s="67">
        <f t="shared" ref="AG326:AG343" si="196">IF(AA326&lt;8,AF326,0)</f>
        <v>0</v>
      </c>
      <c r="AH326" s="67">
        <f>IF(AA326&gt;=8,IF(E326&lt;HORAS!$B$97,AF326,0),0)</f>
        <v>0</v>
      </c>
      <c r="AI326" s="67">
        <f>IF(E326&gt;=HORAS!$B$97,AF326,0)</f>
        <v>0</v>
      </c>
      <c r="AJ326" s="67">
        <f t="shared" ref="AJ326:AJ343" si="197">AA326+AG326</f>
        <v>0</v>
      </c>
      <c r="AK326" s="67">
        <f t="shared" ref="AK326:AK343" si="198">AB326+AH326</f>
        <v>0</v>
      </c>
      <c r="AL326" s="71">
        <f t="shared" ref="AL326:AL343" si="199">AD326+AI326</f>
        <v>0</v>
      </c>
      <c r="AN326" s="59">
        <f t="shared" ref="AN326:AN343" si="200">IF(H326=1,E326-(D326-12),0)</f>
        <v>11.208333333333332</v>
      </c>
      <c r="AO326" s="58">
        <f>IF(H326=1,IF(D326&lt;HORAS!$B$104,HORAS!$D$104-HORAS!$B$104,HORAS!$D$104-D326),0)</f>
        <v>23.125</v>
      </c>
      <c r="AP326" s="58">
        <f>IF(H326=1,IF(E326&gt;HORAS!$C$104,HORAS!$C$104,E326),0)</f>
        <v>4.1666666666666664E-2</v>
      </c>
      <c r="AQ326" s="58">
        <f t="shared" ref="AQ326:AQ343" si="201">AO326+AP326</f>
        <v>23.166666666666668</v>
      </c>
      <c r="AR326" s="72">
        <f t="shared" ref="AR326:AR343" si="202">HOUR(AQ326)</f>
        <v>4</v>
      </c>
      <c r="AS326" s="72">
        <f t="shared" ref="AS326:AS343" si="203">MINUTE(AQ326)</f>
        <v>0</v>
      </c>
      <c r="AT326" s="68">
        <f>IF(AS326&lt;=HORAS!$B$115,0,IF(AS326&lt;=HORAS!$B$116,0.25,IF(AS326&lt;=HORAS!$B$117,0.5,IF(AS326&lt;=HORAS!$B$114,0.75,1))))</f>
        <v>0</v>
      </c>
      <c r="AU326" s="100">
        <f t="shared" ref="AU326:AU343" si="204">AR326+AT326</f>
        <v>4</v>
      </c>
      <c r="AV326" s="59" t="b">
        <f>IF(H326=1,IF(E326&gt;HORAS!$C$104,E326-HORAS!$C$104),0)</f>
        <v>0</v>
      </c>
      <c r="AW326" s="67">
        <f t="shared" ref="AW326:AW343" si="205">HOUR(AV326)</f>
        <v>0</v>
      </c>
      <c r="AX326" s="67">
        <f t="shared" ref="AX326:AX343" si="206">MINUTE(AV326)</f>
        <v>0</v>
      </c>
      <c r="AY326" s="68">
        <f>IF(AX326&lt;=HORAS!$B$115,0,IF(AX326&lt;=HORAS!$B$116,0.25,IF(AX326&lt;=HORAS!$B$117,0.5,IF(AX326&lt;=HORAS!$B$114,0.75,1))))</f>
        <v>0</v>
      </c>
      <c r="AZ326" s="67">
        <f t="shared" ref="AZ326:AZ343" si="207">AW326+AY326</f>
        <v>0</v>
      </c>
      <c r="BA326" s="67"/>
    </row>
    <row r="327" spans="1:53" s="72" customFormat="1" x14ac:dyDescent="0.2">
      <c r="A327" s="73" t="s">
        <v>241</v>
      </c>
      <c r="B327" s="64" t="s">
        <v>7</v>
      </c>
      <c r="C327" s="61"/>
      <c r="D327" s="62"/>
      <c r="E327" s="59"/>
      <c r="F327" s="66">
        <f>IF(G327=1,0,IF(E327&gt;HORAS!$B$96,E327-HORAS!$B$96,))</f>
        <v>0</v>
      </c>
      <c r="G327" s="67">
        <f t="shared" ref="G327:G343" si="208">IF(U327=7,1,IF(W327=FALSE,1,0))</f>
        <v>0</v>
      </c>
      <c r="H327" s="67">
        <f>IF(D327&gt;=HORAS!$B$103,1,0)</f>
        <v>0</v>
      </c>
      <c r="I327" s="68">
        <f t="shared" ref="I327:I343" si="209">MINUTE(F327)</f>
        <v>0</v>
      </c>
      <c r="J327" s="68">
        <f>IF(I327&lt;=HORAS!$B$115,0,IF(I327&lt;=HORAS!$B$116,0.25,IF(I327&lt;=HORAS!$B$117,0.5,IF(I327&lt;=HORAS!$B$114,0.75,1))))</f>
        <v>0</v>
      </c>
      <c r="K327" s="69">
        <f>IF(G327=1,0,IF(E327&gt;HORAS!$B$97,E327-HORAS!$B$97,0))</f>
        <v>0</v>
      </c>
      <c r="L327" s="68">
        <f t="shared" ref="L327:L343" si="210">MINUTE(K327)</f>
        <v>0</v>
      </c>
      <c r="M327" s="68">
        <f t="shared" ref="M327:M343" si="211">HOUR(F327)</f>
        <v>0</v>
      </c>
      <c r="N327" s="67">
        <f t="shared" ref="N327:N343" si="212">M327-P327</f>
        <v>0</v>
      </c>
      <c r="O327" s="67">
        <f>IF(E327&lt;HORAS!$B$97,J327,0)</f>
        <v>0</v>
      </c>
      <c r="P327" s="67">
        <f t="shared" ref="P327:P343" si="213">HOUR(K327)</f>
        <v>0</v>
      </c>
      <c r="Q327" s="67">
        <f>IF(E327&gt;HORAS!$B$97,J327,0)</f>
        <v>0</v>
      </c>
      <c r="R327" s="67">
        <f t="shared" ref="R327:R343" si="214">N327+O327</f>
        <v>0</v>
      </c>
      <c r="S327" s="67">
        <f t="shared" si="186"/>
        <v>0</v>
      </c>
      <c r="T327" s="67"/>
      <c r="U327" s="67">
        <f t="shared" si="187"/>
        <v>6</v>
      </c>
      <c r="V327" s="70" t="e">
        <f>VLOOKUP(C327,HORAS!$A$120:$A$137,1,FALSE)</f>
        <v>#N/A</v>
      </c>
      <c r="W327" s="67" t="b">
        <f t="shared" si="188"/>
        <v>1</v>
      </c>
      <c r="X327" s="59">
        <f t="shared" si="189"/>
        <v>0</v>
      </c>
      <c r="Y327" s="71">
        <f t="shared" si="190"/>
        <v>0</v>
      </c>
      <c r="Z327" s="71">
        <f t="shared" si="191"/>
        <v>0</v>
      </c>
      <c r="AA327" s="67">
        <f t="shared" si="192"/>
        <v>0</v>
      </c>
      <c r="AB327" s="67">
        <f t="shared" si="193"/>
        <v>0</v>
      </c>
      <c r="AC327" s="69">
        <f>IF(U327=7,IF(E327&gt;HORAS!$B$97,E327-HORAS!$B$97,0),IF(W327=FALSE,IF(E327&gt;HORAS!$B$97,E327-HORAS!$B$97,0),0))</f>
        <v>0</v>
      </c>
      <c r="AD327" s="71">
        <f t="shared" si="194"/>
        <v>0</v>
      </c>
      <c r="AE327" s="71">
        <f t="shared" si="195"/>
        <v>0</v>
      </c>
      <c r="AF327" s="68">
        <f>IF(AE327&lt;=HORAS!$B$115,0,IF(AE327&lt;=HORAS!$B$116,0.25,IF(AE327&lt;=HORAS!$B$117,0.5,IF(AE327&lt;=HORAS!$B$114,0.75,1))))</f>
        <v>0</v>
      </c>
      <c r="AG327" s="67">
        <f t="shared" si="196"/>
        <v>0</v>
      </c>
      <c r="AH327" s="67">
        <f>IF(AA327&gt;=8,IF(E327&lt;HORAS!$B$97,AF327,0),0)</f>
        <v>0</v>
      </c>
      <c r="AI327" s="67">
        <f>IF(E327&gt;=HORAS!$B$97,AF327,0)</f>
        <v>0</v>
      </c>
      <c r="AJ327" s="67">
        <f t="shared" si="197"/>
        <v>0</v>
      </c>
      <c r="AK327" s="67">
        <f t="shared" si="198"/>
        <v>0</v>
      </c>
      <c r="AL327" s="71">
        <f t="shared" si="199"/>
        <v>0</v>
      </c>
      <c r="AN327" s="59">
        <f t="shared" si="200"/>
        <v>0</v>
      </c>
      <c r="AO327" s="58">
        <f>IF(H327=1,IF(D327&lt;HORAS!$B$104,HORAS!$D$104-HORAS!$B$104,HORAS!$D$104-D327),0)</f>
        <v>0</v>
      </c>
      <c r="AP327" s="58">
        <f>IF(H327=1,IF(E327&gt;HORAS!$C$104,HORAS!$C$104,E327),0)</f>
        <v>0</v>
      </c>
      <c r="AQ327" s="58">
        <f t="shared" si="201"/>
        <v>0</v>
      </c>
      <c r="AR327" s="72">
        <f t="shared" si="202"/>
        <v>0</v>
      </c>
      <c r="AS327" s="72">
        <f t="shared" si="203"/>
        <v>0</v>
      </c>
      <c r="AT327" s="68">
        <f>IF(AS327&lt;=HORAS!$B$115,0,IF(AS327&lt;=HORAS!$B$116,0.25,IF(AS327&lt;=HORAS!$B$117,0.5,IF(AS327&lt;=HORAS!$B$114,0.75,1))))</f>
        <v>0</v>
      </c>
      <c r="AU327" s="67">
        <f t="shared" si="204"/>
        <v>0</v>
      </c>
      <c r="AV327" s="59">
        <f>IF(H327=1,IF(E327&gt;HORAS!$C$104,E327-HORAS!$C$104),0)</f>
        <v>0</v>
      </c>
      <c r="AW327" s="67">
        <f t="shared" si="205"/>
        <v>0</v>
      </c>
      <c r="AX327" s="67">
        <f t="shared" si="206"/>
        <v>0</v>
      </c>
      <c r="AY327" s="68">
        <f>IF(AX327&lt;=HORAS!$B$115,0,IF(AX327&lt;=HORAS!$B$116,0.25,IF(AX327&lt;=HORAS!$B$117,0.5,IF(AX327&lt;=HORAS!$B$114,0.75,1))))</f>
        <v>0</v>
      </c>
      <c r="AZ327" s="67">
        <f t="shared" si="207"/>
        <v>0</v>
      </c>
      <c r="BA327" s="67"/>
    </row>
    <row r="328" spans="1:53" s="72" customFormat="1" x14ac:dyDescent="0.2">
      <c r="A328" s="73" t="s">
        <v>241</v>
      </c>
      <c r="B328" s="64" t="s">
        <v>7</v>
      </c>
      <c r="C328" s="61"/>
      <c r="D328" s="62"/>
      <c r="E328" s="59"/>
      <c r="F328" s="66">
        <f>IF(G328=1,0,IF(E328&gt;HORAS!$B$96,E328-HORAS!$B$96,))</f>
        <v>0</v>
      </c>
      <c r="G328" s="67">
        <f t="shared" si="208"/>
        <v>0</v>
      </c>
      <c r="H328" s="67">
        <f>IF(D328&gt;=HORAS!$B$103,1,0)</f>
        <v>0</v>
      </c>
      <c r="I328" s="68">
        <f t="shared" si="209"/>
        <v>0</v>
      </c>
      <c r="J328" s="68">
        <f>IF(I328&lt;=HORAS!$B$115,0,IF(I328&lt;=HORAS!$B$116,0.25,IF(I328&lt;=HORAS!$B$117,0.5,IF(I328&lt;=HORAS!$B$114,0.75,1))))</f>
        <v>0</v>
      </c>
      <c r="K328" s="69">
        <f>IF(G328=1,0,IF(E328&gt;HORAS!$B$97,E328-HORAS!$B$97,0))</f>
        <v>0</v>
      </c>
      <c r="L328" s="68">
        <f t="shared" si="210"/>
        <v>0</v>
      </c>
      <c r="M328" s="68">
        <f t="shared" si="211"/>
        <v>0</v>
      </c>
      <c r="N328" s="67">
        <f t="shared" si="212"/>
        <v>0</v>
      </c>
      <c r="O328" s="67">
        <f>IF(E328&lt;HORAS!$B$97,J328,0)</f>
        <v>0</v>
      </c>
      <c r="P328" s="67">
        <f t="shared" si="213"/>
        <v>0</v>
      </c>
      <c r="Q328" s="67">
        <f>IF(E328&gt;HORAS!$B$97,J328,0)</f>
        <v>0</v>
      </c>
      <c r="R328" s="67">
        <f t="shared" si="214"/>
        <v>0</v>
      </c>
      <c r="S328" s="67">
        <f t="shared" si="186"/>
        <v>0</v>
      </c>
      <c r="T328" s="67"/>
      <c r="U328" s="67">
        <f t="shared" si="187"/>
        <v>6</v>
      </c>
      <c r="V328" s="70" t="e">
        <f>VLOOKUP(C328,HORAS!$A$120:$A$137,1,FALSE)</f>
        <v>#N/A</v>
      </c>
      <c r="W328" s="67" t="b">
        <f t="shared" si="188"/>
        <v>1</v>
      </c>
      <c r="X328" s="59">
        <f t="shared" si="189"/>
        <v>0</v>
      </c>
      <c r="Y328" s="71">
        <f t="shared" si="190"/>
        <v>0</v>
      </c>
      <c r="Z328" s="71">
        <f t="shared" si="191"/>
        <v>0</v>
      </c>
      <c r="AA328" s="67">
        <f t="shared" si="192"/>
        <v>0</v>
      </c>
      <c r="AB328" s="67">
        <f t="shared" si="193"/>
        <v>0</v>
      </c>
      <c r="AC328" s="69">
        <f>IF(U328=7,IF(E328&gt;HORAS!$B$97,E328-HORAS!$B$97,0),IF(W328=FALSE,IF(E328&gt;HORAS!$B$97,E328-HORAS!$B$97,0),0))</f>
        <v>0</v>
      </c>
      <c r="AD328" s="71">
        <f t="shared" si="194"/>
        <v>0</v>
      </c>
      <c r="AE328" s="71">
        <f t="shared" si="195"/>
        <v>0</v>
      </c>
      <c r="AF328" s="68">
        <f>IF(AE328&lt;=HORAS!$B$115,0,IF(AE328&lt;=HORAS!$B$116,0.25,IF(AE328&lt;=HORAS!$B$117,0.5,IF(AE328&lt;=HORAS!$B$114,0.75,1))))</f>
        <v>0</v>
      </c>
      <c r="AG328" s="67">
        <f t="shared" si="196"/>
        <v>0</v>
      </c>
      <c r="AH328" s="67">
        <f>IF(AA328&gt;=8,IF(E328&lt;HORAS!$B$97,AF328,0),0)</f>
        <v>0</v>
      </c>
      <c r="AI328" s="67">
        <f>IF(E328&gt;=HORAS!$B$97,AF328,0)</f>
        <v>0</v>
      </c>
      <c r="AJ328" s="67">
        <f t="shared" si="197"/>
        <v>0</v>
      </c>
      <c r="AK328" s="67">
        <f t="shared" si="198"/>
        <v>0</v>
      </c>
      <c r="AL328" s="71">
        <f t="shared" si="199"/>
        <v>0</v>
      </c>
      <c r="AN328" s="59">
        <f t="shared" si="200"/>
        <v>0</v>
      </c>
      <c r="AO328" s="58">
        <f>IF(H328=1,IF(D328&lt;HORAS!$B$104,HORAS!$D$104-HORAS!$B$104,HORAS!$D$104-D328),0)</f>
        <v>0</v>
      </c>
      <c r="AP328" s="58">
        <f>IF(H328=1,IF(E328&gt;HORAS!$C$104,HORAS!$C$104,E328),0)</f>
        <v>0</v>
      </c>
      <c r="AQ328" s="58">
        <f t="shared" si="201"/>
        <v>0</v>
      </c>
      <c r="AR328" s="72">
        <f t="shared" si="202"/>
        <v>0</v>
      </c>
      <c r="AS328" s="72">
        <f t="shared" si="203"/>
        <v>0</v>
      </c>
      <c r="AT328" s="68">
        <f>IF(AS328&lt;=HORAS!$B$115,0,IF(AS328&lt;=HORAS!$B$116,0.25,IF(AS328&lt;=HORAS!$B$117,0.5,IF(AS328&lt;=HORAS!$B$114,0.75,1))))</f>
        <v>0</v>
      </c>
      <c r="AU328" s="67">
        <f t="shared" si="204"/>
        <v>0</v>
      </c>
      <c r="AV328" s="59">
        <f>IF(H328=1,IF(E328&gt;HORAS!$C$104,E328-HORAS!$C$104),0)</f>
        <v>0</v>
      </c>
      <c r="AW328" s="67">
        <f t="shared" si="205"/>
        <v>0</v>
      </c>
      <c r="AX328" s="67">
        <f t="shared" si="206"/>
        <v>0</v>
      </c>
      <c r="AY328" s="68">
        <f>IF(AX328&lt;=HORAS!$B$115,0,IF(AX328&lt;=HORAS!$B$116,0.25,IF(AX328&lt;=HORAS!$B$117,0.5,IF(AX328&lt;=HORAS!$B$114,0.75,1))))</f>
        <v>0</v>
      </c>
      <c r="AZ328" s="67">
        <f t="shared" si="207"/>
        <v>0</v>
      </c>
      <c r="BA328" s="67"/>
    </row>
    <row r="329" spans="1:53" s="72" customFormat="1" x14ac:dyDescent="0.2">
      <c r="A329" s="73" t="s">
        <v>241</v>
      </c>
      <c r="B329" s="64" t="s">
        <v>7</v>
      </c>
      <c r="C329" s="61"/>
      <c r="D329" s="62"/>
      <c r="E329" s="59"/>
      <c r="F329" s="66">
        <f>IF(G329=1,0,IF(E329&gt;HORAS!$B$96,E329-HORAS!$B$96,))</f>
        <v>0</v>
      </c>
      <c r="G329" s="67">
        <f t="shared" si="208"/>
        <v>0</v>
      </c>
      <c r="H329" s="67">
        <f>IF(D329&gt;=HORAS!$B$103,1,0)</f>
        <v>0</v>
      </c>
      <c r="I329" s="68">
        <f t="shared" si="209"/>
        <v>0</v>
      </c>
      <c r="J329" s="68">
        <f>IF(I329&lt;=HORAS!$B$115,0,IF(I329&lt;=HORAS!$B$116,0.25,IF(I329&lt;=HORAS!$B$117,0.5,IF(I329&lt;=HORAS!$B$114,0.75,1))))</f>
        <v>0</v>
      </c>
      <c r="K329" s="69">
        <f>IF(G329=1,0,IF(E329&gt;HORAS!$B$97,E329-HORAS!$B$97,0))</f>
        <v>0</v>
      </c>
      <c r="L329" s="68">
        <f t="shared" si="210"/>
        <v>0</v>
      </c>
      <c r="M329" s="68">
        <f t="shared" si="211"/>
        <v>0</v>
      </c>
      <c r="N329" s="67">
        <f t="shared" si="212"/>
        <v>0</v>
      </c>
      <c r="O329" s="67">
        <f>IF(E329&lt;HORAS!$B$97,J329,0)</f>
        <v>0</v>
      </c>
      <c r="P329" s="67">
        <f t="shared" si="213"/>
        <v>0</v>
      </c>
      <c r="Q329" s="67">
        <f>IF(E329&gt;HORAS!$B$97,J329,0)</f>
        <v>0</v>
      </c>
      <c r="R329" s="67">
        <f t="shared" si="214"/>
        <v>0</v>
      </c>
      <c r="S329" s="67">
        <f t="shared" si="186"/>
        <v>0</v>
      </c>
      <c r="T329" s="67"/>
      <c r="U329" s="67">
        <f t="shared" si="187"/>
        <v>6</v>
      </c>
      <c r="V329" s="70" t="e">
        <f>VLOOKUP(C329,HORAS!$A$120:$A$137,1,FALSE)</f>
        <v>#N/A</v>
      </c>
      <c r="W329" s="67" t="b">
        <f t="shared" si="188"/>
        <v>1</v>
      </c>
      <c r="X329" s="59">
        <f t="shared" si="189"/>
        <v>0</v>
      </c>
      <c r="Y329" s="71">
        <f t="shared" si="190"/>
        <v>0</v>
      </c>
      <c r="Z329" s="71">
        <f t="shared" si="191"/>
        <v>0</v>
      </c>
      <c r="AA329" s="67">
        <f t="shared" si="192"/>
        <v>0</v>
      </c>
      <c r="AB329" s="67">
        <f t="shared" si="193"/>
        <v>0</v>
      </c>
      <c r="AC329" s="69">
        <f>IF(U329=7,IF(E329&gt;HORAS!$B$97,E329-HORAS!$B$97,0),IF(W329=FALSE,IF(E329&gt;HORAS!$B$97,E329-HORAS!$B$97,0),0))</f>
        <v>0</v>
      </c>
      <c r="AD329" s="71">
        <f t="shared" si="194"/>
        <v>0</v>
      </c>
      <c r="AE329" s="71">
        <f t="shared" si="195"/>
        <v>0</v>
      </c>
      <c r="AF329" s="68">
        <f>IF(AE329&lt;=HORAS!$B$115,0,IF(AE329&lt;=HORAS!$B$116,0.25,IF(AE329&lt;=HORAS!$B$117,0.5,IF(AE329&lt;=HORAS!$B$114,0.75,1))))</f>
        <v>0</v>
      </c>
      <c r="AG329" s="67">
        <f t="shared" si="196"/>
        <v>0</v>
      </c>
      <c r="AH329" s="67">
        <f>IF(AA329&gt;=8,IF(E329&lt;HORAS!$B$97,AF329,0),0)</f>
        <v>0</v>
      </c>
      <c r="AI329" s="67">
        <f>IF(E329&gt;=HORAS!$B$97,AF329,0)</f>
        <v>0</v>
      </c>
      <c r="AJ329" s="67">
        <f t="shared" si="197"/>
        <v>0</v>
      </c>
      <c r="AK329" s="67">
        <f t="shared" si="198"/>
        <v>0</v>
      </c>
      <c r="AL329" s="71">
        <f t="shared" si="199"/>
        <v>0</v>
      </c>
      <c r="AN329" s="59">
        <f t="shared" si="200"/>
        <v>0</v>
      </c>
      <c r="AO329" s="58">
        <f>IF(H329=1,IF(D329&lt;HORAS!$B$104,HORAS!$D$104-HORAS!$B$104,HORAS!$D$104-D329),0)</f>
        <v>0</v>
      </c>
      <c r="AP329" s="58">
        <f>IF(H329=1,IF(E329&gt;HORAS!$C$104,HORAS!$C$104,E329),0)</f>
        <v>0</v>
      </c>
      <c r="AQ329" s="58">
        <f t="shared" si="201"/>
        <v>0</v>
      </c>
      <c r="AR329" s="72">
        <f t="shared" si="202"/>
        <v>0</v>
      </c>
      <c r="AS329" s="72">
        <f t="shared" si="203"/>
        <v>0</v>
      </c>
      <c r="AT329" s="68">
        <f>IF(AS329&lt;=HORAS!$B$115,0,IF(AS329&lt;=HORAS!$B$116,0.25,IF(AS329&lt;=HORAS!$B$117,0.5,IF(AS329&lt;=HORAS!$B$114,0.75,1))))</f>
        <v>0</v>
      </c>
      <c r="AU329" s="67">
        <f t="shared" si="204"/>
        <v>0</v>
      </c>
      <c r="AV329" s="59">
        <f>IF(H329=1,IF(E329&gt;HORAS!$C$104,E329-HORAS!$C$104),0)</f>
        <v>0</v>
      </c>
      <c r="AW329" s="67">
        <f t="shared" si="205"/>
        <v>0</v>
      </c>
      <c r="AX329" s="67">
        <f t="shared" si="206"/>
        <v>0</v>
      </c>
      <c r="AY329" s="68">
        <f>IF(AX329&lt;=HORAS!$B$115,0,IF(AX329&lt;=HORAS!$B$116,0.25,IF(AX329&lt;=HORAS!$B$117,0.5,IF(AX329&lt;=HORAS!$B$114,0.75,1))))</f>
        <v>0</v>
      </c>
      <c r="AZ329" s="67">
        <f t="shared" si="207"/>
        <v>0</v>
      </c>
      <c r="BA329" s="67"/>
    </row>
    <row r="330" spans="1:53" s="72" customFormat="1" x14ac:dyDescent="0.2">
      <c r="A330" s="73" t="s">
        <v>241</v>
      </c>
      <c r="B330" s="64" t="s">
        <v>7</v>
      </c>
      <c r="C330" s="61"/>
      <c r="D330" s="62"/>
      <c r="E330" s="59"/>
      <c r="F330" s="66">
        <f>IF(G330=1,0,IF(E330&gt;HORAS!$B$96,E330-HORAS!$B$96,))</f>
        <v>0</v>
      </c>
      <c r="G330" s="67">
        <f t="shared" si="208"/>
        <v>0</v>
      </c>
      <c r="H330" s="67">
        <f>IF(D330&gt;=HORAS!$B$103,1,0)</f>
        <v>0</v>
      </c>
      <c r="I330" s="68">
        <f t="shared" si="209"/>
        <v>0</v>
      </c>
      <c r="J330" s="68">
        <f>IF(I330&lt;=HORAS!$B$115,0,IF(I330&lt;=HORAS!$B$116,0.25,IF(I330&lt;=HORAS!$B$117,0.5,IF(I330&lt;=HORAS!$B$114,0.75,1))))</f>
        <v>0</v>
      </c>
      <c r="K330" s="69">
        <f>IF(G330=1,0,IF(E330&gt;HORAS!$B$97,E330-HORAS!$B$97,0))</f>
        <v>0</v>
      </c>
      <c r="L330" s="68">
        <f t="shared" si="210"/>
        <v>0</v>
      </c>
      <c r="M330" s="68">
        <f t="shared" si="211"/>
        <v>0</v>
      </c>
      <c r="N330" s="67">
        <f t="shared" si="212"/>
        <v>0</v>
      </c>
      <c r="O330" s="67">
        <f>IF(E330&lt;HORAS!$B$97,J330,0)</f>
        <v>0</v>
      </c>
      <c r="P330" s="67">
        <f t="shared" si="213"/>
        <v>0</v>
      </c>
      <c r="Q330" s="67">
        <f>IF(E330&gt;HORAS!$B$97,J330,0)</f>
        <v>0</v>
      </c>
      <c r="R330" s="67">
        <f t="shared" si="214"/>
        <v>0</v>
      </c>
      <c r="S330" s="67">
        <f t="shared" si="186"/>
        <v>0</v>
      </c>
      <c r="T330" s="67"/>
      <c r="U330" s="67">
        <f t="shared" si="187"/>
        <v>6</v>
      </c>
      <c r="V330" s="70" t="e">
        <f>VLOOKUP(C330,HORAS!$A$120:$A$137,1,FALSE)</f>
        <v>#N/A</v>
      </c>
      <c r="W330" s="67" t="b">
        <f t="shared" si="188"/>
        <v>1</v>
      </c>
      <c r="X330" s="59">
        <f t="shared" si="189"/>
        <v>0</v>
      </c>
      <c r="Y330" s="71">
        <f t="shared" si="190"/>
        <v>0</v>
      </c>
      <c r="Z330" s="71">
        <f t="shared" si="191"/>
        <v>0</v>
      </c>
      <c r="AA330" s="67">
        <f t="shared" si="192"/>
        <v>0</v>
      </c>
      <c r="AB330" s="67">
        <f t="shared" si="193"/>
        <v>0</v>
      </c>
      <c r="AC330" s="69">
        <f>IF(U330=7,IF(E330&gt;HORAS!$B$97,E330-HORAS!$B$97,0),IF(W330=FALSE,IF(E330&gt;HORAS!$B$97,E330-HORAS!$B$97,0),0))</f>
        <v>0</v>
      </c>
      <c r="AD330" s="71">
        <f t="shared" si="194"/>
        <v>0</v>
      </c>
      <c r="AE330" s="71">
        <f t="shared" si="195"/>
        <v>0</v>
      </c>
      <c r="AF330" s="68">
        <f>IF(AE330&lt;=HORAS!$B$115,0,IF(AE330&lt;=HORAS!$B$116,0.25,IF(AE330&lt;=HORAS!$B$117,0.5,IF(AE330&lt;=HORAS!$B$114,0.75,1))))</f>
        <v>0</v>
      </c>
      <c r="AG330" s="67">
        <f t="shared" si="196"/>
        <v>0</v>
      </c>
      <c r="AH330" s="67">
        <f>IF(AA330&gt;=8,IF(E330&lt;HORAS!$B$97,AF330,0),0)</f>
        <v>0</v>
      </c>
      <c r="AI330" s="67">
        <f>IF(E330&gt;=HORAS!$B$97,AF330,0)</f>
        <v>0</v>
      </c>
      <c r="AJ330" s="67">
        <f t="shared" si="197"/>
        <v>0</v>
      </c>
      <c r="AK330" s="67">
        <f t="shared" si="198"/>
        <v>0</v>
      </c>
      <c r="AL330" s="71">
        <f t="shared" si="199"/>
        <v>0</v>
      </c>
      <c r="AN330" s="59">
        <f t="shared" si="200"/>
        <v>0</v>
      </c>
      <c r="AO330" s="58">
        <f>IF(H330=1,IF(D330&lt;HORAS!$B$104,HORAS!$D$104-HORAS!$B$104,HORAS!$D$104-D330),0)</f>
        <v>0</v>
      </c>
      <c r="AP330" s="58">
        <f>IF(H330=1,IF(E330&gt;HORAS!$C$104,HORAS!$C$104,E330),0)</f>
        <v>0</v>
      </c>
      <c r="AQ330" s="58">
        <f t="shared" si="201"/>
        <v>0</v>
      </c>
      <c r="AR330" s="72">
        <f t="shared" si="202"/>
        <v>0</v>
      </c>
      <c r="AS330" s="72">
        <f t="shared" si="203"/>
        <v>0</v>
      </c>
      <c r="AT330" s="68">
        <f>IF(AS330&lt;=HORAS!$B$115,0,IF(AS330&lt;=HORAS!$B$116,0.25,IF(AS330&lt;=HORAS!$B$117,0.5,IF(AS330&lt;=HORAS!$B$114,0.75,1))))</f>
        <v>0</v>
      </c>
      <c r="AU330" s="67">
        <f t="shared" si="204"/>
        <v>0</v>
      </c>
      <c r="AV330" s="59">
        <f>IF(H330=1,IF(E330&gt;HORAS!$C$104,E330-HORAS!$C$104),0)</f>
        <v>0</v>
      </c>
      <c r="AW330" s="67">
        <f t="shared" si="205"/>
        <v>0</v>
      </c>
      <c r="AX330" s="67">
        <f t="shared" si="206"/>
        <v>0</v>
      </c>
      <c r="AY330" s="68">
        <f>IF(AX330&lt;=HORAS!$B$115,0,IF(AX330&lt;=HORAS!$B$116,0.25,IF(AX330&lt;=HORAS!$B$117,0.5,IF(AX330&lt;=HORAS!$B$114,0.75,1))))</f>
        <v>0</v>
      </c>
      <c r="AZ330" s="67">
        <f t="shared" si="207"/>
        <v>0</v>
      </c>
      <c r="BA330" s="67"/>
    </row>
    <row r="331" spans="1:53" s="72" customFormat="1" x14ac:dyDescent="0.2">
      <c r="A331" s="73" t="s">
        <v>241</v>
      </c>
      <c r="B331" s="64" t="s">
        <v>7</v>
      </c>
      <c r="C331" s="61"/>
      <c r="D331" s="62"/>
      <c r="E331" s="59"/>
      <c r="F331" s="66">
        <f>IF(G331=1,0,IF(E331&gt;HORAS!$B$96,E331-HORAS!$B$96,))</f>
        <v>0</v>
      </c>
      <c r="G331" s="67">
        <f t="shared" si="208"/>
        <v>0</v>
      </c>
      <c r="H331" s="67">
        <f>IF(D331&gt;=HORAS!$B$103,1,0)</f>
        <v>0</v>
      </c>
      <c r="I331" s="68">
        <f t="shared" si="209"/>
        <v>0</v>
      </c>
      <c r="J331" s="68">
        <f>IF(I331&lt;=HORAS!$B$115,0,IF(I331&lt;=HORAS!$B$116,0.25,IF(I331&lt;=HORAS!$B$117,0.5,IF(I331&lt;=HORAS!$B$114,0.75,1))))</f>
        <v>0</v>
      </c>
      <c r="K331" s="69">
        <f>IF(G331=1,0,IF(E331&gt;HORAS!$B$97,E331-HORAS!$B$97,0))</f>
        <v>0</v>
      </c>
      <c r="L331" s="68">
        <f t="shared" si="210"/>
        <v>0</v>
      </c>
      <c r="M331" s="68">
        <f t="shared" si="211"/>
        <v>0</v>
      </c>
      <c r="N331" s="67">
        <f t="shared" si="212"/>
        <v>0</v>
      </c>
      <c r="O331" s="67">
        <f>IF(E331&lt;HORAS!$B$97,J331,0)</f>
        <v>0</v>
      </c>
      <c r="P331" s="67">
        <f t="shared" si="213"/>
        <v>0</v>
      </c>
      <c r="Q331" s="67">
        <f>IF(E331&gt;HORAS!$B$97,J331,0)</f>
        <v>0</v>
      </c>
      <c r="R331" s="67">
        <f t="shared" si="214"/>
        <v>0</v>
      </c>
      <c r="S331" s="67">
        <f t="shared" si="186"/>
        <v>0</v>
      </c>
      <c r="T331" s="67"/>
      <c r="U331" s="67">
        <f t="shared" si="187"/>
        <v>6</v>
      </c>
      <c r="V331" s="70" t="e">
        <f>VLOOKUP(C331,HORAS!$A$120:$A$137,1,FALSE)</f>
        <v>#N/A</v>
      </c>
      <c r="W331" s="67" t="b">
        <f t="shared" si="188"/>
        <v>1</v>
      </c>
      <c r="X331" s="59">
        <f t="shared" si="189"/>
        <v>0</v>
      </c>
      <c r="Y331" s="71">
        <f t="shared" si="190"/>
        <v>0</v>
      </c>
      <c r="Z331" s="71">
        <f t="shared" si="191"/>
        <v>0</v>
      </c>
      <c r="AA331" s="67">
        <f t="shared" si="192"/>
        <v>0</v>
      </c>
      <c r="AB331" s="67">
        <f t="shared" si="193"/>
        <v>0</v>
      </c>
      <c r="AC331" s="69">
        <f>IF(U331=7,IF(E331&gt;HORAS!$B$97,E331-HORAS!$B$97,0),IF(W331=FALSE,IF(E331&gt;HORAS!$B$97,E331-HORAS!$B$97,0),0))</f>
        <v>0</v>
      </c>
      <c r="AD331" s="71">
        <f t="shared" si="194"/>
        <v>0</v>
      </c>
      <c r="AE331" s="71">
        <f t="shared" si="195"/>
        <v>0</v>
      </c>
      <c r="AF331" s="68">
        <f>IF(AE331&lt;=HORAS!$B$115,0,IF(AE331&lt;=HORAS!$B$116,0.25,IF(AE331&lt;=HORAS!$B$117,0.5,IF(AE331&lt;=HORAS!$B$114,0.75,1))))</f>
        <v>0</v>
      </c>
      <c r="AG331" s="67">
        <f t="shared" si="196"/>
        <v>0</v>
      </c>
      <c r="AH331" s="67">
        <f>IF(AA331&gt;=8,IF(E331&lt;HORAS!$B$97,AF331,0),0)</f>
        <v>0</v>
      </c>
      <c r="AI331" s="67">
        <f>IF(E331&gt;=HORAS!$B$97,AF331,0)</f>
        <v>0</v>
      </c>
      <c r="AJ331" s="67">
        <f t="shared" si="197"/>
        <v>0</v>
      </c>
      <c r="AK331" s="67">
        <f t="shared" si="198"/>
        <v>0</v>
      </c>
      <c r="AL331" s="71">
        <f t="shared" si="199"/>
        <v>0</v>
      </c>
      <c r="AN331" s="59">
        <f t="shared" si="200"/>
        <v>0</v>
      </c>
      <c r="AO331" s="58">
        <f>IF(H331=1,IF(D331&lt;HORAS!$B$104,HORAS!$D$104-HORAS!$B$104,HORAS!$D$104-D331),0)</f>
        <v>0</v>
      </c>
      <c r="AP331" s="58">
        <f>IF(H331=1,IF(E331&gt;HORAS!$C$104,HORAS!$C$104,E331),0)</f>
        <v>0</v>
      </c>
      <c r="AQ331" s="58">
        <f t="shared" si="201"/>
        <v>0</v>
      </c>
      <c r="AR331" s="72">
        <f t="shared" si="202"/>
        <v>0</v>
      </c>
      <c r="AS331" s="72">
        <f t="shared" si="203"/>
        <v>0</v>
      </c>
      <c r="AT331" s="68">
        <f>IF(AS331&lt;=HORAS!$B$115,0,IF(AS331&lt;=HORAS!$B$116,0.25,IF(AS331&lt;=HORAS!$B$117,0.5,IF(AS331&lt;=HORAS!$B$114,0.75,1))))</f>
        <v>0</v>
      </c>
      <c r="AU331" s="67">
        <f t="shared" si="204"/>
        <v>0</v>
      </c>
      <c r="AV331" s="59">
        <f>IF(H331=1,IF(E331&gt;HORAS!$C$104,E331-HORAS!$C$104),0)</f>
        <v>0</v>
      </c>
      <c r="AW331" s="67">
        <f t="shared" si="205"/>
        <v>0</v>
      </c>
      <c r="AX331" s="67">
        <f t="shared" si="206"/>
        <v>0</v>
      </c>
      <c r="AY331" s="68">
        <f>IF(AX331&lt;=HORAS!$B$115,0,IF(AX331&lt;=HORAS!$B$116,0.25,IF(AX331&lt;=HORAS!$B$117,0.5,IF(AX331&lt;=HORAS!$B$114,0.75,1))))</f>
        <v>0</v>
      </c>
      <c r="AZ331" s="67">
        <f t="shared" si="207"/>
        <v>0</v>
      </c>
      <c r="BA331" s="67"/>
    </row>
    <row r="332" spans="1:53" s="72" customFormat="1" x14ac:dyDescent="0.2">
      <c r="A332" s="73" t="s">
        <v>241</v>
      </c>
      <c r="B332" s="64" t="s">
        <v>7</v>
      </c>
      <c r="C332" s="61"/>
      <c r="D332" s="62"/>
      <c r="E332" s="59"/>
      <c r="F332" s="66">
        <f>IF(G332=1,0,IF(E332&gt;HORAS!$B$96,E332-HORAS!$B$96,))</f>
        <v>0</v>
      </c>
      <c r="G332" s="67">
        <f t="shared" si="208"/>
        <v>0</v>
      </c>
      <c r="H332" s="67">
        <f>IF(D332&gt;=HORAS!$B$103,1,0)</f>
        <v>0</v>
      </c>
      <c r="I332" s="68">
        <f t="shared" si="209"/>
        <v>0</v>
      </c>
      <c r="J332" s="68">
        <f>IF(I332&lt;=HORAS!$B$115,0,IF(I332&lt;=HORAS!$B$116,0.25,IF(I332&lt;=HORAS!$B$117,0.5,IF(I332&lt;=HORAS!$B$114,0.75,1))))</f>
        <v>0</v>
      </c>
      <c r="K332" s="69">
        <f>IF(G332=1,0,IF(E332&gt;HORAS!$B$97,E332-HORAS!$B$97,0))</f>
        <v>0</v>
      </c>
      <c r="L332" s="68">
        <f t="shared" si="210"/>
        <v>0</v>
      </c>
      <c r="M332" s="68">
        <f t="shared" si="211"/>
        <v>0</v>
      </c>
      <c r="N332" s="67">
        <f t="shared" si="212"/>
        <v>0</v>
      </c>
      <c r="O332" s="67">
        <f>IF(E332&lt;HORAS!$B$97,J332,0)</f>
        <v>0</v>
      </c>
      <c r="P332" s="67">
        <f t="shared" si="213"/>
        <v>0</v>
      </c>
      <c r="Q332" s="67">
        <f>IF(E332&gt;HORAS!$B$97,J332,0)</f>
        <v>0</v>
      </c>
      <c r="R332" s="67">
        <f t="shared" si="214"/>
        <v>0</v>
      </c>
      <c r="S332" s="67">
        <f t="shared" si="186"/>
        <v>0</v>
      </c>
      <c r="T332" s="67"/>
      <c r="U332" s="67">
        <f t="shared" si="187"/>
        <v>6</v>
      </c>
      <c r="V332" s="70" t="e">
        <f>VLOOKUP(C332,HORAS!$A$120:$A$137,1,FALSE)</f>
        <v>#N/A</v>
      </c>
      <c r="W332" s="67" t="b">
        <f t="shared" si="188"/>
        <v>1</v>
      </c>
      <c r="X332" s="59">
        <f t="shared" si="189"/>
        <v>0</v>
      </c>
      <c r="Y332" s="71">
        <f t="shared" si="190"/>
        <v>0</v>
      </c>
      <c r="Z332" s="71">
        <f t="shared" si="191"/>
        <v>0</v>
      </c>
      <c r="AA332" s="67">
        <f t="shared" si="192"/>
        <v>0</v>
      </c>
      <c r="AB332" s="67">
        <f t="shared" si="193"/>
        <v>0</v>
      </c>
      <c r="AC332" s="69">
        <f>IF(U332=7,IF(E332&gt;HORAS!$B$97,E332-HORAS!$B$97,0),IF(W332=FALSE,IF(E332&gt;HORAS!$B$97,E332-HORAS!$B$97,0),0))</f>
        <v>0</v>
      </c>
      <c r="AD332" s="71">
        <f t="shared" si="194"/>
        <v>0</v>
      </c>
      <c r="AE332" s="71">
        <f t="shared" si="195"/>
        <v>0</v>
      </c>
      <c r="AF332" s="68">
        <f>IF(AE332&lt;=HORAS!$B$115,0,IF(AE332&lt;=HORAS!$B$116,0.25,IF(AE332&lt;=HORAS!$B$117,0.5,IF(AE332&lt;=HORAS!$B$114,0.75,1))))</f>
        <v>0</v>
      </c>
      <c r="AG332" s="67">
        <f t="shared" si="196"/>
        <v>0</v>
      </c>
      <c r="AH332" s="67">
        <f>IF(AA332&gt;=8,IF(E332&lt;HORAS!$B$97,AF332,0),0)</f>
        <v>0</v>
      </c>
      <c r="AI332" s="67">
        <f>IF(E332&gt;=HORAS!$B$97,AF332,0)</f>
        <v>0</v>
      </c>
      <c r="AJ332" s="67">
        <f t="shared" si="197"/>
        <v>0</v>
      </c>
      <c r="AK332" s="67">
        <f t="shared" si="198"/>
        <v>0</v>
      </c>
      <c r="AL332" s="71">
        <f t="shared" si="199"/>
        <v>0</v>
      </c>
      <c r="AN332" s="59">
        <f t="shared" si="200"/>
        <v>0</v>
      </c>
      <c r="AO332" s="58">
        <f>IF(H332=1,IF(D332&lt;HORAS!$B$104,HORAS!$D$104-HORAS!$B$104,HORAS!$D$104-D332),0)</f>
        <v>0</v>
      </c>
      <c r="AP332" s="58">
        <f>IF(H332=1,IF(E332&gt;HORAS!$C$104,HORAS!$C$104,E332),0)</f>
        <v>0</v>
      </c>
      <c r="AQ332" s="58">
        <f t="shared" si="201"/>
        <v>0</v>
      </c>
      <c r="AR332" s="72">
        <f t="shared" si="202"/>
        <v>0</v>
      </c>
      <c r="AS332" s="72">
        <f t="shared" si="203"/>
        <v>0</v>
      </c>
      <c r="AT332" s="68">
        <f>IF(AS332&lt;=HORAS!$B$115,0,IF(AS332&lt;=HORAS!$B$116,0.25,IF(AS332&lt;=HORAS!$B$117,0.5,IF(AS332&lt;=HORAS!$B$114,0.75,1))))</f>
        <v>0</v>
      </c>
      <c r="AU332" s="67">
        <f t="shared" si="204"/>
        <v>0</v>
      </c>
      <c r="AV332" s="59">
        <f>IF(H332=1,IF(E332&gt;HORAS!$C$104,E332-HORAS!$C$104),0)</f>
        <v>0</v>
      </c>
      <c r="AW332" s="67">
        <f t="shared" si="205"/>
        <v>0</v>
      </c>
      <c r="AX332" s="67">
        <f t="shared" si="206"/>
        <v>0</v>
      </c>
      <c r="AY332" s="68">
        <f>IF(AX332&lt;=HORAS!$B$115,0,IF(AX332&lt;=HORAS!$B$116,0.25,IF(AX332&lt;=HORAS!$B$117,0.5,IF(AX332&lt;=HORAS!$B$114,0.75,1))))</f>
        <v>0</v>
      </c>
      <c r="AZ332" s="67">
        <f t="shared" si="207"/>
        <v>0</v>
      </c>
      <c r="BA332" s="67"/>
    </row>
    <row r="333" spans="1:53" s="72" customFormat="1" x14ac:dyDescent="0.2">
      <c r="A333" s="73" t="s">
        <v>241</v>
      </c>
      <c r="B333" s="64" t="s">
        <v>7</v>
      </c>
      <c r="C333" s="61"/>
      <c r="D333" s="62"/>
      <c r="E333" s="59"/>
      <c r="F333" s="66">
        <f>IF(G333=1,0,IF(E333&gt;HORAS!$B$96,E333-HORAS!$B$96,))</f>
        <v>0</v>
      </c>
      <c r="G333" s="67">
        <f t="shared" si="208"/>
        <v>0</v>
      </c>
      <c r="H333" s="67">
        <f>IF(D333&gt;=HORAS!$B$103,1,0)</f>
        <v>0</v>
      </c>
      <c r="I333" s="68">
        <f t="shared" si="209"/>
        <v>0</v>
      </c>
      <c r="J333" s="68">
        <f>IF(I333&lt;=HORAS!$B$115,0,IF(I333&lt;=HORAS!$B$116,0.25,IF(I333&lt;=HORAS!$B$117,0.5,IF(I333&lt;=HORAS!$B$114,0.75,1))))</f>
        <v>0</v>
      </c>
      <c r="K333" s="69">
        <f>IF(G333=1,0,IF(E333&gt;HORAS!$B$97,E333-HORAS!$B$97,0))</f>
        <v>0</v>
      </c>
      <c r="L333" s="68">
        <f t="shared" si="210"/>
        <v>0</v>
      </c>
      <c r="M333" s="68">
        <f t="shared" si="211"/>
        <v>0</v>
      </c>
      <c r="N333" s="67">
        <f t="shared" si="212"/>
        <v>0</v>
      </c>
      <c r="O333" s="67">
        <f>IF(E333&lt;HORAS!$B$97,J333,0)</f>
        <v>0</v>
      </c>
      <c r="P333" s="67">
        <f t="shared" si="213"/>
        <v>0</v>
      </c>
      <c r="Q333" s="67">
        <f>IF(E333&gt;HORAS!$B$97,J333,0)</f>
        <v>0</v>
      </c>
      <c r="R333" s="67">
        <f t="shared" si="214"/>
        <v>0</v>
      </c>
      <c r="S333" s="67">
        <f t="shared" si="186"/>
        <v>0</v>
      </c>
      <c r="T333" s="67"/>
      <c r="U333" s="67">
        <f t="shared" si="187"/>
        <v>6</v>
      </c>
      <c r="V333" s="70" t="e">
        <f>VLOOKUP(C333,HORAS!$A$120:$A$137,1,FALSE)</f>
        <v>#N/A</v>
      </c>
      <c r="W333" s="67" t="b">
        <f t="shared" si="188"/>
        <v>1</v>
      </c>
      <c r="X333" s="59">
        <f t="shared" si="189"/>
        <v>0</v>
      </c>
      <c r="Y333" s="71">
        <f t="shared" si="190"/>
        <v>0</v>
      </c>
      <c r="Z333" s="71">
        <f t="shared" si="191"/>
        <v>0</v>
      </c>
      <c r="AA333" s="67">
        <f t="shared" si="192"/>
        <v>0</v>
      </c>
      <c r="AB333" s="67">
        <f t="shared" si="193"/>
        <v>0</v>
      </c>
      <c r="AC333" s="69">
        <f>IF(U333=7,IF(E333&gt;HORAS!$B$97,E333-HORAS!$B$97,0),IF(W333=FALSE,IF(E333&gt;HORAS!$B$97,E333-HORAS!$B$97,0),0))</f>
        <v>0</v>
      </c>
      <c r="AD333" s="71">
        <f t="shared" si="194"/>
        <v>0</v>
      </c>
      <c r="AE333" s="71">
        <f t="shared" si="195"/>
        <v>0</v>
      </c>
      <c r="AF333" s="68">
        <f>IF(AE333&lt;=HORAS!$B$115,0,IF(AE333&lt;=HORAS!$B$116,0.25,IF(AE333&lt;=HORAS!$B$117,0.5,IF(AE333&lt;=HORAS!$B$114,0.75,1))))</f>
        <v>0</v>
      </c>
      <c r="AG333" s="67">
        <f t="shared" si="196"/>
        <v>0</v>
      </c>
      <c r="AH333" s="67">
        <f>IF(AA333&gt;=8,IF(E333&lt;HORAS!$B$97,AF333,0),0)</f>
        <v>0</v>
      </c>
      <c r="AI333" s="67">
        <f>IF(E333&gt;=HORAS!$B$97,AF333,0)</f>
        <v>0</v>
      </c>
      <c r="AJ333" s="67">
        <f t="shared" si="197"/>
        <v>0</v>
      </c>
      <c r="AK333" s="67">
        <f t="shared" si="198"/>
        <v>0</v>
      </c>
      <c r="AL333" s="71">
        <f t="shared" si="199"/>
        <v>0</v>
      </c>
      <c r="AN333" s="59">
        <f t="shared" si="200"/>
        <v>0</v>
      </c>
      <c r="AO333" s="58">
        <f>IF(H333=1,IF(D333&lt;HORAS!$B$104,HORAS!$D$104-HORAS!$B$104,HORAS!$D$104-D333),0)</f>
        <v>0</v>
      </c>
      <c r="AP333" s="58">
        <f>IF(H333=1,IF(E333&gt;HORAS!$C$104,HORAS!$C$104,E333),0)</f>
        <v>0</v>
      </c>
      <c r="AQ333" s="58">
        <f t="shared" si="201"/>
        <v>0</v>
      </c>
      <c r="AR333" s="72">
        <f t="shared" si="202"/>
        <v>0</v>
      </c>
      <c r="AS333" s="72">
        <f t="shared" si="203"/>
        <v>0</v>
      </c>
      <c r="AT333" s="68">
        <f>IF(AS333&lt;=HORAS!$B$115,0,IF(AS333&lt;=HORAS!$B$116,0.25,IF(AS333&lt;=HORAS!$B$117,0.5,IF(AS333&lt;=HORAS!$B$114,0.75,1))))</f>
        <v>0</v>
      </c>
      <c r="AU333" s="67">
        <f t="shared" si="204"/>
        <v>0</v>
      </c>
      <c r="AV333" s="59">
        <f>IF(H333=1,IF(E333&gt;HORAS!$C$104,E333-HORAS!$C$104),0)</f>
        <v>0</v>
      </c>
      <c r="AW333" s="67">
        <f t="shared" si="205"/>
        <v>0</v>
      </c>
      <c r="AX333" s="67">
        <f t="shared" si="206"/>
        <v>0</v>
      </c>
      <c r="AY333" s="68">
        <f>IF(AX333&lt;=HORAS!$B$115,0,IF(AX333&lt;=HORAS!$B$116,0.25,IF(AX333&lt;=HORAS!$B$117,0.5,IF(AX333&lt;=HORAS!$B$114,0.75,1))))</f>
        <v>0</v>
      </c>
      <c r="AZ333" s="67">
        <f t="shared" si="207"/>
        <v>0</v>
      </c>
      <c r="BA333" s="67"/>
    </row>
    <row r="334" spans="1:53" s="72" customFormat="1" x14ac:dyDescent="0.2">
      <c r="A334" s="73" t="s">
        <v>241</v>
      </c>
      <c r="B334" s="64" t="s">
        <v>7</v>
      </c>
      <c r="C334" s="61"/>
      <c r="D334" s="62"/>
      <c r="E334" s="59"/>
      <c r="F334" s="66">
        <f>IF(G334=1,0,IF(E334&gt;HORAS!$B$96,E334-HORAS!$B$96,))</f>
        <v>0</v>
      </c>
      <c r="G334" s="67">
        <f t="shared" si="208"/>
        <v>0</v>
      </c>
      <c r="H334" s="67">
        <f>IF(D334&gt;=HORAS!$B$103,1,0)</f>
        <v>0</v>
      </c>
      <c r="I334" s="68">
        <f t="shared" si="209"/>
        <v>0</v>
      </c>
      <c r="J334" s="68">
        <f>IF(I334&lt;=HORAS!$B$115,0,IF(I334&lt;=HORAS!$B$116,0.25,IF(I334&lt;=HORAS!$B$117,0.5,IF(I334&lt;=HORAS!$B$114,0.75,1))))</f>
        <v>0</v>
      </c>
      <c r="K334" s="69">
        <f>IF(G334=1,0,IF(E334&gt;HORAS!$B$97,E334-HORAS!$B$97,0))</f>
        <v>0</v>
      </c>
      <c r="L334" s="68">
        <f t="shared" si="210"/>
        <v>0</v>
      </c>
      <c r="M334" s="68">
        <f t="shared" si="211"/>
        <v>0</v>
      </c>
      <c r="N334" s="67">
        <f t="shared" si="212"/>
        <v>0</v>
      </c>
      <c r="O334" s="67">
        <f>IF(E334&lt;HORAS!$B$97,J334,0)</f>
        <v>0</v>
      </c>
      <c r="P334" s="67">
        <f t="shared" si="213"/>
        <v>0</v>
      </c>
      <c r="Q334" s="67">
        <f>IF(E334&gt;HORAS!$B$97,J334,0)</f>
        <v>0</v>
      </c>
      <c r="R334" s="67">
        <f t="shared" si="214"/>
        <v>0</v>
      </c>
      <c r="S334" s="67">
        <f t="shared" si="186"/>
        <v>0</v>
      </c>
      <c r="T334" s="67"/>
      <c r="U334" s="67">
        <f t="shared" si="187"/>
        <v>6</v>
      </c>
      <c r="V334" s="70" t="e">
        <f>VLOOKUP(C334,HORAS!$A$120:$A$137,1,FALSE)</f>
        <v>#N/A</v>
      </c>
      <c r="W334" s="67" t="b">
        <f t="shared" si="188"/>
        <v>1</v>
      </c>
      <c r="X334" s="59">
        <f t="shared" si="189"/>
        <v>0</v>
      </c>
      <c r="Y334" s="71">
        <f t="shared" si="190"/>
        <v>0</v>
      </c>
      <c r="Z334" s="71">
        <f t="shared" si="191"/>
        <v>0</v>
      </c>
      <c r="AA334" s="67">
        <f t="shared" si="192"/>
        <v>0</v>
      </c>
      <c r="AB334" s="67">
        <f t="shared" si="193"/>
        <v>0</v>
      </c>
      <c r="AC334" s="69">
        <f>IF(U334=7,IF(E334&gt;HORAS!$B$97,E334-HORAS!$B$97,0),IF(W334=FALSE,IF(E334&gt;HORAS!$B$97,E334-HORAS!$B$97,0),0))</f>
        <v>0</v>
      </c>
      <c r="AD334" s="71">
        <f t="shared" si="194"/>
        <v>0</v>
      </c>
      <c r="AE334" s="71">
        <f t="shared" si="195"/>
        <v>0</v>
      </c>
      <c r="AF334" s="68">
        <f>IF(AE334&lt;=HORAS!$B$115,0,IF(AE334&lt;=HORAS!$B$116,0.25,IF(AE334&lt;=HORAS!$B$117,0.5,IF(AE334&lt;=HORAS!$B$114,0.75,1))))</f>
        <v>0</v>
      </c>
      <c r="AG334" s="67">
        <f t="shared" si="196"/>
        <v>0</v>
      </c>
      <c r="AH334" s="67">
        <f>IF(AA334&gt;=8,IF(E334&lt;HORAS!$B$97,AF334,0),0)</f>
        <v>0</v>
      </c>
      <c r="AI334" s="67">
        <f>IF(E334&gt;=HORAS!$B$97,AF334,0)</f>
        <v>0</v>
      </c>
      <c r="AJ334" s="67">
        <f t="shared" si="197"/>
        <v>0</v>
      </c>
      <c r="AK334" s="67">
        <f t="shared" si="198"/>
        <v>0</v>
      </c>
      <c r="AL334" s="71">
        <f t="shared" si="199"/>
        <v>0</v>
      </c>
      <c r="AN334" s="59">
        <f t="shared" si="200"/>
        <v>0</v>
      </c>
      <c r="AO334" s="58">
        <f>IF(H334=1,IF(D334&lt;HORAS!$B$104,HORAS!$D$104-HORAS!$B$104,HORAS!$D$104-D334),0)</f>
        <v>0</v>
      </c>
      <c r="AP334" s="58">
        <f>IF(H334=1,IF(E334&gt;HORAS!$C$104,HORAS!$C$104,E334),0)</f>
        <v>0</v>
      </c>
      <c r="AQ334" s="58">
        <f t="shared" si="201"/>
        <v>0</v>
      </c>
      <c r="AR334" s="72">
        <f t="shared" si="202"/>
        <v>0</v>
      </c>
      <c r="AS334" s="72">
        <f t="shared" si="203"/>
        <v>0</v>
      </c>
      <c r="AT334" s="68">
        <f>IF(AS334&lt;=HORAS!$B$115,0,IF(AS334&lt;=HORAS!$B$116,0.25,IF(AS334&lt;=HORAS!$B$117,0.5,IF(AS334&lt;=HORAS!$B$114,0.75,1))))</f>
        <v>0</v>
      </c>
      <c r="AU334" s="67">
        <f t="shared" si="204"/>
        <v>0</v>
      </c>
      <c r="AV334" s="59">
        <f>IF(H334=1,IF(E334&gt;HORAS!$C$104,E334-HORAS!$C$104),0)</f>
        <v>0</v>
      </c>
      <c r="AW334" s="67">
        <f t="shared" si="205"/>
        <v>0</v>
      </c>
      <c r="AX334" s="67">
        <f t="shared" si="206"/>
        <v>0</v>
      </c>
      <c r="AY334" s="68">
        <f>IF(AX334&lt;=HORAS!$B$115,0,IF(AX334&lt;=HORAS!$B$116,0.25,IF(AX334&lt;=HORAS!$B$117,0.5,IF(AX334&lt;=HORAS!$B$114,0.75,1))))</f>
        <v>0</v>
      </c>
      <c r="AZ334" s="67">
        <f t="shared" si="207"/>
        <v>0</v>
      </c>
      <c r="BA334" s="67"/>
    </row>
    <row r="335" spans="1:53" s="72" customFormat="1" x14ac:dyDescent="0.2">
      <c r="A335" s="73" t="s">
        <v>241</v>
      </c>
      <c r="B335" s="64" t="s">
        <v>7</v>
      </c>
      <c r="C335" s="61"/>
      <c r="D335" s="62"/>
      <c r="E335" s="59"/>
      <c r="F335" s="66">
        <f>IF(G335=1,0,IF(E335&gt;HORAS!$B$96,E335-HORAS!$B$96,))</f>
        <v>0</v>
      </c>
      <c r="G335" s="67">
        <f t="shared" si="208"/>
        <v>0</v>
      </c>
      <c r="H335" s="67">
        <f>IF(D335&gt;=HORAS!$B$103,1,0)</f>
        <v>0</v>
      </c>
      <c r="I335" s="68">
        <f t="shared" si="209"/>
        <v>0</v>
      </c>
      <c r="J335" s="68">
        <f>IF(I335&lt;=HORAS!$B$115,0,IF(I335&lt;=HORAS!$B$116,0.25,IF(I335&lt;=HORAS!$B$117,0.5,IF(I335&lt;=HORAS!$B$114,0.75,1))))</f>
        <v>0</v>
      </c>
      <c r="K335" s="69">
        <f>IF(G335=1,0,IF(E335&gt;HORAS!$B$97,E335-HORAS!$B$97,0))</f>
        <v>0</v>
      </c>
      <c r="L335" s="68">
        <f t="shared" si="210"/>
        <v>0</v>
      </c>
      <c r="M335" s="68">
        <f t="shared" si="211"/>
        <v>0</v>
      </c>
      <c r="N335" s="67">
        <f t="shared" si="212"/>
        <v>0</v>
      </c>
      <c r="O335" s="67">
        <f>IF(E335&lt;HORAS!$B$97,J335,0)</f>
        <v>0</v>
      </c>
      <c r="P335" s="67">
        <f t="shared" si="213"/>
        <v>0</v>
      </c>
      <c r="Q335" s="67">
        <f>IF(E335&gt;HORAS!$B$97,J335,0)</f>
        <v>0</v>
      </c>
      <c r="R335" s="67">
        <f t="shared" si="214"/>
        <v>0</v>
      </c>
      <c r="S335" s="67">
        <f t="shared" si="186"/>
        <v>0</v>
      </c>
      <c r="T335" s="67"/>
      <c r="U335" s="67">
        <f t="shared" si="187"/>
        <v>6</v>
      </c>
      <c r="V335" s="70" t="e">
        <f>VLOOKUP(C335,HORAS!$A$120:$A$137,1,FALSE)</f>
        <v>#N/A</v>
      </c>
      <c r="W335" s="67" t="b">
        <f t="shared" si="188"/>
        <v>1</v>
      </c>
      <c r="X335" s="59">
        <f t="shared" si="189"/>
        <v>0</v>
      </c>
      <c r="Y335" s="71">
        <f t="shared" si="190"/>
        <v>0</v>
      </c>
      <c r="Z335" s="71">
        <f t="shared" si="191"/>
        <v>0</v>
      </c>
      <c r="AA335" s="67">
        <f t="shared" si="192"/>
        <v>0</v>
      </c>
      <c r="AB335" s="67">
        <f t="shared" si="193"/>
        <v>0</v>
      </c>
      <c r="AC335" s="69">
        <f>IF(U335=7,IF(E335&gt;HORAS!$B$97,E335-HORAS!$B$97,0),IF(W335=FALSE,IF(E335&gt;HORAS!$B$97,E335-HORAS!$B$97,0),0))</f>
        <v>0</v>
      </c>
      <c r="AD335" s="71">
        <f t="shared" si="194"/>
        <v>0</v>
      </c>
      <c r="AE335" s="71">
        <f t="shared" si="195"/>
        <v>0</v>
      </c>
      <c r="AF335" s="68">
        <f>IF(AE335&lt;=HORAS!$B$115,0,IF(AE335&lt;=HORAS!$B$116,0.25,IF(AE335&lt;=HORAS!$B$117,0.5,IF(AE335&lt;=HORAS!$B$114,0.75,1))))</f>
        <v>0</v>
      </c>
      <c r="AG335" s="67">
        <f t="shared" si="196"/>
        <v>0</v>
      </c>
      <c r="AH335" s="67">
        <f>IF(AA335&gt;=8,IF(E335&lt;HORAS!$B$97,AF335,0),0)</f>
        <v>0</v>
      </c>
      <c r="AI335" s="67">
        <f>IF(E335&gt;=HORAS!$B$97,AF335,0)</f>
        <v>0</v>
      </c>
      <c r="AJ335" s="67">
        <f t="shared" si="197"/>
        <v>0</v>
      </c>
      <c r="AK335" s="67">
        <f t="shared" si="198"/>
        <v>0</v>
      </c>
      <c r="AL335" s="71">
        <f t="shared" si="199"/>
        <v>0</v>
      </c>
      <c r="AN335" s="59">
        <f t="shared" si="200"/>
        <v>0</v>
      </c>
      <c r="AO335" s="58">
        <f>IF(H335=1,IF(D335&lt;HORAS!$B$104,HORAS!$D$104-HORAS!$B$104,HORAS!$D$104-D335),0)</f>
        <v>0</v>
      </c>
      <c r="AP335" s="58">
        <f>IF(H335=1,IF(E335&gt;HORAS!$C$104,HORAS!$C$104,E335),0)</f>
        <v>0</v>
      </c>
      <c r="AQ335" s="58">
        <f t="shared" si="201"/>
        <v>0</v>
      </c>
      <c r="AR335" s="72">
        <f t="shared" si="202"/>
        <v>0</v>
      </c>
      <c r="AS335" s="72">
        <f t="shared" si="203"/>
        <v>0</v>
      </c>
      <c r="AT335" s="68">
        <f>IF(AS335&lt;=HORAS!$B$115,0,IF(AS335&lt;=HORAS!$B$116,0.25,IF(AS335&lt;=HORAS!$B$117,0.5,IF(AS335&lt;=HORAS!$B$114,0.75,1))))</f>
        <v>0</v>
      </c>
      <c r="AU335" s="67">
        <f t="shared" si="204"/>
        <v>0</v>
      </c>
      <c r="AV335" s="59">
        <f>IF(H335=1,IF(E335&gt;HORAS!$C$104,E335-HORAS!$C$104),0)</f>
        <v>0</v>
      </c>
      <c r="AW335" s="67">
        <f t="shared" si="205"/>
        <v>0</v>
      </c>
      <c r="AX335" s="67">
        <f t="shared" si="206"/>
        <v>0</v>
      </c>
      <c r="AY335" s="68">
        <f>IF(AX335&lt;=HORAS!$B$115,0,IF(AX335&lt;=HORAS!$B$116,0.25,IF(AX335&lt;=HORAS!$B$117,0.5,IF(AX335&lt;=HORAS!$B$114,0.75,1))))</f>
        <v>0</v>
      </c>
      <c r="AZ335" s="67">
        <f t="shared" si="207"/>
        <v>0</v>
      </c>
      <c r="BA335" s="67"/>
    </row>
    <row r="336" spans="1:53" s="72" customFormat="1" x14ac:dyDescent="0.2">
      <c r="A336" s="64" t="s">
        <v>239</v>
      </c>
      <c r="B336" s="64" t="s">
        <v>55</v>
      </c>
      <c r="C336" s="61"/>
      <c r="D336" s="62"/>
      <c r="E336" s="59"/>
      <c r="F336" s="66">
        <f>IF(G336=1,0,IF(E336&gt;HORAS!$B$96,E336-HORAS!$B$96,))</f>
        <v>0</v>
      </c>
      <c r="G336" s="67">
        <f t="shared" si="208"/>
        <v>0</v>
      </c>
      <c r="H336" s="67">
        <f>IF(D336&gt;=HORAS!$B$103,1,0)</f>
        <v>0</v>
      </c>
      <c r="I336" s="68">
        <f t="shared" si="209"/>
        <v>0</v>
      </c>
      <c r="J336" s="68">
        <f>IF(I336&lt;=HORAS!$B$115,0,IF(I336&lt;=HORAS!$B$116,0.25,IF(I336&lt;=HORAS!$B$117,0.5,IF(I336&lt;=HORAS!$B$114,0.75,1))))</f>
        <v>0</v>
      </c>
      <c r="K336" s="69">
        <f>IF(G336=1,0,IF(E336&gt;HORAS!$B$97,E336-HORAS!$B$97,0))</f>
        <v>0</v>
      </c>
      <c r="L336" s="68">
        <f t="shared" si="210"/>
        <v>0</v>
      </c>
      <c r="M336" s="68">
        <f t="shared" si="211"/>
        <v>0</v>
      </c>
      <c r="N336" s="67">
        <f t="shared" si="212"/>
        <v>0</v>
      </c>
      <c r="O336" s="67">
        <f>IF(E336&lt;HORAS!$B$97,J336,0)</f>
        <v>0</v>
      </c>
      <c r="P336" s="67">
        <f t="shared" si="213"/>
        <v>0</v>
      </c>
      <c r="Q336" s="67">
        <f>IF(E336&gt;HORAS!$B$97,J336,0)</f>
        <v>0</v>
      </c>
      <c r="R336" s="67">
        <f t="shared" si="214"/>
        <v>0</v>
      </c>
      <c r="S336" s="67">
        <f t="shared" si="186"/>
        <v>0</v>
      </c>
      <c r="T336" s="67"/>
      <c r="U336" s="67">
        <f t="shared" si="187"/>
        <v>6</v>
      </c>
      <c r="V336" s="70" t="e">
        <f>VLOOKUP(C336,HORAS!$A$120:$A$137,1,FALSE)</f>
        <v>#N/A</v>
      </c>
      <c r="W336" s="67" t="b">
        <f t="shared" si="188"/>
        <v>1</v>
      </c>
      <c r="X336" s="59">
        <f t="shared" si="189"/>
        <v>0</v>
      </c>
      <c r="Y336" s="71">
        <f t="shared" si="190"/>
        <v>0</v>
      </c>
      <c r="Z336" s="71">
        <f t="shared" si="191"/>
        <v>0</v>
      </c>
      <c r="AA336" s="67">
        <f t="shared" si="192"/>
        <v>0</v>
      </c>
      <c r="AB336" s="67">
        <f t="shared" si="193"/>
        <v>0</v>
      </c>
      <c r="AC336" s="69">
        <f>IF(U336=7,IF(E336&gt;HORAS!$B$97,E336-HORAS!$B$97,0),IF(W336=FALSE,IF(E336&gt;HORAS!$B$97,E336-HORAS!$B$97,0),0))</f>
        <v>0</v>
      </c>
      <c r="AD336" s="71">
        <f t="shared" si="194"/>
        <v>0</v>
      </c>
      <c r="AE336" s="71">
        <f t="shared" si="195"/>
        <v>0</v>
      </c>
      <c r="AF336" s="68">
        <f>IF(AE336&lt;=HORAS!$B$115,0,IF(AE336&lt;=HORAS!$B$116,0.25,IF(AE336&lt;=HORAS!$B$117,0.5,IF(AE336&lt;=HORAS!$B$114,0.75,1))))</f>
        <v>0</v>
      </c>
      <c r="AG336" s="67">
        <f t="shared" si="196"/>
        <v>0</v>
      </c>
      <c r="AH336" s="67">
        <f>IF(AA336&gt;=8,IF(E336&lt;HORAS!$B$97,AF336,0),0)</f>
        <v>0</v>
      </c>
      <c r="AI336" s="67">
        <f>IF(E336&gt;=HORAS!$B$97,AF336,0)</f>
        <v>0</v>
      </c>
      <c r="AJ336" s="67">
        <f t="shared" si="197"/>
        <v>0</v>
      </c>
      <c r="AK336" s="67">
        <f t="shared" si="198"/>
        <v>0</v>
      </c>
      <c r="AL336" s="71">
        <f t="shared" si="199"/>
        <v>0</v>
      </c>
      <c r="AN336" s="59">
        <f t="shared" si="200"/>
        <v>0</v>
      </c>
      <c r="AO336" s="58">
        <f>IF(H336=1,IF(D336&lt;HORAS!$B$104,HORAS!$D$104-HORAS!$B$104,HORAS!$D$104-D336),0)</f>
        <v>0</v>
      </c>
      <c r="AP336" s="58">
        <f>IF(H336=1,IF(E336&gt;HORAS!$C$104,HORAS!$C$104,E336),0)</f>
        <v>0</v>
      </c>
      <c r="AQ336" s="58">
        <f t="shared" si="201"/>
        <v>0</v>
      </c>
      <c r="AR336" s="72">
        <f t="shared" si="202"/>
        <v>0</v>
      </c>
      <c r="AS336" s="72">
        <f t="shared" si="203"/>
        <v>0</v>
      </c>
      <c r="AT336" s="68">
        <f>IF(AS336&lt;=HORAS!$B$115,0,IF(AS336&lt;=HORAS!$B$116,0.25,IF(AS336&lt;=HORAS!$B$117,0.5,IF(AS336&lt;=HORAS!$B$114,0.75,1))))</f>
        <v>0</v>
      </c>
      <c r="AU336" s="67">
        <f t="shared" si="204"/>
        <v>0</v>
      </c>
      <c r="AV336" s="59">
        <f>IF(H336=1,IF(E336&gt;HORAS!$C$104,E336-HORAS!$C$104),0)</f>
        <v>0</v>
      </c>
      <c r="AW336" s="67">
        <f t="shared" si="205"/>
        <v>0</v>
      </c>
      <c r="AX336" s="67">
        <f t="shared" si="206"/>
        <v>0</v>
      </c>
      <c r="AY336" s="68">
        <f>IF(AX336&lt;=HORAS!$B$115,0,IF(AX336&lt;=HORAS!$B$116,0.25,IF(AX336&lt;=HORAS!$B$117,0.5,IF(AX336&lt;=HORAS!$B$114,0.75,1))))</f>
        <v>0</v>
      </c>
      <c r="AZ336" s="67">
        <f t="shared" si="207"/>
        <v>0</v>
      </c>
      <c r="BA336" s="67"/>
    </row>
    <row r="337" spans="1:53" s="72" customFormat="1" x14ac:dyDescent="0.2">
      <c r="A337" s="64" t="s">
        <v>239</v>
      </c>
      <c r="B337" s="64" t="s">
        <v>55</v>
      </c>
      <c r="C337" s="61"/>
      <c r="D337" s="62"/>
      <c r="E337" s="59"/>
      <c r="F337" s="66">
        <f>IF(G337=1,0,IF(E337&gt;HORAS!$B$96,E337-HORAS!$B$96,))</f>
        <v>0</v>
      </c>
      <c r="G337" s="67">
        <f t="shared" si="208"/>
        <v>0</v>
      </c>
      <c r="H337" s="67">
        <f>IF(D337&gt;=HORAS!$B$103,1,0)</f>
        <v>0</v>
      </c>
      <c r="I337" s="68">
        <f t="shared" si="209"/>
        <v>0</v>
      </c>
      <c r="J337" s="68">
        <f>IF(I337&lt;=HORAS!$B$115,0,IF(I337&lt;=HORAS!$B$116,0.25,IF(I337&lt;=HORAS!$B$117,0.5,IF(I337&lt;=HORAS!$B$114,0.75,1))))</f>
        <v>0</v>
      </c>
      <c r="K337" s="69">
        <f>IF(G337=1,0,IF(E337&gt;HORAS!$B$97,E337-HORAS!$B$97,0))</f>
        <v>0</v>
      </c>
      <c r="L337" s="68">
        <f t="shared" si="210"/>
        <v>0</v>
      </c>
      <c r="M337" s="68">
        <f t="shared" si="211"/>
        <v>0</v>
      </c>
      <c r="N337" s="67">
        <f t="shared" si="212"/>
        <v>0</v>
      </c>
      <c r="O337" s="67">
        <f>IF(E337&lt;HORAS!$B$97,J337,0)</f>
        <v>0</v>
      </c>
      <c r="P337" s="67">
        <f t="shared" si="213"/>
        <v>0</v>
      </c>
      <c r="Q337" s="67">
        <f>IF(E337&gt;HORAS!$B$97,J337,0)</f>
        <v>0</v>
      </c>
      <c r="R337" s="67">
        <f t="shared" si="214"/>
        <v>0</v>
      </c>
      <c r="S337" s="67">
        <f t="shared" si="186"/>
        <v>0</v>
      </c>
      <c r="T337" s="67"/>
      <c r="U337" s="67">
        <f t="shared" si="187"/>
        <v>6</v>
      </c>
      <c r="V337" s="70" t="e">
        <f>VLOOKUP(C337,HORAS!$A$120:$A$137,1,FALSE)</f>
        <v>#N/A</v>
      </c>
      <c r="W337" s="67" t="b">
        <f t="shared" si="188"/>
        <v>1</v>
      </c>
      <c r="X337" s="59">
        <f t="shared" si="189"/>
        <v>0</v>
      </c>
      <c r="Y337" s="71">
        <f t="shared" si="190"/>
        <v>0</v>
      </c>
      <c r="Z337" s="71">
        <f t="shared" si="191"/>
        <v>0</v>
      </c>
      <c r="AA337" s="67">
        <f t="shared" si="192"/>
        <v>0</v>
      </c>
      <c r="AB337" s="67">
        <f t="shared" si="193"/>
        <v>0</v>
      </c>
      <c r="AC337" s="69">
        <f>IF(U337=7,IF(E337&gt;HORAS!$B$97,E337-HORAS!$B$97,0),IF(W337=FALSE,IF(E337&gt;HORAS!$B$97,E337-HORAS!$B$97,0),0))</f>
        <v>0</v>
      </c>
      <c r="AD337" s="71">
        <f t="shared" si="194"/>
        <v>0</v>
      </c>
      <c r="AE337" s="71">
        <f t="shared" si="195"/>
        <v>0</v>
      </c>
      <c r="AF337" s="68">
        <f>IF(AE337&lt;=HORAS!$B$115,0,IF(AE337&lt;=HORAS!$B$116,0.25,IF(AE337&lt;=HORAS!$B$117,0.5,IF(AE337&lt;=HORAS!$B$114,0.75,1))))</f>
        <v>0</v>
      </c>
      <c r="AG337" s="67">
        <f t="shared" si="196"/>
        <v>0</v>
      </c>
      <c r="AH337" s="67">
        <f>IF(AA337&gt;=8,IF(E337&lt;HORAS!$B$97,AF337,0),0)</f>
        <v>0</v>
      </c>
      <c r="AI337" s="67">
        <f>IF(E337&gt;=HORAS!$B$97,AF337,0)</f>
        <v>0</v>
      </c>
      <c r="AJ337" s="67">
        <f t="shared" si="197"/>
        <v>0</v>
      </c>
      <c r="AK337" s="67">
        <f t="shared" si="198"/>
        <v>0</v>
      </c>
      <c r="AL337" s="71">
        <f t="shared" si="199"/>
        <v>0</v>
      </c>
      <c r="AN337" s="59">
        <f t="shared" si="200"/>
        <v>0</v>
      </c>
      <c r="AO337" s="58">
        <f>IF(H337=1,IF(D337&lt;HORAS!$B$104,HORAS!$D$104-HORAS!$B$104,HORAS!$D$104-D337),0)</f>
        <v>0</v>
      </c>
      <c r="AP337" s="58">
        <f>IF(H337=1,IF(E337&gt;HORAS!$C$104,HORAS!$C$104,E337),0)</f>
        <v>0</v>
      </c>
      <c r="AQ337" s="58">
        <f t="shared" si="201"/>
        <v>0</v>
      </c>
      <c r="AR337" s="72">
        <f t="shared" si="202"/>
        <v>0</v>
      </c>
      <c r="AS337" s="72">
        <f t="shared" si="203"/>
        <v>0</v>
      </c>
      <c r="AT337" s="68">
        <f>IF(AS337&lt;=HORAS!$B$115,0,IF(AS337&lt;=HORAS!$B$116,0.25,IF(AS337&lt;=HORAS!$B$117,0.5,IF(AS337&lt;=HORAS!$B$114,0.75,1))))</f>
        <v>0</v>
      </c>
      <c r="AU337" s="67">
        <f t="shared" si="204"/>
        <v>0</v>
      </c>
      <c r="AV337" s="59">
        <f>IF(H337=1,IF(E337&gt;HORAS!$C$104,E337-HORAS!$C$104),0)</f>
        <v>0</v>
      </c>
      <c r="AW337" s="67">
        <f t="shared" si="205"/>
        <v>0</v>
      </c>
      <c r="AX337" s="67">
        <f t="shared" si="206"/>
        <v>0</v>
      </c>
      <c r="AY337" s="68">
        <f>IF(AX337&lt;=HORAS!$B$115,0,IF(AX337&lt;=HORAS!$B$116,0.25,IF(AX337&lt;=HORAS!$B$117,0.5,IF(AX337&lt;=HORAS!$B$114,0.75,1))))</f>
        <v>0</v>
      </c>
      <c r="AZ337" s="67">
        <f t="shared" si="207"/>
        <v>0</v>
      </c>
      <c r="BA337" s="67"/>
    </row>
    <row r="338" spans="1:53" s="72" customFormat="1" x14ac:dyDescent="0.2">
      <c r="A338" s="64" t="s">
        <v>239</v>
      </c>
      <c r="B338" s="64" t="s">
        <v>55</v>
      </c>
      <c r="C338" s="61"/>
      <c r="D338" s="62"/>
      <c r="E338" s="59"/>
      <c r="F338" s="66">
        <f>IF(G338=1,0,IF(E338&gt;HORAS!$B$96,E338-HORAS!$B$96,))</f>
        <v>0</v>
      </c>
      <c r="G338" s="67">
        <f t="shared" si="208"/>
        <v>0</v>
      </c>
      <c r="H338" s="67">
        <f>IF(D338&gt;=HORAS!$B$103,1,0)</f>
        <v>0</v>
      </c>
      <c r="I338" s="68">
        <f t="shared" si="209"/>
        <v>0</v>
      </c>
      <c r="J338" s="68">
        <f>IF(I338&lt;=HORAS!$B$115,0,IF(I338&lt;=HORAS!$B$116,0.25,IF(I338&lt;=HORAS!$B$117,0.5,IF(I338&lt;=HORAS!$B$114,0.75,1))))</f>
        <v>0</v>
      </c>
      <c r="K338" s="69">
        <f>IF(G338=1,0,IF(E338&gt;HORAS!$B$97,E338-HORAS!$B$97,0))</f>
        <v>0</v>
      </c>
      <c r="L338" s="68">
        <f t="shared" si="210"/>
        <v>0</v>
      </c>
      <c r="M338" s="68">
        <f t="shared" si="211"/>
        <v>0</v>
      </c>
      <c r="N338" s="67">
        <f t="shared" si="212"/>
        <v>0</v>
      </c>
      <c r="O338" s="67">
        <f>IF(E338&lt;HORAS!$B$97,J338,0)</f>
        <v>0</v>
      </c>
      <c r="P338" s="67">
        <f t="shared" si="213"/>
        <v>0</v>
      </c>
      <c r="Q338" s="67">
        <f>IF(E338&gt;HORAS!$B$97,J338,0)</f>
        <v>0</v>
      </c>
      <c r="R338" s="67">
        <f t="shared" si="214"/>
        <v>0</v>
      </c>
      <c r="S338" s="67">
        <f t="shared" si="186"/>
        <v>0</v>
      </c>
      <c r="T338" s="67"/>
      <c r="U338" s="67">
        <f t="shared" si="187"/>
        <v>6</v>
      </c>
      <c r="V338" s="70" t="e">
        <f>VLOOKUP(C338,HORAS!$A$120:$A$137,1,FALSE)</f>
        <v>#N/A</v>
      </c>
      <c r="W338" s="67" t="b">
        <f t="shared" si="188"/>
        <v>1</v>
      </c>
      <c r="X338" s="59">
        <f t="shared" si="189"/>
        <v>0</v>
      </c>
      <c r="Y338" s="71">
        <f t="shared" si="190"/>
        <v>0</v>
      </c>
      <c r="Z338" s="71">
        <f t="shared" si="191"/>
        <v>0</v>
      </c>
      <c r="AA338" s="67">
        <f t="shared" si="192"/>
        <v>0</v>
      </c>
      <c r="AB338" s="67">
        <f t="shared" si="193"/>
        <v>0</v>
      </c>
      <c r="AC338" s="69">
        <f>IF(U338=7,IF(E338&gt;HORAS!$B$97,E338-HORAS!$B$97,0),IF(W338=FALSE,IF(E338&gt;HORAS!$B$97,E338-HORAS!$B$97,0),0))</f>
        <v>0</v>
      </c>
      <c r="AD338" s="71">
        <f t="shared" si="194"/>
        <v>0</v>
      </c>
      <c r="AE338" s="71">
        <f t="shared" si="195"/>
        <v>0</v>
      </c>
      <c r="AF338" s="68">
        <f>IF(AE338&lt;=HORAS!$B$115,0,IF(AE338&lt;=HORAS!$B$116,0.25,IF(AE338&lt;=HORAS!$B$117,0.5,IF(AE338&lt;=HORAS!$B$114,0.75,1))))</f>
        <v>0</v>
      </c>
      <c r="AG338" s="67">
        <f t="shared" si="196"/>
        <v>0</v>
      </c>
      <c r="AH338" s="67">
        <f>IF(AA338&gt;=8,IF(E338&lt;HORAS!$B$97,AF338,0),0)</f>
        <v>0</v>
      </c>
      <c r="AI338" s="67">
        <f>IF(E338&gt;=HORAS!$B$97,AF338,0)</f>
        <v>0</v>
      </c>
      <c r="AJ338" s="67">
        <f t="shared" si="197"/>
        <v>0</v>
      </c>
      <c r="AK338" s="67">
        <f t="shared" si="198"/>
        <v>0</v>
      </c>
      <c r="AL338" s="71">
        <f t="shared" si="199"/>
        <v>0</v>
      </c>
      <c r="AN338" s="59">
        <f t="shared" si="200"/>
        <v>0</v>
      </c>
      <c r="AO338" s="58">
        <f>IF(H338=1,IF(D338&lt;HORAS!$B$104,HORAS!$D$104-HORAS!$B$104,HORAS!$D$104-D338),0)</f>
        <v>0</v>
      </c>
      <c r="AP338" s="58">
        <f>IF(H338=1,IF(E338&gt;HORAS!$C$104,HORAS!$C$104,E338),0)</f>
        <v>0</v>
      </c>
      <c r="AQ338" s="58">
        <f t="shared" si="201"/>
        <v>0</v>
      </c>
      <c r="AR338" s="72">
        <f t="shared" si="202"/>
        <v>0</v>
      </c>
      <c r="AS338" s="72">
        <f t="shared" si="203"/>
        <v>0</v>
      </c>
      <c r="AT338" s="68">
        <f>IF(AS338&lt;=HORAS!$B$115,0,IF(AS338&lt;=HORAS!$B$116,0.25,IF(AS338&lt;=HORAS!$B$117,0.5,IF(AS338&lt;=HORAS!$B$114,0.75,1))))</f>
        <v>0</v>
      </c>
      <c r="AU338" s="67">
        <f t="shared" si="204"/>
        <v>0</v>
      </c>
      <c r="AV338" s="59">
        <f>IF(H338=1,IF(E338&gt;HORAS!$C$104,E338-HORAS!$C$104),0)</f>
        <v>0</v>
      </c>
      <c r="AW338" s="67">
        <f t="shared" si="205"/>
        <v>0</v>
      </c>
      <c r="AX338" s="67">
        <f t="shared" si="206"/>
        <v>0</v>
      </c>
      <c r="AY338" s="68">
        <f>IF(AX338&lt;=HORAS!$B$115,0,IF(AX338&lt;=HORAS!$B$116,0.25,IF(AX338&lt;=HORAS!$B$117,0.5,IF(AX338&lt;=HORAS!$B$114,0.75,1))))</f>
        <v>0</v>
      </c>
      <c r="AZ338" s="67">
        <f t="shared" si="207"/>
        <v>0</v>
      </c>
      <c r="BA338" s="67"/>
    </row>
    <row r="339" spans="1:53" s="72" customFormat="1" x14ac:dyDescent="0.2">
      <c r="A339" s="64" t="s">
        <v>239</v>
      </c>
      <c r="B339" s="64" t="s">
        <v>55</v>
      </c>
      <c r="C339" s="61"/>
      <c r="D339" s="62"/>
      <c r="E339" s="59"/>
      <c r="F339" s="66">
        <f>IF(G339=1,0,IF(E339&gt;HORAS!$B$96,E339-HORAS!$B$96,))</f>
        <v>0</v>
      </c>
      <c r="G339" s="67">
        <f t="shared" si="208"/>
        <v>0</v>
      </c>
      <c r="H339" s="67">
        <f>IF(D339&gt;=HORAS!$B$103,1,0)</f>
        <v>0</v>
      </c>
      <c r="I339" s="68">
        <f t="shared" si="209"/>
        <v>0</v>
      </c>
      <c r="J339" s="68">
        <f>IF(I339&lt;=HORAS!$B$115,0,IF(I339&lt;=HORAS!$B$116,0.25,IF(I339&lt;=HORAS!$B$117,0.5,IF(I339&lt;=HORAS!$B$114,0.75,1))))</f>
        <v>0</v>
      </c>
      <c r="K339" s="69">
        <f>IF(G339=1,0,IF(E339&gt;HORAS!$B$97,E339-HORAS!$B$97,0))</f>
        <v>0</v>
      </c>
      <c r="L339" s="68">
        <f t="shared" si="210"/>
        <v>0</v>
      </c>
      <c r="M339" s="68">
        <f t="shared" si="211"/>
        <v>0</v>
      </c>
      <c r="N339" s="67">
        <f t="shared" si="212"/>
        <v>0</v>
      </c>
      <c r="O339" s="67">
        <f>IF(E339&lt;HORAS!$B$97,J339,0)</f>
        <v>0</v>
      </c>
      <c r="P339" s="67">
        <f t="shared" si="213"/>
        <v>0</v>
      </c>
      <c r="Q339" s="67">
        <f>IF(E339&gt;HORAS!$B$97,J339,0)</f>
        <v>0</v>
      </c>
      <c r="R339" s="67">
        <f t="shared" si="214"/>
        <v>0</v>
      </c>
      <c r="S339" s="67">
        <f t="shared" si="186"/>
        <v>0</v>
      </c>
      <c r="T339" s="67"/>
      <c r="U339" s="67">
        <f t="shared" si="187"/>
        <v>6</v>
      </c>
      <c r="V339" s="70" t="e">
        <f>VLOOKUP(C339,HORAS!$A$120:$A$137,1,FALSE)</f>
        <v>#N/A</v>
      </c>
      <c r="W339" s="67" t="b">
        <f t="shared" si="188"/>
        <v>1</v>
      </c>
      <c r="X339" s="59">
        <f t="shared" si="189"/>
        <v>0</v>
      </c>
      <c r="Y339" s="71">
        <f t="shared" si="190"/>
        <v>0</v>
      </c>
      <c r="Z339" s="71">
        <f t="shared" si="191"/>
        <v>0</v>
      </c>
      <c r="AA339" s="67">
        <f t="shared" si="192"/>
        <v>0</v>
      </c>
      <c r="AB339" s="67">
        <f t="shared" si="193"/>
        <v>0</v>
      </c>
      <c r="AC339" s="69">
        <f>IF(U339=7,IF(E339&gt;HORAS!$B$97,E339-HORAS!$B$97,0),IF(W339=FALSE,IF(E339&gt;HORAS!$B$97,E339-HORAS!$B$97,0),0))</f>
        <v>0</v>
      </c>
      <c r="AD339" s="71">
        <f t="shared" si="194"/>
        <v>0</v>
      </c>
      <c r="AE339" s="71">
        <f t="shared" si="195"/>
        <v>0</v>
      </c>
      <c r="AF339" s="68">
        <f>IF(AE339&lt;=HORAS!$B$115,0,IF(AE339&lt;=HORAS!$B$116,0.25,IF(AE339&lt;=HORAS!$B$117,0.5,IF(AE339&lt;=HORAS!$B$114,0.75,1))))</f>
        <v>0</v>
      </c>
      <c r="AG339" s="67">
        <f t="shared" si="196"/>
        <v>0</v>
      </c>
      <c r="AH339" s="67">
        <f>IF(AA339&gt;=8,IF(E339&lt;HORAS!$B$97,AF339,0),0)</f>
        <v>0</v>
      </c>
      <c r="AI339" s="67">
        <f>IF(E339&gt;=HORAS!$B$97,AF339,0)</f>
        <v>0</v>
      </c>
      <c r="AJ339" s="67">
        <f t="shared" si="197"/>
        <v>0</v>
      </c>
      <c r="AK339" s="67">
        <f t="shared" si="198"/>
        <v>0</v>
      </c>
      <c r="AL339" s="71">
        <f t="shared" si="199"/>
        <v>0</v>
      </c>
      <c r="AN339" s="59">
        <f t="shared" si="200"/>
        <v>0</v>
      </c>
      <c r="AO339" s="58">
        <f>IF(H339=1,IF(D339&lt;HORAS!$B$104,HORAS!$D$104-HORAS!$B$104,HORAS!$D$104-D339),0)</f>
        <v>0</v>
      </c>
      <c r="AP339" s="58">
        <f>IF(H339=1,IF(E339&gt;HORAS!$C$104,HORAS!$C$104,E339),0)</f>
        <v>0</v>
      </c>
      <c r="AQ339" s="58">
        <f t="shared" si="201"/>
        <v>0</v>
      </c>
      <c r="AR339" s="72">
        <f t="shared" si="202"/>
        <v>0</v>
      </c>
      <c r="AS339" s="72">
        <f t="shared" si="203"/>
        <v>0</v>
      </c>
      <c r="AT339" s="68">
        <f>IF(AS339&lt;=HORAS!$B$115,0,IF(AS339&lt;=HORAS!$B$116,0.25,IF(AS339&lt;=HORAS!$B$117,0.5,IF(AS339&lt;=HORAS!$B$114,0.75,1))))</f>
        <v>0</v>
      </c>
      <c r="AU339" s="67">
        <f t="shared" si="204"/>
        <v>0</v>
      </c>
      <c r="AV339" s="59">
        <f>IF(H339=1,IF(E339&gt;HORAS!$C$104,E339-HORAS!$C$104),0)</f>
        <v>0</v>
      </c>
      <c r="AW339" s="67">
        <f t="shared" si="205"/>
        <v>0</v>
      </c>
      <c r="AX339" s="67">
        <f t="shared" si="206"/>
        <v>0</v>
      </c>
      <c r="AY339" s="68">
        <f>IF(AX339&lt;=HORAS!$B$115,0,IF(AX339&lt;=HORAS!$B$116,0.25,IF(AX339&lt;=HORAS!$B$117,0.5,IF(AX339&lt;=HORAS!$B$114,0.75,1))))</f>
        <v>0</v>
      </c>
      <c r="AZ339" s="67">
        <f t="shared" si="207"/>
        <v>0</v>
      </c>
      <c r="BA339" s="67"/>
    </row>
    <row r="340" spans="1:53" s="72" customFormat="1" x14ac:dyDescent="0.2">
      <c r="A340" s="64" t="s">
        <v>239</v>
      </c>
      <c r="B340" s="64" t="s">
        <v>55</v>
      </c>
      <c r="C340" s="61"/>
      <c r="D340" s="62"/>
      <c r="E340" s="59"/>
      <c r="F340" s="66">
        <f>IF(G340=1,0,IF(E340&gt;HORAS!$B$96,E340-HORAS!$B$96,))</f>
        <v>0</v>
      </c>
      <c r="G340" s="67">
        <f t="shared" si="208"/>
        <v>0</v>
      </c>
      <c r="H340" s="67">
        <f>IF(D340&gt;=HORAS!$B$103,1,0)</f>
        <v>0</v>
      </c>
      <c r="I340" s="68">
        <f t="shared" si="209"/>
        <v>0</v>
      </c>
      <c r="J340" s="68">
        <f>IF(I340&lt;=HORAS!$B$115,0,IF(I340&lt;=HORAS!$B$116,0.25,IF(I340&lt;=HORAS!$B$117,0.5,IF(I340&lt;=HORAS!$B$114,0.75,1))))</f>
        <v>0</v>
      </c>
      <c r="K340" s="69">
        <f>IF(G340=1,0,IF(E340&gt;HORAS!$B$97,E340-HORAS!$B$97,0))</f>
        <v>0</v>
      </c>
      <c r="L340" s="68">
        <f t="shared" si="210"/>
        <v>0</v>
      </c>
      <c r="M340" s="68">
        <f t="shared" si="211"/>
        <v>0</v>
      </c>
      <c r="N340" s="67">
        <f t="shared" si="212"/>
        <v>0</v>
      </c>
      <c r="O340" s="67">
        <f>IF(E340&lt;HORAS!$B$97,J340,0)</f>
        <v>0</v>
      </c>
      <c r="P340" s="67">
        <f t="shared" si="213"/>
        <v>0</v>
      </c>
      <c r="Q340" s="67">
        <f>IF(E340&gt;HORAS!$B$97,J340,0)</f>
        <v>0</v>
      </c>
      <c r="R340" s="67">
        <f t="shared" si="214"/>
        <v>0</v>
      </c>
      <c r="S340" s="67">
        <f t="shared" si="186"/>
        <v>0</v>
      </c>
      <c r="T340" s="67"/>
      <c r="U340" s="67">
        <f t="shared" si="187"/>
        <v>6</v>
      </c>
      <c r="V340" s="70" t="e">
        <f>VLOOKUP(C340,HORAS!$A$120:$A$137,1,FALSE)</f>
        <v>#N/A</v>
      </c>
      <c r="W340" s="67" t="b">
        <f t="shared" si="188"/>
        <v>1</v>
      </c>
      <c r="X340" s="59">
        <f t="shared" si="189"/>
        <v>0</v>
      </c>
      <c r="Y340" s="71">
        <f t="shared" si="190"/>
        <v>0</v>
      </c>
      <c r="Z340" s="71">
        <f t="shared" si="191"/>
        <v>0</v>
      </c>
      <c r="AA340" s="67">
        <f t="shared" si="192"/>
        <v>0</v>
      </c>
      <c r="AB340" s="67">
        <f t="shared" si="193"/>
        <v>0</v>
      </c>
      <c r="AC340" s="69">
        <f>IF(U340=7,IF(E340&gt;HORAS!$B$97,E340-HORAS!$B$97,0),IF(W340=FALSE,IF(E340&gt;HORAS!$B$97,E340-HORAS!$B$97,0),0))</f>
        <v>0</v>
      </c>
      <c r="AD340" s="71">
        <f t="shared" si="194"/>
        <v>0</v>
      </c>
      <c r="AE340" s="71">
        <f t="shared" si="195"/>
        <v>0</v>
      </c>
      <c r="AF340" s="68">
        <f>IF(AE340&lt;=HORAS!$B$115,0,IF(AE340&lt;=HORAS!$B$116,0.25,IF(AE340&lt;=HORAS!$B$117,0.5,IF(AE340&lt;=HORAS!$B$114,0.75,1))))</f>
        <v>0</v>
      </c>
      <c r="AG340" s="67">
        <f t="shared" si="196"/>
        <v>0</v>
      </c>
      <c r="AH340" s="67">
        <f>IF(AA340&gt;=8,IF(E340&lt;HORAS!$B$97,AF340,0),0)</f>
        <v>0</v>
      </c>
      <c r="AI340" s="67">
        <f>IF(E340&gt;=HORAS!$B$97,AF340,0)</f>
        <v>0</v>
      </c>
      <c r="AJ340" s="67">
        <f t="shared" si="197"/>
        <v>0</v>
      </c>
      <c r="AK340" s="67">
        <f t="shared" si="198"/>
        <v>0</v>
      </c>
      <c r="AL340" s="71">
        <f t="shared" si="199"/>
        <v>0</v>
      </c>
      <c r="AN340" s="59">
        <f t="shared" si="200"/>
        <v>0</v>
      </c>
      <c r="AO340" s="58">
        <f>IF(H340=1,IF(D340&lt;HORAS!$B$104,HORAS!$D$104-HORAS!$B$104,HORAS!$D$104-D340),0)</f>
        <v>0</v>
      </c>
      <c r="AP340" s="58">
        <f>IF(H340=1,IF(E340&gt;HORAS!$C$104,HORAS!$C$104,E340),0)</f>
        <v>0</v>
      </c>
      <c r="AQ340" s="58">
        <f t="shared" si="201"/>
        <v>0</v>
      </c>
      <c r="AR340" s="72">
        <f t="shared" si="202"/>
        <v>0</v>
      </c>
      <c r="AS340" s="72">
        <f t="shared" si="203"/>
        <v>0</v>
      </c>
      <c r="AT340" s="68">
        <f>IF(AS340&lt;=HORAS!$B$115,0,IF(AS340&lt;=HORAS!$B$116,0.25,IF(AS340&lt;=HORAS!$B$117,0.5,IF(AS340&lt;=HORAS!$B$114,0.75,1))))</f>
        <v>0</v>
      </c>
      <c r="AU340" s="67">
        <f t="shared" si="204"/>
        <v>0</v>
      </c>
      <c r="AV340" s="59">
        <f>IF(H340=1,IF(E340&gt;HORAS!$C$104,E340-HORAS!$C$104),0)</f>
        <v>0</v>
      </c>
      <c r="AW340" s="67">
        <f t="shared" si="205"/>
        <v>0</v>
      </c>
      <c r="AX340" s="67">
        <f t="shared" si="206"/>
        <v>0</v>
      </c>
      <c r="AY340" s="68">
        <f>IF(AX340&lt;=HORAS!$B$115,0,IF(AX340&lt;=HORAS!$B$116,0.25,IF(AX340&lt;=HORAS!$B$117,0.5,IF(AX340&lt;=HORAS!$B$114,0.75,1))))</f>
        <v>0</v>
      </c>
      <c r="AZ340" s="67">
        <f t="shared" si="207"/>
        <v>0</v>
      </c>
      <c r="BA340" s="67"/>
    </row>
    <row r="341" spans="1:53" s="72" customFormat="1" x14ac:dyDescent="0.2">
      <c r="A341" s="64" t="s">
        <v>248</v>
      </c>
      <c r="B341" s="64" t="s">
        <v>7</v>
      </c>
      <c r="C341" s="61"/>
      <c r="D341" s="62"/>
      <c r="E341" s="59"/>
      <c r="F341" s="66">
        <f>IF(G341=1,0,IF(E341&gt;HORAS!$B$96,E341-HORAS!$B$96,))</f>
        <v>0</v>
      </c>
      <c r="G341" s="67">
        <f t="shared" si="208"/>
        <v>0</v>
      </c>
      <c r="H341" s="67">
        <f>IF(D341&gt;=HORAS!$B$103,1,0)</f>
        <v>0</v>
      </c>
      <c r="I341" s="68">
        <f t="shared" si="209"/>
        <v>0</v>
      </c>
      <c r="J341" s="68">
        <f>IF(I341&lt;=HORAS!$B$115,0,IF(I341&lt;=HORAS!$B$116,0.25,IF(I341&lt;=HORAS!$B$117,0.5,IF(I341&lt;=HORAS!$B$114,0.75,1))))</f>
        <v>0</v>
      </c>
      <c r="K341" s="69">
        <f>IF(G341=1,0,IF(E341&gt;HORAS!$B$97,E341-HORAS!$B$97,0))</f>
        <v>0</v>
      </c>
      <c r="L341" s="68">
        <f t="shared" si="210"/>
        <v>0</v>
      </c>
      <c r="M341" s="68">
        <f t="shared" si="211"/>
        <v>0</v>
      </c>
      <c r="N341" s="67">
        <f t="shared" si="212"/>
        <v>0</v>
      </c>
      <c r="O341" s="67">
        <f>IF(E341&lt;HORAS!$B$97,J341,0)</f>
        <v>0</v>
      </c>
      <c r="P341" s="67">
        <f t="shared" si="213"/>
        <v>0</v>
      </c>
      <c r="Q341" s="67">
        <f>IF(E341&gt;HORAS!$B$97,J341,0)</f>
        <v>0</v>
      </c>
      <c r="R341" s="67">
        <f t="shared" si="214"/>
        <v>0</v>
      </c>
      <c r="S341" s="67">
        <f t="shared" si="186"/>
        <v>0</v>
      </c>
      <c r="T341" s="67"/>
      <c r="U341" s="67">
        <f t="shared" si="187"/>
        <v>6</v>
      </c>
      <c r="V341" s="70" t="e">
        <f>VLOOKUP(C341,HORAS!$A$120:$A$137,1,FALSE)</f>
        <v>#N/A</v>
      </c>
      <c r="W341" s="67" t="b">
        <f t="shared" si="188"/>
        <v>1</v>
      </c>
      <c r="X341" s="59">
        <f t="shared" si="189"/>
        <v>0</v>
      </c>
      <c r="Y341" s="71">
        <f t="shared" si="190"/>
        <v>0</v>
      </c>
      <c r="Z341" s="71">
        <f t="shared" si="191"/>
        <v>0</v>
      </c>
      <c r="AA341" s="67">
        <f t="shared" si="192"/>
        <v>0</v>
      </c>
      <c r="AB341" s="67">
        <f t="shared" si="193"/>
        <v>0</v>
      </c>
      <c r="AC341" s="69">
        <f>IF(U341=7,IF(E341&gt;HORAS!$B$97,E341-HORAS!$B$97,0),IF(W341=FALSE,IF(E341&gt;HORAS!$B$97,E341-HORAS!$B$97,0),0))</f>
        <v>0</v>
      </c>
      <c r="AD341" s="71">
        <f t="shared" si="194"/>
        <v>0</v>
      </c>
      <c r="AE341" s="71">
        <f t="shared" si="195"/>
        <v>0</v>
      </c>
      <c r="AF341" s="68">
        <f>IF(AE341&lt;=HORAS!$B$115,0,IF(AE341&lt;=HORAS!$B$116,0.25,IF(AE341&lt;=HORAS!$B$117,0.5,IF(AE341&lt;=HORAS!$B$114,0.75,1))))</f>
        <v>0</v>
      </c>
      <c r="AG341" s="67">
        <f t="shared" si="196"/>
        <v>0</v>
      </c>
      <c r="AH341" s="67">
        <f>IF(AA341&gt;=8,IF(E341&lt;HORAS!$B$97,AF341,0),0)</f>
        <v>0</v>
      </c>
      <c r="AI341" s="67">
        <f>IF(E341&gt;=HORAS!$B$97,AF341,0)</f>
        <v>0</v>
      </c>
      <c r="AJ341" s="67">
        <f t="shared" si="197"/>
        <v>0</v>
      </c>
      <c r="AK341" s="67">
        <f t="shared" si="198"/>
        <v>0</v>
      </c>
      <c r="AL341" s="71">
        <f t="shared" si="199"/>
        <v>0</v>
      </c>
      <c r="AN341" s="59">
        <f t="shared" si="200"/>
        <v>0</v>
      </c>
      <c r="AO341" s="58">
        <f>IF(H341=1,IF(D341&lt;HORAS!$B$104,HORAS!$D$104-HORAS!$B$104,HORAS!$D$104-D341),0)</f>
        <v>0</v>
      </c>
      <c r="AP341" s="58">
        <f>IF(H341=1,IF(E341&gt;HORAS!$C$104,HORAS!$C$104,E341),0)</f>
        <v>0</v>
      </c>
      <c r="AQ341" s="58">
        <f t="shared" si="201"/>
        <v>0</v>
      </c>
      <c r="AR341" s="72">
        <f t="shared" si="202"/>
        <v>0</v>
      </c>
      <c r="AS341" s="72">
        <f t="shared" si="203"/>
        <v>0</v>
      </c>
      <c r="AT341" s="68">
        <f>IF(AS341&lt;=HORAS!$B$115,0,IF(AS341&lt;=HORAS!$B$116,0.25,IF(AS341&lt;=HORAS!$B$117,0.5,IF(AS341&lt;=HORAS!$B$114,0.75,1))))</f>
        <v>0</v>
      </c>
      <c r="AU341" s="67">
        <f t="shared" si="204"/>
        <v>0</v>
      </c>
      <c r="AV341" s="59">
        <f>IF(H341=1,IF(E341&gt;HORAS!$C$104,E341-HORAS!$C$104),0)</f>
        <v>0</v>
      </c>
      <c r="AW341" s="67">
        <f t="shared" si="205"/>
        <v>0</v>
      </c>
      <c r="AX341" s="67">
        <f t="shared" si="206"/>
        <v>0</v>
      </c>
      <c r="AY341" s="68">
        <f>IF(AX341&lt;=HORAS!$B$115,0,IF(AX341&lt;=HORAS!$B$116,0.25,IF(AX341&lt;=HORAS!$B$117,0.5,IF(AX341&lt;=HORAS!$B$114,0.75,1))))</f>
        <v>0</v>
      </c>
      <c r="AZ341" s="67">
        <f t="shared" si="207"/>
        <v>0</v>
      </c>
      <c r="BA341" s="67"/>
    </row>
    <row r="342" spans="1:53" s="72" customFormat="1" x14ac:dyDescent="0.2">
      <c r="A342" s="64" t="s">
        <v>248</v>
      </c>
      <c r="B342" s="64" t="s">
        <v>7</v>
      </c>
      <c r="C342" s="61"/>
      <c r="D342" s="62"/>
      <c r="E342" s="59"/>
      <c r="F342" s="66">
        <f>IF(G342=1,0,IF(E342&gt;HORAS!$B$96,E342-HORAS!$B$96,))</f>
        <v>0</v>
      </c>
      <c r="G342" s="67">
        <f t="shared" si="208"/>
        <v>0</v>
      </c>
      <c r="H342" s="67">
        <f>IF(D342&gt;=HORAS!$B$103,1,0)</f>
        <v>0</v>
      </c>
      <c r="I342" s="68">
        <f t="shared" si="209"/>
        <v>0</v>
      </c>
      <c r="J342" s="68">
        <f>IF(I342&lt;=HORAS!$B$115,0,IF(I342&lt;=HORAS!$B$116,0.25,IF(I342&lt;=HORAS!$B$117,0.5,IF(I342&lt;=HORAS!$B$114,0.75,1))))</f>
        <v>0</v>
      </c>
      <c r="K342" s="69">
        <f>IF(G342=1,0,IF(E342&gt;HORAS!$B$97,E342-HORAS!$B$97,0))</f>
        <v>0</v>
      </c>
      <c r="L342" s="68">
        <f t="shared" si="210"/>
        <v>0</v>
      </c>
      <c r="M342" s="68">
        <f t="shared" si="211"/>
        <v>0</v>
      </c>
      <c r="N342" s="67">
        <f t="shared" si="212"/>
        <v>0</v>
      </c>
      <c r="O342" s="67">
        <f>IF(E342&lt;HORAS!$B$97,J342,0)</f>
        <v>0</v>
      </c>
      <c r="P342" s="67">
        <f t="shared" si="213"/>
        <v>0</v>
      </c>
      <c r="Q342" s="67">
        <f>IF(E342&gt;HORAS!$B$97,J342,0)</f>
        <v>0</v>
      </c>
      <c r="R342" s="67">
        <f t="shared" si="214"/>
        <v>0</v>
      </c>
      <c r="S342" s="67">
        <f t="shared" si="186"/>
        <v>0</v>
      </c>
      <c r="T342" s="67"/>
      <c r="U342" s="67">
        <f t="shared" si="187"/>
        <v>6</v>
      </c>
      <c r="V342" s="70" t="e">
        <f>VLOOKUP(C342,HORAS!$A$120:$A$137,1,FALSE)</f>
        <v>#N/A</v>
      </c>
      <c r="W342" s="67" t="b">
        <f t="shared" si="188"/>
        <v>1</v>
      </c>
      <c r="X342" s="59">
        <f t="shared" si="189"/>
        <v>0</v>
      </c>
      <c r="Y342" s="71">
        <f t="shared" si="190"/>
        <v>0</v>
      </c>
      <c r="Z342" s="71">
        <f t="shared" si="191"/>
        <v>0</v>
      </c>
      <c r="AA342" s="67">
        <f t="shared" si="192"/>
        <v>0</v>
      </c>
      <c r="AB342" s="67">
        <f t="shared" si="193"/>
        <v>0</v>
      </c>
      <c r="AC342" s="69">
        <f>IF(U342=7,IF(E342&gt;HORAS!$B$97,E342-HORAS!$B$97,0),IF(W342=FALSE,IF(E342&gt;HORAS!$B$97,E342-HORAS!$B$97,0),0))</f>
        <v>0</v>
      </c>
      <c r="AD342" s="71">
        <f t="shared" si="194"/>
        <v>0</v>
      </c>
      <c r="AE342" s="71">
        <f t="shared" si="195"/>
        <v>0</v>
      </c>
      <c r="AF342" s="68">
        <f>IF(AE342&lt;=HORAS!$B$115,0,IF(AE342&lt;=HORAS!$B$116,0.25,IF(AE342&lt;=HORAS!$B$117,0.5,IF(AE342&lt;=HORAS!$B$114,0.75,1))))</f>
        <v>0</v>
      </c>
      <c r="AG342" s="67">
        <f t="shared" si="196"/>
        <v>0</v>
      </c>
      <c r="AH342" s="67">
        <f>IF(AA342&gt;=8,IF(E342&lt;HORAS!$B$97,AF342,0),0)</f>
        <v>0</v>
      </c>
      <c r="AI342" s="67">
        <f>IF(E342&gt;=HORAS!$B$97,AF342,0)</f>
        <v>0</v>
      </c>
      <c r="AJ342" s="67">
        <f t="shared" si="197"/>
        <v>0</v>
      </c>
      <c r="AK342" s="67">
        <f t="shared" si="198"/>
        <v>0</v>
      </c>
      <c r="AL342" s="71">
        <f t="shared" si="199"/>
        <v>0</v>
      </c>
      <c r="AN342" s="59">
        <f t="shared" si="200"/>
        <v>0</v>
      </c>
      <c r="AO342" s="58">
        <f>IF(H342=1,IF(D342&lt;HORAS!$B$104,HORAS!$D$104-HORAS!$B$104,HORAS!$D$104-D342),0)</f>
        <v>0</v>
      </c>
      <c r="AP342" s="58">
        <f>IF(H342=1,IF(E342&gt;HORAS!$C$104,HORAS!$C$104,E342),0)</f>
        <v>0</v>
      </c>
      <c r="AQ342" s="58">
        <f t="shared" si="201"/>
        <v>0</v>
      </c>
      <c r="AR342" s="72">
        <f t="shared" si="202"/>
        <v>0</v>
      </c>
      <c r="AS342" s="72">
        <f t="shared" si="203"/>
        <v>0</v>
      </c>
      <c r="AT342" s="68">
        <f>IF(AS342&lt;=HORAS!$B$115,0,IF(AS342&lt;=HORAS!$B$116,0.25,IF(AS342&lt;=HORAS!$B$117,0.5,IF(AS342&lt;=HORAS!$B$114,0.75,1))))</f>
        <v>0</v>
      </c>
      <c r="AU342" s="67">
        <f t="shared" si="204"/>
        <v>0</v>
      </c>
      <c r="AV342" s="59">
        <f>IF(H342=1,IF(E342&gt;HORAS!$C$104,E342-HORAS!$C$104),0)</f>
        <v>0</v>
      </c>
      <c r="AW342" s="67">
        <f t="shared" si="205"/>
        <v>0</v>
      </c>
      <c r="AX342" s="67">
        <f t="shared" si="206"/>
        <v>0</v>
      </c>
      <c r="AY342" s="68">
        <f>IF(AX342&lt;=HORAS!$B$115,0,IF(AX342&lt;=HORAS!$B$116,0.25,IF(AX342&lt;=HORAS!$B$117,0.5,IF(AX342&lt;=HORAS!$B$114,0.75,1))))</f>
        <v>0</v>
      </c>
      <c r="AZ342" s="67">
        <f t="shared" si="207"/>
        <v>0</v>
      </c>
      <c r="BA342" s="67"/>
    </row>
    <row r="343" spans="1:53" s="72" customFormat="1" x14ac:dyDescent="0.2">
      <c r="A343" s="64" t="s">
        <v>248</v>
      </c>
      <c r="B343" s="64" t="s">
        <v>7</v>
      </c>
      <c r="C343" s="61"/>
      <c r="D343" s="62"/>
      <c r="E343" s="59"/>
      <c r="F343" s="66">
        <f>IF(G343=1,0,IF(E343&gt;HORAS!$B$96,E343-HORAS!$B$96,))</f>
        <v>0</v>
      </c>
      <c r="G343" s="67">
        <f t="shared" si="208"/>
        <v>0</v>
      </c>
      <c r="H343" s="67">
        <f>IF(D343&gt;=HORAS!$B$103,1,0)</f>
        <v>0</v>
      </c>
      <c r="I343" s="68">
        <f t="shared" si="209"/>
        <v>0</v>
      </c>
      <c r="J343" s="68">
        <f>IF(I343&lt;=HORAS!$B$115,0,IF(I343&lt;=HORAS!$B$116,0.25,IF(I343&lt;=HORAS!$B$117,0.5,IF(I343&lt;=HORAS!$B$114,0.75,1))))</f>
        <v>0</v>
      </c>
      <c r="K343" s="69">
        <f>IF(G343=1,0,IF(E343&gt;HORAS!$B$97,E343-HORAS!$B$97,0))</f>
        <v>0</v>
      </c>
      <c r="L343" s="68">
        <f t="shared" si="210"/>
        <v>0</v>
      </c>
      <c r="M343" s="68">
        <f t="shared" si="211"/>
        <v>0</v>
      </c>
      <c r="N343" s="67">
        <f t="shared" si="212"/>
        <v>0</v>
      </c>
      <c r="O343" s="67">
        <f>IF(E343&lt;HORAS!$B$97,J343,0)</f>
        <v>0</v>
      </c>
      <c r="P343" s="67">
        <f t="shared" si="213"/>
        <v>0</v>
      </c>
      <c r="Q343" s="67">
        <f>IF(E343&gt;HORAS!$B$97,J343,0)</f>
        <v>0</v>
      </c>
      <c r="R343" s="67">
        <f t="shared" si="214"/>
        <v>0</v>
      </c>
      <c r="S343" s="67">
        <f t="shared" si="186"/>
        <v>0</v>
      </c>
      <c r="T343" s="67"/>
      <c r="U343" s="67">
        <f t="shared" si="187"/>
        <v>6</v>
      </c>
      <c r="V343" s="70" t="e">
        <f>VLOOKUP(C343,HORAS!$A$120:$A$137,1,FALSE)</f>
        <v>#N/A</v>
      </c>
      <c r="W343" s="67" t="b">
        <f t="shared" si="188"/>
        <v>1</v>
      </c>
      <c r="X343" s="59">
        <f t="shared" si="189"/>
        <v>0</v>
      </c>
      <c r="Y343" s="71">
        <f t="shared" si="190"/>
        <v>0</v>
      </c>
      <c r="Z343" s="71">
        <f t="shared" si="191"/>
        <v>0</v>
      </c>
      <c r="AA343" s="67">
        <f t="shared" si="192"/>
        <v>0</v>
      </c>
      <c r="AB343" s="67">
        <f t="shared" si="193"/>
        <v>0</v>
      </c>
      <c r="AC343" s="69">
        <f>IF(U343=7,IF(E343&gt;HORAS!$B$97,E343-HORAS!$B$97,0),IF(W343=FALSE,IF(E343&gt;HORAS!$B$97,E343-HORAS!$B$97,0),0))</f>
        <v>0</v>
      </c>
      <c r="AD343" s="71">
        <f t="shared" si="194"/>
        <v>0</v>
      </c>
      <c r="AE343" s="71">
        <f t="shared" si="195"/>
        <v>0</v>
      </c>
      <c r="AF343" s="68">
        <f>IF(AE343&lt;=HORAS!$B$115,0,IF(AE343&lt;=HORAS!$B$116,0.25,IF(AE343&lt;=HORAS!$B$117,0.5,IF(AE343&lt;=HORAS!$B$114,0.75,1))))</f>
        <v>0</v>
      </c>
      <c r="AG343" s="67">
        <f t="shared" si="196"/>
        <v>0</v>
      </c>
      <c r="AH343" s="67">
        <f>IF(AA343&gt;=8,IF(E343&lt;HORAS!$B$97,AF343,0),0)</f>
        <v>0</v>
      </c>
      <c r="AI343" s="67">
        <f>IF(E343&gt;=HORAS!$B$97,AF343,0)</f>
        <v>0</v>
      </c>
      <c r="AJ343" s="67">
        <f t="shared" si="197"/>
        <v>0</v>
      </c>
      <c r="AK343" s="67">
        <f t="shared" si="198"/>
        <v>0</v>
      </c>
      <c r="AL343" s="71">
        <f t="shared" si="199"/>
        <v>0</v>
      </c>
      <c r="AN343" s="59">
        <f t="shared" si="200"/>
        <v>0</v>
      </c>
      <c r="AO343" s="58">
        <f>IF(H343=1,IF(D343&lt;HORAS!$B$104,HORAS!$D$104-HORAS!$B$104,HORAS!$D$104-D343),0)</f>
        <v>0</v>
      </c>
      <c r="AP343" s="58">
        <f>IF(H343=1,IF(E343&gt;HORAS!$C$104,HORAS!$C$104,E343),0)</f>
        <v>0</v>
      </c>
      <c r="AQ343" s="58">
        <f t="shared" si="201"/>
        <v>0</v>
      </c>
      <c r="AR343" s="72">
        <f t="shared" si="202"/>
        <v>0</v>
      </c>
      <c r="AS343" s="72">
        <f t="shared" si="203"/>
        <v>0</v>
      </c>
      <c r="AT343" s="68">
        <f>IF(AS343&lt;=HORAS!$B$115,0,IF(AS343&lt;=HORAS!$B$116,0.25,IF(AS343&lt;=HORAS!$B$117,0.5,IF(AS343&lt;=HORAS!$B$114,0.75,1))))</f>
        <v>0</v>
      </c>
      <c r="AU343" s="67">
        <f t="shared" si="204"/>
        <v>0</v>
      </c>
      <c r="AV343" s="59">
        <f>IF(H343=1,IF(E343&gt;HORAS!$C$104,E343-HORAS!$C$104),0)</f>
        <v>0</v>
      </c>
      <c r="AW343" s="67">
        <f t="shared" si="205"/>
        <v>0</v>
      </c>
      <c r="AX343" s="67">
        <f t="shared" si="206"/>
        <v>0</v>
      </c>
      <c r="AY343" s="68">
        <f>IF(AX343&lt;=HORAS!$B$115,0,IF(AX343&lt;=HORAS!$B$116,0.25,IF(AX343&lt;=HORAS!$B$117,0.5,IF(AX343&lt;=HORAS!$B$114,0.75,1))))</f>
        <v>0</v>
      </c>
      <c r="AZ343" s="67">
        <f t="shared" si="207"/>
        <v>0</v>
      </c>
      <c r="BA343" s="67"/>
    </row>
    <row r="344" spans="1:53" s="72" customFormat="1" x14ac:dyDescent="0.2">
      <c r="A344" s="64"/>
      <c r="B344" s="64"/>
      <c r="C344" s="61"/>
      <c r="D344" s="62"/>
      <c r="E344" s="59"/>
      <c r="F344" s="66">
        <f>IF(G344=1,0,IF(E344&gt;HORAS!$B$96,E344-HORAS!$B$96,))</f>
        <v>0</v>
      </c>
      <c r="G344" s="67">
        <f t="shared" ref="G344:G379" si="215">IF(U344=7,1,IF(W344=FALSE,1,0))</f>
        <v>0</v>
      </c>
      <c r="H344" s="67">
        <f>IF(D344&gt;=HORAS!$B$103,1,0)</f>
        <v>0</v>
      </c>
      <c r="I344" s="68">
        <f t="shared" ref="I344:I379" si="216">MINUTE(F344)</f>
        <v>0</v>
      </c>
      <c r="J344" s="68">
        <f>IF(I344&lt;=HORAS!$B$115,0,IF(I344&lt;=HORAS!$B$116,0.25,IF(I344&lt;=HORAS!$B$117,0.5,IF(I344&lt;=HORAS!$B$114,0.75,1))))</f>
        <v>0</v>
      </c>
      <c r="K344" s="69">
        <f>IF(G344=1,0,IF(E344&gt;HORAS!$B$97,E344-HORAS!$B$97,0))</f>
        <v>0</v>
      </c>
      <c r="L344" s="68">
        <f t="shared" ref="L344:L379" si="217">MINUTE(K344)</f>
        <v>0</v>
      </c>
      <c r="M344" s="68">
        <f t="shared" ref="M344:M379" si="218">HOUR(F344)</f>
        <v>0</v>
      </c>
      <c r="N344" s="67">
        <f t="shared" ref="N344:N379" si="219">M344-P344</f>
        <v>0</v>
      </c>
      <c r="O344" s="67">
        <f>IF(E344&lt;HORAS!$B$97,J344,0)</f>
        <v>0</v>
      </c>
      <c r="P344" s="67">
        <f t="shared" ref="P344:P379" si="220">HOUR(K344)</f>
        <v>0</v>
      </c>
      <c r="Q344" s="67">
        <f>IF(E344&gt;HORAS!$B$97,J344,0)</f>
        <v>0</v>
      </c>
      <c r="R344" s="67">
        <f t="shared" ref="R344:R352" si="221">N344+O344</f>
        <v>0</v>
      </c>
      <c r="S344" s="67">
        <f t="shared" ref="S344:S352" si="222">P344+Q344</f>
        <v>0</v>
      </c>
      <c r="T344" s="67"/>
      <c r="U344" s="67">
        <f t="shared" ref="U344:U352" si="223">WEEKDAY(C344,2)</f>
        <v>6</v>
      </c>
      <c r="V344" s="70" t="e">
        <f>VLOOKUP(C344,HORAS!$A$120:$A$137,1,FALSE)</f>
        <v>#N/A</v>
      </c>
      <c r="W344" s="67" t="b">
        <f t="shared" ref="W344:W352" si="224">ISERROR(V344)</f>
        <v>1</v>
      </c>
      <c r="X344" s="59">
        <f t="shared" ref="X344:X352" si="225">IF(U344=7,E344-D344,IF(W344=FALSE,E344-D344,0))</f>
        <v>0</v>
      </c>
      <c r="Y344" s="71">
        <f t="shared" ref="Y344:Y352" si="226">HOUR(X344)</f>
        <v>0</v>
      </c>
      <c r="Z344" s="71">
        <f t="shared" ref="Z344:Z352" si="227">MINUTE(X344)</f>
        <v>0</v>
      </c>
      <c r="AA344" s="67">
        <f t="shared" ref="AA344:AA352" si="228">IF(Y344&lt;8,Y344,8)</f>
        <v>0</v>
      </c>
      <c r="AB344" s="67">
        <f t="shared" ref="AB344:AB352" si="229">IF(Y344&gt;=8,Y344-AA344,0)</f>
        <v>0</v>
      </c>
      <c r="AC344" s="69">
        <f>IF(U344=7,IF(E344&gt;HORAS!$B$97,E344-HORAS!$B$97,0),IF(W344=FALSE,IF(E344&gt;HORAS!$B$97,E344-HORAS!$B$97,0),0))</f>
        <v>0</v>
      </c>
      <c r="AD344" s="71">
        <f t="shared" ref="AD344:AD352" si="230">HOUR(AC344)</f>
        <v>0</v>
      </c>
      <c r="AE344" s="71">
        <f t="shared" ref="AE344:AE352" si="231">MINUTE(AC344)</f>
        <v>0</v>
      </c>
      <c r="AF344" s="68">
        <f>IF(AE344&lt;=HORAS!$B$115,0,IF(AE344&lt;=HORAS!$B$116,0.25,IF(AE344&lt;=HORAS!$B$117,0.5,IF(AE344&lt;=HORAS!$B$114,0.75,1))))</f>
        <v>0</v>
      </c>
      <c r="AG344" s="67">
        <f t="shared" ref="AG344:AG352" si="232">IF(AA344&lt;8,AF344,0)</f>
        <v>0</v>
      </c>
      <c r="AH344" s="67">
        <f>IF(AA344&gt;=8,IF(E344&lt;HORAS!$B$97,AF344,0),0)</f>
        <v>0</v>
      </c>
      <c r="AI344" s="67">
        <f>IF(E344&gt;=HORAS!$B$97,AF344,0)</f>
        <v>0</v>
      </c>
      <c r="AJ344" s="67">
        <f t="shared" ref="AJ344:AK352" si="233">AA344+AG344</f>
        <v>0</v>
      </c>
      <c r="AK344" s="67">
        <f t="shared" si="233"/>
        <v>0</v>
      </c>
      <c r="AL344" s="71">
        <f t="shared" ref="AL344:AL352" si="234">AD344+AI344</f>
        <v>0</v>
      </c>
      <c r="AN344" s="59">
        <f t="shared" ref="AN344:AN352" si="235">IF(H344=1,E344-(D344-12),0)</f>
        <v>0</v>
      </c>
      <c r="AO344" s="58">
        <f>IF(H344=1,IF(D344&lt;HORAS!$B$104,HORAS!$D$104-HORAS!$B$104,HORAS!$D$104-D344),0)</f>
        <v>0</v>
      </c>
      <c r="AP344" s="58">
        <f>IF(H344=1,IF(E344&gt;HORAS!$C$104,HORAS!$C$104,E344),0)</f>
        <v>0</v>
      </c>
      <c r="AQ344" s="58">
        <f t="shared" ref="AQ344:AQ352" si="236">AO344+AP344</f>
        <v>0</v>
      </c>
      <c r="AR344" s="72">
        <f t="shared" ref="AR344:AR352" si="237">HOUR(AQ344)</f>
        <v>0</v>
      </c>
      <c r="AS344" s="72">
        <f t="shared" ref="AS344:AS352" si="238">MINUTE(AQ344)</f>
        <v>0</v>
      </c>
      <c r="AT344" s="68">
        <f>IF(AS344&lt;=HORAS!$B$115,0,IF(AS344&lt;=HORAS!$B$116,0.25,IF(AS344&lt;=HORAS!$B$117,0.5,IF(AS344&lt;=HORAS!$B$114,0.75,1))))</f>
        <v>0</v>
      </c>
      <c r="AU344" s="67">
        <f t="shared" ref="AU344:AU352" si="239">AR344+AT344</f>
        <v>0</v>
      </c>
      <c r="AV344" s="59">
        <f>IF(H344=1,IF(E344&gt;HORAS!$C$104,E344-HORAS!$C$104),0)</f>
        <v>0</v>
      </c>
      <c r="AW344" s="67">
        <f t="shared" ref="AW344:AW352" si="240">HOUR(AV344)</f>
        <v>0</v>
      </c>
      <c r="AX344" s="67">
        <f t="shared" ref="AX344:AX352" si="241">MINUTE(AV344)</f>
        <v>0</v>
      </c>
      <c r="AY344" s="68">
        <f>IF(AX344&lt;=HORAS!$B$115,0,IF(AX344&lt;=HORAS!$B$116,0.25,IF(AX344&lt;=HORAS!$B$117,0.5,IF(AX344&lt;=HORAS!$B$114,0.75,1))))</f>
        <v>0</v>
      </c>
      <c r="AZ344" s="67">
        <f t="shared" ref="AZ344:AZ352" si="242">AW344+AY344</f>
        <v>0</v>
      </c>
      <c r="BA344" s="67"/>
    </row>
    <row r="345" spans="1:53" s="72" customFormat="1" x14ac:dyDescent="0.2">
      <c r="A345" s="64"/>
      <c r="B345" s="64"/>
      <c r="C345" s="61"/>
      <c r="D345" s="62"/>
      <c r="E345" s="59"/>
      <c r="F345" s="66">
        <f>IF(G345=1,0,IF(E345&gt;HORAS!$B$96,E345-HORAS!$B$96,))</f>
        <v>0</v>
      </c>
      <c r="G345" s="67">
        <f t="shared" si="215"/>
        <v>0</v>
      </c>
      <c r="H345" s="67">
        <f>IF(D345&gt;=HORAS!$B$103,1,0)</f>
        <v>0</v>
      </c>
      <c r="I345" s="68">
        <f t="shared" si="216"/>
        <v>0</v>
      </c>
      <c r="J345" s="68">
        <f>IF(I345&lt;=HORAS!$B$115,0,IF(I345&lt;=HORAS!$B$116,0.25,IF(I345&lt;=HORAS!$B$117,0.5,IF(I345&lt;=HORAS!$B$114,0.75,1))))</f>
        <v>0</v>
      </c>
      <c r="K345" s="69">
        <f>IF(G345=1,0,IF(E345&gt;HORAS!$B$97,E345-HORAS!$B$97,0))</f>
        <v>0</v>
      </c>
      <c r="L345" s="68">
        <f t="shared" si="217"/>
        <v>0</v>
      </c>
      <c r="M345" s="68">
        <f t="shared" si="218"/>
        <v>0</v>
      </c>
      <c r="N345" s="67">
        <f t="shared" si="219"/>
        <v>0</v>
      </c>
      <c r="O345" s="67">
        <f>IF(E345&lt;HORAS!$B$97,J345,0)</f>
        <v>0</v>
      </c>
      <c r="P345" s="67">
        <f t="shared" si="220"/>
        <v>0</v>
      </c>
      <c r="Q345" s="67">
        <f>IF(E345&gt;HORAS!$B$97,J345,0)</f>
        <v>0</v>
      </c>
      <c r="R345" s="67">
        <f t="shared" si="221"/>
        <v>0</v>
      </c>
      <c r="S345" s="67">
        <f t="shared" si="222"/>
        <v>0</v>
      </c>
      <c r="T345" s="67"/>
      <c r="U345" s="67">
        <f t="shared" si="223"/>
        <v>6</v>
      </c>
      <c r="V345" s="70" t="e">
        <f>VLOOKUP(C345,HORAS!$A$120:$A$137,1,FALSE)</f>
        <v>#N/A</v>
      </c>
      <c r="W345" s="67" t="b">
        <f t="shared" si="224"/>
        <v>1</v>
      </c>
      <c r="X345" s="59">
        <f t="shared" si="225"/>
        <v>0</v>
      </c>
      <c r="Y345" s="71">
        <f t="shared" si="226"/>
        <v>0</v>
      </c>
      <c r="Z345" s="71">
        <f t="shared" si="227"/>
        <v>0</v>
      </c>
      <c r="AA345" s="67">
        <f t="shared" si="228"/>
        <v>0</v>
      </c>
      <c r="AB345" s="67">
        <f t="shared" si="229"/>
        <v>0</v>
      </c>
      <c r="AC345" s="69">
        <f>IF(U345=7,IF(E345&gt;HORAS!$B$97,E345-HORAS!$B$97,0),IF(W345=FALSE,IF(E345&gt;HORAS!$B$97,E345-HORAS!$B$97,0),0))</f>
        <v>0</v>
      </c>
      <c r="AD345" s="71">
        <f t="shared" si="230"/>
        <v>0</v>
      </c>
      <c r="AE345" s="71">
        <f t="shared" si="231"/>
        <v>0</v>
      </c>
      <c r="AF345" s="68">
        <f>IF(AE345&lt;=HORAS!$B$115,0,IF(AE345&lt;=HORAS!$B$116,0.25,IF(AE345&lt;=HORAS!$B$117,0.5,IF(AE345&lt;=HORAS!$B$114,0.75,1))))</f>
        <v>0</v>
      </c>
      <c r="AG345" s="67">
        <f t="shared" si="232"/>
        <v>0</v>
      </c>
      <c r="AH345" s="67">
        <f>IF(AA345&gt;=8,IF(E345&lt;HORAS!$B$97,AF345,0),0)</f>
        <v>0</v>
      </c>
      <c r="AI345" s="67">
        <f>IF(E345&gt;=HORAS!$B$97,AF345,0)</f>
        <v>0</v>
      </c>
      <c r="AJ345" s="67">
        <f t="shared" si="233"/>
        <v>0</v>
      </c>
      <c r="AK345" s="67">
        <f t="shared" si="233"/>
        <v>0</v>
      </c>
      <c r="AL345" s="71">
        <f t="shared" si="234"/>
        <v>0</v>
      </c>
      <c r="AN345" s="59">
        <f t="shared" si="235"/>
        <v>0</v>
      </c>
      <c r="AO345" s="58">
        <f>IF(H345=1,IF(D345&lt;HORAS!$B$104,HORAS!$D$104-HORAS!$B$104,HORAS!$D$104-D345),0)</f>
        <v>0</v>
      </c>
      <c r="AP345" s="58">
        <f>IF(H345=1,IF(E345&gt;HORAS!$C$104,HORAS!$C$104,E345),0)</f>
        <v>0</v>
      </c>
      <c r="AQ345" s="58">
        <f t="shared" si="236"/>
        <v>0</v>
      </c>
      <c r="AR345" s="72">
        <f t="shared" si="237"/>
        <v>0</v>
      </c>
      <c r="AS345" s="72">
        <f t="shared" si="238"/>
        <v>0</v>
      </c>
      <c r="AT345" s="68">
        <f>IF(AS345&lt;=HORAS!$B$115,0,IF(AS345&lt;=HORAS!$B$116,0.25,IF(AS345&lt;=HORAS!$B$117,0.5,IF(AS345&lt;=HORAS!$B$114,0.75,1))))</f>
        <v>0</v>
      </c>
      <c r="AU345" s="67">
        <f t="shared" si="239"/>
        <v>0</v>
      </c>
      <c r="AV345" s="59">
        <f>IF(H345=1,IF(E345&gt;HORAS!$C$104,E345-HORAS!$C$104),0)</f>
        <v>0</v>
      </c>
      <c r="AW345" s="67">
        <f t="shared" si="240"/>
        <v>0</v>
      </c>
      <c r="AX345" s="67">
        <f t="shared" si="241"/>
        <v>0</v>
      </c>
      <c r="AY345" s="68">
        <f>IF(AX345&lt;=HORAS!$B$115,0,IF(AX345&lt;=HORAS!$B$116,0.25,IF(AX345&lt;=HORAS!$B$117,0.5,IF(AX345&lt;=HORAS!$B$114,0.75,1))))</f>
        <v>0</v>
      </c>
      <c r="AZ345" s="67">
        <f t="shared" si="242"/>
        <v>0</v>
      </c>
      <c r="BA345" s="67"/>
    </row>
    <row r="346" spans="1:53" s="72" customFormat="1" x14ac:dyDescent="0.2">
      <c r="A346" s="64"/>
      <c r="B346" s="64"/>
      <c r="C346" s="61"/>
      <c r="D346" s="62"/>
      <c r="E346" s="59"/>
      <c r="F346" s="66">
        <f>IF(G346=1,0,IF(E346&gt;HORAS!$B$96,E346-HORAS!$B$96,))</f>
        <v>0</v>
      </c>
      <c r="G346" s="67">
        <f t="shared" si="215"/>
        <v>0</v>
      </c>
      <c r="H346" s="67">
        <f>IF(D346&gt;=HORAS!$B$103,1,0)</f>
        <v>0</v>
      </c>
      <c r="I346" s="68">
        <f t="shared" si="216"/>
        <v>0</v>
      </c>
      <c r="J346" s="68">
        <f>IF(I346&lt;=HORAS!$B$115,0,IF(I346&lt;=HORAS!$B$116,0.25,IF(I346&lt;=HORAS!$B$117,0.5,IF(I346&lt;=HORAS!$B$114,0.75,1))))</f>
        <v>0</v>
      </c>
      <c r="K346" s="69">
        <f>IF(G346=1,0,IF(E346&gt;HORAS!$B$97,E346-HORAS!$B$97,0))</f>
        <v>0</v>
      </c>
      <c r="L346" s="68">
        <f t="shared" si="217"/>
        <v>0</v>
      </c>
      <c r="M346" s="68">
        <f t="shared" si="218"/>
        <v>0</v>
      </c>
      <c r="N346" s="67">
        <f t="shared" si="219"/>
        <v>0</v>
      </c>
      <c r="O346" s="67">
        <f>IF(E346&lt;HORAS!$B$97,J346,0)</f>
        <v>0</v>
      </c>
      <c r="P346" s="67">
        <f t="shared" si="220"/>
        <v>0</v>
      </c>
      <c r="Q346" s="67">
        <f>IF(E346&gt;HORAS!$B$97,J346,0)</f>
        <v>0</v>
      </c>
      <c r="R346" s="67">
        <f t="shared" si="221"/>
        <v>0</v>
      </c>
      <c r="S346" s="67">
        <f t="shared" si="222"/>
        <v>0</v>
      </c>
      <c r="T346" s="67"/>
      <c r="U346" s="67">
        <f t="shared" si="223"/>
        <v>6</v>
      </c>
      <c r="V346" s="70" t="e">
        <f>VLOOKUP(C346,HORAS!$A$120:$A$137,1,FALSE)</f>
        <v>#N/A</v>
      </c>
      <c r="W346" s="67" t="b">
        <f t="shared" si="224"/>
        <v>1</v>
      </c>
      <c r="X346" s="59">
        <f t="shared" si="225"/>
        <v>0</v>
      </c>
      <c r="Y346" s="71">
        <f t="shared" si="226"/>
        <v>0</v>
      </c>
      <c r="Z346" s="71">
        <f t="shared" si="227"/>
        <v>0</v>
      </c>
      <c r="AA346" s="67">
        <f t="shared" si="228"/>
        <v>0</v>
      </c>
      <c r="AB346" s="67">
        <f t="shared" si="229"/>
        <v>0</v>
      </c>
      <c r="AC346" s="69">
        <f>IF(U346=7,IF(E346&gt;HORAS!$B$97,E346-HORAS!$B$97,0),IF(W346=FALSE,IF(E346&gt;HORAS!$B$97,E346-HORAS!$B$97,0),0))</f>
        <v>0</v>
      </c>
      <c r="AD346" s="71">
        <f t="shared" si="230"/>
        <v>0</v>
      </c>
      <c r="AE346" s="71">
        <f t="shared" si="231"/>
        <v>0</v>
      </c>
      <c r="AF346" s="68">
        <f>IF(AE346&lt;=HORAS!$B$115,0,IF(AE346&lt;=HORAS!$B$116,0.25,IF(AE346&lt;=HORAS!$B$117,0.5,IF(AE346&lt;=HORAS!$B$114,0.75,1))))</f>
        <v>0</v>
      </c>
      <c r="AG346" s="67">
        <f t="shared" si="232"/>
        <v>0</v>
      </c>
      <c r="AH346" s="67">
        <f>IF(AA346&gt;=8,IF(E346&lt;HORAS!$B$97,AF346,0),0)</f>
        <v>0</v>
      </c>
      <c r="AI346" s="67">
        <f>IF(E346&gt;=HORAS!$B$97,AF346,0)</f>
        <v>0</v>
      </c>
      <c r="AJ346" s="67">
        <f t="shared" si="233"/>
        <v>0</v>
      </c>
      <c r="AK346" s="67">
        <f t="shared" si="233"/>
        <v>0</v>
      </c>
      <c r="AL346" s="71">
        <f t="shared" si="234"/>
        <v>0</v>
      </c>
      <c r="AN346" s="59">
        <f t="shared" si="235"/>
        <v>0</v>
      </c>
      <c r="AO346" s="58">
        <f>IF(H346=1,IF(D346&lt;HORAS!$B$104,HORAS!$D$104-HORAS!$B$104,HORAS!$D$104-D346),0)</f>
        <v>0</v>
      </c>
      <c r="AP346" s="58">
        <f>IF(H346=1,IF(E346&gt;HORAS!$C$104,HORAS!$C$104,E346),0)</f>
        <v>0</v>
      </c>
      <c r="AQ346" s="58">
        <f t="shared" si="236"/>
        <v>0</v>
      </c>
      <c r="AR346" s="72">
        <f t="shared" si="237"/>
        <v>0</v>
      </c>
      <c r="AS346" s="72">
        <f t="shared" si="238"/>
        <v>0</v>
      </c>
      <c r="AT346" s="68">
        <f>IF(AS346&lt;=HORAS!$B$115,0,IF(AS346&lt;=HORAS!$B$116,0.25,IF(AS346&lt;=HORAS!$B$117,0.5,IF(AS346&lt;=HORAS!$B$114,0.75,1))))</f>
        <v>0</v>
      </c>
      <c r="AU346" s="67">
        <f t="shared" si="239"/>
        <v>0</v>
      </c>
      <c r="AV346" s="59">
        <f>IF(H346=1,IF(E346&gt;HORAS!$C$104,E346-HORAS!$C$104),0)</f>
        <v>0</v>
      </c>
      <c r="AW346" s="67">
        <f t="shared" si="240"/>
        <v>0</v>
      </c>
      <c r="AX346" s="67">
        <f t="shared" si="241"/>
        <v>0</v>
      </c>
      <c r="AY346" s="68">
        <f>IF(AX346&lt;=HORAS!$B$115,0,IF(AX346&lt;=HORAS!$B$116,0.25,IF(AX346&lt;=HORAS!$B$117,0.5,IF(AX346&lt;=HORAS!$B$114,0.75,1))))</f>
        <v>0</v>
      </c>
      <c r="AZ346" s="67">
        <f t="shared" si="242"/>
        <v>0</v>
      </c>
      <c r="BA346" s="67"/>
    </row>
    <row r="347" spans="1:53" s="72" customFormat="1" x14ac:dyDescent="0.2">
      <c r="A347" s="64"/>
      <c r="B347" s="64"/>
      <c r="C347" s="61"/>
      <c r="D347" s="62"/>
      <c r="E347" s="59"/>
      <c r="F347" s="66">
        <f>IF(G347=1,0,IF(E347&gt;HORAS!$B$96,E347-HORAS!$B$96,))</f>
        <v>0</v>
      </c>
      <c r="G347" s="67">
        <f t="shared" si="215"/>
        <v>0</v>
      </c>
      <c r="H347" s="67">
        <f>IF(D347&gt;=HORAS!$B$103,1,0)</f>
        <v>0</v>
      </c>
      <c r="I347" s="68">
        <f t="shared" si="216"/>
        <v>0</v>
      </c>
      <c r="J347" s="68">
        <f>IF(I347&lt;=HORAS!$B$115,0,IF(I347&lt;=HORAS!$B$116,0.25,IF(I347&lt;=HORAS!$B$117,0.5,IF(I347&lt;=HORAS!$B$114,0.75,1))))</f>
        <v>0</v>
      </c>
      <c r="K347" s="69">
        <f>IF(G347=1,0,IF(E347&gt;HORAS!$B$97,E347-HORAS!$B$97,0))</f>
        <v>0</v>
      </c>
      <c r="L347" s="68">
        <f t="shared" si="217"/>
        <v>0</v>
      </c>
      <c r="M347" s="68">
        <f t="shared" si="218"/>
        <v>0</v>
      </c>
      <c r="N347" s="67">
        <f t="shared" si="219"/>
        <v>0</v>
      </c>
      <c r="O347" s="67">
        <f>IF(E347&lt;HORAS!$B$97,J347,0)</f>
        <v>0</v>
      </c>
      <c r="P347" s="67">
        <f t="shared" si="220"/>
        <v>0</v>
      </c>
      <c r="Q347" s="67">
        <f>IF(E347&gt;HORAS!$B$97,J347,0)</f>
        <v>0</v>
      </c>
      <c r="R347" s="67">
        <f t="shared" si="221"/>
        <v>0</v>
      </c>
      <c r="S347" s="67">
        <f t="shared" si="222"/>
        <v>0</v>
      </c>
      <c r="T347" s="67"/>
      <c r="U347" s="67">
        <f t="shared" si="223"/>
        <v>6</v>
      </c>
      <c r="V347" s="70" t="e">
        <f>VLOOKUP(C347,HORAS!$A$120:$A$137,1,FALSE)</f>
        <v>#N/A</v>
      </c>
      <c r="W347" s="67" t="b">
        <f t="shared" si="224"/>
        <v>1</v>
      </c>
      <c r="X347" s="59">
        <f t="shared" si="225"/>
        <v>0</v>
      </c>
      <c r="Y347" s="71">
        <f t="shared" si="226"/>
        <v>0</v>
      </c>
      <c r="Z347" s="71">
        <f t="shared" si="227"/>
        <v>0</v>
      </c>
      <c r="AA347" s="67">
        <f t="shared" si="228"/>
        <v>0</v>
      </c>
      <c r="AB347" s="67">
        <f t="shared" si="229"/>
        <v>0</v>
      </c>
      <c r="AC347" s="69">
        <f>IF(U347=7,IF(E347&gt;HORAS!$B$97,E347-HORAS!$B$97,0),IF(W347=FALSE,IF(E347&gt;HORAS!$B$97,E347-HORAS!$B$97,0),0))</f>
        <v>0</v>
      </c>
      <c r="AD347" s="71">
        <f t="shared" si="230"/>
        <v>0</v>
      </c>
      <c r="AE347" s="71">
        <f t="shared" si="231"/>
        <v>0</v>
      </c>
      <c r="AF347" s="68">
        <f>IF(AE347&lt;=HORAS!$B$115,0,IF(AE347&lt;=HORAS!$B$116,0.25,IF(AE347&lt;=HORAS!$B$117,0.5,IF(AE347&lt;=HORAS!$B$114,0.75,1))))</f>
        <v>0</v>
      </c>
      <c r="AG347" s="67">
        <f t="shared" si="232"/>
        <v>0</v>
      </c>
      <c r="AH347" s="67">
        <f>IF(AA347&gt;=8,IF(E347&lt;HORAS!$B$97,AF347,0),0)</f>
        <v>0</v>
      </c>
      <c r="AI347" s="67">
        <f>IF(E347&gt;=HORAS!$B$97,AF347,0)</f>
        <v>0</v>
      </c>
      <c r="AJ347" s="67">
        <f t="shared" si="233"/>
        <v>0</v>
      </c>
      <c r="AK347" s="67">
        <f t="shared" si="233"/>
        <v>0</v>
      </c>
      <c r="AL347" s="71">
        <f t="shared" si="234"/>
        <v>0</v>
      </c>
      <c r="AN347" s="59">
        <f t="shared" si="235"/>
        <v>0</v>
      </c>
      <c r="AO347" s="58">
        <f>IF(H347=1,IF(D347&lt;HORAS!$B$104,HORAS!$D$104-HORAS!$B$104,HORAS!$D$104-D347),0)</f>
        <v>0</v>
      </c>
      <c r="AP347" s="58">
        <f>IF(H347=1,IF(E347&gt;HORAS!$C$104,HORAS!$C$104,E347),0)</f>
        <v>0</v>
      </c>
      <c r="AQ347" s="58">
        <f t="shared" si="236"/>
        <v>0</v>
      </c>
      <c r="AR347" s="72">
        <f t="shared" si="237"/>
        <v>0</v>
      </c>
      <c r="AS347" s="72">
        <f t="shared" si="238"/>
        <v>0</v>
      </c>
      <c r="AT347" s="68">
        <f>IF(AS347&lt;=HORAS!$B$115,0,IF(AS347&lt;=HORAS!$B$116,0.25,IF(AS347&lt;=HORAS!$B$117,0.5,IF(AS347&lt;=HORAS!$B$114,0.75,1))))</f>
        <v>0</v>
      </c>
      <c r="AU347" s="67">
        <f t="shared" si="239"/>
        <v>0</v>
      </c>
      <c r="AV347" s="59">
        <f>IF(H347=1,IF(E347&gt;HORAS!$C$104,E347-HORAS!$C$104),0)</f>
        <v>0</v>
      </c>
      <c r="AW347" s="67">
        <f t="shared" si="240"/>
        <v>0</v>
      </c>
      <c r="AX347" s="67">
        <f t="shared" si="241"/>
        <v>0</v>
      </c>
      <c r="AY347" s="68">
        <f>IF(AX347&lt;=HORAS!$B$115,0,IF(AX347&lt;=HORAS!$B$116,0.25,IF(AX347&lt;=HORAS!$B$117,0.5,IF(AX347&lt;=HORAS!$B$114,0.75,1))))</f>
        <v>0</v>
      </c>
      <c r="AZ347" s="67">
        <f t="shared" si="242"/>
        <v>0</v>
      </c>
      <c r="BA347" s="67"/>
    </row>
    <row r="348" spans="1:53" s="72" customFormat="1" x14ac:dyDescent="0.2">
      <c r="A348" s="64"/>
      <c r="B348" s="64"/>
      <c r="C348" s="61"/>
      <c r="D348" s="62"/>
      <c r="E348" s="59"/>
      <c r="F348" s="66">
        <f>IF(G348=1,0,IF(E348&gt;HORAS!$B$96,E348-HORAS!$B$96,))</f>
        <v>0</v>
      </c>
      <c r="G348" s="67">
        <f t="shared" si="215"/>
        <v>0</v>
      </c>
      <c r="H348" s="67">
        <f>IF(D348&gt;=HORAS!$B$103,1,0)</f>
        <v>0</v>
      </c>
      <c r="I348" s="68">
        <f t="shared" si="216"/>
        <v>0</v>
      </c>
      <c r="J348" s="68">
        <f>IF(I348&lt;=HORAS!$B$115,0,IF(I348&lt;=HORAS!$B$116,0.25,IF(I348&lt;=HORAS!$B$117,0.5,IF(I348&lt;=HORAS!$B$114,0.75,1))))</f>
        <v>0</v>
      </c>
      <c r="K348" s="69">
        <f>IF(G348=1,0,IF(E348&gt;HORAS!$B$97,E348-HORAS!$B$97,0))</f>
        <v>0</v>
      </c>
      <c r="L348" s="68">
        <f t="shared" si="217"/>
        <v>0</v>
      </c>
      <c r="M348" s="68">
        <f t="shared" si="218"/>
        <v>0</v>
      </c>
      <c r="N348" s="67">
        <f t="shared" si="219"/>
        <v>0</v>
      </c>
      <c r="O348" s="67">
        <f>IF(E348&lt;HORAS!$B$97,J348,0)</f>
        <v>0</v>
      </c>
      <c r="P348" s="67">
        <f t="shared" si="220"/>
        <v>0</v>
      </c>
      <c r="Q348" s="67">
        <f>IF(E348&gt;HORAS!$B$97,J348,0)</f>
        <v>0</v>
      </c>
      <c r="R348" s="67">
        <f t="shared" si="221"/>
        <v>0</v>
      </c>
      <c r="S348" s="67">
        <f t="shared" si="222"/>
        <v>0</v>
      </c>
      <c r="T348" s="67"/>
      <c r="U348" s="67">
        <f t="shared" si="223"/>
        <v>6</v>
      </c>
      <c r="V348" s="70" t="e">
        <f>VLOOKUP(C348,HORAS!$A$120:$A$137,1,FALSE)</f>
        <v>#N/A</v>
      </c>
      <c r="W348" s="67" t="b">
        <f t="shared" si="224"/>
        <v>1</v>
      </c>
      <c r="X348" s="59">
        <f t="shared" si="225"/>
        <v>0</v>
      </c>
      <c r="Y348" s="71">
        <f t="shared" si="226"/>
        <v>0</v>
      </c>
      <c r="Z348" s="71">
        <f t="shared" si="227"/>
        <v>0</v>
      </c>
      <c r="AA348" s="67">
        <f t="shared" si="228"/>
        <v>0</v>
      </c>
      <c r="AB348" s="67">
        <f t="shared" si="229"/>
        <v>0</v>
      </c>
      <c r="AC348" s="69">
        <f>IF(U348=7,IF(E348&gt;HORAS!$B$97,E348-HORAS!$B$97,0),IF(W348=FALSE,IF(E348&gt;HORAS!$B$97,E348-HORAS!$B$97,0),0))</f>
        <v>0</v>
      </c>
      <c r="AD348" s="71">
        <f t="shared" si="230"/>
        <v>0</v>
      </c>
      <c r="AE348" s="71">
        <f t="shared" si="231"/>
        <v>0</v>
      </c>
      <c r="AF348" s="68">
        <f>IF(AE348&lt;=HORAS!$B$115,0,IF(AE348&lt;=HORAS!$B$116,0.25,IF(AE348&lt;=HORAS!$B$117,0.5,IF(AE348&lt;=HORAS!$B$114,0.75,1))))</f>
        <v>0</v>
      </c>
      <c r="AG348" s="67">
        <f t="shared" si="232"/>
        <v>0</v>
      </c>
      <c r="AH348" s="67">
        <f>IF(AA348&gt;=8,IF(E348&lt;HORAS!$B$97,AF348,0),0)</f>
        <v>0</v>
      </c>
      <c r="AI348" s="67">
        <f>IF(E348&gt;=HORAS!$B$97,AF348,0)</f>
        <v>0</v>
      </c>
      <c r="AJ348" s="67">
        <f t="shared" si="233"/>
        <v>0</v>
      </c>
      <c r="AK348" s="67">
        <f t="shared" si="233"/>
        <v>0</v>
      </c>
      <c r="AL348" s="71">
        <f t="shared" si="234"/>
        <v>0</v>
      </c>
      <c r="AN348" s="59">
        <f t="shared" si="235"/>
        <v>0</v>
      </c>
      <c r="AO348" s="58">
        <f>IF(H348=1,IF(D348&lt;HORAS!$B$104,HORAS!$D$104-HORAS!$B$104,HORAS!$D$104-D348),0)</f>
        <v>0</v>
      </c>
      <c r="AP348" s="58">
        <f>IF(H348=1,IF(E348&gt;HORAS!$C$104,HORAS!$C$104,E348),0)</f>
        <v>0</v>
      </c>
      <c r="AQ348" s="58">
        <f t="shared" si="236"/>
        <v>0</v>
      </c>
      <c r="AR348" s="72">
        <f t="shared" si="237"/>
        <v>0</v>
      </c>
      <c r="AS348" s="72">
        <f t="shared" si="238"/>
        <v>0</v>
      </c>
      <c r="AT348" s="68">
        <f>IF(AS348&lt;=HORAS!$B$115,0,IF(AS348&lt;=HORAS!$B$116,0.25,IF(AS348&lt;=HORAS!$B$117,0.5,IF(AS348&lt;=HORAS!$B$114,0.75,1))))</f>
        <v>0</v>
      </c>
      <c r="AU348" s="67">
        <f t="shared" si="239"/>
        <v>0</v>
      </c>
      <c r="AV348" s="59">
        <f>IF(H348=1,IF(E348&gt;HORAS!$C$104,E348-HORAS!$C$104),0)</f>
        <v>0</v>
      </c>
      <c r="AW348" s="67">
        <f t="shared" si="240"/>
        <v>0</v>
      </c>
      <c r="AX348" s="67">
        <f t="shared" si="241"/>
        <v>0</v>
      </c>
      <c r="AY348" s="68">
        <f>IF(AX348&lt;=HORAS!$B$115,0,IF(AX348&lt;=HORAS!$B$116,0.25,IF(AX348&lt;=HORAS!$B$117,0.5,IF(AX348&lt;=HORAS!$B$114,0.75,1))))</f>
        <v>0</v>
      </c>
      <c r="AZ348" s="67">
        <f t="shared" si="242"/>
        <v>0</v>
      </c>
      <c r="BA348" s="67"/>
    </row>
    <row r="349" spans="1:53" s="72" customFormat="1" x14ac:dyDescent="0.2">
      <c r="A349" s="64"/>
      <c r="B349" s="64"/>
      <c r="C349" s="61"/>
      <c r="D349" s="62"/>
      <c r="E349" s="59"/>
      <c r="F349" s="66">
        <f>IF(G349=1,0,IF(E349&gt;HORAS!$B$96,E349-HORAS!$B$96,))</f>
        <v>0</v>
      </c>
      <c r="G349" s="67">
        <f t="shared" si="215"/>
        <v>0</v>
      </c>
      <c r="H349" s="67">
        <f>IF(D349&gt;=HORAS!$B$103,1,0)</f>
        <v>0</v>
      </c>
      <c r="I349" s="68">
        <f t="shared" si="216"/>
        <v>0</v>
      </c>
      <c r="J349" s="68">
        <f>IF(I349&lt;=HORAS!$B$115,0,IF(I349&lt;=HORAS!$B$116,0.25,IF(I349&lt;=HORAS!$B$117,0.5,IF(I349&lt;=HORAS!$B$114,0.75,1))))</f>
        <v>0</v>
      </c>
      <c r="K349" s="69">
        <f>IF(G349=1,0,IF(E349&gt;HORAS!$B$97,E349-HORAS!$B$97,0))</f>
        <v>0</v>
      </c>
      <c r="L349" s="68">
        <f t="shared" si="217"/>
        <v>0</v>
      </c>
      <c r="M349" s="68">
        <f t="shared" si="218"/>
        <v>0</v>
      </c>
      <c r="N349" s="67">
        <f t="shared" si="219"/>
        <v>0</v>
      </c>
      <c r="O349" s="67">
        <f>IF(E349&lt;HORAS!$B$97,J349,0)</f>
        <v>0</v>
      </c>
      <c r="P349" s="67">
        <f t="shared" si="220"/>
        <v>0</v>
      </c>
      <c r="Q349" s="67">
        <f>IF(E349&gt;HORAS!$B$97,J349,0)</f>
        <v>0</v>
      </c>
      <c r="R349" s="67">
        <f t="shared" si="221"/>
        <v>0</v>
      </c>
      <c r="S349" s="67">
        <f t="shared" si="222"/>
        <v>0</v>
      </c>
      <c r="T349" s="67"/>
      <c r="U349" s="67">
        <f t="shared" si="223"/>
        <v>6</v>
      </c>
      <c r="V349" s="70" t="e">
        <f>VLOOKUP(C349,HORAS!$A$120:$A$137,1,FALSE)</f>
        <v>#N/A</v>
      </c>
      <c r="W349" s="67" t="b">
        <f t="shared" si="224"/>
        <v>1</v>
      </c>
      <c r="X349" s="59">
        <f t="shared" si="225"/>
        <v>0</v>
      </c>
      <c r="Y349" s="71">
        <f t="shared" si="226"/>
        <v>0</v>
      </c>
      <c r="Z349" s="71">
        <f t="shared" si="227"/>
        <v>0</v>
      </c>
      <c r="AA349" s="67">
        <f t="shared" si="228"/>
        <v>0</v>
      </c>
      <c r="AB349" s="67">
        <f t="shared" si="229"/>
        <v>0</v>
      </c>
      <c r="AC349" s="69">
        <f>IF(U349=7,IF(E349&gt;HORAS!$B$97,E349-HORAS!$B$97,0),IF(W349=FALSE,IF(E349&gt;HORAS!$B$97,E349-HORAS!$B$97,0),0))</f>
        <v>0</v>
      </c>
      <c r="AD349" s="71">
        <f t="shared" si="230"/>
        <v>0</v>
      </c>
      <c r="AE349" s="71">
        <f t="shared" si="231"/>
        <v>0</v>
      </c>
      <c r="AF349" s="68">
        <f>IF(AE349&lt;=HORAS!$B$115,0,IF(AE349&lt;=HORAS!$B$116,0.25,IF(AE349&lt;=HORAS!$B$117,0.5,IF(AE349&lt;=HORAS!$B$114,0.75,1))))</f>
        <v>0</v>
      </c>
      <c r="AG349" s="67">
        <f t="shared" si="232"/>
        <v>0</v>
      </c>
      <c r="AH349" s="67">
        <f>IF(AA349&gt;=8,IF(E349&lt;HORAS!$B$97,AF349,0),0)</f>
        <v>0</v>
      </c>
      <c r="AI349" s="67">
        <f>IF(E349&gt;=HORAS!$B$97,AF349,0)</f>
        <v>0</v>
      </c>
      <c r="AJ349" s="67">
        <f t="shared" si="233"/>
        <v>0</v>
      </c>
      <c r="AK349" s="67">
        <f t="shared" si="233"/>
        <v>0</v>
      </c>
      <c r="AL349" s="71">
        <f t="shared" si="234"/>
        <v>0</v>
      </c>
      <c r="AN349" s="59">
        <f t="shared" si="235"/>
        <v>0</v>
      </c>
      <c r="AO349" s="58">
        <f>IF(H349=1,IF(D349&lt;HORAS!$B$104,HORAS!$D$104-HORAS!$B$104,HORAS!$D$104-D349),0)</f>
        <v>0</v>
      </c>
      <c r="AP349" s="58">
        <f>IF(H349=1,IF(E349&gt;HORAS!$C$104,HORAS!$C$104,E349),0)</f>
        <v>0</v>
      </c>
      <c r="AQ349" s="58">
        <f t="shared" si="236"/>
        <v>0</v>
      </c>
      <c r="AR349" s="72">
        <f t="shared" si="237"/>
        <v>0</v>
      </c>
      <c r="AS349" s="72">
        <f t="shared" si="238"/>
        <v>0</v>
      </c>
      <c r="AT349" s="68">
        <f>IF(AS349&lt;=HORAS!$B$115,0,IF(AS349&lt;=HORAS!$B$116,0.25,IF(AS349&lt;=HORAS!$B$117,0.5,IF(AS349&lt;=HORAS!$B$114,0.75,1))))</f>
        <v>0</v>
      </c>
      <c r="AU349" s="67">
        <f t="shared" si="239"/>
        <v>0</v>
      </c>
      <c r="AV349" s="59">
        <f>IF(H349=1,IF(E349&gt;HORAS!$C$104,E349-HORAS!$C$104),0)</f>
        <v>0</v>
      </c>
      <c r="AW349" s="67">
        <f t="shared" si="240"/>
        <v>0</v>
      </c>
      <c r="AX349" s="67">
        <f t="shared" si="241"/>
        <v>0</v>
      </c>
      <c r="AY349" s="68">
        <f>IF(AX349&lt;=HORAS!$B$115,0,IF(AX349&lt;=HORAS!$B$116,0.25,IF(AX349&lt;=HORAS!$B$117,0.5,IF(AX349&lt;=HORAS!$B$114,0.75,1))))</f>
        <v>0</v>
      </c>
      <c r="AZ349" s="67">
        <f t="shared" si="242"/>
        <v>0</v>
      </c>
      <c r="BA349" s="67"/>
    </row>
    <row r="350" spans="1:53" s="72" customFormat="1" x14ac:dyDescent="0.2">
      <c r="A350" s="64"/>
      <c r="B350" s="64"/>
      <c r="C350" s="61"/>
      <c r="D350" s="62"/>
      <c r="E350" s="63"/>
      <c r="F350" s="66">
        <f>IF(G350=1,0,IF(E350&gt;HORAS!$B$96,E350-HORAS!$B$96,))</f>
        <v>0</v>
      </c>
      <c r="G350" s="67">
        <f t="shared" si="215"/>
        <v>0</v>
      </c>
      <c r="H350" s="67">
        <f>IF(D350&gt;=HORAS!$B$103,1,0)</f>
        <v>0</v>
      </c>
      <c r="I350" s="68">
        <f t="shared" si="216"/>
        <v>0</v>
      </c>
      <c r="J350" s="68">
        <f>IF(I350&lt;=HORAS!$B$115,0,IF(I350&lt;=HORAS!$B$116,0.25,IF(I350&lt;=HORAS!$B$117,0.5,IF(I350&lt;=HORAS!$B$114,0.75,1))))</f>
        <v>0</v>
      </c>
      <c r="K350" s="69">
        <f>IF(G350=1,0,IF(E350&gt;HORAS!$B$97,E350-HORAS!$B$97,0))</f>
        <v>0</v>
      </c>
      <c r="L350" s="68">
        <f t="shared" si="217"/>
        <v>0</v>
      </c>
      <c r="M350" s="68">
        <f t="shared" si="218"/>
        <v>0</v>
      </c>
      <c r="N350" s="67">
        <f t="shared" si="219"/>
        <v>0</v>
      </c>
      <c r="O350" s="67">
        <f>IF(E350&lt;HORAS!$B$97,J350,0)</f>
        <v>0</v>
      </c>
      <c r="P350" s="67">
        <f t="shared" si="220"/>
        <v>0</v>
      </c>
      <c r="Q350" s="67">
        <f>IF(E350&gt;HORAS!$B$97,J350,0)</f>
        <v>0</v>
      </c>
      <c r="R350" s="67">
        <f t="shared" si="221"/>
        <v>0</v>
      </c>
      <c r="S350" s="67">
        <f t="shared" si="222"/>
        <v>0</v>
      </c>
      <c r="T350" s="67"/>
      <c r="U350" s="67">
        <f t="shared" si="223"/>
        <v>6</v>
      </c>
      <c r="V350" s="70" t="e">
        <f>VLOOKUP(C350,HORAS!$A$120:$A$137,1,FALSE)</f>
        <v>#N/A</v>
      </c>
      <c r="W350" s="67" t="b">
        <f t="shared" si="224"/>
        <v>1</v>
      </c>
      <c r="X350" s="59">
        <f t="shared" si="225"/>
        <v>0</v>
      </c>
      <c r="Y350" s="71">
        <f t="shared" si="226"/>
        <v>0</v>
      </c>
      <c r="Z350" s="71">
        <f t="shared" si="227"/>
        <v>0</v>
      </c>
      <c r="AA350" s="67">
        <f t="shared" si="228"/>
        <v>0</v>
      </c>
      <c r="AB350" s="67">
        <f t="shared" si="229"/>
        <v>0</v>
      </c>
      <c r="AC350" s="69">
        <f>IF(U350=7,IF(E350&gt;HORAS!$B$97,E350-HORAS!$B$97,0),IF(W350=FALSE,IF(E350&gt;HORAS!$B$97,E350-HORAS!$B$97,0),0))</f>
        <v>0</v>
      </c>
      <c r="AD350" s="71">
        <f t="shared" si="230"/>
        <v>0</v>
      </c>
      <c r="AE350" s="71">
        <f t="shared" si="231"/>
        <v>0</v>
      </c>
      <c r="AF350" s="68">
        <f>IF(AE350&lt;=HORAS!$B$115,0,IF(AE350&lt;=HORAS!$B$116,0.25,IF(AE350&lt;=HORAS!$B$117,0.5,IF(AE350&lt;=HORAS!$B$114,0.75,1))))</f>
        <v>0</v>
      </c>
      <c r="AG350" s="67">
        <f t="shared" si="232"/>
        <v>0</v>
      </c>
      <c r="AH350" s="67">
        <f>IF(AA350&gt;=8,IF(E350&lt;HORAS!$B$97,AF350,0),0)</f>
        <v>0</v>
      </c>
      <c r="AI350" s="67">
        <f>IF(E350&gt;=HORAS!$B$97,AF350,0)</f>
        <v>0</v>
      </c>
      <c r="AJ350" s="67">
        <f t="shared" si="233"/>
        <v>0</v>
      </c>
      <c r="AK350" s="67">
        <f t="shared" si="233"/>
        <v>0</v>
      </c>
      <c r="AL350" s="71">
        <f t="shared" si="234"/>
        <v>0</v>
      </c>
      <c r="AN350" s="59">
        <f t="shared" si="235"/>
        <v>0</v>
      </c>
      <c r="AO350" s="58">
        <f>IF(H350=1,IF(D350&lt;HORAS!$B$104,HORAS!$D$104-HORAS!$B$104,HORAS!$D$104-D350),0)</f>
        <v>0</v>
      </c>
      <c r="AP350" s="58">
        <f>IF(H350=1,IF(E350&gt;HORAS!$C$104,HORAS!$C$104,E350),0)</f>
        <v>0</v>
      </c>
      <c r="AQ350" s="58">
        <f t="shared" si="236"/>
        <v>0</v>
      </c>
      <c r="AR350" s="72">
        <f t="shared" si="237"/>
        <v>0</v>
      </c>
      <c r="AS350" s="72">
        <f t="shared" si="238"/>
        <v>0</v>
      </c>
      <c r="AT350" s="68">
        <f>IF(AS350&lt;=HORAS!$B$115,0,IF(AS350&lt;=HORAS!$B$116,0.25,IF(AS350&lt;=HORAS!$B$117,0.5,IF(AS350&lt;=HORAS!$B$114,0.75,1))))</f>
        <v>0</v>
      </c>
      <c r="AU350" s="67">
        <f t="shared" si="239"/>
        <v>0</v>
      </c>
      <c r="AV350" s="59">
        <f>IF(H350=1,IF(E350&gt;HORAS!$C$104,E350-HORAS!$C$104),0)</f>
        <v>0</v>
      </c>
      <c r="AW350" s="67">
        <f t="shared" si="240"/>
        <v>0</v>
      </c>
      <c r="AX350" s="67">
        <f t="shared" si="241"/>
        <v>0</v>
      </c>
      <c r="AY350" s="68">
        <f>IF(AX350&lt;=HORAS!$B$115,0,IF(AX350&lt;=HORAS!$B$116,0.25,IF(AX350&lt;=HORAS!$B$117,0.5,IF(AX350&lt;=HORAS!$B$114,0.75,1))))</f>
        <v>0</v>
      </c>
      <c r="AZ350" s="67">
        <f t="shared" si="242"/>
        <v>0</v>
      </c>
      <c r="BA350" s="67"/>
    </row>
    <row r="351" spans="1:53" s="72" customFormat="1" x14ac:dyDescent="0.2">
      <c r="A351" s="64"/>
      <c r="B351" s="64"/>
      <c r="C351" s="61"/>
      <c r="D351" s="62"/>
      <c r="E351" s="64"/>
      <c r="F351" s="66">
        <f>IF(G351=1,0,IF(E351&gt;HORAS!$B$96,E351-HORAS!$B$96,))</f>
        <v>0</v>
      </c>
      <c r="G351" s="67">
        <f t="shared" si="215"/>
        <v>0</v>
      </c>
      <c r="H351" s="67">
        <f>IF(D351&gt;=HORAS!$B$103,1,0)</f>
        <v>0</v>
      </c>
      <c r="I351" s="68">
        <f t="shared" si="216"/>
        <v>0</v>
      </c>
      <c r="J351" s="68">
        <f>IF(I351&lt;=HORAS!$B$115,0,IF(I351&lt;=HORAS!$B$116,0.25,IF(I351&lt;=HORAS!$B$117,0.5,IF(I351&lt;=HORAS!$B$114,0.75,1))))</f>
        <v>0</v>
      </c>
      <c r="K351" s="69">
        <f>IF(G351=1,0,IF(E351&gt;HORAS!$B$97,E351-HORAS!$B$97,0))</f>
        <v>0</v>
      </c>
      <c r="L351" s="68">
        <f t="shared" si="217"/>
        <v>0</v>
      </c>
      <c r="M351" s="68">
        <f t="shared" si="218"/>
        <v>0</v>
      </c>
      <c r="N351" s="67">
        <f t="shared" si="219"/>
        <v>0</v>
      </c>
      <c r="O351" s="67">
        <f>IF(E351&lt;HORAS!$B$97,J351,0)</f>
        <v>0</v>
      </c>
      <c r="P351" s="67">
        <f t="shared" si="220"/>
        <v>0</v>
      </c>
      <c r="Q351" s="67">
        <f>IF(E351&gt;HORAS!$B$97,J351,0)</f>
        <v>0</v>
      </c>
      <c r="R351" s="67">
        <f t="shared" si="221"/>
        <v>0</v>
      </c>
      <c r="S351" s="67">
        <f t="shared" si="222"/>
        <v>0</v>
      </c>
      <c r="T351" s="67"/>
      <c r="U351" s="67">
        <f t="shared" si="223"/>
        <v>6</v>
      </c>
      <c r="V351" s="70" t="e">
        <f>VLOOKUP(C351,HORAS!$A$120:$A$137,1,FALSE)</f>
        <v>#N/A</v>
      </c>
      <c r="W351" s="67" t="b">
        <f t="shared" si="224"/>
        <v>1</v>
      </c>
      <c r="X351" s="59">
        <f t="shared" si="225"/>
        <v>0</v>
      </c>
      <c r="Y351" s="71">
        <f t="shared" si="226"/>
        <v>0</v>
      </c>
      <c r="Z351" s="71">
        <f t="shared" si="227"/>
        <v>0</v>
      </c>
      <c r="AA351" s="67">
        <f t="shared" si="228"/>
        <v>0</v>
      </c>
      <c r="AB351" s="67">
        <f t="shared" si="229"/>
        <v>0</v>
      </c>
      <c r="AC351" s="69">
        <f>IF(U351=7,IF(E351&gt;HORAS!$B$97,E351-HORAS!$B$97,0),IF(W351=FALSE,IF(E351&gt;HORAS!$B$97,E351-HORAS!$B$97,0),0))</f>
        <v>0</v>
      </c>
      <c r="AD351" s="71">
        <f t="shared" si="230"/>
        <v>0</v>
      </c>
      <c r="AE351" s="71">
        <f t="shared" si="231"/>
        <v>0</v>
      </c>
      <c r="AF351" s="68">
        <f>IF(AE351&lt;=HORAS!$B$115,0,IF(AE351&lt;=HORAS!$B$116,0.25,IF(AE351&lt;=HORAS!$B$117,0.5,IF(AE351&lt;=HORAS!$B$114,0.75,1))))</f>
        <v>0</v>
      </c>
      <c r="AG351" s="67">
        <f t="shared" si="232"/>
        <v>0</v>
      </c>
      <c r="AH351" s="67">
        <f>IF(AA351&gt;=8,IF(E351&lt;HORAS!$B$97,AF351,0),0)</f>
        <v>0</v>
      </c>
      <c r="AI351" s="67">
        <f>IF(E351&gt;=HORAS!$B$97,AF351,0)</f>
        <v>0</v>
      </c>
      <c r="AJ351" s="67">
        <f t="shared" si="233"/>
        <v>0</v>
      </c>
      <c r="AK351" s="67">
        <f t="shared" si="233"/>
        <v>0</v>
      </c>
      <c r="AL351" s="71">
        <f t="shared" si="234"/>
        <v>0</v>
      </c>
      <c r="AN351" s="59">
        <f t="shared" si="235"/>
        <v>0</v>
      </c>
      <c r="AO351" s="58">
        <f>IF(H351=1,IF(D351&lt;HORAS!$B$104,HORAS!$D$104-HORAS!$B$104,HORAS!$D$104-D351),0)</f>
        <v>0</v>
      </c>
      <c r="AP351" s="58">
        <f>IF(H351=1,IF(E351&gt;HORAS!$C$104,HORAS!$C$104,E351),0)</f>
        <v>0</v>
      </c>
      <c r="AQ351" s="58">
        <f t="shared" si="236"/>
        <v>0</v>
      </c>
      <c r="AR351" s="72">
        <f t="shared" si="237"/>
        <v>0</v>
      </c>
      <c r="AS351" s="72">
        <f t="shared" si="238"/>
        <v>0</v>
      </c>
      <c r="AT351" s="68">
        <f>IF(AS351&lt;=HORAS!$B$115,0,IF(AS351&lt;=HORAS!$B$116,0.25,IF(AS351&lt;=HORAS!$B$117,0.5,IF(AS351&lt;=HORAS!$B$114,0.75,1))))</f>
        <v>0</v>
      </c>
      <c r="AU351" s="67">
        <f t="shared" si="239"/>
        <v>0</v>
      </c>
      <c r="AV351" s="59">
        <f>IF(H351=1,IF(E351&gt;HORAS!$C$104,E351-HORAS!$C$104),0)</f>
        <v>0</v>
      </c>
      <c r="AW351" s="67">
        <f t="shared" si="240"/>
        <v>0</v>
      </c>
      <c r="AX351" s="67">
        <f t="shared" si="241"/>
        <v>0</v>
      </c>
      <c r="AY351" s="68">
        <f>IF(AX351&lt;=HORAS!$B$115,0,IF(AX351&lt;=HORAS!$B$116,0.25,IF(AX351&lt;=HORAS!$B$117,0.5,IF(AX351&lt;=HORAS!$B$114,0.75,1))))</f>
        <v>0</v>
      </c>
      <c r="AZ351" s="67">
        <f t="shared" si="242"/>
        <v>0</v>
      </c>
      <c r="BA351" s="67"/>
    </row>
    <row r="352" spans="1:53" s="72" customFormat="1" x14ac:dyDescent="0.2">
      <c r="A352" s="64"/>
      <c r="B352" s="64"/>
      <c r="C352" s="61"/>
      <c r="D352" s="62"/>
      <c r="E352" s="59"/>
      <c r="F352" s="66">
        <f>IF(G352=1,0,IF(E352&gt;HORAS!$B$96,E352-HORAS!$B$96,))</f>
        <v>0</v>
      </c>
      <c r="G352" s="67">
        <f t="shared" si="215"/>
        <v>0</v>
      </c>
      <c r="H352" s="67">
        <f>IF(D352&gt;=HORAS!$B$103,1,0)</f>
        <v>0</v>
      </c>
      <c r="I352" s="68">
        <f t="shared" si="216"/>
        <v>0</v>
      </c>
      <c r="J352" s="68">
        <f>IF(I352&lt;=HORAS!$B$115,0,IF(I352&lt;=HORAS!$B$116,0.25,IF(I352&lt;=HORAS!$B$117,0.5,IF(I352&lt;=HORAS!$B$114,0.75,1))))</f>
        <v>0</v>
      </c>
      <c r="K352" s="69">
        <f>IF(G352=1,0,IF(E352&gt;HORAS!$B$97,E352-HORAS!$B$97,0))</f>
        <v>0</v>
      </c>
      <c r="L352" s="68">
        <f t="shared" si="217"/>
        <v>0</v>
      </c>
      <c r="M352" s="68">
        <f t="shared" si="218"/>
        <v>0</v>
      </c>
      <c r="N352" s="67">
        <f t="shared" si="219"/>
        <v>0</v>
      </c>
      <c r="O352" s="67">
        <f>IF(E352&lt;HORAS!$B$97,J352,0)</f>
        <v>0</v>
      </c>
      <c r="P352" s="67">
        <f t="shared" si="220"/>
        <v>0</v>
      </c>
      <c r="Q352" s="67">
        <f>IF(E352&gt;HORAS!$B$97,J352,0)</f>
        <v>0</v>
      </c>
      <c r="R352" s="67">
        <f t="shared" si="221"/>
        <v>0</v>
      </c>
      <c r="S352" s="67">
        <f t="shared" si="222"/>
        <v>0</v>
      </c>
      <c r="T352" s="67"/>
      <c r="U352" s="67">
        <f t="shared" si="223"/>
        <v>6</v>
      </c>
      <c r="V352" s="70" t="e">
        <f>VLOOKUP(C352,HORAS!$A$120:$A$137,1,FALSE)</f>
        <v>#N/A</v>
      </c>
      <c r="W352" s="67" t="b">
        <f t="shared" si="224"/>
        <v>1</v>
      </c>
      <c r="X352" s="59">
        <f t="shared" si="225"/>
        <v>0</v>
      </c>
      <c r="Y352" s="71">
        <f t="shared" si="226"/>
        <v>0</v>
      </c>
      <c r="Z352" s="71">
        <f t="shared" si="227"/>
        <v>0</v>
      </c>
      <c r="AA352" s="67">
        <f t="shared" si="228"/>
        <v>0</v>
      </c>
      <c r="AB352" s="67">
        <f t="shared" si="229"/>
        <v>0</v>
      </c>
      <c r="AC352" s="69">
        <f>IF(U352=7,IF(E352&gt;HORAS!$B$97,E352-HORAS!$B$97,0),IF(W352=FALSE,IF(E352&gt;HORAS!$B$97,E352-HORAS!$B$97,0),0))</f>
        <v>0</v>
      </c>
      <c r="AD352" s="71">
        <f t="shared" si="230"/>
        <v>0</v>
      </c>
      <c r="AE352" s="71">
        <f t="shared" si="231"/>
        <v>0</v>
      </c>
      <c r="AF352" s="68">
        <f>IF(AE352&lt;=HORAS!$B$115,0,IF(AE352&lt;=HORAS!$B$116,0.25,IF(AE352&lt;=HORAS!$B$117,0.5,IF(AE352&lt;=HORAS!$B$114,0.75,1))))</f>
        <v>0</v>
      </c>
      <c r="AG352" s="67">
        <f t="shared" si="232"/>
        <v>0</v>
      </c>
      <c r="AH352" s="67">
        <f>IF(AA352&gt;=8,IF(E352&lt;HORAS!$B$97,AF352,0),0)</f>
        <v>0</v>
      </c>
      <c r="AI352" s="67">
        <f>IF(E352&gt;=HORAS!$B$97,AF352,0)</f>
        <v>0</v>
      </c>
      <c r="AJ352" s="67">
        <f t="shared" si="233"/>
        <v>0</v>
      </c>
      <c r="AK352" s="67">
        <f t="shared" si="233"/>
        <v>0</v>
      </c>
      <c r="AL352" s="71">
        <f t="shared" si="234"/>
        <v>0</v>
      </c>
      <c r="AN352" s="59">
        <f t="shared" si="235"/>
        <v>0</v>
      </c>
      <c r="AO352" s="58">
        <f>IF(H352=1,IF(D352&lt;HORAS!$B$104,HORAS!$D$104-HORAS!$B$104,HORAS!$D$104-D352),0)</f>
        <v>0</v>
      </c>
      <c r="AP352" s="58">
        <f>IF(H352=1,IF(E352&gt;HORAS!$C$104,HORAS!$C$104,E352),0)</f>
        <v>0</v>
      </c>
      <c r="AQ352" s="58">
        <f t="shared" si="236"/>
        <v>0</v>
      </c>
      <c r="AR352" s="72">
        <f t="shared" si="237"/>
        <v>0</v>
      </c>
      <c r="AS352" s="72">
        <f t="shared" si="238"/>
        <v>0</v>
      </c>
      <c r="AT352" s="68">
        <f>IF(AS352&lt;=HORAS!$B$115,0,IF(AS352&lt;=HORAS!$B$116,0.25,IF(AS352&lt;=HORAS!$B$117,0.5,IF(AS352&lt;=HORAS!$B$114,0.75,1))))</f>
        <v>0</v>
      </c>
      <c r="AU352" s="67">
        <f t="shared" si="239"/>
        <v>0</v>
      </c>
      <c r="AV352" s="59">
        <f>IF(H352=1,IF(E352&gt;HORAS!$C$104,E352-HORAS!$C$104),0)</f>
        <v>0</v>
      </c>
      <c r="AW352" s="67">
        <f t="shared" si="240"/>
        <v>0</v>
      </c>
      <c r="AX352" s="67">
        <f t="shared" si="241"/>
        <v>0</v>
      </c>
      <c r="AY352" s="68">
        <f>IF(AX352&lt;=HORAS!$B$115,0,IF(AX352&lt;=HORAS!$B$116,0.25,IF(AX352&lt;=HORAS!$B$117,0.5,IF(AX352&lt;=HORAS!$B$114,0.75,1))))</f>
        <v>0</v>
      </c>
      <c r="AZ352" s="67">
        <f t="shared" si="242"/>
        <v>0</v>
      </c>
      <c r="BA352" s="67"/>
    </row>
    <row r="353" spans="1:53" s="72" customFormat="1" x14ac:dyDescent="0.2">
      <c r="A353" s="64"/>
      <c r="B353" s="64"/>
      <c r="C353" s="61"/>
      <c r="D353" s="62"/>
      <c r="E353" s="59"/>
      <c r="F353" s="66">
        <f>IF(G353=1,0,IF(E353&gt;HORAS!$B$96,E353-HORAS!$B$96,))</f>
        <v>0</v>
      </c>
      <c r="G353" s="67">
        <f t="shared" si="215"/>
        <v>0</v>
      </c>
      <c r="H353" s="67">
        <f>IF(D353&gt;=HORAS!$B$103,1,0)</f>
        <v>0</v>
      </c>
      <c r="I353" s="68">
        <f t="shared" si="216"/>
        <v>0</v>
      </c>
      <c r="J353" s="68">
        <f>IF(I353&lt;=HORAS!$B$115,0,IF(I353&lt;=HORAS!$B$116,0.25,IF(I353&lt;=HORAS!$B$117,0.5,IF(I353&lt;=HORAS!$B$114,0.75,1))))</f>
        <v>0</v>
      </c>
      <c r="K353" s="69">
        <f>IF(G353=1,0,IF(E353&gt;HORAS!$B$97,E353-HORAS!$B$97,0))</f>
        <v>0</v>
      </c>
      <c r="L353" s="68">
        <f t="shared" si="217"/>
        <v>0</v>
      </c>
      <c r="M353" s="68">
        <f t="shared" si="218"/>
        <v>0</v>
      </c>
      <c r="N353" s="67">
        <f t="shared" si="219"/>
        <v>0</v>
      </c>
      <c r="O353" s="67">
        <f>IF(E353&lt;HORAS!$B$97,J353,0)</f>
        <v>0</v>
      </c>
      <c r="P353" s="67">
        <f t="shared" si="220"/>
        <v>0</v>
      </c>
      <c r="Q353" s="67">
        <f>IF(E353&gt;HORAS!$B$97,J353,0)</f>
        <v>0</v>
      </c>
      <c r="R353" s="67">
        <f t="shared" ref="R353:R416" si="243">N353+O353</f>
        <v>0</v>
      </c>
      <c r="S353" s="67">
        <f t="shared" ref="S353:S416" si="244">P353+Q353</f>
        <v>0</v>
      </c>
      <c r="T353" s="67"/>
      <c r="U353" s="67">
        <f t="shared" ref="U353:U416" si="245">WEEKDAY(C353,2)</f>
        <v>6</v>
      </c>
      <c r="V353" s="70" t="e">
        <f>VLOOKUP(C353,HORAS!$A$120:$A$137,1,FALSE)</f>
        <v>#N/A</v>
      </c>
      <c r="W353" s="67" t="b">
        <f t="shared" ref="W353:W416" si="246">ISERROR(V353)</f>
        <v>1</v>
      </c>
      <c r="X353" s="59">
        <f t="shared" ref="X353:X416" si="247">IF(U353=7,E353-D353,IF(W353=FALSE,E353-D353,0))</f>
        <v>0</v>
      </c>
      <c r="Y353" s="71">
        <f t="shared" ref="Y353:Y416" si="248">HOUR(X353)</f>
        <v>0</v>
      </c>
      <c r="Z353" s="71">
        <f t="shared" ref="Z353:Z416" si="249">MINUTE(X353)</f>
        <v>0</v>
      </c>
      <c r="AA353" s="67">
        <f t="shared" ref="AA353:AA416" si="250">IF(Y353&lt;8,Y353,8)</f>
        <v>0</v>
      </c>
      <c r="AB353" s="67">
        <f t="shared" ref="AB353:AB416" si="251">IF(Y353&gt;=8,Y353-AA353,0)</f>
        <v>0</v>
      </c>
      <c r="AC353" s="69">
        <f>IF(U353=7,IF(E353&gt;HORAS!$B$97,E353-HORAS!$B$97,0),IF(W353=FALSE,IF(E353&gt;HORAS!$B$97,E353-HORAS!$B$97,0),0))</f>
        <v>0</v>
      </c>
      <c r="AD353" s="71">
        <f t="shared" ref="AD353:AD416" si="252">HOUR(AC353)</f>
        <v>0</v>
      </c>
      <c r="AE353" s="71">
        <f t="shared" ref="AE353:AE416" si="253">MINUTE(AC353)</f>
        <v>0</v>
      </c>
      <c r="AF353" s="68">
        <f>IF(AE353&lt;=HORAS!$B$115,0,IF(AE353&lt;=HORAS!$B$116,0.25,IF(AE353&lt;=HORAS!$B$117,0.5,IF(AE353&lt;=HORAS!$B$114,0.75,1))))</f>
        <v>0</v>
      </c>
      <c r="AG353" s="67">
        <f t="shared" ref="AG353:AG416" si="254">IF(AA353&lt;8,AF353,0)</f>
        <v>0</v>
      </c>
      <c r="AH353" s="67">
        <f>IF(AA353&gt;=8,IF(E353&lt;HORAS!$B$97,AF353,0),0)</f>
        <v>0</v>
      </c>
      <c r="AI353" s="67">
        <f>IF(E353&gt;=HORAS!$B$97,AF353,0)</f>
        <v>0</v>
      </c>
      <c r="AJ353" s="67">
        <f t="shared" ref="AJ353:AK416" si="255">AA353+AG353</f>
        <v>0</v>
      </c>
      <c r="AK353" s="67">
        <f t="shared" si="255"/>
        <v>0</v>
      </c>
      <c r="AL353" s="71">
        <f t="shared" ref="AL353:AL416" si="256">AD353+AI353</f>
        <v>0</v>
      </c>
      <c r="AN353" s="59">
        <f t="shared" ref="AN353:AN416" si="257">IF(H353=1,E353-(D353-12),0)</f>
        <v>0</v>
      </c>
      <c r="AO353" s="58">
        <f>IF(H353=1,IF(D353&lt;HORAS!$B$104,HORAS!$D$104-HORAS!$B$104,HORAS!$D$104-D353),0)</f>
        <v>0</v>
      </c>
      <c r="AP353" s="58">
        <f>IF(H353=1,IF(E353&gt;HORAS!$C$104,HORAS!$C$104,E353),0)</f>
        <v>0</v>
      </c>
      <c r="AQ353" s="58">
        <f t="shared" ref="AQ353:AQ416" si="258">AO353+AP353</f>
        <v>0</v>
      </c>
      <c r="AR353" s="72">
        <f t="shared" ref="AR353:AR416" si="259">HOUR(AQ353)</f>
        <v>0</v>
      </c>
      <c r="AS353" s="72">
        <f t="shared" ref="AS353:AS416" si="260">MINUTE(AQ353)</f>
        <v>0</v>
      </c>
      <c r="AT353" s="68">
        <f>IF(AS353&lt;=HORAS!$B$115,0,IF(AS353&lt;=HORAS!$B$116,0.25,IF(AS353&lt;=HORAS!$B$117,0.5,IF(AS353&lt;=HORAS!$B$114,0.75,1))))</f>
        <v>0</v>
      </c>
      <c r="AU353" s="67">
        <f t="shared" ref="AU353:AU416" si="261">AR353+AT353</f>
        <v>0</v>
      </c>
      <c r="AV353" s="59">
        <f>IF(H353=1,IF(E353&gt;HORAS!$C$104,E353-HORAS!$C$104),0)</f>
        <v>0</v>
      </c>
      <c r="AW353" s="67">
        <f t="shared" ref="AW353:AW416" si="262">HOUR(AV353)</f>
        <v>0</v>
      </c>
      <c r="AX353" s="67">
        <f t="shared" ref="AX353:AX416" si="263">MINUTE(AV353)</f>
        <v>0</v>
      </c>
      <c r="AY353" s="68">
        <f>IF(AX353&lt;=HORAS!$B$115,0,IF(AX353&lt;=HORAS!$B$116,0.25,IF(AX353&lt;=HORAS!$B$117,0.5,IF(AX353&lt;=HORAS!$B$114,0.75,1))))</f>
        <v>0</v>
      </c>
      <c r="AZ353" s="67">
        <f t="shared" ref="AZ353:AZ416" si="264">AW353+AY353</f>
        <v>0</v>
      </c>
      <c r="BA353" s="67"/>
    </row>
    <row r="354" spans="1:53" s="72" customFormat="1" x14ac:dyDescent="0.2">
      <c r="A354" s="64"/>
      <c r="B354" s="64"/>
      <c r="C354" s="61"/>
      <c r="D354" s="62"/>
      <c r="E354" s="59"/>
      <c r="F354" s="66">
        <f>IF(G354=1,0,IF(E354&gt;HORAS!$B$96,E354-HORAS!$B$96,))</f>
        <v>0</v>
      </c>
      <c r="G354" s="67">
        <f t="shared" si="215"/>
        <v>0</v>
      </c>
      <c r="H354" s="67">
        <f>IF(D354&gt;=HORAS!$B$103,1,0)</f>
        <v>0</v>
      </c>
      <c r="I354" s="68">
        <f t="shared" si="216"/>
        <v>0</v>
      </c>
      <c r="J354" s="68">
        <f>IF(I354&lt;=HORAS!$B$115,0,IF(I354&lt;=HORAS!$B$116,0.25,IF(I354&lt;=HORAS!$B$117,0.5,IF(I354&lt;=HORAS!$B$114,0.75,1))))</f>
        <v>0</v>
      </c>
      <c r="K354" s="69">
        <f>IF(G354=1,0,IF(E354&gt;HORAS!$B$97,E354-HORAS!$B$97,0))</f>
        <v>0</v>
      </c>
      <c r="L354" s="68">
        <f t="shared" si="217"/>
        <v>0</v>
      </c>
      <c r="M354" s="68">
        <f t="shared" si="218"/>
        <v>0</v>
      </c>
      <c r="N354" s="67">
        <f t="shared" si="219"/>
        <v>0</v>
      </c>
      <c r="O354" s="67">
        <f>IF(E354&lt;HORAS!$B$97,J354,0)</f>
        <v>0</v>
      </c>
      <c r="P354" s="67">
        <f t="shared" si="220"/>
        <v>0</v>
      </c>
      <c r="Q354" s="67">
        <f>IF(E354&gt;HORAS!$B$97,J354,0)</f>
        <v>0</v>
      </c>
      <c r="R354" s="67">
        <f t="shared" si="243"/>
        <v>0</v>
      </c>
      <c r="S354" s="67">
        <f t="shared" si="244"/>
        <v>0</v>
      </c>
      <c r="T354" s="67"/>
      <c r="U354" s="67">
        <f t="shared" si="245"/>
        <v>6</v>
      </c>
      <c r="V354" s="70" t="e">
        <f>VLOOKUP(C354,HORAS!$A$120:$A$137,1,FALSE)</f>
        <v>#N/A</v>
      </c>
      <c r="W354" s="67" t="b">
        <f t="shared" si="246"/>
        <v>1</v>
      </c>
      <c r="X354" s="59">
        <f t="shared" si="247"/>
        <v>0</v>
      </c>
      <c r="Y354" s="71">
        <f t="shared" si="248"/>
        <v>0</v>
      </c>
      <c r="Z354" s="71">
        <f t="shared" si="249"/>
        <v>0</v>
      </c>
      <c r="AA354" s="67">
        <f t="shared" si="250"/>
        <v>0</v>
      </c>
      <c r="AB354" s="67">
        <f t="shared" si="251"/>
        <v>0</v>
      </c>
      <c r="AC354" s="69">
        <f>IF(U354=7,IF(E354&gt;HORAS!$B$97,E354-HORAS!$B$97,0),IF(W354=FALSE,IF(E354&gt;HORAS!$B$97,E354-HORAS!$B$97,0),0))</f>
        <v>0</v>
      </c>
      <c r="AD354" s="71">
        <f t="shared" si="252"/>
        <v>0</v>
      </c>
      <c r="AE354" s="71">
        <f t="shared" si="253"/>
        <v>0</v>
      </c>
      <c r="AF354" s="68">
        <f>IF(AE354&lt;=HORAS!$B$115,0,IF(AE354&lt;=HORAS!$B$116,0.25,IF(AE354&lt;=HORAS!$B$117,0.5,IF(AE354&lt;=HORAS!$B$114,0.75,1))))</f>
        <v>0</v>
      </c>
      <c r="AG354" s="67">
        <f t="shared" si="254"/>
        <v>0</v>
      </c>
      <c r="AH354" s="67">
        <f>IF(AA354&gt;=8,IF(E354&lt;HORAS!$B$97,AF354,0),0)</f>
        <v>0</v>
      </c>
      <c r="AI354" s="67">
        <f>IF(E354&gt;=HORAS!$B$97,AF354,0)</f>
        <v>0</v>
      </c>
      <c r="AJ354" s="67">
        <f t="shared" si="255"/>
        <v>0</v>
      </c>
      <c r="AK354" s="67">
        <f t="shared" si="255"/>
        <v>0</v>
      </c>
      <c r="AL354" s="71">
        <f t="shared" si="256"/>
        <v>0</v>
      </c>
      <c r="AN354" s="59">
        <f t="shared" si="257"/>
        <v>0</v>
      </c>
      <c r="AO354" s="58">
        <f>IF(H354=1,IF(D354&lt;HORAS!$B$104,HORAS!$D$104-HORAS!$B$104,HORAS!$D$104-D354),0)</f>
        <v>0</v>
      </c>
      <c r="AP354" s="58">
        <f>IF(H354=1,IF(E354&gt;HORAS!$C$104,HORAS!$C$104,E354),0)</f>
        <v>0</v>
      </c>
      <c r="AQ354" s="58">
        <f t="shared" si="258"/>
        <v>0</v>
      </c>
      <c r="AR354" s="72">
        <f t="shared" si="259"/>
        <v>0</v>
      </c>
      <c r="AS354" s="72">
        <f t="shared" si="260"/>
        <v>0</v>
      </c>
      <c r="AT354" s="68">
        <f>IF(AS354&lt;=HORAS!$B$115,0,IF(AS354&lt;=HORAS!$B$116,0.25,IF(AS354&lt;=HORAS!$B$117,0.5,IF(AS354&lt;=HORAS!$B$114,0.75,1))))</f>
        <v>0</v>
      </c>
      <c r="AU354" s="67">
        <f t="shared" si="261"/>
        <v>0</v>
      </c>
      <c r="AV354" s="59">
        <f>IF(H354=1,IF(E354&gt;HORAS!$C$104,E354-HORAS!$C$104),0)</f>
        <v>0</v>
      </c>
      <c r="AW354" s="67">
        <f t="shared" si="262"/>
        <v>0</v>
      </c>
      <c r="AX354" s="67">
        <f t="shared" si="263"/>
        <v>0</v>
      </c>
      <c r="AY354" s="68">
        <f>IF(AX354&lt;=HORAS!$B$115,0,IF(AX354&lt;=HORAS!$B$116,0.25,IF(AX354&lt;=HORAS!$B$117,0.5,IF(AX354&lt;=HORAS!$B$114,0.75,1))))</f>
        <v>0</v>
      </c>
      <c r="AZ354" s="67">
        <f t="shared" si="264"/>
        <v>0</v>
      </c>
      <c r="BA354" s="67"/>
    </row>
    <row r="355" spans="1:53" s="72" customFormat="1" x14ac:dyDescent="0.2">
      <c r="A355" s="64"/>
      <c r="B355" s="64"/>
      <c r="C355" s="61"/>
      <c r="D355" s="62"/>
      <c r="E355" s="59"/>
      <c r="F355" s="66">
        <f>IF(G355=1,0,IF(E355&gt;HORAS!$B$96,E355-HORAS!$B$96,))</f>
        <v>0</v>
      </c>
      <c r="G355" s="67">
        <f t="shared" si="215"/>
        <v>0</v>
      </c>
      <c r="H355" s="67">
        <f>IF(D355&gt;=HORAS!$B$103,1,0)</f>
        <v>0</v>
      </c>
      <c r="I355" s="68">
        <f t="shared" si="216"/>
        <v>0</v>
      </c>
      <c r="J355" s="68">
        <f>IF(I355&lt;=HORAS!$B$115,0,IF(I355&lt;=HORAS!$B$116,0.25,IF(I355&lt;=HORAS!$B$117,0.5,IF(I355&lt;=HORAS!$B$114,0.75,1))))</f>
        <v>0</v>
      </c>
      <c r="K355" s="69">
        <f>IF(G355=1,0,IF(E355&gt;HORAS!$B$97,E355-HORAS!$B$97,0))</f>
        <v>0</v>
      </c>
      <c r="L355" s="68">
        <f t="shared" si="217"/>
        <v>0</v>
      </c>
      <c r="M355" s="68">
        <f t="shared" si="218"/>
        <v>0</v>
      </c>
      <c r="N355" s="67">
        <f t="shared" si="219"/>
        <v>0</v>
      </c>
      <c r="O355" s="67">
        <f>IF(E355&lt;HORAS!$B$97,J355,0)</f>
        <v>0</v>
      </c>
      <c r="P355" s="67">
        <f t="shared" si="220"/>
        <v>0</v>
      </c>
      <c r="Q355" s="67">
        <f>IF(E355&gt;HORAS!$B$97,J355,0)</f>
        <v>0</v>
      </c>
      <c r="R355" s="67">
        <f t="shared" si="243"/>
        <v>0</v>
      </c>
      <c r="S355" s="67">
        <f t="shared" si="244"/>
        <v>0</v>
      </c>
      <c r="T355" s="67"/>
      <c r="U355" s="67">
        <f t="shared" si="245"/>
        <v>6</v>
      </c>
      <c r="V355" s="70" t="e">
        <f>VLOOKUP(C355,HORAS!$A$120:$A$137,1,FALSE)</f>
        <v>#N/A</v>
      </c>
      <c r="W355" s="67" t="b">
        <f t="shared" si="246"/>
        <v>1</v>
      </c>
      <c r="X355" s="59">
        <f t="shared" si="247"/>
        <v>0</v>
      </c>
      <c r="Y355" s="71">
        <f t="shared" si="248"/>
        <v>0</v>
      </c>
      <c r="Z355" s="71">
        <f t="shared" si="249"/>
        <v>0</v>
      </c>
      <c r="AA355" s="67">
        <f t="shared" si="250"/>
        <v>0</v>
      </c>
      <c r="AB355" s="67">
        <f t="shared" si="251"/>
        <v>0</v>
      </c>
      <c r="AC355" s="69">
        <f>IF(U355=7,IF(E355&gt;HORAS!$B$97,E355-HORAS!$B$97,0),IF(W355=FALSE,IF(E355&gt;HORAS!$B$97,E355-HORAS!$B$97,0),0))</f>
        <v>0</v>
      </c>
      <c r="AD355" s="71">
        <f t="shared" si="252"/>
        <v>0</v>
      </c>
      <c r="AE355" s="71">
        <f t="shared" si="253"/>
        <v>0</v>
      </c>
      <c r="AF355" s="68">
        <f>IF(AE355&lt;=HORAS!$B$115,0,IF(AE355&lt;=HORAS!$B$116,0.25,IF(AE355&lt;=HORAS!$B$117,0.5,IF(AE355&lt;=HORAS!$B$114,0.75,1))))</f>
        <v>0</v>
      </c>
      <c r="AG355" s="67">
        <f t="shared" si="254"/>
        <v>0</v>
      </c>
      <c r="AH355" s="67">
        <f>IF(AA355&gt;=8,IF(E355&lt;HORAS!$B$97,AF355,0),0)</f>
        <v>0</v>
      </c>
      <c r="AI355" s="67">
        <f>IF(E355&gt;=HORAS!$B$97,AF355,0)</f>
        <v>0</v>
      </c>
      <c r="AJ355" s="67">
        <f t="shared" si="255"/>
        <v>0</v>
      </c>
      <c r="AK355" s="67">
        <f t="shared" si="255"/>
        <v>0</v>
      </c>
      <c r="AL355" s="71">
        <f t="shared" si="256"/>
        <v>0</v>
      </c>
      <c r="AN355" s="59">
        <f t="shared" si="257"/>
        <v>0</v>
      </c>
      <c r="AO355" s="58">
        <f>IF(H355=1,IF(D355&lt;HORAS!$B$104,HORAS!$D$104-HORAS!$B$104,HORAS!$D$104-D355),0)</f>
        <v>0</v>
      </c>
      <c r="AP355" s="58">
        <f>IF(H355=1,IF(E355&gt;HORAS!$C$104,HORAS!$C$104,E355),0)</f>
        <v>0</v>
      </c>
      <c r="AQ355" s="58">
        <f t="shared" si="258"/>
        <v>0</v>
      </c>
      <c r="AR355" s="72">
        <f t="shared" si="259"/>
        <v>0</v>
      </c>
      <c r="AS355" s="72">
        <f t="shared" si="260"/>
        <v>0</v>
      </c>
      <c r="AT355" s="68">
        <f>IF(AS355&lt;=HORAS!$B$115,0,IF(AS355&lt;=HORAS!$B$116,0.25,IF(AS355&lt;=HORAS!$B$117,0.5,IF(AS355&lt;=HORAS!$B$114,0.75,1))))</f>
        <v>0</v>
      </c>
      <c r="AU355" s="67">
        <f t="shared" si="261"/>
        <v>0</v>
      </c>
      <c r="AV355" s="59">
        <f>IF(H355=1,IF(E355&gt;HORAS!$C$104,E355-HORAS!$C$104),0)</f>
        <v>0</v>
      </c>
      <c r="AW355" s="67">
        <f t="shared" si="262"/>
        <v>0</v>
      </c>
      <c r="AX355" s="67">
        <f t="shared" si="263"/>
        <v>0</v>
      </c>
      <c r="AY355" s="68">
        <f>IF(AX355&lt;=HORAS!$B$115,0,IF(AX355&lt;=HORAS!$B$116,0.25,IF(AX355&lt;=HORAS!$B$117,0.5,IF(AX355&lt;=HORAS!$B$114,0.75,1))))</f>
        <v>0</v>
      </c>
      <c r="AZ355" s="67">
        <f t="shared" si="264"/>
        <v>0</v>
      </c>
      <c r="BA355" s="67"/>
    </row>
    <row r="356" spans="1:53" s="72" customFormat="1" x14ac:dyDescent="0.2">
      <c r="A356" s="64"/>
      <c r="B356" s="64"/>
      <c r="C356" s="61"/>
      <c r="D356" s="62"/>
      <c r="E356" s="59"/>
      <c r="F356" s="66">
        <f>IF(G356=1,0,IF(E356&gt;HORAS!$B$96,E356-HORAS!$B$96,))</f>
        <v>0</v>
      </c>
      <c r="G356" s="67">
        <f t="shared" si="215"/>
        <v>0</v>
      </c>
      <c r="H356" s="67">
        <f>IF(D356&gt;=HORAS!$B$103,1,0)</f>
        <v>0</v>
      </c>
      <c r="I356" s="68">
        <f t="shared" si="216"/>
        <v>0</v>
      </c>
      <c r="J356" s="68">
        <f>IF(I356&lt;=HORAS!$B$115,0,IF(I356&lt;=HORAS!$B$116,0.25,IF(I356&lt;=HORAS!$B$117,0.5,IF(I356&lt;=HORAS!$B$114,0.75,1))))</f>
        <v>0</v>
      </c>
      <c r="K356" s="69">
        <f>IF(G356=1,0,IF(E356&gt;HORAS!$B$97,E356-HORAS!$B$97,0))</f>
        <v>0</v>
      </c>
      <c r="L356" s="68">
        <f t="shared" si="217"/>
        <v>0</v>
      </c>
      <c r="M356" s="68">
        <f t="shared" si="218"/>
        <v>0</v>
      </c>
      <c r="N356" s="67">
        <f t="shared" si="219"/>
        <v>0</v>
      </c>
      <c r="O356" s="67">
        <f>IF(E356&lt;HORAS!$B$97,J356,0)</f>
        <v>0</v>
      </c>
      <c r="P356" s="67">
        <f t="shared" si="220"/>
        <v>0</v>
      </c>
      <c r="Q356" s="67">
        <f>IF(E356&gt;HORAS!$B$97,J356,0)</f>
        <v>0</v>
      </c>
      <c r="R356" s="67">
        <f t="shared" si="243"/>
        <v>0</v>
      </c>
      <c r="S356" s="67">
        <f t="shared" si="244"/>
        <v>0</v>
      </c>
      <c r="T356" s="67"/>
      <c r="U356" s="67">
        <f t="shared" si="245"/>
        <v>6</v>
      </c>
      <c r="V356" s="70" t="e">
        <f>VLOOKUP(C356,HORAS!$A$120:$A$137,1,FALSE)</f>
        <v>#N/A</v>
      </c>
      <c r="W356" s="67" t="b">
        <f t="shared" si="246"/>
        <v>1</v>
      </c>
      <c r="X356" s="59">
        <f t="shared" si="247"/>
        <v>0</v>
      </c>
      <c r="Y356" s="71">
        <f t="shared" si="248"/>
        <v>0</v>
      </c>
      <c r="Z356" s="71">
        <f t="shared" si="249"/>
        <v>0</v>
      </c>
      <c r="AA356" s="67">
        <f t="shared" si="250"/>
        <v>0</v>
      </c>
      <c r="AB356" s="67">
        <f t="shared" si="251"/>
        <v>0</v>
      </c>
      <c r="AC356" s="69">
        <f>IF(U356=7,IF(E356&gt;HORAS!$B$97,E356-HORAS!$B$97,0),IF(W356=FALSE,IF(E356&gt;HORAS!$B$97,E356-HORAS!$B$97,0),0))</f>
        <v>0</v>
      </c>
      <c r="AD356" s="71">
        <f t="shared" si="252"/>
        <v>0</v>
      </c>
      <c r="AE356" s="71">
        <f t="shared" si="253"/>
        <v>0</v>
      </c>
      <c r="AF356" s="68">
        <f>IF(AE356&lt;=HORAS!$B$115,0,IF(AE356&lt;=HORAS!$B$116,0.25,IF(AE356&lt;=HORAS!$B$117,0.5,IF(AE356&lt;=HORAS!$B$114,0.75,1))))</f>
        <v>0</v>
      </c>
      <c r="AG356" s="67">
        <f t="shared" si="254"/>
        <v>0</v>
      </c>
      <c r="AH356" s="67">
        <f>IF(AA356&gt;=8,IF(E356&lt;HORAS!$B$97,AF356,0),0)</f>
        <v>0</v>
      </c>
      <c r="AI356" s="67">
        <f>IF(E356&gt;=HORAS!$B$97,AF356,0)</f>
        <v>0</v>
      </c>
      <c r="AJ356" s="67">
        <f t="shared" si="255"/>
        <v>0</v>
      </c>
      <c r="AK356" s="67">
        <f t="shared" si="255"/>
        <v>0</v>
      </c>
      <c r="AL356" s="71">
        <f t="shared" si="256"/>
        <v>0</v>
      </c>
      <c r="AN356" s="59">
        <f t="shared" si="257"/>
        <v>0</v>
      </c>
      <c r="AO356" s="58">
        <f>IF(H356=1,IF(D356&lt;HORAS!$B$104,HORAS!$D$104-HORAS!$B$104,HORAS!$D$104-D356),0)</f>
        <v>0</v>
      </c>
      <c r="AP356" s="58">
        <f>IF(H356=1,IF(E356&gt;HORAS!$C$104,HORAS!$C$104,E356),0)</f>
        <v>0</v>
      </c>
      <c r="AQ356" s="58">
        <f t="shared" si="258"/>
        <v>0</v>
      </c>
      <c r="AR356" s="72">
        <f t="shared" si="259"/>
        <v>0</v>
      </c>
      <c r="AS356" s="72">
        <f t="shared" si="260"/>
        <v>0</v>
      </c>
      <c r="AT356" s="68">
        <f>IF(AS356&lt;=HORAS!$B$115,0,IF(AS356&lt;=HORAS!$B$116,0.25,IF(AS356&lt;=HORAS!$B$117,0.5,IF(AS356&lt;=HORAS!$B$114,0.75,1))))</f>
        <v>0</v>
      </c>
      <c r="AU356" s="67">
        <f t="shared" si="261"/>
        <v>0</v>
      </c>
      <c r="AV356" s="59">
        <f>IF(H356=1,IF(E356&gt;HORAS!$C$104,E356-HORAS!$C$104),0)</f>
        <v>0</v>
      </c>
      <c r="AW356" s="67">
        <f t="shared" si="262"/>
        <v>0</v>
      </c>
      <c r="AX356" s="67">
        <f t="shared" si="263"/>
        <v>0</v>
      </c>
      <c r="AY356" s="68">
        <f>IF(AX356&lt;=HORAS!$B$115,0,IF(AX356&lt;=HORAS!$B$116,0.25,IF(AX356&lt;=HORAS!$B$117,0.5,IF(AX356&lt;=HORAS!$B$114,0.75,1))))</f>
        <v>0</v>
      </c>
      <c r="AZ356" s="67">
        <f t="shared" si="264"/>
        <v>0</v>
      </c>
      <c r="BA356" s="67"/>
    </row>
    <row r="357" spans="1:53" s="72" customFormat="1" x14ac:dyDescent="0.2">
      <c r="A357" s="64"/>
      <c r="B357" s="64"/>
      <c r="C357" s="61"/>
      <c r="D357" s="62"/>
      <c r="E357" s="59"/>
      <c r="F357" s="66">
        <f>IF(G357=1,0,IF(E357&gt;HORAS!$B$96,E357-HORAS!$B$96,))</f>
        <v>0</v>
      </c>
      <c r="G357" s="67">
        <f t="shared" si="215"/>
        <v>0</v>
      </c>
      <c r="H357" s="67">
        <f>IF(D357&gt;=HORAS!$B$103,1,0)</f>
        <v>0</v>
      </c>
      <c r="I357" s="68">
        <f t="shared" si="216"/>
        <v>0</v>
      </c>
      <c r="J357" s="68">
        <f>IF(I357&lt;=HORAS!$B$115,0,IF(I357&lt;=HORAS!$B$116,0.25,IF(I357&lt;=HORAS!$B$117,0.5,IF(I357&lt;=HORAS!$B$114,0.75,1))))</f>
        <v>0</v>
      </c>
      <c r="K357" s="69">
        <f>IF(G357=1,0,IF(E357&gt;HORAS!$B$97,E357-HORAS!$B$97,0))</f>
        <v>0</v>
      </c>
      <c r="L357" s="68">
        <f t="shared" si="217"/>
        <v>0</v>
      </c>
      <c r="M357" s="68">
        <f t="shared" si="218"/>
        <v>0</v>
      </c>
      <c r="N357" s="67">
        <f t="shared" si="219"/>
        <v>0</v>
      </c>
      <c r="O357" s="67">
        <f>IF(E357&lt;HORAS!$B$97,J357,0)</f>
        <v>0</v>
      </c>
      <c r="P357" s="67">
        <f t="shared" si="220"/>
        <v>0</v>
      </c>
      <c r="Q357" s="67">
        <f>IF(E357&gt;HORAS!$B$97,J357,0)</f>
        <v>0</v>
      </c>
      <c r="R357" s="67">
        <f t="shared" si="243"/>
        <v>0</v>
      </c>
      <c r="S357" s="67">
        <f t="shared" si="244"/>
        <v>0</v>
      </c>
      <c r="T357" s="67"/>
      <c r="U357" s="67">
        <f t="shared" si="245"/>
        <v>6</v>
      </c>
      <c r="V357" s="70" t="e">
        <f>VLOOKUP(C357,HORAS!$A$120:$A$137,1,FALSE)</f>
        <v>#N/A</v>
      </c>
      <c r="W357" s="67" t="b">
        <f t="shared" si="246"/>
        <v>1</v>
      </c>
      <c r="X357" s="59">
        <f t="shared" si="247"/>
        <v>0</v>
      </c>
      <c r="Y357" s="71">
        <f t="shared" si="248"/>
        <v>0</v>
      </c>
      <c r="Z357" s="71">
        <f t="shared" si="249"/>
        <v>0</v>
      </c>
      <c r="AA357" s="67">
        <f t="shared" si="250"/>
        <v>0</v>
      </c>
      <c r="AB357" s="67">
        <f t="shared" si="251"/>
        <v>0</v>
      </c>
      <c r="AC357" s="69">
        <f>IF(U357=7,IF(E357&gt;HORAS!$B$97,E357-HORAS!$B$97,0),IF(W357=FALSE,IF(E357&gt;HORAS!$B$97,E357-HORAS!$B$97,0),0))</f>
        <v>0</v>
      </c>
      <c r="AD357" s="71">
        <f t="shared" si="252"/>
        <v>0</v>
      </c>
      <c r="AE357" s="71">
        <f t="shared" si="253"/>
        <v>0</v>
      </c>
      <c r="AF357" s="68">
        <f>IF(AE357&lt;=HORAS!$B$115,0,IF(AE357&lt;=HORAS!$B$116,0.25,IF(AE357&lt;=HORAS!$B$117,0.5,IF(AE357&lt;=HORAS!$B$114,0.75,1))))</f>
        <v>0</v>
      </c>
      <c r="AG357" s="67">
        <f t="shared" si="254"/>
        <v>0</v>
      </c>
      <c r="AH357" s="67">
        <f>IF(AA357&gt;=8,IF(E357&lt;HORAS!$B$97,AF357,0),0)</f>
        <v>0</v>
      </c>
      <c r="AI357" s="67">
        <f>IF(E357&gt;=HORAS!$B$97,AF357,0)</f>
        <v>0</v>
      </c>
      <c r="AJ357" s="67">
        <f t="shared" si="255"/>
        <v>0</v>
      </c>
      <c r="AK357" s="67">
        <f t="shared" si="255"/>
        <v>0</v>
      </c>
      <c r="AL357" s="71">
        <f t="shared" si="256"/>
        <v>0</v>
      </c>
      <c r="AN357" s="59">
        <f t="shared" si="257"/>
        <v>0</v>
      </c>
      <c r="AO357" s="58">
        <f>IF(H357=1,IF(D357&lt;HORAS!$B$104,HORAS!$D$104-HORAS!$B$104,HORAS!$D$104-D357),0)</f>
        <v>0</v>
      </c>
      <c r="AP357" s="58">
        <f>IF(H357=1,IF(E357&gt;HORAS!$C$104,HORAS!$C$104,E357),0)</f>
        <v>0</v>
      </c>
      <c r="AQ357" s="58">
        <f t="shared" si="258"/>
        <v>0</v>
      </c>
      <c r="AR357" s="72">
        <f t="shared" si="259"/>
        <v>0</v>
      </c>
      <c r="AS357" s="72">
        <f t="shared" si="260"/>
        <v>0</v>
      </c>
      <c r="AT357" s="68">
        <f>IF(AS357&lt;=HORAS!$B$115,0,IF(AS357&lt;=HORAS!$B$116,0.25,IF(AS357&lt;=HORAS!$B$117,0.5,IF(AS357&lt;=HORAS!$B$114,0.75,1))))</f>
        <v>0</v>
      </c>
      <c r="AU357" s="67">
        <f t="shared" si="261"/>
        <v>0</v>
      </c>
      <c r="AV357" s="59">
        <f>IF(H357=1,IF(E357&gt;HORAS!$C$104,E357-HORAS!$C$104),0)</f>
        <v>0</v>
      </c>
      <c r="AW357" s="67">
        <f t="shared" si="262"/>
        <v>0</v>
      </c>
      <c r="AX357" s="67">
        <f t="shared" si="263"/>
        <v>0</v>
      </c>
      <c r="AY357" s="68">
        <f>IF(AX357&lt;=HORAS!$B$115,0,IF(AX357&lt;=HORAS!$B$116,0.25,IF(AX357&lt;=HORAS!$B$117,0.5,IF(AX357&lt;=HORAS!$B$114,0.75,1))))</f>
        <v>0</v>
      </c>
      <c r="AZ357" s="67">
        <f t="shared" si="264"/>
        <v>0</v>
      </c>
      <c r="BA357" s="67"/>
    </row>
    <row r="358" spans="1:53" s="72" customFormat="1" x14ac:dyDescent="0.2">
      <c r="A358" s="64"/>
      <c r="B358" s="64"/>
      <c r="C358" s="61"/>
      <c r="D358" s="62"/>
      <c r="E358" s="59"/>
      <c r="F358" s="66">
        <f>IF(G358=1,0,IF(E358&gt;HORAS!$B$96,E358-HORAS!$B$96,))</f>
        <v>0</v>
      </c>
      <c r="G358" s="67">
        <f t="shared" si="215"/>
        <v>0</v>
      </c>
      <c r="H358" s="67">
        <f>IF(D358&gt;=HORAS!$B$103,1,0)</f>
        <v>0</v>
      </c>
      <c r="I358" s="68">
        <f t="shared" si="216"/>
        <v>0</v>
      </c>
      <c r="J358" s="68">
        <f>IF(I358&lt;=HORAS!$B$115,0,IF(I358&lt;=HORAS!$B$116,0.25,IF(I358&lt;=HORAS!$B$117,0.5,IF(I358&lt;=HORAS!$B$114,0.75,1))))</f>
        <v>0</v>
      </c>
      <c r="K358" s="69">
        <f>IF(G358=1,0,IF(E358&gt;HORAS!$B$97,E358-HORAS!$B$97,0))</f>
        <v>0</v>
      </c>
      <c r="L358" s="68">
        <f t="shared" si="217"/>
        <v>0</v>
      </c>
      <c r="M358" s="68">
        <f t="shared" si="218"/>
        <v>0</v>
      </c>
      <c r="N358" s="67">
        <f t="shared" si="219"/>
        <v>0</v>
      </c>
      <c r="O358" s="67">
        <f>IF(E358&lt;HORAS!$B$97,J358,0)</f>
        <v>0</v>
      </c>
      <c r="P358" s="67">
        <f t="shared" si="220"/>
        <v>0</v>
      </c>
      <c r="Q358" s="67">
        <f>IF(E358&gt;HORAS!$B$97,J358,0)</f>
        <v>0</v>
      </c>
      <c r="R358" s="67">
        <f t="shared" si="243"/>
        <v>0</v>
      </c>
      <c r="S358" s="67">
        <f t="shared" si="244"/>
        <v>0</v>
      </c>
      <c r="T358" s="67"/>
      <c r="U358" s="67">
        <f t="shared" si="245"/>
        <v>6</v>
      </c>
      <c r="V358" s="70" t="e">
        <f>VLOOKUP(C358,HORAS!$A$120:$A$137,1,FALSE)</f>
        <v>#N/A</v>
      </c>
      <c r="W358" s="67" t="b">
        <f t="shared" si="246"/>
        <v>1</v>
      </c>
      <c r="X358" s="59">
        <f t="shared" si="247"/>
        <v>0</v>
      </c>
      <c r="Y358" s="71">
        <f t="shared" si="248"/>
        <v>0</v>
      </c>
      <c r="Z358" s="71">
        <f t="shared" si="249"/>
        <v>0</v>
      </c>
      <c r="AA358" s="67">
        <f t="shared" si="250"/>
        <v>0</v>
      </c>
      <c r="AB358" s="67">
        <f t="shared" si="251"/>
        <v>0</v>
      </c>
      <c r="AC358" s="69">
        <f>IF(U358=7,IF(E358&gt;HORAS!$B$97,E358-HORAS!$B$97,0),IF(W358=FALSE,IF(E358&gt;HORAS!$B$97,E358-HORAS!$B$97,0),0))</f>
        <v>0</v>
      </c>
      <c r="AD358" s="71">
        <f t="shared" si="252"/>
        <v>0</v>
      </c>
      <c r="AE358" s="71">
        <f t="shared" si="253"/>
        <v>0</v>
      </c>
      <c r="AF358" s="68">
        <f>IF(AE358&lt;=HORAS!$B$115,0,IF(AE358&lt;=HORAS!$B$116,0.25,IF(AE358&lt;=HORAS!$B$117,0.5,IF(AE358&lt;=HORAS!$B$114,0.75,1))))</f>
        <v>0</v>
      </c>
      <c r="AG358" s="67">
        <f t="shared" si="254"/>
        <v>0</v>
      </c>
      <c r="AH358" s="67">
        <f>IF(AA358&gt;=8,IF(E358&lt;HORAS!$B$97,AF358,0),0)</f>
        <v>0</v>
      </c>
      <c r="AI358" s="67">
        <f>IF(E358&gt;=HORAS!$B$97,AF358,0)</f>
        <v>0</v>
      </c>
      <c r="AJ358" s="67">
        <f t="shared" si="255"/>
        <v>0</v>
      </c>
      <c r="AK358" s="67">
        <f t="shared" si="255"/>
        <v>0</v>
      </c>
      <c r="AL358" s="71">
        <f t="shared" si="256"/>
        <v>0</v>
      </c>
      <c r="AN358" s="59">
        <f t="shared" si="257"/>
        <v>0</v>
      </c>
      <c r="AO358" s="58">
        <f>IF(H358=1,IF(D358&lt;HORAS!$B$104,HORAS!$D$104-HORAS!$B$104,HORAS!$D$104-D358),0)</f>
        <v>0</v>
      </c>
      <c r="AP358" s="58">
        <f>IF(H358=1,IF(E358&gt;HORAS!$C$104,HORAS!$C$104,E358),0)</f>
        <v>0</v>
      </c>
      <c r="AQ358" s="58">
        <f t="shared" si="258"/>
        <v>0</v>
      </c>
      <c r="AR358" s="72">
        <f t="shared" si="259"/>
        <v>0</v>
      </c>
      <c r="AS358" s="72">
        <f t="shared" si="260"/>
        <v>0</v>
      </c>
      <c r="AT358" s="68">
        <f>IF(AS358&lt;=HORAS!$B$115,0,IF(AS358&lt;=HORAS!$B$116,0.25,IF(AS358&lt;=HORAS!$B$117,0.5,IF(AS358&lt;=HORAS!$B$114,0.75,1))))</f>
        <v>0</v>
      </c>
      <c r="AU358" s="67">
        <f t="shared" si="261"/>
        <v>0</v>
      </c>
      <c r="AV358" s="59">
        <f>IF(H358=1,IF(E358&gt;HORAS!$C$104,E358-HORAS!$C$104),0)</f>
        <v>0</v>
      </c>
      <c r="AW358" s="67">
        <f t="shared" si="262"/>
        <v>0</v>
      </c>
      <c r="AX358" s="67">
        <f t="shared" si="263"/>
        <v>0</v>
      </c>
      <c r="AY358" s="68">
        <f>IF(AX358&lt;=HORAS!$B$115,0,IF(AX358&lt;=HORAS!$B$116,0.25,IF(AX358&lt;=HORAS!$B$117,0.5,IF(AX358&lt;=HORAS!$B$114,0.75,1))))</f>
        <v>0</v>
      </c>
      <c r="AZ358" s="67">
        <f t="shared" si="264"/>
        <v>0</v>
      </c>
      <c r="BA358" s="67"/>
    </row>
    <row r="359" spans="1:53" s="72" customFormat="1" x14ac:dyDescent="0.2">
      <c r="A359" s="64"/>
      <c r="B359" s="64"/>
      <c r="C359" s="61"/>
      <c r="D359" s="62"/>
      <c r="E359" s="59"/>
      <c r="F359" s="66">
        <f>IF(G359=1,0,IF(E359&gt;HORAS!$B$96,E359-HORAS!$B$96,))</f>
        <v>0</v>
      </c>
      <c r="G359" s="67">
        <f t="shared" si="215"/>
        <v>0</v>
      </c>
      <c r="H359" s="67">
        <f>IF(D359&gt;=HORAS!$B$103,1,0)</f>
        <v>0</v>
      </c>
      <c r="I359" s="68">
        <f t="shared" si="216"/>
        <v>0</v>
      </c>
      <c r="J359" s="68">
        <f>IF(I359&lt;=HORAS!$B$115,0,IF(I359&lt;=HORAS!$B$116,0.25,IF(I359&lt;=HORAS!$B$117,0.5,IF(I359&lt;=HORAS!$B$114,0.75,1))))</f>
        <v>0</v>
      </c>
      <c r="K359" s="69">
        <f>IF(G359=1,0,IF(E359&gt;HORAS!$B$97,E359-HORAS!$B$97,0))</f>
        <v>0</v>
      </c>
      <c r="L359" s="68">
        <f t="shared" si="217"/>
        <v>0</v>
      </c>
      <c r="M359" s="68">
        <f t="shared" si="218"/>
        <v>0</v>
      </c>
      <c r="N359" s="67">
        <f t="shared" si="219"/>
        <v>0</v>
      </c>
      <c r="O359" s="67">
        <f>IF(E359&lt;HORAS!$B$97,J359,0)</f>
        <v>0</v>
      </c>
      <c r="P359" s="67">
        <f t="shared" si="220"/>
        <v>0</v>
      </c>
      <c r="Q359" s="67">
        <f>IF(E359&gt;HORAS!$B$97,J359,0)</f>
        <v>0</v>
      </c>
      <c r="R359" s="67">
        <f t="shared" si="243"/>
        <v>0</v>
      </c>
      <c r="S359" s="67">
        <f t="shared" si="244"/>
        <v>0</v>
      </c>
      <c r="T359" s="67"/>
      <c r="U359" s="67">
        <f t="shared" si="245"/>
        <v>6</v>
      </c>
      <c r="V359" s="70" t="e">
        <f>VLOOKUP(C359,HORAS!$A$120:$A$137,1,FALSE)</f>
        <v>#N/A</v>
      </c>
      <c r="W359" s="67" t="b">
        <f t="shared" si="246"/>
        <v>1</v>
      </c>
      <c r="X359" s="59">
        <f t="shared" si="247"/>
        <v>0</v>
      </c>
      <c r="Y359" s="71">
        <f t="shared" si="248"/>
        <v>0</v>
      </c>
      <c r="Z359" s="71">
        <f t="shared" si="249"/>
        <v>0</v>
      </c>
      <c r="AA359" s="67">
        <f t="shared" si="250"/>
        <v>0</v>
      </c>
      <c r="AB359" s="67">
        <f t="shared" si="251"/>
        <v>0</v>
      </c>
      <c r="AC359" s="69">
        <f>IF(U359=7,IF(E359&gt;HORAS!$B$97,E359-HORAS!$B$97,0),IF(W359=FALSE,IF(E359&gt;HORAS!$B$97,E359-HORAS!$B$97,0),0))</f>
        <v>0</v>
      </c>
      <c r="AD359" s="71">
        <f t="shared" si="252"/>
        <v>0</v>
      </c>
      <c r="AE359" s="71">
        <f t="shared" si="253"/>
        <v>0</v>
      </c>
      <c r="AF359" s="68">
        <f>IF(AE359&lt;=HORAS!$B$115,0,IF(AE359&lt;=HORAS!$B$116,0.25,IF(AE359&lt;=HORAS!$B$117,0.5,IF(AE359&lt;=HORAS!$B$114,0.75,1))))</f>
        <v>0</v>
      </c>
      <c r="AG359" s="67">
        <f t="shared" si="254"/>
        <v>0</v>
      </c>
      <c r="AH359" s="67">
        <f>IF(AA359&gt;=8,IF(E359&lt;HORAS!$B$97,AF359,0),0)</f>
        <v>0</v>
      </c>
      <c r="AI359" s="67">
        <f>IF(E359&gt;=HORAS!$B$97,AF359,0)</f>
        <v>0</v>
      </c>
      <c r="AJ359" s="67">
        <f t="shared" si="255"/>
        <v>0</v>
      </c>
      <c r="AK359" s="67">
        <f t="shared" si="255"/>
        <v>0</v>
      </c>
      <c r="AL359" s="71">
        <f t="shared" si="256"/>
        <v>0</v>
      </c>
      <c r="AN359" s="59">
        <f t="shared" si="257"/>
        <v>0</v>
      </c>
      <c r="AO359" s="58">
        <f>IF(H359=1,IF(D359&lt;HORAS!$B$104,HORAS!$D$104-HORAS!$B$104,HORAS!$D$104-D359),0)</f>
        <v>0</v>
      </c>
      <c r="AP359" s="58">
        <f>IF(H359=1,IF(E359&gt;HORAS!$C$104,HORAS!$C$104,E359),0)</f>
        <v>0</v>
      </c>
      <c r="AQ359" s="58">
        <f t="shared" si="258"/>
        <v>0</v>
      </c>
      <c r="AR359" s="72">
        <f t="shared" si="259"/>
        <v>0</v>
      </c>
      <c r="AS359" s="72">
        <f t="shared" si="260"/>
        <v>0</v>
      </c>
      <c r="AT359" s="68">
        <f>IF(AS359&lt;=HORAS!$B$115,0,IF(AS359&lt;=HORAS!$B$116,0.25,IF(AS359&lt;=HORAS!$B$117,0.5,IF(AS359&lt;=HORAS!$B$114,0.75,1))))</f>
        <v>0</v>
      </c>
      <c r="AU359" s="67">
        <f t="shared" si="261"/>
        <v>0</v>
      </c>
      <c r="AV359" s="59">
        <f>IF(H359=1,IF(E359&gt;HORAS!$C$104,E359-HORAS!$C$104),0)</f>
        <v>0</v>
      </c>
      <c r="AW359" s="67">
        <f t="shared" si="262"/>
        <v>0</v>
      </c>
      <c r="AX359" s="67">
        <f t="shared" si="263"/>
        <v>0</v>
      </c>
      <c r="AY359" s="68">
        <f>IF(AX359&lt;=HORAS!$B$115,0,IF(AX359&lt;=HORAS!$B$116,0.25,IF(AX359&lt;=HORAS!$B$117,0.5,IF(AX359&lt;=HORAS!$B$114,0.75,1))))</f>
        <v>0</v>
      </c>
      <c r="AZ359" s="67">
        <f t="shared" si="264"/>
        <v>0</v>
      </c>
      <c r="BA359" s="67"/>
    </row>
    <row r="360" spans="1:53" s="72" customFormat="1" x14ac:dyDescent="0.2">
      <c r="A360" s="64"/>
      <c r="B360" s="64"/>
      <c r="C360" s="61"/>
      <c r="D360" s="62"/>
      <c r="E360" s="59"/>
      <c r="F360" s="66">
        <f>IF(G360=1,0,IF(E360&gt;HORAS!$B$96,E360-HORAS!$B$96,))</f>
        <v>0</v>
      </c>
      <c r="G360" s="67">
        <f t="shared" si="215"/>
        <v>0</v>
      </c>
      <c r="H360" s="67">
        <f>IF(D360&gt;=HORAS!$B$103,1,0)</f>
        <v>0</v>
      </c>
      <c r="I360" s="68">
        <f t="shared" si="216"/>
        <v>0</v>
      </c>
      <c r="J360" s="68">
        <f>IF(I360&lt;=HORAS!$B$115,0,IF(I360&lt;=HORAS!$B$116,0.25,IF(I360&lt;=HORAS!$B$117,0.5,IF(I360&lt;=HORAS!$B$114,0.75,1))))</f>
        <v>0</v>
      </c>
      <c r="K360" s="69">
        <f>IF(G360=1,0,IF(E360&gt;HORAS!$B$97,E360-HORAS!$B$97,0))</f>
        <v>0</v>
      </c>
      <c r="L360" s="68">
        <f t="shared" si="217"/>
        <v>0</v>
      </c>
      <c r="M360" s="68">
        <f t="shared" si="218"/>
        <v>0</v>
      </c>
      <c r="N360" s="67">
        <f t="shared" si="219"/>
        <v>0</v>
      </c>
      <c r="O360" s="67">
        <f>IF(E360&lt;HORAS!$B$97,J360,0)</f>
        <v>0</v>
      </c>
      <c r="P360" s="67">
        <f t="shared" si="220"/>
        <v>0</v>
      </c>
      <c r="Q360" s="67">
        <f>IF(E360&gt;HORAS!$B$97,J360,0)</f>
        <v>0</v>
      </c>
      <c r="R360" s="67">
        <f t="shared" si="243"/>
        <v>0</v>
      </c>
      <c r="S360" s="67">
        <f t="shared" si="244"/>
        <v>0</v>
      </c>
      <c r="T360" s="67"/>
      <c r="U360" s="67">
        <f t="shared" si="245"/>
        <v>6</v>
      </c>
      <c r="V360" s="70" t="e">
        <f>VLOOKUP(C360,HORAS!$A$120:$A$137,1,FALSE)</f>
        <v>#N/A</v>
      </c>
      <c r="W360" s="67" t="b">
        <f t="shared" si="246"/>
        <v>1</v>
      </c>
      <c r="X360" s="59">
        <f t="shared" si="247"/>
        <v>0</v>
      </c>
      <c r="Y360" s="71">
        <f t="shared" si="248"/>
        <v>0</v>
      </c>
      <c r="Z360" s="71">
        <f t="shared" si="249"/>
        <v>0</v>
      </c>
      <c r="AA360" s="67">
        <f t="shared" si="250"/>
        <v>0</v>
      </c>
      <c r="AB360" s="67">
        <f t="shared" si="251"/>
        <v>0</v>
      </c>
      <c r="AC360" s="69">
        <f>IF(U360=7,IF(E360&gt;HORAS!$B$97,E360-HORAS!$B$97,0),IF(W360=FALSE,IF(E360&gt;HORAS!$B$97,E360-HORAS!$B$97,0),0))</f>
        <v>0</v>
      </c>
      <c r="AD360" s="71">
        <f t="shared" si="252"/>
        <v>0</v>
      </c>
      <c r="AE360" s="71">
        <f t="shared" si="253"/>
        <v>0</v>
      </c>
      <c r="AF360" s="68">
        <f>IF(AE360&lt;=HORAS!$B$115,0,IF(AE360&lt;=HORAS!$B$116,0.25,IF(AE360&lt;=HORAS!$B$117,0.5,IF(AE360&lt;=HORAS!$B$114,0.75,1))))</f>
        <v>0</v>
      </c>
      <c r="AG360" s="67">
        <f t="shared" si="254"/>
        <v>0</v>
      </c>
      <c r="AH360" s="67">
        <f>IF(AA360&gt;=8,IF(E360&lt;HORAS!$B$97,AF360,0),0)</f>
        <v>0</v>
      </c>
      <c r="AI360" s="67">
        <f>IF(E360&gt;=HORAS!$B$97,AF360,0)</f>
        <v>0</v>
      </c>
      <c r="AJ360" s="67">
        <f t="shared" si="255"/>
        <v>0</v>
      </c>
      <c r="AK360" s="67">
        <f t="shared" si="255"/>
        <v>0</v>
      </c>
      <c r="AL360" s="71">
        <f t="shared" si="256"/>
        <v>0</v>
      </c>
      <c r="AN360" s="59">
        <f t="shared" si="257"/>
        <v>0</v>
      </c>
      <c r="AO360" s="58">
        <f>IF(H360=1,IF(D360&lt;HORAS!$B$104,HORAS!$D$104-HORAS!$B$104,HORAS!$D$104-D360),0)</f>
        <v>0</v>
      </c>
      <c r="AP360" s="58">
        <f>IF(H360=1,IF(E360&gt;HORAS!$C$104,HORAS!$C$104,E360),0)</f>
        <v>0</v>
      </c>
      <c r="AQ360" s="58">
        <f t="shared" si="258"/>
        <v>0</v>
      </c>
      <c r="AR360" s="72">
        <f t="shared" si="259"/>
        <v>0</v>
      </c>
      <c r="AS360" s="72">
        <f t="shared" si="260"/>
        <v>0</v>
      </c>
      <c r="AT360" s="68">
        <f>IF(AS360&lt;=HORAS!$B$115,0,IF(AS360&lt;=HORAS!$B$116,0.25,IF(AS360&lt;=HORAS!$B$117,0.5,IF(AS360&lt;=HORAS!$B$114,0.75,1))))</f>
        <v>0</v>
      </c>
      <c r="AU360" s="67">
        <f t="shared" si="261"/>
        <v>0</v>
      </c>
      <c r="AV360" s="59">
        <f>IF(H360=1,IF(E360&gt;HORAS!$C$104,E360-HORAS!$C$104),0)</f>
        <v>0</v>
      </c>
      <c r="AW360" s="67">
        <f t="shared" si="262"/>
        <v>0</v>
      </c>
      <c r="AX360" s="67">
        <f t="shared" si="263"/>
        <v>0</v>
      </c>
      <c r="AY360" s="68">
        <f>IF(AX360&lt;=HORAS!$B$115,0,IF(AX360&lt;=HORAS!$B$116,0.25,IF(AX360&lt;=HORAS!$B$117,0.5,IF(AX360&lt;=HORAS!$B$114,0.75,1))))</f>
        <v>0</v>
      </c>
      <c r="AZ360" s="67">
        <f t="shared" si="264"/>
        <v>0</v>
      </c>
      <c r="BA360" s="67"/>
    </row>
    <row r="361" spans="1:53" s="72" customFormat="1" x14ac:dyDescent="0.2">
      <c r="A361" s="64"/>
      <c r="B361" s="64"/>
      <c r="C361" s="61"/>
      <c r="D361" s="62"/>
      <c r="E361" s="59"/>
      <c r="F361" s="66">
        <f>IF(G361=1,0,IF(E361&gt;HORAS!$B$96,E361-HORAS!$B$96,))</f>
        <v>0</v>
      </c>
      <c r="G361" s="67">
        <f t="shared" si="215"/>
        <v>0</v>
      </c>
      <c r="H361" s="67">
        <f>IF(D361&gt;=HORAS!$B$103,1,0)</f>
        <v>0</v>
      </c>
      <c r="I361" s="68">
        <f t="shared" si="216"/>
        <v>0</v>
      </c>
      <c r="J361" s="68">
        <f>IF(I361&lt;=HORAS!$B$115,0,IF(I361&lt;=HORAS!$B$116,0.25,IF(I361&lt;=HORAS!$B$117,0.5,IF(I361&lt;=HORAS!$B$114,0.75,1))))</f>
        <v>0</v>
      </c>
      <c r="K361" s="69">
        <f>IF(G361=1,0,IF(E361&gt;HORAS!$B$97,E361-HORAS!$B$97,0))</f>
        <v>0</v>
      </c>
      <c r="L361" s="68">
        <f t="shared" si="217"/>
        <v>0</v>
      </c>
      <c r="M361" s="68">
        <f t="shared" si="218"/>
        <v>0</v>
      </c>
      <c r="N361" s="67">
        <f t="shared" si="219"/>
        <v>0</v>
      </c>
      <c r="O361" s="67">
        <f>IF(E361&lt;HORAS!$B$97,J361,0)</f>
        <v>0</v>
      </c>
      <c r="P361" s="67">
        <f t="shared" si="220"/>
        <v>0</v>
      </c>
      <c r="Q361" s="67">
        <f>IF(E361&gt;HORAS!$B$97,J361,0)</f>
        <v>0</v>
      </c>
      <c r="R361" s="67">
        <f t="shared" si="243"/>
        <v>0</v>
      </c>
      <c r="S361" s="67">
        <f t="shared" si="244"/>
        <v>0</v>
      </c>
      <c r="T361" s="67"/>
      <c r="U361" s="67">
        <f t="shared" si="245"/>
        <v>6</v>
      </c>
      <c r="V361" s="70" t="e">
        <f>VLOOKUP(C361,HORAS!$A$120:$A$137,1,FALSE)</f>
        <v>#N/A</v>
      </c>
      <c r="W361" s="67" t="b">
        <f t="shared" si="246"/>
        <v>1</v>
      </c>
      <c r="X361" s="59">
        <f t="shared" si="247"/>
        <v>0</v>
      </c>
      <c r="Y361" s="71">
        <f t="shared" si="248"/>
        <v>0</v>
      </c>
      <c r="Z361" s="71">
        <f t="shared" si="249"/>
        <v>0</v>
      </c>
      <c r="AA361" s="67">
        <f t="shared" si="250"/>
        <v>0</v>
      </c>
      <c r="AB361" s="67">
        <f t="shared" si="251"/>
        <v>0</v>
      </c>
      <c r="AC361" s="69">
        <f>IF(U361=7,IF(E361&gt;HORAS!$B$97,E361-HORAS!$B$97,0),IF(W361=FALSE,IF(E361&gt;HORAS!$B$97,E361-HORAS!$B$97,0),0))</f>
        <v>0</v>
      </c>
      <c r="AD361" s="71">
        <f t="shared" si="252"/>
        <v>0</v>
      </c>
      <c r="AE361" s="71">
        <f t="shared" si="253"/>
        <v>0</v>
      </c>
      <c r="AF361" s="68">
        <f>IF(AE361&lt;=HORAS!$B$115,0,IF(AE361&lt;=HORAS!$B$116,0.25,IF(AE361&lt;=HORAS!$B$117,0.5,IF(AE361&lt;=HORAS!$B$114,0.75,1))))</f>
        <v>0</v>
      </c>
      <c r="AG361" s="67">
        <f t="shared" si="254"/>
        <v>0</v>
      </c>
      <c r="AH361" s="67">
        <f>IF(AA361&gt;=8,IF(E361&lt;HORAS!$B$97,AF361,0),0)</f>
        <v>0</v>
      </c>
      <c r="AI361" s="67">
        <f>IF(E361&gt;=HORAS!$B$97,AF361,0)</f>
        <v>0</v>
      </c>
      <c r="AJ361" s="67">
        <f t="shared" si="255"/>
        <v>0</v>
      </c>
      <c r="AK361" s="67">
        <f t="shared" si="255"/>
        <v>0</v>
      </c>
      <c r="AL361" s="71">
        <f t="shared" si="256"/>
        <v>0</v>
      </c>
      <c r="AN361" s="59">
        <f t="shared" si="257"/>
        <v>0</v>
      </c>
      <c r="AO361" s="58">
        <f>IF(H361=1,IF(D361&lt;HORAS!$B$104,HORAS!$D$104-HORAS!$B$104,HORAS!$D$104-D361),0)</f>
        <v>0</v>
      </c>
      <c r="AP361" s="58">
        <f>IF(H361=1,IF(E361&gt;HORAS!$C$104,HORAS!$C$104,E361),0)</f>
        <v>0</v>
      </c>
      <c r="AQ361" s="58">
        <f t="shared" si="258"/>
        <v>0</v>
      </c>
      <c r="AR361" s="72">
        <f t="shared" si="259"/>
        <v>0</v>
      </c>
      <c r="AS361" s="72">
        <f t="shared" si="260"/>
        <v>0</v>
      </c>
      <c r="AT361" s="68">
        <f>IF(AS361&lt;=HORAS!$B$115,0,IF(AS361&lt;=HORAS!$B$116,0.25,IF(AS361&lt;=HORAS!$B$117,0.5,IF(AS361&lt;=HORAS!$B$114,0.75,1))))</f>
        <v>0</v>
      </c>
      <c r="AU361" s="67">
        <f t="shared" si="261"/>
        <v>0</v>
      </c>
      <c r="AV361" s="59">
        <f>IF(H361=1,IF(E361&gt;HORAS!$C$104,E361-HORAS!$C$104),0)</f>
        <v>0</v>
      </c>
      <c r="AW361" s="67">
        <f t="shared" si="262"/>
        <v>0</v>
      </c>
      <c r="AX361" s="67">
        <f t="shared" si="263"/>
        <v>0</v>
      </c>
      <c r="AY361" s="68">
        <f>IF(AX361&lt;=HORAS!$B$115,0,IF(AX361&lt;=HORAS!$B$116,0.25,IF(AX361&lt;=HORAS!$B$117,0.5,IF(AX361&lt;=HORAS!$B$114,0.75,1))))</f>
        <v>0</v>
      </c>
      <c r="AZ361" s="67">
        <f t="shared" si="264"/>
        <v>0</v>
      </c>
      <c r="BA361" s="67"/>
    </row>
    <row r="362" spans="1:53" s="72" customFormat="1" x14ac:dyDescent="0.2">
      <c r="A362" s="64"/>
      <c r="B362" s="64"/>
      <c r="C362" s="61"/>
      <c r="D362" s="62"/>
      <c r="E362" s="59"/>
      <c r="F362" s="66">
        <f>IF(G362=1,0,IF(E362&gt;HORAS!$B$96,E362-HORAS!$B$96,))</f>
        <v>0</v>
      </c>
      <c r="G362" s="67">
        <f t="shared" si="215"/>
        <v>0</v>
      </c>
      <c r="H362" s="67">
        <f>IF(D362&gt;=HORAS!$B$103,1,0)</f>
        <v>0</v>
      </c>
      <c r="I362" s="68">
        <f t="shared" si="216"/>
        <v>0</v>
      </c>
      <c r="J362" s="68">
        <f>IF(I362&lt;=HORAS!$B$115,0,IF(I362&lt;=HORAS!$B$116,0.25,IF(I362&lt;=HORAS!$B$117,0.5,IF(I362&lt;=HORAS!$B$114,0.75,1))))</f>
        <v>0</v>
      </c>
      <c r="K362" s="69">
        <f>IF(G362=1,0,IF(E362&gt;HORAS!$B$97,E362-HORAS!$B$97,0))</f>
        <v>0</v>
      </c>
      <c r="L362" s="68">
        <f t="shared" si="217"/>
        <v>0</v>
      </c>
      <c r="M362" s="68">
        <f t="shared" si="218"/>
        <v>0</v>
      </c>
      <c r="N362" s="67">
        <f t="shared" si="219"/>
        <v>0</v>
      </c>
      <c r="O362" s="67">
        <f>IF(E362&lt;HORAS!$B$97,J362,0)</f>
        <v>0</v>
      </c>
      <c r="P362" s="67">
        <f t="shared" si="220"/>
        <v>0</v>
      </c>
      <c r="Q362" s="67">
        <f>IF(E362&gt;HORAS!$B$97,J362,0)</f>
        <v>0</v>
      </c>
      <c r="R362" s="67">
        <f t="shared" si="243"/>
        <v>0</v>
      </c>
      <c r="S362" s="67">
        <f t="shared" si="244"/>
        <v>0</v>
      </c>
      <c r="T362" s="67"/>
      <c r="U362" s="67">
        <f t="shared" si="245"/>
        <v>6</v>
      </c>
      <c r="V362" s="70" t="e">
        <f>VLOOKUP(C362,HORAS!$A$120:$A$137,1,FALSE)</f>
        <v>#N/A</v>
      </c>
      <c r="W362" s="67" t="b">
        <f t="shared" si="246"/>
        <v>1</v>
      </c>
      <c r="X362" s="59">
        <f t="shared" si="247"/>
        <v>0</v>
      </c>
      <c r="Y362" s="71">
        <f t="shared" si="248"/>
        <v>0</v>
      </c>
      <c r="Z362" s="71">
        <f t="shared" si="249"/>
        <v>0</v>
      </c>
      <c r="AA362" s="67">
        <f t="shared" si="250"/>
        <v>0</v>
      </c>
      <c r="AB362" s="67">
        <f t="shared" si="251"/>
        <v>0</v>
      </c>
      <c r="AC362" s="69">
        <f>IF(U362=7,IF(E362&gt;HORAS!$B$97,E362-HORAS!$B$97,0),IF(W362=FALSE,IF(E362&gt;HORAS!$B$97,E362-HORAS!$B$97,0),0))</f>
        <v>0</v>
      </c>
      <c r="AD362" s="71">
        <f t="shared" si="252"/>
        <v>0</v>
      </c>
      <c r="AE362" s="71">
        <f t="shared" si="253"/>
        <v>0</v>
      </c>
      <c r="AF362" s="68">
        <f>IF(AE362&lt;=HORAS!$B$115,0,IF(AE362&lt;=HORAS!$B$116,0.25,IF(AE362&lt;=HORAS!$B$117,0.5,IF(AE362&lt;=HORAS!$B$114,0.75,1))))</f>
        <v>0</v>
      </c>
      <c r="AG362" s="67">
        <f t="shared" si="254"/>
        <v>0</v>
      </c>
      <c r="AH362" s="67">
        <f>IF(AA362&gt;=8,IF(E362&lt;HORAS!$B$97,AF362,0),0)</f>
        <v>0</v>
      </c>
      <c r="AI362" s="67">
        <f>IF(E362&gt;=HORAS!$B$97,AF362,0)</f>
        <v>0</v>
      </c>
      <c r="AJ362" s="67">
        <f t="shared" si="255"/>
        <v>0</v>
      </c>
      <c r="AK362" s="67">
        <f t="shared" si="255"/>
        <v>0</v>
      </c>
      <c r="AL362" s="71">
        <f t="shared" si="256"/>
        <v>0</v>
      </c>
      <c r="AN362" s="59">
        <f t="shared" si="257"/>
        <v>0</v>
      </c>
      <c r="AO362" s="58">
        <f>IF(H362=1,IF(D362&lt;HORAS!$B$104,HORAS!$D$104-HORAS!$B$104,HORAS!$D$104-D362),0)</f>
        <v>0</v>
      </c>
      <c r="AP362" s="58">
        <f>IF(H362=1,IF(E362&gt;HORAS!$C$104,HORAS!$C$104,E362),0)</f>
        <v>0</v>
      </c>
      <c r="AQ362" s="58">
        <f t="shared" si="258"/>
        <v>0</v>
      </c>
      <c r="AR362" s="72">
        <f t="shared" si="259"/>
        <v>0</v>
      </c>
      <c r="AS362" s="72">
        <f t="shared" si="260"/>
        <v>0</v>
      </c>
      <c r="AT362" s="68">
        <f>IF(AS362&lt;=HORAS!$B$115,0,IF(AS362&lt;=HORAS!$B$116,0.25,IF(AS362&lt;=HORAS!$B$117,0.5,IF(AS362&lt;=HORAS!$B$114,0.75,1))))</f>
        <v>0</v>
      </c>
      <c r="AU362" s="67">
        <f t="shared" si="261"/>
        <v>0</v>
      </c>
      <c r="AV362" s="59">
        <f>IF(H362=1,IF(E362&gt;HORAS!$C$104,E362-HORAS!$C$104),0)</f>
        <v>0</v>
      </c>
      <c r="AW362" s="67">
        <f t="shared" si="262"/>
        <v>0</v>
      </c>
      <c r="AX362" s="67">
        <f t="shared" si="263"/>
        <v>0</v>
      </c>
      <c r="AY362" s="68">
        <f>IF(AX362&lt;=HORAS!$B$115,0,IF(AX362&lt;=HORAS!$B$116,0.25,IF(AX362&lt;=HORAS!$B$117,0.5,IF(AX362&lt;=HORAS!$B$114,0.75,1))))</f>
        <v>0</v>
      </c>
      <c r="AZ362" s="67">
        <f t="shared" si="264"/>
        <v>0</v>
      </c>
      <c r="BA362" s="67"/>
    </row>
    <row r="363" spans="1:53" s="72" customFormat="1" x14ac:dyDescent="0.2">
      <c r="A363" s="64"/>
      <c r="B363" s="64"/>
      <c r="C363" s="61"/>
      <c r="D363" s="62"/>
      <c r="E363" s="63"/>
      <c r="F363" s="66">
        <f>IF(G363=1,0,IF(E363&gt;HORAS!$B$96,E363-HORAS!$B$96,))</f>
        <v>0</v>
      </c>
      <c r="G363" s="67">
        <f t="shared" si="215"/>
        <v>0</v>
      </c>
      <c r="H363" s="67">
        <f>IF(D363&gt;=HORAS!$B$103,1,0)</f>
        <v>0</v>
      </c>
      <c r="I363" s="68">
        <f t="shared" si="216"/>
        <v>0</v>
      </c>
      <c r="J363" s="68">
        <f>IF(I363&lt;=HORAS!$B$115,0,IF(I363&lt;=HORAS!$B$116,0.25,IF(I363&lt;=HORAS!$B$117,0.5,IF(I363&lt;=HORAS!$B$114,0.75,1))))</f>
        <v>0</v>
      </c>
      <c r="K363" s="69">
        <f>IF(G363=1,0,IF(E363&gt;HORAS!$B$97,E363-HORAS!$B$97,0))</f>
        <v>0</v>
      </c>
      <c r="L363" s="68">
        <f t="shared" si="217"/>
        <v>0</v>
      </c>
      <c r="M363" s="68">
        <f t="shared" si="218"/>
        <v>0</v>
      </c>
      <c r="N363" s="67">
        <f t="shared" si="219"/>
        <v>0</v>
      </c>
      <c r="O363" s="67">
        <f>IF(E363&lt;HORAS!$B$97,J363,0)</f>
        <v>0</v>
      </c>
      <c r="P363" s="67">
        <f t="shared" si="220"/>
        <v>0</v>
      </c>
      <c r="Q363" s="67">
        <f>IF(E363&gt;HORAS!$B$97,J363,0)</f>
        <v>0</v>
      </c>
      <c r="R363" s="67">
        <f t="shared" si="243"/>
        <v>0</v>
      </c>
      <c r="S363" s="67">
        <f t="shared" si="244"/>
        <v>0</v>
      </c>
      <c r="T363" s="67"/>
      <c r="U363" s="67">
        <f t="shared" si="245"/>
        <v>6</v>
      </c>
      <c r="V363" s="70" t="e">
        <f>VLOOKUP(C363,HORAS!$A$120:$A$137,1,FALSE)</f>
        <v>#N/A</v>
      </c>
      <c r="W363" s="67" t="b">
        <f t="shared" si="246"/>
        <v>1</v>
      </c>
      <c r="X363" s="59">
        <f t="shared" si="247"/>
        <v>0</v>
      </c>
      <c r="Y363" s="71">
        <f t="shared" si="248"/>
        <v>0</v>
      </c>
      <c r="Z363" s="71">
        <f t="shared" si="249"/>
        <v>0</v>
      </c>
      <c r="AA363" s="67">
        <f t="shared" si="250"/>
        <v>0</v>
      </c>
      <c r="AB363" s="67">
        <f t="shared" si="251"/>
        <v>0</v>
      </c>
      <c r="AC363" s="69">
        <f>IF(U363=7,IF(E363&gt;HORAS!$B$97,E363-HORAS!$B$97,0),IF(W363=FALSE,IF(E363&gt;HORAS!$B$97,E363-HORAS!$B$97,0),0))</f>
        <v>0</v>
      </c>
      <c r="AD363" s="71">
        <f t="shared" si="252"/>
        <v>0</v>
      </c>
      <c r="AE363" s="71">
        <f t="shared" si="253"/>
        <v>0</v>
      </c>
      <c r="AF363" s="68">
        <f>IF(AE363&lt;=HORAS!$B$115,0,IF(AE363&lt;=HORAS!$B$116,0.25,IF(AE363&lt;=HORAS!$B$117,0.5,IF(AE363&lt;=HORAS!$B$114,0.75,1))))</f>
        <v>0</v>
      </c>
      <c r="AG363" s="67">
        <f t="shared" si="254"/>
        <v>0</v>
      </c>
      <c r="AH363" s="67">
        <f>IF(AA363&gt;=8,IF(E363&lt;HORAS!$B$97,AF363,0),0)</f>
        <v>0</v>
      </c>
      <c r="AI363" s="67">
        <f>IF(E363&gt;=HORAS!$B$97,AF363,0)</f>
        <v>0</v>
      </c>
      <c r="AJ363" s="67">
        <f t="shared" si="255"/>
        <v>0</v>
      </c>
      <c r="AK363" s="67">
        <f t="shared" si="255"/>
        <v>0</v>
      </c>
      <c r="AL363" s="71">
        <f t="shared" si="256"/>
        <v>0</v>
      </c>
      <c r="AN363" s="59">
        <f t="shared" si="257"/>
        <v>0</v>
      </c>
      <c r="AO363" s="58">
        <f>IF(H363=1,IF(D363&lt;HORAS!$B$104,HORAS!$D$104-HORAS!$B$104,HORAS!$D$104-D363),0)</f>
        <v>0</v>
      </c>
      <c r="AP363" s="58">
        <f>IF(H363=1,IF(E363&gt;HORAS!$C$104,HORAS!$C$104,E363),0)</f>
        <v>0</v>
      </c>
      <c r="AQ363" s="58">
        <f t="shared" si="258"/>
        <v>0</v>
      </c>
      <c r="AR363" s="72">
        <f t="shared" si="259"/>
        <v>0</v>
      </c>
      <c r="AS363" s="72">
        <f t="shared" si="260"/>
        <v>0</v>
      </c>
      <c r="AT363" s="68">
        <f>IF(AS363&lt;=HORAS!$B$115,0,IF(AS363&lt;=HORAS!$B$116,0.25,IF(AS363&lt;=HORAS!$B$117,0.5,IF(AS363&lt;=HORAS!$B$114,0.75,1))))</f>
        <v>0</v>
      </c>
      <c r="AU363" s="67">
        <f t="shared" si="261"/>
        <v>0</v>
      </c>
      <c r="AV363" s="59">
        <f>IF(H363=1,IF(E363&gt;HORAS!$C$104,E363-HORAS!$C$104),0)</f>
        <v>0</v>
      </c>
      <c r="AW363" s="67">
        <f t="shared" si="262"/>
        <v>0</v>
      </c>
      <c r="AX363" s="67">
        <f t="shared" si="263"/>
        <v>0</v>
      </c>
      <c r="AY363" s="68">
        <f>IF(AX363&lt;=HORAS!$B$115,0,IF(AX363&lt;=HORAS!$B$116,0.25,IF(AX363&lt;=HORAS!$B$117,0.5,IF(AX363&lt;=HORAS!$B$114,0.75,1))))</f>
        <v>0</v>
      </c>
      <c r="AZ363" s="67">
        <f t="shared" si="264"/>
        <v>0</v>
      </c>
      <c r="BA363" s="67"/>
    </row>
    <row r="364" spans="1:53" s="72" customFormat="1" x14ac:dyDescent="0.2">
      <c r="A364" s="64"/>
      <c r="B364" s="64"/>
      <c r="C364" s="61"/>
      <c r="D364" s="62"/>
      <c r="E364" s="64"/>
      <c r="F364" s="66">
        <f>IF(G364=1,0,IF(E364&gt;HORAS!$B$96,E364-HORAS!$B$96,))</f>
        <v>0</v>
      </c>
      <c r="G364" s="67">
        <f t="shared" si="215"/>
        <v>0</v>
      </c>
      <c r="H364" s="67">
        <f>IF(D364&gt;=HORAS!$B$103,1,0)</f>
        <v>0</v>
      </c>
      <c r="I364" s="68">
        <f t="shared" si="216"/>
        <v>0</v>
      </c>
      <c r="J364" s="68">
        <f>IF(I364&lt;=HORAS!$B$115,0,IF(I364&lt;=HORAS!$B$116,0.25,IF(I364&lt;=HORAS!$B$117,0.5,IF(I364&lt;=HORAS!$B$114,0.75,1))))</f>
        <v>0</v>
      </c>
      <c r="K364" s="69">
        <f>IF(G364=1,0,IF(E364&gt;HORAS!$B$97,E364-HORAS!$B$97,0))</f>
        <v>0</v>
      </c>
      <c r="L364" s="68">
        <f t="shared" si="217"/>
        <v>0</v>
      </c>
      <c r="M364" s="68">
        <f t="shared" si="218"/>
        <v>0</v>
      </c>
      <c r="N364" s="67">
        <f t="shared" si="219"/>
        <v>0</v>
      </c>
      <c r="O364" s="67">
        <f>IF(E364&lt;HORAS!$B$97,J364,0)</f>
        <v>0</v>
      </c>
      <c r="P364" s="67">
        <f t="shared" si="220"/>
        <v>0</v>
      </c>
      <c r="Q364" s="67">
        <f>IF(E364&gt;HORAS!$B$97,J364,0)</f>
        <v>0</v>
      </c>
      <c r="R364" s="67">
        <f t="shared" si="243"/>
        <v>0</v>
      </c>
      <c r="S364" s="67">
        <f t="shared" si="244"/>
        <v>0</v>
      </c>
      <c r="T364" s="67"/>
      <c r="U364" s="67">
        <f t="shared" si="245"/>
        <v>6</v>
      </c>
      <c r="V364" s="70" t="e">
        <f>VLOOKUP(C364,HORAS!$A$120:$A$137,1,FALSE)</f>
        <v>#N/A</v>
      </c>
      <c r="W364" s="67" t="b">
        <f t="shared" si="246"/>
        <v>1</v>
      </c>
      <c r="X364" s="59">
        <f t="shared" si="247"/>
        <v>0</v>
      </c>
      <c r="Y364" s="71">
        <f t="shared" si="248"/>
        <v>0</v>
      </c>
      <c r="Z364" s="71">
        <f t="shared" si="249"/>
        <v>0</v>
      </c>
      <c r="AA364" s="67">
        <f t="shared" si="250"/>
        <v>0</v>
      </c>
      <c r="AB364" s="67">
        <f t="shared" si="251"/>
        <v>0</v>
      </c>
      <c r="AC364" s="69">
        <f>IF(U364=7,IF(E364&gt;HORAS!$B$97,E364-HORAS!$B$97,0),IF(W364=FALSE,IF(E364&gt;HORAS!$B$97,E364-HORAS!$B$97,0),0))</f>
        <v>0</v>
      </c>
      <c r="AD364" s="71">
        <f t="shared" si="252"/>
        <v>0</v>
      </c>
      <c r="AE364" s="71">
        <f t="shared" si="253"/>
        <v>0</v>
      </c>
      <c r="AF364" s="68">
        <f>IF(AE364&lt;=HORAS!$B$115,0,IF(AE364&lt;=HORAS!$B$116,0.25,IF(AE364&lt;=HORAS!$B$117,0.5,IF(AE364&lt;=HORAS!$B$114,0.75,1))))</f>
        <v>0</v>
      </c>
      <c r="AG364" s="67">
        <f t="shared" si="254"/>
        <v>0</v>
      </c>
      <c r="AH364" s="67">
        <f>IF(AA364&gt;=8,IF(E364&lt;HORAS!$B$97,AF364,0),0)</f>
        <v>0</v>
      </c>
      <c r="AI364" s="67">
        <f>IF(E364&gt;=HORAS!$B$97,AF364,0)</f>
        <v>0</v>
      </c>
      <c r="AJ364" s="67">
        <f t="shared" si="255"/>
        <v>0</v>
      </c>
      <c r="AK364" s="67">
        <f t="shared" si="255"/>
        <v>0</v>
      </c>
      <c r="AL364" s="71">
        <f t="shared" si="256"/>
        <v>0</v>
      </c>
      <c r="AN364" s="59">
        <f t="shared" si="257"/>
        <v>0</v>
      </c>
      <c r="AO364" s="58">
        <f>IF(H364=1,IF(D364&lt;HORAS!$B$104,HORAS!$D$104-HORAS!$B$104,HORAS!$D$104-D364),0)</f>
        <v>0</v>
      </c>
      <c r="AP364" s="58">
        <f>IF(H364=1,IF(E364&gt;HORAS!$C$104,HORAS!$C$104,E364),0)</f>
        <v>0</v>
      </c>
      <c r="AQ364" s="58">
        <f t="shared" si="258"/>
        <v>0</v>
      </c>
      <c r="AR364" s="72">
        <f t="shared" si="259"/>
        <v>0</v>
      </c>
      <c r="AS364" s="72">
        <f t="shared" si="260"/>
        <v>0</v>
      </c>
      <c r="AT364" s="68">
        <f>IF(AS364&lt;=HORAS!$B$115,0,IF(AS364&lt;=HORAS!$B$116,0.25,IF(AS364&lt;=HORAS!$B$117,0.5,IF(AS364&lt;=HORAS!$B$114,0.75,1))))</f>
        <v>0</v>
      </c>
      <c r="AU364" s="67">
        <f t="shared" si="261"/>
        <v>0</v>
      </c>
      <c r="AV364" s="59">
        <f>IF(H364=1,IF(E364&gt;HORAS!$C$104,E364-HORAS!$C$104),0)</f>
        <v>0</v>
      </c>
      <c r="AW364" s="67">
        <f t="shared" si="262"/>
        <v>0</v>
      </c>
      <c r="AX364" s="67">
        <f t="shared" si="263"/>
        <v>0</v>
      </c>
      <c r="AY364" s="68">
        <f>IF(AX364&lt;=HORAS!$B$115,0,IF(AX364&lt;=HORAS!$B$116,0.25,IF(AX364&lt;=HORAS!$B$117,0.5,IF(AX364&lt;=HORAS!$B$114,0.75,1))))</f>
        <v>0</v>
      </c>
      <c r="AZ364" s="67">
        <f t="shared" si="264"/>
        <v>0</v>
      </c>
      <c r="BA364" s="67"/>
    </row>
    <row r="365" spans="1:53" s="72" customFormat="1" x14ac:dyDescent="0.2">
      <c r="A365" s="64"/>
      <c r="B365" s="64"/>
      <c r="C365" s="61"/>
      <c r="D365" s="62"/>
      <c r="E365" s="59"/>
      <c r="F365" s="66">
        <f>IF(G365=1,0,IF(E365&gt;HORAS!$B$96,E365-HORAS!$B$96,))</f>
        <v>0</v>
      </c>
      <c r="G365" s="67">
        <f t="shared" si="215"/>
        <v>0</v>
      </c>
      <c r="H365" s="67">
        <f>IF(D365&gt;=HORAS!$B$103,1,0)</f>
        <v>0</v>
      </c>
      <c r="I365" s="68">
        <f t="shared" si="216"/>
        <v>0</v>
      </c>
      <c r="J365" s="68">
        <f>IF(I365&lt;=HORAS!$B$115,0,IF(I365&lt;=HORAS!$B$116,0.25,IF(I365&lt;=HORAS!$B$117,0.5,IF(I365&lt;=HORAS!$B$114,0.75,1))))</f>
        <v>0</v>
      </c>
      <c r="K365" s="69">
        <f>IF(G365=1,0,IF(E365&gt;HORAS!$B$97,E365-HORAS!$B$97,0))</f>
        <v>0</v>
      </c>
      <c r="L365" s="68">
        <f t="shared" si="217"/>
        <v>0</v>
      </c>
      <c r="M365" s="68">
        <f t="shared" si="218"/>
        <v>0</v>
      </c>
      <c r="N365" s="67">
        <f t="shared" si="219"/>
        <v>0</v>
      </c>
      <c r="O365" s="67">
        <f>IF(E365&lt;HORAS!$B$97,J365,0)</f>
        <v>0</v>
      </c>
      <c r="P365" s="67">
        <f t="shared" si="220"/>
        <v>0</v>
      </c>
      <c r="Q365" s="67">
        <f>IF(E365&gt;HORAS!$B$97,J365,0)</f>
        <v>0</v>
      </c>
      <c r="R365" s="67">
        <f t="shared" si="243"/>
        <v>0</v>
      </c>
      <c r="S365" s="67">
        <f t="shared" si="244"/>
        <v>0</v>
      </c>
      <c r="T365" s="67"/>
      <c r="U365" s="67">
        <f t="shared" si="245"/>
        <v>6</v>
      </c>
      <c r="V365" s="70" t="e">
        <f>VLOOKUP(C365,HORAS!$A$120:$A$137,1,FALSE)</f>
        <v>#N/A</v>
      </c>
      <c r="W365" s="67" t="b">
        <f t="shared" si="246"/>
        <v>1</v>
      </c>
      <c r="X365" s="59">
        <f t="shared" si="247"/>
        <v>0</v>
      </c>
      <c r="Y365" s="71">
        <f t="shared" si="248"/>
        <v>0</v>
      </c>
      <c r="Z365" s="71">
        <f t="shared" si="249"/>
        <v>0</v>
      </c>
      <c r="AA365" s="67">
        <f t="shared" si="250"/>
        <v>0</v>
      </c>
      <c r="AB365" s="67">
        <f t="shared" si="251"/>
        <v>0</v>
      </c>
      <c r="AC365" s="69">
        <f>IF(U365=7,IF(E365&gt;HORAS!$B$97,E365-HORAS!$B$97,0),IF(W365=FALSE,IF(E365&gt;HORAS!$B$97,E365-HORAS!$B$97,0),0))</f>
        <v>0</v>
      </c>
      <c r="AD365" s="71">
        <f t="shared" si="252"/>
        <v>0</v>
      </c>
      <c r="AE365" s="71">
        <f t="shared" si="253"/>
        <v>0</v>
      </c>
      <c r="AF365" s="68">
        <f>IF(AE365&lt;=HORAS!$B$115,0,IF(AE365&lt;=HORAS!$B$116,0.25,IF(AE365&lt;=HORAS!$B$117,0.5,IF(AE365&lt;=HORAS!$B$114,0.75,1))))</f>
        <v>0</v>
      </c>
      <c r="AG365" s="67">
        <f t="shared" si="254"/>
        <v>0</v>
      </c>
      <c r="AH365" s="67">
        <f>IF(AA365&gt;=8,IF(E365&lt;HORAS!$B$97,AF365,0),0)</f>
        <v>0</v>
      </c>
      <c r="AI365" s="67">
        <f>IF(E365&gt;=HORAS!$B$97,AF365,0)</f>
        <v>0</v>
      </c>
      <c r="AJ365" s="67">
        <f t="shared" si="255"/>
        <v>0</v>
      </c>
      <c r="AK365" s="67">
        <f t="shared" si="255"/>
        <v>0</v>
      </c>
      <c r="AL365" s="71">
        <f t="shared" si="256"/>
        <v>0</v>
      </c>
      <c r="AN365" s="59">
        <f t="shared" si="257"/>
        <v>0</v>
      </c>
      <c r="AO365" s="58">
        <f>IF(H365=1,IF(D365&lt;HORAS!$B$104,HORAS!$D$104-HORAS!$B$104,HORAS!$D$104-D365),0)</f>
        <v>0</v>
      </c>
      <c r="AP365" s="58">
        <f>IF(H365=1,IF(E365&gt;HORAS!$C$104,HORAS!$C$104,E365),0)</f>
        <v>0</v>
      </c>
      <c r="AQ365" s="58">
        <f t="shared" si="258"/>
        <v>0</v>
      </c>
      <c r="AR365" s="72">
        <f t="shared" si="259"/>
        <v>0</v>
      </c>
      <c r="AS365" s="72">
        <f t="shared" si="260"/>
        <v>0</v>
      </c>
      <c r="AT365" s="68">
        <f>IF(AS365&lt;=HORAS!$B$115,0,IF(AS365&lt;=HORAS!$B$116,0.25,IF(AS365&lt;=HORAS!$B$117,0.5,IF(AS365&lt;=HORAS!$B$114,0.75,1))))</f>
        <v>0</v>
      </c>
      <c r="AU365" s="67">
        <f t="shared" si="261"/>
        <v>0</v>
      </c>
      <c r="AV365" s="59">
        <f>IF(H365=1,IF(E365&gt;HORAS!$C$104,E365-HORAS!$C$104),0)</f>
        <v>0</v>
      </c>
      <c r="AW365" s="67">
        <f t="shared" si="262"/>
        <v>0</v>
      </c>
      <c r="AX365" s="67">
        <f t="shared" si="263"/>
        <v>0</v>
      </c>
      <c r="AY365" s="68">
        <f>IF(AX365&lt;=HORAS!$B$115,0,IF(AX365&lt;=HORAS!$B$116,0.25,IF(AX365&lt;=HORAS!$B$117,0.5,IF(AX365&lt;=HORAS!$B$114,0.75,1))))</f>
        <v>0</v>
      </c>
      <c r="AZ365" s="67">
        <f t="shared" si="264"/>
        <v>0</v>
      </c>
      <c r="BA365" s="67"/>
    </row>
    <row r="366" spans="1:53" s="72" customFormat="1" x14ac:dyDescent="0.2">
      <c r="A366" s="64"/>
      <c r="B366" s="64"/>
      <c r="C366" s="61"/>
      <c r="D366" s="62"/>
      <c r="E366" s="59"/>
      <c r="F366" s="66">
        <f>IF(G366=1,0,IF(E366&gt;HORAS!$B$96,E366-HORAS!$B$96,))</f>
        <v>0</v>
      </c>
      <c r="G366" s="67">
        <f t="shared" si="215"/>
        <v>0</v>
      </c>
      <c r="H366" s="67">
        <f>IF(D366&gt;=HORAS!$B$103,1,0)</f>
        <v>0</v>
      </c>
      <c r="I366" s="68">
        <f t="shared" si="216"/>
        <v>0</v>
      </c>
      <c r="J366" s="68">
        <f>IF(I366&lt;=HORAS!$B$115,0,IF(I366&lt;=HORAS!$B$116,0.25,IF(I366&lt;=HORAS!$B$117,0.5,IF(I366&lt;=HORAS!$B$114,0.75,1))))</f>
        <v>0</v>
      </c>
      <c r="K366" s="69">
        <f>IF(G366=1,0,IF(E366&gt;HORAS!$B$97,E366-HORAS!$B$97,0))</f>
        <v>0</v>
      </c>
      <c r="L366" s="68">
        <f t="shared" si="217"/>
        <v>0</v>
      </c>
      <c r="M366" s="68">
        <f t="shared" si="218"/>
        <v>0</v>
      </c>
      <c r="N366" s="67">
        <f t="shared" si="219"/>
        <v>0</v>
      </c>
      <c r="O366" s="67">
        <f>IF(E366&lt;HORAS!$B$97,J366,0)</f>
        <v>0</v>
      </c>
      <c r="P366" s="67">
        <f t="shared" si="220"/>
        <v>0</v>
      </c>
      <c r="Q366" s="67">
        <f>IF(E366&gt;HORAS!$B$97,J366,0)</f>
        <v>0</v>
      </c>
      <c r="R366" s="67">
        <f t="shared" si="243"/>
        <v>0</v>
      </c>
      <c r="S366" s="67">
        <f t="shared" si="244"/>
        <v>0</v>
      </c>
      <c r="T366" s="67"/>
      <c r="U366" s="67">
        <f t="shared" si="245"/>
        <v>6</v>
      </c>
      <c r="V366" s="70" t="e">
        <f>VLOOKUP(C366,HORAS!$A$120:$A$137,1,FALSE)</f>
        <v>#N/A</v>
      </c>
      <c r="W366" s="67" t="b">
        <f t="shared" si="246"/>
        <v>1</v>
      </c>
      <c r="X366" s="59">
        <f t="shared" si="247"/>
        <v>0</v>
      </c>
      <c r="Y366" s="71">
        <f t="shared" si="248"/>
        <v>0</v>
      </c>
      <c r="Z366" s="71">
        <f t="shared" si="249"/>
        <v>0</v>
      </c>
      <c r="AA366" s="67">
        <f t="shared" si="250"/>
        <v>0</v>
      </c>
      <c r="AB366" s="67">
        <f t="shared" si="251"/>
        <v>0</v>
      </c>
      <c r="AC366" s="69">
        <f>IF(U366=7,IF(E366&gt;HORAS!$B$97,E366-HORAS!$B$97,0),IF(W366=FALSE,IF(E366&gt;HORAS!$B$97,E366-HORAS!$B$97,0),0))</f>
        <v>0</v>
      </c>
      <c r="AD366" s="71">
        <f t="shared" si="252"/>
        <v>0</v>
      </c>
      <c r="AE366" s="71">
        <f t="shared" si="253"/>
        <v>0</v>
      </c>
      <c r="AF366" s="68">
        <f>IF(AE366&lt;=HORAS!$B$115,0,IF(AE366&lt;=HORAS!$B$116,0.25,IF(AE366&lt;=HORAS!$B$117,0.5,IF(AE366&lt;=HORAS!$B$114,0.75,1))))</f>
        <v>0</v>
      </c>
      <c r="AG366" s="67">
        <f t="shared" si="254"/>
        <v>0</v>
      </c>
      <c r="AH366" s="67">
        <f>IF(AA366&gt;=8,IF(E366&lt;HORAS!$B$97,AF366,0),0)</f>
        <v>0</v>
      </c>
      <c r="AI366" s="67">
        <f>IF(E366&gt;=HORAS!$B$97,AF366,0)</f>
        <v>0</v>
      </c>
      <c r="AJ366" s="67">
        <f t="shared" si="255"/>
        <v>0</v>
      </c>
      <c r="AK366" s="67">
        <f t="shared" si="255"/>
        <v>0</v>
      </c>
      <c r="AL366" s="71">
        <f t="shared" si="256"/>
        <v>0</v>
      </c>
      <c r="AN366" s="59">
        <f t="shared" si="257"/>
        <v>0</v>
      </c>
      <c r="AO366" s="58">
        <f>IF(H366=1,IF(D366&lt;HORAS!$B$104,HORAS!$D$104-HORAS!$B$104,HORAS!$D$104-D366),0)</f>
        <v>0</v>
      </c>
      <c r="AP366" s="58">
        <f>IF(H366=1,IF(E366&gt;HORAS!$C$104,HORAS!$C$104,E366),0)</f>
        <v>0</v>
      </c>
      <c r="AQ366" s="58">
        <f t="shared" si="258"/>
        <v>0</v>
      </c>
      <c r="AR366" s="72">
        <f t="shared" si="259"/>
        <v>0</v>
      </c>
      <c r="AS366" s="72">
        <f t="shared" si="260"/>
        <v>0</v>
      </c>
      <c r="AT366" s="68">
        <f>IF(AS366&lt;=HORAS!$B$115,0,IF(AS366&lt;=HORAS!$B$116,0.25,IF(AS366&lt;=HORAS!$B$117,0.5,IF(AS366&lt;=HORAS!$B$114,0.75,1))))</f>
        <v>0</v>
      </c>
      <c r="AU366" s="67">
        <f t="shared" si="261"/>
        <v>0</v>
      </c>
      <c r="AV366" s="59">
        <f>IF(H366=1,IF(E366&gt;HORAS!$C$104,E366-HORAS!$C$104),0)</f>
        <v>0</v>
      </c>
      <c r="AW366" s="67">
        <f t="shared" si="262"/>
        <v>0</v>
      </c>
      <c r="AX366" s="67">
        <f t="shared" si="263"/>
        <v>0</v>
      </c>
      <c r="AY366" s="68">
        <f>IF(AX366&lt;=HORAS!$B$115,0,IF(AX366&lt;=HORAS!$B$116,0.25,IF(AX366&lt;=HORAS!$B$117,0.5,IF(AX366&lt;=HORAS!$B$114,0.75,1))))</f>
        <v>0</v>
      </c>
      <c r="AZ366" s="67">
        <f t="shared" si="264"/>
        <v>0</v>
      </c>
      <c r="BA366" s="67"/>
    </row>
    <row r="367" spans="1:53" s="72" customFormat="1" x14ac:dyDescent="0.2">
      <c r="A367" s="64"/>
      <c r="B367" s="64"/>
      <c r="C367" s="61"/>
      <c r="D367" s="62"/>
      <c r="E367" s="59"/>
      <c r="F367" s="66">
        <f>IF(G367=1,0,IF(E367&gt;HORAS!$B$96,E367-HORAS!$B$96,))</f>
        <v>0</v>
      </c>
      <c r="G367" s="67">
        <f t="shared" si="215"/>
        <v>0</v>
      </c>
      <c r="H367" s="67">
        <f>IF(D367&gt;=HORAS!$B$103,1,0)</f>
        <v>0</v>
      </c>
      <c r="I367" s="68">
        <f t="shared" si="216"/>
        <v>0</v>
      </c>
      <c r="J367" s="68">
        <f>IF(I367&lt;=HORAS!$B$115,0,IF(I367&lt;=HORAS!$B$116,0.25,IF(I367&lt;=HORAS!$B$117,0.5,IF(I367&lt;=HORAS!$B$114,0.75,1))))</f>
        <v>0</v>
      </c>
      <c r="K367" s="69">
        <f>IF(G367=1,0,IF(E367&gt;HORAS!$B$97,E367-HORAS!$B$97,0))</f>
        <v>0</v>
      </c>
      <c r="L367" s="68">
        <f t="shared" si="217"/>
        <v>0</v>
      </c>
      <c r="M367" s="68">
        <f t="shared" si="218"/>
        <v>0</v>
      </c>
      <c r="N367" s="67">
        <f t="shared" si="219"/>
        <v>0</v>
      </c>
      <c r="O367" s="67">
        <f>IF(E367&lt;HORAS!$B$97,J367,0)</f>
        <v>0</v>
      </c>
      <c r="P367" s="67">
        <f t="shared" si="220"/>
        <v>0</v>
      </c>
      <c r="Q367" s="67">
        <f>IF(E367&gt;HORAS!$B$97,J367,0)</f>
        <v>0</v>
      </c>
      <c r="R367" s="67">
        <f t="shared" si="243"/>
        <v>0</v>
      </c>
      <c r="S367" s="67">
        <f t="shared" si="244"/>
        <v>0</v>
      </c>
      <c r="T367" s="67"/>
      <c r="U367" s="67">
        <f t="shared" si="245"/>
        <v>6</v>
      </c>
      <c r="V367" s="70" t="e">
        <f>VLOOKUP(C367,HORAS!$A$120:$A$137,1,FALSE)</f>
        <v>#N/A</v>
      </c>
      <c r="W367" s="67" t="b">
        <f t="shared" si="246"/>
        <v>1</v>
      </c>
      <c r="X367" s="59">
        <f t="shared" si="247"/>
        <v>0</v>
      </c>
      <c r="Y367" s="71">
        <f t="shared" si="248"/>
        <v>0</v>
      </c>
      <c r="Z367" s="71">
        <f t="shared" si="249"/>
        <v>0</v>
      </c>
      <c r="AA367" s="67">
        <f t="shared" si="250"/>
        <v>0</v>
      </c>
      <c r="AB367" s="67">
        <f t="shared" si="251"/>
        <v>0</v>
      </c>
      <c r="AC367" s="69">
        <f>IF(U367=7,IF(E367&gt;HORAS!$B$97,E367-HORAS!$B$97,0),IF(W367=FALSE,IF(E367&gt;HORAS!$B$97,E367-HORAS!$B$97,0),0))</f>
        <v>0</v>
      </c>
      <c r="AD367" s="71">
        <f t="shared" si="252"/>
        <v>0</v>
      </c>
      <c r="AE367" s="71">
        <f t="shared" si="253"/>
        <v>0</v>
      </c>
      <c r="AF367" s="68">
        <f>IF(AE367&lt;=HORAS!$B$115,0,IF(AE367&lt;=HORAS!$B$116,0.25,IF(AE367&lt;=HORAS!$B$117,0.5,IF(AE367&lt;=HORAS!$B$114,0.75,1))))</f>
        <v>0</v>
      </c>
      <c r="AG367" s="67">
        <f t="shared" si="254"/>
        <v>0</v>
      </c>
      <c r="AH367" s="67">
        <f>IF(AA367&gt;=8,IF(E367&lt;HORAS!$B$97,AF367,0),0)</f>
        <v>0</v>
      </c>
      <c r="AI367" s="67">
        <f>IF(E367&gt;=HORAS!$B$97,AF367,0)</f>
        <v>0</v>
      </c>
      <c r="AJ367" s="67">
        <f t="shared" si="255"/>
        <v>0</v>
      </c>
      <c r="AK367" s="67">
        <f t="shared" si="255"/>
        <v>0</v>
      </c>
      <c r="AL367" s="71">
        <f t="shared" si="256"/>
        <v>0</v>
      </c>
      <c r="AN367" s="59">
        <f t="shared" si="257"/>
        <v>0</v>
      </c>
      <c r="AO367" s="58">
        <f>IF(H367=1,IF(D367&lt;HORAS!$B$104,HORAS!$D$104-HORAS!$B$104,HORAS!$D$104-D367),0)</f>
        <v>0</v>
      </c>
      <c r="AP367" s="58">
        <f>IF(H367=1,IF(E367&gt;HORAS!$C$104,HORAS!$C$104,E367),0)</f>
        <v>0</v>
      </c>
      <c r="AQ367" s="58">
        <f t="shared" si="258"/>
        <v>0</v>
      </c>
      <c r="AR367" s="72">
        <f t="shared" si="259"/>
        <v>0</v>
      </c>
      <c r="AS367" s="72">
        <f t="shared" si="260"/>
        <v>0</v>
      </c>
      <c r="AT367" s="68">
        <f>IF(AS367&lt;=HORAS!$B$115,0,IF(AS367&lt;=HORAS!$B$116,0.25,IF(AS367&lt;=HORAS!$B$117,0.5,IF(AS367&lt;=HORAS!$B$114,0.75,1))))</f>
        <v>0</v>
      </c>
      <c r="AU367" s="67">
        <f t="shared" si="261"/>
        <v>0</v>
      </c>
      <c r="AV367" s="59">
        <f>IF(H367=1,IF(E367&gt;HORAS!$C$104,E367-HORAS!$C$104),0)</f>
        <v>0</v>
      </c>
      <c r="AW367" s="67">
        <f t="shared" si="262"/>
        <v>0</v>
      </c>
      <c r="AX367" s="67">
        <f t="shared" si="263"/>
        <v>0</v>
      </c>
      <c r="AY367" s="68">
        <f>IF(AX367&lt;=HORAS!$B$115,0,IF(AX367&lt;=HORAS!$B$116,0.25,IF(AX367&lt;=HORAS!$B$117,0.5,IF(AX367&lt;=HORAS!$B$114,0.75,1))))</f>
        <v>0</v>
      </c>
      <c r="AZ367" s="67">
        <f t="shared" si="264"/>
        <v>0</v>
      </c>
      <c r="BA367" s="67"/>
    </row>
    <row r="368" spans="1:53" s="72" customFormat="1" x14ac:dyDescent="0.2">
      <c r="A368" s="64"/>
      <c r="B368" s="64"/>
      <c r="C368" s="61"/>
      <c r="D368" s="62"/>
      <c r="E368" s="59"/>
      <c r="F368" s="66">
        <f>IF(G368=1,0,IF(E368&gt;HORAS!$B$96,E368-HORAS!$B$96,))</f>
        <v>0</v>
      </c>
      <c r="G368" s="67">
        <f t="shared" si="215"/>
        <v>0</v>
      </c>
      <c r="H368" s="67">
        <f>IF(D368&gt;=HORAS!$B$103,1,0)</f>
        <v>0</v>
      </c>
      <c r="I368" s="68">
        <f t="shared" si="216"/>
        <v>0</v>
      </c>
      <c r="J368" s="68">
        <f>IF(I368&lt;=HORAS!$B$115,0,IF(I368&lt;=HORAS!$B$116,0.25,IF(I368&lt;=HORAS!$B$117,0.5,IF(I368&lt;=HORAS!$B$114,0.75,1))))</f>
        <v>0</v>
      </c>
      <c r="K368" s="69">
        <f>IF(G368=1,0,IF(E368&gt;HORAS!$B$97,E368-HORAS!$B$97,0))</f>
        <v>0</v>
      </c>
      <c r="L368" s="68">
        <f t="shared" si="217"/>
        <v>0</v>
      </c>
      <c r="M368" s="68">
        <f t="shared" si="218"/>
        <v>0</v>
      </c>
      <c r="N368" s="67">
        <f t="shared" si="219"/>
        <v>0</v>
      </c>
      <c r="O368" s="67">
        <f>IF(E368&lt;HORAS!$B$97,J368,0)</f>
        <v>0</v>
      </c>
      <c r="P368" s="67">
        <f t="shared" si="220"/>
        <v>0</v>
      </c>
      <c r="Q368" s="67">
        <f>IF(E368&gt;HORAS!$B$97,J368,0)</f>
        <v>0</v>
      </c>
      <c r="R368" s="67">
        <f t="shared" si="243"/>
        <v>0</v>
      </c>
      <c r="S368" s="67">
        <f t="shared" si="244"/>
        <v>0</v>
      </c>
      <c r="T368" s="67"/>
      <c r="U368" s="67">
        <f t="shared" si="245"/>
        <v>6</v>
      </c>
      <c r="V368" s="70" t="e">
        <f>VLOOKUP(C368,HORAS!$A$120:$A$137,1,FALSE)</f>
        <v>#N/A</v>
      </c>
      <c r="W368" s="67" t="b">
        <f t="shared" si="246"/>
        <v>1</v>
      </c>
      <c r="X368" s="59">
        <f t="shared" si="247"/>
        <v>0</v>
      </c>
      <c r="Y368" s="71">
        <f t="shared" si="248"/>
        <v>0</v>
      </c>
      <c r="Z368" s="71">
        <f t="shared" si="249"/>
        <v>0</v>
      </c>
      <c r="AA368" s="67">
        <f t="shared" si="250"/>
        <v>0</v>
      </c>
      <c r="AB368" s="67">
        <f t="shared" si="251"/>
        <v>0</v>
      </c>
      <c r="AC368" s="69">
        <f>IF(U368=7,IF(E368&gt;HORAS!$B$97,E368-HORAS!$B$97,0),IF(W368=FALSE,IF(E368&gt;HORAS!$B$97,E368-HORAS!$B$97,0),0))</f>
        <v>0</v>
      </c>
      <c r="AD368" s="71">
        <f t="shared" si="252"/>
        <v>0</v>
      </c>
      <c r="AE368" s="71">
        <f t="shared" si="253"/>
        <v>0</v>
      </c>
      <c r="AF368" s="68">
        <f>IF(AE368&lt;=HORAS!$B$115,0,IF(AE368&lt;=HORAS!$B$116,0.25,IF(AE368&lt;=HORAS!$B$117,0.5,IF(AE368&lt;=HORAS!$B$114,0.75,1))))</f>
        <v>0</v>
      </c>
      <c r="AG368" s="67">
        <f t="shared" si="254"/>
        <v>0</v>
      </c>
      <c r="AH368" s="67">
        <f>IF(AA368&gt;=8,IF(E368&lt;HORAS!$B$97,AF368,0),0)</f>
        <v>0</v>
      </c>
      <c r="AI368" s="67">
        <f>IF(E368&gt;=HORAS!$B$97,AF368,0)</f>
        <v>0</v>
      </c>
      <c r="AJ368" s="67">
        <f t="shared" si="255"/>
        <v>0</v>
      </c>
      <c r="AK368" s="67">
        <f t="shared" si="255"/>
        <v>0</v>
      </c>
      <c r="AL368" s="71">
        <f t="shared" si="256"/>
        <v>0</v>
      </c>
      <c r="AN368" s="59">
        <f t="shared" si="257"/>
        <v>0</v>
      </c>
      <c r="AO368" s="58">
        <f>IF(H368=1,IF(D368&lt;HORAS!$B$104,HORAS!$D$104-HORAS!$B$104,HORAS!$D$104-D368),0)</f>
        <v>0</v>
      </c>
      <c r="AP368" s="58">
        <f>IF(H368=1,IF(E368&gt;HORAS!$C$104,HORAS!$C$104,E368),0)</f>
        <v>0</v>
      </c>
      <c r="AQ368" s="58">
        <f t="shared" si="258"/>
        <v>0</v>
      </c>
      <c r="AR368" s="72">
        <f t="shared" si="259"/>
        <v>0</v>
      </c>
      <c r="AS368" s="72">
        <f t="shared" si="260"/>
        <v>0</v>
      </c>
      <c r="AT368" s="68">
        <f>IF(AS368&lt;=HORAS!$B$115,0,IF(AS368&lt;=HORAS!$B$116,0.25,IF(AS368&lt;=HORAS!$B$117,0.5,IF(AS368&lt;=HORAS!$B$114,0.75,1))))</f>
        <v>0</v>
      </c>
      <c r="AU368" s="67">
        <f t="shared" si="261"/>
        <v>0</v>
      </c>
      <c r="AV368" s="59">
        <f>IF(H368=1,IF(E368&gt;HORAS!$C$104,E368-HORAS!$C$104),0)</f>
        <v>0</v>
      </c>
      <c r="AW368" s="67">
        <f t="shared" si="262"/>
        <v>0</v>
      </c>
      <c r="AX368" s="67">
        <f t="shared" si="263"/>
        <v>0</v>
      </c>
      <c r="AY368" s="68">
        <f>IF(AX368&lt;=HORAS!$B$115,0,IF(AX368&lt;=HORAS!$B$116,0.25,IF(AX368&lt;=HORAS!$B$117,0.5,IF(AX368&lt;=HORAS!$B$114,0.75,1))))</f>
        <v>0</v>
      </c>
      <c r="AZ368" s="67">
        <f t="shared" si="264"/>
        <v>0</v>
      </c>
      <c r="BA368" s="67"/>
    </row>
    <row r="369" spans="1:53" s="72" customFormat="1" x14ac:dyDescent="0.2">
      <c r="A369" s="64"/>
      <c r="B369" s="64"/>
      <c r="C369" s="61"/>
      <c r="D369" s="62"/>
      <c r="E369" s="59"/>
      <c r="F369" s="66">
        <f>IF(G369=1,0,IF(E369&gt;HORAS!$B$96,E369-HORAS!$B$96,))</f>
        <v>0</v>
      </c>
      <c r="G369" s="67">
        <f t="shared" si="215"/>
        <v>0</v>
      </c>
      <c r="H369" s="67">
        <f>IF(D369&gt;=HORAS!$B$103,1,0)</f>
        <v>0</v>
      </c>
      <c r="I369" s="68">
        <f t="shared" si="216"/>
        <v>0</v>
      </c>
      <c r="J369" s="68">
        <f>IF(I369&lt;=HORAS!$B$115,0,IF(I369&lt;=HORAS!$B$116,0.25,IF(I369&lt;=HORAS!$B$117,0.5,IF(I369&lt;=HORAS!$B$114,0.75,1))))</f>
        <v>0</v>
      </c>
      <c r="K369" s="69">
        <f>IF(G369=1,0,IF(E369&gt;HORAS!$B$97,E369-HORAS!$B$97,0))</f>
        <v>0</v>
      </c>
      <c r="L369" s="68">
        <f t="shared" si="217"/>
        <v>0</v>
      </c>
      <c r="M369" s="68">
        <f t="shared" si="218"/>
        <v>0</v>
      </c>
      <c r="N369" s="67">
        <f t="shared" si="219"/>
        <v>0</v>
      </c>
      <c r="O369" s="67">
        <f>IF(E369&lt;HORAS!$B$97,J369,0)</f>
        <v>0</v>
      </c>
      <c r="P369" s="67">
        <f t="shared" si="220"/>
        <v>0</v>
      </c>
      <c r="Q369" s="67">
        <f>IF(E369&gt;HORAS!$B$97,J369,0)</f>
        <v>0</v>
      </c>
      <c r="R369" s="67">
        <f t="shared" si="243"/>
        <v>0</v>
      </c>
      <c r="S369" s="67">
        <f t="shared" si="244"/>
        <v>0</v>
      </c>
      <c r="T369" s="67"/>
      <c r="U369" s="67">
        <f t="shared" si="245"/>
        <v>6</v>
      </c>
      <c r="V369" s="70" t="e">
        <f>VLOOKUP(C369,HORAS!$A$120:$A$137,1,FALSE)</f>
        <v>#N/A</v>
      </c>
      <c r="W369" s="67" t="b">
        <f t="shared" si="246"/>
        <v>1</v>
      </c>
      <c r="X369" s="59">
        <f t="shared" si="247"/>
        <v>0</v>
      </c>
      <c r="Y369" s="71">
        <f t="shared" si="248"/>
        <v>0</v>
      </c>
      <c r="Z369" s="71">
        <f t="shared" si="249"/>
        <v>0</v>
      </c>
      <c r="AA369" s="67">
        <f t="shared" si="250"/>
        <v>0</v>
      </c>
      <c r="AB369" s="67">
        <f t="shared" si="251"/>
        <v>0</v>
      </c>
      <c r="AC369" s="69">
        <f>IF(U369=7,IF(E369&gt;HORAS!$B$97,E369-HORAS!$B$97,0),IF(W369=FALSE,IF(E369&gt;HORAS!$B$97,E369-HORAS!$B$97,0),0))</f>
        <v>0</v>
      </c>
      <c r="AD369" s="71">
        <f t="shared" si="252"/>
        <v>0</v>
      </c>
      <c r="AE369" s="71">
        <f t="shared" si="253"/>
        <v>0</v>
      </c>
      <c r="AF369" s="68">
        <f>IF(AE369&lt;=HORAS!$B$115,0,IF(AE369&lt;=HORAS!$B$116,0.25,IF(AE369&lt;=HORAS!$B$117,0.5,IF(AE369&lt;=HORAS!$B$114,0.75,1))))</f>
        <v>0</v>
      </c>
      <c r="AG369" s="67">
        <f t="shared" si="254"/>
        <v>0</v>
      </c>
      <c r="AH369" s="67">
        <f>IF(AA369&gt;=8,IF(E369&lt;HORAS!$B$97,AF369,0),0)</f>
        <v>0</v>
      </c>
      <c r="AI369" s="67">
        <f>IF(E369&gt;=HORAS!$B$97,AF369,0)</f>
        <v>0</v>
      </c>
      <c r="AJ369" s="67">
        <f t="shared" si="255"/>
        <v>0</v>
      </c>
      <c r="AK369" s="67">
        <f t="shared" si="255"/>
        <v>0</v>
      </c>
      <c r="AL369" s="71">
        <f t="shared" si="256"/>
        <v>0</v>
      </c>
      <c r="AN369" s="59">
        <f t="shared" si="257"/>
        <v>0</v>
      </c>
      <c r="AO369" s="58">
        <f>IF(H369=1,IF(D369&lt;HORAS!$B$104,HORAS!$D$104-HORAS!$B$104,HORAS!$D$104-D369),0)</f>
        <v>0</v>
      </c>
      <c r="AP369" s="58">
        <f>IF(H369=1,IF(E369&gt;HORAS!$C$104,HORAS!$C$104,E369),0)</f>
        <v>0</v>
      </c>
      <c r="AQ369" s="58">
        <f t="shared" si="258"/>
        <v>0</v>
      </c>
      <c r="AR369" s="72">
        <f t="shared" si="259"/>
        <v>0</v>
      </c>
      <c r="AS369" s="72">
        <f t="shared" si="260"/>
        <v>0</v>
      </c>
      <c r="AT369" s="68">
        <f>IF(AS369&lt;=HORAS!$B$115,0,IF(AS369&lt;=HORAS!$B$116,0.25,IF(AS369&lt;=HORAS!$B$117,0.5,IF(AS369&lt;=HORAS!$B$114,0.75,1))))</f>
        <v>0</v>
      </c>
      <c r="AU369" s="67">
        <f t="shared" si="261"/>
        <v>0</v>
      </c>
      <c r="AV369" s="59">
        <f>IF(H369=1,IF(E369&gt;HORAS!$C$104,E369-HORAS!$C$104),0)</f>
        <v>0</v>
      </c>
      <c r="AW369" s="67">
        <f t="shared" si="262"/>
        <v>0</v>
      </c>
      <c r="AX369" s="67">
        <f t="shared" si="263"/>
        <v>0</v>
      </c>
      <c r="AY369" s="68">
        <f>IF(AX369&lt;=HORAS!$B$115,0,IF(AX369&lt;=HORAS!$B$116,0.25,IF(AX369&lt;=HORAS!$B$117,0.5,IF(AX369&lt;=HORAS!$B$114,0.75,1))))</f>
        <v>0</v>
      </c>
      <c r="AZ369" s="67">
        <f t="shared" si="264"/>
        <v>0</v>
      </c>
      <c r="BA369" s="67"/>
    </row>
    <row r="370" spans="1:53" s="72" customFormat="1" x14ac:dyDescent="0.2">
      <c r="A370" s="64"/>
      <c r="B370" s="64"/>
      <c r="C370" s="61"/>
      <c r="D370" s="62"/>
      <c r="E370" s="59"/>
      <c r="F370" s="66">
        <f>IF(G370=1,0,IF(E370&gt;HORAS!$B$96,E370-HORAS!$B$96,))</f>
        <v>0</v>
      </c>
      <c r="G370" s="67">
        <f t="shared" si="215"/>
        <v>0</v>
      </c>
      <c r="H370" s="67">
        <f>IF(D370&gt;=HORAS!$B$103,1,0)</f>
        <v>0</v>
      </c>
      <c r="I370" s="68">
        <f t="shared" si="216"/>
        <v>0</v>
      </c>
      <c r="J370" s="68">
        <f>IF(I370&lt;=HORAS!$B$115,0,IF(I370&lt;=HORAS!$B$116,0.25,IF(I370&lt;=HORAS!$B$117,0.5,IF(I370&lt;=HORAS!$B$114,0.75,1))))</f>
        <v>0</v>
      </c>
      <c r="K370" s="69">
        <f>IF(G370=1,0,IF(E370&gt;HORAS!$B$97,E370-HORAS!$B$97,0))</f>
        <v>0</v>
      </c>
      <c r="L370" s="68">
        <f t="shared" si="217"/>
        <v>0</v>
      </c>
      <c r="M370" s="68">
        <f t="shared" si="218"/>
        <v>0</v>
      </c>
      <c r="N370" s="67">
        <f t="shared" si="219"/>
        <v>0</v>
      </c>
      <c r="O370" s="67">
        <f>IF(E370&lt;HORAS!$B$97,J370,0)</f>
        <v>0</v>
      </c>
      <c r="P370" s="67">
        <f t="shared" si="220"/>
        <v>0</v>
      </c>
      <c r="Q370" s="67">
        <f>IF(E370&gt;HORAS!$B$97,J370,0)</f>
        <v>0</v>
      </c>
      <c r="R370" s="67">
        <f t="shared" si="243"/>
        <v>0</v>
      </c>
      <c r="S370" s="67">
        <f t="shared" si="244"/>
        <v>0</v>
      </c>
      <c r="T370" s="67"/>
      <c r="U370" s="67">
        <f t="shared" si="245"/>
        <v>6</v>
      </c>
      <c r="V370" s="70" t="e">
        <f>VLOOKUP(C370,HORAS!$A$120:$A$137,1,FALSE)</f>
        <v>#N/A</v>
      </c>
      <c r="W370" s="67" t="b">
        <f t="shared" si="246"/>
        <v>1</v>
      </c>
      <c r="X370" s="59">
        <f t="shared" si="247"/>
        <v>0</v>
      </c>
      <c r="Y370" s="71">
        <f t="shared" si="248"/>
        <v>0</v>
      </c>
      <c r="Z370" s="71">
        <f t="shared" si="249"/>
        <v>0</v>
      </c>
      <c r="AA370" s="67">
        <f t="shared" si="250"/>
        <v>0</v>
      </c>
      <c r="AB370" s="67">
        <f t="shared" si="251"/>
        <v>0</v>
      </c>
      <c r="AC370" s="69">
        <f>IF(U370=7,IF(E370&gt;HORAS!$B$97,E370-HORAS!$B$97,0),IF(W370=FALSE,IF(E370&gt;HORAS!$B$97,E370-HORAS!$B$97,0),0))</f>
        <v>0</v>
      </c>
      <c r="AD370" s="71">
        <f t="shared" si="252"/>
        <v>0</v>
      </c>
      <c r="AE370" s="71">
        <f t="shared" si="253"/>
        <v>0</v>
      </c>
      <c r="AF370" s="68">
        <f>IF(AE370&lt;=HORAS!$B$115,0,IF(AE370&lt;=HORAS!$B$116,0.25,IF(AE370&lt;=HORAS!$B$117,0.5,IF(AE370&lt;=HORAS!$B$114,0.75,1))))</f>
        <v>0</v>
      </c>
      <c r="AG370" s="67">
        <f t="shared" si="254"/>
        <v>0</v>
      </c>
      <c r="AH370" s="67">
        <f>IF(AA370&gt;=8,IF(E370&lt;HORAS!$B$97,AF370,0),0)</f>
        <v>0</v>
      </c>
      <c r="AI370" s="67">
        <f>IF(E370&gt;=HORAS!$B$97,AF370,0)</f>
        <v>0</v>
      </c>
      <c r="AJ370" s="67">
        <f t="shared" si="255"/>
        <v>0</v>
      </c>
      <c r="AK370" s="67">
        <f t="shared" si="255"/>
        <v>0</v>
      </c>
      <c r="AL370" s="71">
        <f t="shared" si="256"/>
        <v>0</v>
      </c>
      <c r="AN370" s="59">
        <f t="shared" si="257"/>
        <v>0</v>
      </c>
      <c r="AO370" s="58">
        <f>IF(H370=1,IF(D370&lt;HORAS!$B$104,HORAS!$D$104-HORAS!$B$104,HORAS!$D$104-D370),0)</f>
        <v>0</v>
      </c>
      <c r="AP370" s="58">
        <f>IF(H370=1,IF(E370&gt;HORAS!$C$104,HORAS!$C$104,E370),0)</f>
        <v>0</v>
      </c>
      <c r="AQ370" s="58">
        <f t="shared" si="258"/>
        <v>0</v>
      </c>
      <c r="AR370" s="72">
        <f t="shared" si="259"/>
        <v>0</v>
      </c>
      <c r="AS370" s="72">
        <f t="shared" si="260"/>
        <v>0</v>
      </c>
      <c r="AT370" s="68">
        <f>IF(AS370&lt;=HORAS!$B$115,0,IF(AS370&lt;=HORAS!$B$116,0.25,IF(AS370&lt;=HORAS!$B$117,0.5,IF(AS370&lt;=HORAS!$B$114,0.75,1))))</f>
        <v>0</v>
      </c>
      <c r="AU370" s="67">
        <f t="shared" si="261"/>
        <v>0</v>
      </c>
      <c r="AV370" s="59">
        <f>IF(H370=1,IF(E370&gt;HORAS!$C$104,E370-HORAS!$C$104),0)</f>
        <v>0</v>
      </c>
      <c r="AW370" s="67">
        <f t="shared" si="262"/>
        <v>0</v>
      </c>
      <c r="AX370" s="67">
        <f t="shared" si="263"/>
        <v>0</v>
      </c>
      <c r="AY370" s="68">
        <f>IF(AX370&lt;=HORAS!$B$115,0,IF(AX370&lt;=HORAS!$B$116,0.25,IF(AX370&lt;=HORAS!$B$117,0.5,IF(AX370&lt;=HORAS!$B$114,0.75,1))))</f>
        <v>0</v>
      </c>
      <c r="AZ370" s="67">
        <f t="shared" si="264"/>
        <v>0</v>
      </c>
      <c r="BA370" s="67"/>
    </row>
    <row r="371" spans="1:53" s="72" customFormat="1" x14ac:dyDescent="0.2">
      <c r="A371" s="64"/>
      <c r="B371" s="64"/>
      <c r="C371" s="61"/>
      <c r="D371" s="62"/>
      <c r="E371" s="59"/>
      <c r="F371" s="66">
        <f>IF(G371=1,0,IF(E371&gt;HORAS!$B$96,E371-HORAS!$B$96,))</f>
        <v>0</v>
      </c>
      <c r="G371" s="67">
        <f t="shared" si="215"/>
        <v>0</v>
      </c>
      <c r="H371" s="67">
        <f>IF(D371&gt;=HORAS!$B$103,1,0)</f>
        <v>0</v>
      </c>
      <c r="I371" s="68">
        <f t="shared" si="216"/>
        <v>0</v>
      </c>
      <c r="J371" s="68">
        <f>IF(I371&lt;=HORAS!$B$115,0,IF(I371&lt;=HORAS!$B$116,0.25,IF(I371&lt;=HORAS!$B$117,0.5,IF(I371&lt;=HORAS!$B$114,0.75,1))))</f>
        <v>0</v>
      </c>
      <c r="K371" s="69">
        <f>IF(G371=1,0,IF(E371&gt;HORAS!$B$97,E371-HORAS!$B$97,0))</f>
        <v>0</v>
      </c>
      <c r="L371" s="68">
        <f t="shared" si="217"/>
        <v>0</v>
      </c>
      <c r="M371" s="68">
        <f t="shared" si="218"/>
        <v>0</v>
      </c>
      <c r="N371" s="67">
        <f t="shared" si="219"/>
        <v>0</v>
      </c>
      <c r="O371" s="67">
        <f>IF(E371&lt;HORAS!$B$97,J371,0)</f>
        <v>0</v>
      </c>
      <c r="P371" s="67">
        <f t="shared" si="220"/>
        <v>0</v>
      </c>
      <c r="Q371" s="67">
        <f>IF(E371&gt;HORAS!$B$97,J371,0)</f>
        <v>0</v>
      </c>
      <c r="R371" s="67">
        <f t="shared" si="243"/>
        <v>0</v>
      </c>
      <c r="S371" s="67">
        <f t="shared" si="244"/>
        <v>0</v>
      </c>
      <c r="T371" s="67"/>
      <c r="U371" s="67">
        <f t="shared" si="245"/>
        <v>6</v>
      </c>
      <c r="V371" s="70" t="e">
        <f>VLOOKUP(C371,HORAS!$A$120:$A$137,1,FALSE)</f>
        <v>#N/A</v>
      </c>
      <c r="W371" s="67" t="b">
        <f t="shared" si="246"/>
        <v>1</v>
      </c>
      <c r="X371" s="59">
        <f t="shared" si="247"/>
        <v>0</v>
      </c>
      <c r="Y371" s="71">
        <f t="shared" si="248"/>
        <v>0</v>
      </c>
      <c r="Z371" s="71">
        <f t="shared" si="249"/>
        <v>0</v>
      </c>
      <c r="AA371" s="67">
        <f t="shared" si="250"/>
        <v>0</v>
      </c>
      <c r="AB371" s="67">
        <f t="shared" si="251"/>
        <v>0</v>
      </c>
      <c r="AC371" s="69">
        <f>IF(U371=7,IF(E371&gt;HORAS!$B$97,E371-HORAS!$B$97,0),IF(W371=FALSE,IF(E371&gt;HORAS!$B$97,E371-HORAS!$B$97,0),0))</f>
        <v>0</v>
      </c>
      <c r="AD371" s="71">
        <f t="shared" si="252"/>
        <v>0</v>
      </c>
      <c r="AE371" s="71">
        <f t="shared" si="253"/>
        <v>0</v>
      </c>
      <c r="AF371" s="68">
        <f>IF(AE371&lt;=HORAS!$B$115,0,IF(AE371&lt;=HORAS!$B$116,0.25,IF(AE371&lt;=HORAS!$B$117,0.5,IF(AE371&lt;=HORAS!$B$114,0.75,1))))</f>
        <v>0</v>
      </c>
      <c r="AG371" s="67">
        <f t="shared" si="254"/>
        <v>0</v>
      </c>
      <c r="AH371" s="67">
        <f>IF(AA371&gt;=8,IF(E371&lt;HORAS!$B$97,AF371,0),0)</f>
        <v>0</v>
      </c>
      <c r="AI371" s="67">
        <f>IF(E371&gt;=HORAS!$B$97,AF371,0)</f>
        <v>0</v>
      </c>
      <c r="AJ371" s="67">
        <f t="shared" si="255"/>
        <v>0</v>
      </c>
      <c r="AK371" s="67">
        <f t="shared" si="255"/>
        <v>0</v>
      </c>
      <c r="AL371" s="71">
        <f t="shared" si="256"/>
        <v>0</v>
      </c>
      <c r="AN371" s="59">
        <f t="shared" si="257"/>
        <v>0</v>
      </c>
      <c r="AO371" s="58">
        <f>IF(H371=1,IF(D371&lt;HORAS!$B$104,HORAS!$D$104-HORAS!$B$104,HORAS!$D$104-D371),0)</f>
        <v>0</v>
      </c>
      <c r="AP371" s="58">
        <f>IF(H371=1,IF(E371&gt;HORAS!$C$104,HORAS!$C$104,E371),0)</f>
        <v>0</v>
      </c>
      <c r="AQ371" s="58">
        <f t="shared" si="258"/>
        <v>0</v>
      </c>
      <c r="AR371" s="72">
        <f t="shared" si="259"/>
        <v>0</v>
      </c>
      <c r="AS371" s="72">
        <f t="shared" si="260"/>
        <v>0</v>
      </c>
      <c r="AT371" s="68">
        <f>IF(AS371&lt;=HORAS!$B$115,0,IF(AS371&lt;=HORAS!$B$116,0.25,IF(AS371&lt;=HORAS!$B$117,0.5,IF(AS371&lt;=HORAS!$B$114,0.75,1))))</f>
        <v>0</v>
      </c>
      <c r="AU371" s="67">
        <f t="shared" si="261"/>
        <v>0</v>
      </c>
      <c r="AV371" s="59">
        <f>IF(H371=1,IF(E371&gt;HORAS!$C$104,E371-HORAS!$C$104),0)</f>
        <v>0</v>
      </c>
      <c r="AW371" s="67">
        <f t="shared" si="262"/>
        <v>0</v>
      </c>
      <c r="AX371" s="67">
        <f t="shared" si="263"/>
        <v>0</v>
      </c>
      <c r="AY371" s="68">
        <f>IF(AX371&lt;=HORAS!$B$115,0,IF(AX371&lt;=HORAS!$B$116,0.25,IF(AX371&lt;=HORAS!$B$117,0.5,IF(AX371&lt;=HORAS!$B$114,0.75,1))))</f>
        <v>0</v>
      </c>
      <c r="AZ371" s="67">
        <f t="shared" si="264"/>
        <v>0</v>
      </c>
      <c r="BA371" s="67"/>
    </row>
    <row r="372" spans="1:53" s="72" customFormat="1" x14ac:dyDescent="0.2">
      <c r="A372" s="64"/>
      <c r="B372" s="64"/>
      <c r="C372" s="61"/>
      <c r="D372" s="62"/>
      <c r="E372" s="59"/>
      <c r="F372" s="66">
        <f>IF(G372=1,0,IF(E372&gt;HORAS!$B$96,E372-HORAS!$B$96,))</f>
        <v>0</v>
      </c>
      <c r="G372" s="67">
        <f t="shared" si="215"/>
        <v>0</v>
      </c>
      <c r="H372" s="67">
        <f>IF(D372&gt;=HORAS!$B$103,1,0)</f>
        <v>0</v>
      </c>
      <c r="I372" s="68">
        <f t="shared" si="216"/>
        <v>0</v>
      </c>
      <c r="J372" s="68">
        <f>IF(I372&lt;=HORAS!$B$115,0,IF(I372&lt;=HORAS!$B$116,0.25,IF(I372&lt;=HORAS!$B$117,0.5,IF(I372&lt;=HORAS!$B$114,0.75,1))))</f>
        <v>0</v>
      </c>
      <c r="K372" s="69">
        <f>IF(G372=1,0,IF(E372&gt;HORAS!$B$97,E372-HORAS!$B$97,0))</f>
        <v>0</v>
      </c>
      <c r="L372" s="68">
        <f t="shared" si="217"/>
        <v>0</v>
      </c>
      <c r="M372" s="68">
        <f t="shared" si="218"/>
        <v>0</v>
      </c>
      <c r="N372" s="67">
        <f t="shared" si="219"/>
        <v>0</v>
      </c>
      <c r="O372" s="67">
        <f>IF(E372&lt;HORAS!$B$97,J372,0)</f>
        <v>0</v>
      </c>
      <c r="P372" s="67">
        <f t="shared" si="220"/>
        <v>0</v>
      </c>
      <c r="Q372" s="67">
        <f>IF(E372&gt;HORAS!$B$97,J372,0)</f>
        <v>0</v>
      </c>
      <c r="R372" s="67">
        <f t="shared" si="243"/>
        <v>0</v>
      </c>
      <c r="S372" s="67">
        <f t="shared" si="244"/>
        <v>0</v>
      </c>
      <c r="T372" s="67"/>
      <c r="U372" s="67">
        <f t="shared" si="245"/>
        <v>6</v>
      </c>
      <c r="V372" s="70" t="e">
        <f>VLOOKUP(C372,HORAS!$A$120:$A$137,1,FALSE)</f>
        <v>#N/A</v>
      </c>
      <c r="W372" s="67" t="b">
        <f t="shared" si="246"/>
        <v>1</v>
      </c>
      <c r="X372" s="59">
        <f t="shared" si="247"/>
        <v>0</v>
      </c>
      <c r="Y372" s="71">
        <f t="shared" si="248"/>
        <v>0</v>
      </c>
      <c r="Z372" s="71">
        <f t="shared" si="249"/>
        <v>0</v>
      </c>
      <c r="AA372" s="67">
        <f t="shared" si="250"/>
        <v>0</v>
      </c>
      <c r="AB372" s="67">
        <f t="shared" si="251"/>
        <v>0</v>
      </c>
      <c r="AC372" s="69">
        <f>IF(U372=7,IF(E372&gt;HORAS!$B$97,E372-HORAS!$B$97,0),IF(W372=FALSE,IF(E372&gt;HORAS!$B$97,E372-HORAS!$B$97,0),0))</f>
        <v>0</v>
      </c>
      <c r="AD372" s="71">
        <f t="shared" si="252"/>
        <v>0</v>
      </c>
      <c r="AE372" s="71">
        <f t="shared" si="253"/>
        <v>0</v>
      </c>
      <c r="AF372" s="68">
        <f>IF(AE372&lt;=HORAS!$B$115,0,IF(AE372&lt;=HORAS!$B$116,0.25,IF(AE372&lt;=HORAS!$B$117,0.5,IF(AE372&lt;=HORAS!$B$114,0.75,1))))</f>
        <v>0</v>
      </c>
      <c r="AG372" s="67">
        <f t="shared" si="254"/>
        <v>0</v>
      </c>
      <c r="AH372" s="67">
        <f>IF(AA372&gt;=8,IF(E372&lt;HORAS!$B$97,AF372,0),0)</f>
        <v>0</v>
      </c>
      <c r="AI372" s="67">
        <f>IF(E372&gt;=HORAS!$B$97,AF372,0)</f>
        <v>0</v>
      </c>
      <c r="AJ372" s="67">
        <f t="shared" si="255"/>
        <v>0</v>
      </c>
      <c r="AK372" s="67">
        <f t="shared" si="255"/>
        <v>0</v>
      </c>
      <c r="AL372" s="71">
        <f t="shared" si="256"/>
        <v>0</v>
      </c>
      <c r="AN372" s="59">
        <f t="shared" si="257"/>
        <v>0</v>
      </c>
      <c r="AO372" s="58">
        <f>IF(H372=1,IF(D372&lt;HORAS!$B$104,HORAS!$D$104-HORAS!$B$104,HORAS!$D$104-D372),0)</f>
        <v>0</v>
      </c>
      <c r="AP372" s="58">
        <f>IF(H372=1,IF(E372&gt;HORAS!$C$104,HORAS!$C$104,E372),0)</f>
        <v>0</v>
      </c>
      <c r="AQ372" s="58">
        <f t="shared" si="258"/>
        <v>0</v>
      </c>
      <c r="AR372" s="72">
        <f t="shared" si="259"/>
        <v>0</v>
      </c>
      <c r="AS372" s="72">
        <f t="shared" si="260"/>
        <v>0</v>
      </c>
      <c r="AT372" s="68">
        <f>IF(AS372&lt;=HORAS!$B$115,0,IF(AS372&lt;=HORAS!$B$116,0.25,IF(AS372&lt;=HORAS!$B$117,0.5,IF(AS372&lt;=HORAS!$B$114,0.75,1))))</f>
        <v>0</v>
      </c>
      <c r="AU372" s="67">
        <f t="shared" si="261"/>
        <v>0</v>
      </c>
      <c r="AV372" s="59">
        <f>IF(H372=1,IF(E372&gt;HORAS!$C$104,E372-HORAS!$C$104),0)</f>
        <v>0</v>
      </c>
      <c r="AW372" s="67">
        <f t="shared" si="262"/>
        <v>0</v>
      </c>
      <c r="AX372" s="67">
        <f t="shared" si="263"/>
        <v>0</v>
      </c>
      <c r="AY372" s="68">
        <f>IF(AX372&lt;=HORAS!$B$115,0,IF(AX372&lt;=HORAS!$B$116,0.25,IF(AX372&lt;=HORAS!$B$117,0.5,IF(AX372&lt;=HORAS!$B$114,0.75,1))))</f>
        <v>0</v>
      </c>
      <c r="AZ372" s="67">
        <f t="shared" si="264"/>
        <v>0</v>
      </c>
      <c r="BA372" s="67"/>
    </row>
    <row r="373" spans="1:53" s="72" customFormat="1" x14ac:dyDescent="0.2">
      <c r="A373" s="64"/>
      <c r="B373" s="64"/>
      <c r="C373" s="61"/>
      <c r="D373" s="62"/>
      <c r="E373" s="59"/>
      <c r="F373" s="66">
        <f>IF(G373=1,0,IF(E373&gt;HORAS!$B$96,E373-HORAS!$B$96,))</f>
        <v>0</v>
      </c>
      <c r="G373" s="67">
        <f t="shared" si="215"/>
        <v>0</v>
      </c>
      <c r="H373" s="67">
        <f>IF(D373&gt;=HORAS!$B$103,1,0)</f>
        <v>0</v>
      </c>
      <c r="I373" s="68">
        <f t="shared" si="216"/>
        <v>0</v>
      </c>
      <c r="J373" s="68">
        <f>IF(I373&lt;=HORAS!$B$115,0,IF(I373&lt;=HORAS!$B$116,0.25,IF(I373&lt;=HORAS!$B$117,0.5,IF(I373&lt;=HORAS!$B$114,0.75,1))))</f>
        <v>0</v>
      </c>
      <c r="K373" s="69">
        <f>IF(G373=1,0,IF(E373&gt;HORAS!$B$97,E373-HORAS!$B$97,0))</f>
        <v>0</v>
      </c>
      <c r="L373" s="68">
        <f t="shared" si="217"/>
        <v>0</v>
      </c>
      <c r="M373" s="68">
        <f t="shared" si="218"/>
        <v>0</v>
      </c>
      <c r="N373" s="67">
        <f t="shared" si="219"/>
        <v>0</v>
      </c>
      <c r="O373" s="67">
        <f>IF(E373&lt;HORAS!$B$97,J373,0)</f>
        <v>0</v>
      </c>
      <c r="P373" s="67">
        <f t="shared" si="220"/>
        <v>0</v>
      </c>
      <c r="Q373" s="67">
        <f>IF(E373&gt;HORAS!$B$97,J373,0)</f>
        <v>0</v>
      </c>
      <c r="R373" s="67">
        <f t="shared" si="243"/>
        <v>0</v>
      </c>
      <c r="S373" s="67">
        <f t="shared" si="244"/>
        <v>0</v>
      </c>
      <c r="T373" s="67"/>
      <c r="U373" s="67">
        <f t="shared" si="245"/>
        <v>6</v>
      </c>
      <c r="V373" s="70" t="e">
        <f>VLOOKUP(C373,HORAS!$A$120:$A$137,1,FALSE)</f>
        <v>#N/A</v>
      </c>
      <c r="W373" s="67" t="b">
        <f t="shared" si="246"/>
        <v>1</v>
      </c>
      <c r="X373" s="59">
        <f t="shared" si="247"/>
        <v>0</v>
      </c>
      <c r="Y373" s="71">
        <f t="shared" si="248"/>
        <v>0</v>
      </c>
      <c r="Z373" s="71">
        <f t="shared" si="249"/>
        <v>0</v>
      </c>
      <c r="AA373" s="67">
        <f t="shared" si="250"/>
        <v>0</v>
      </c>
      <c r="AB373" s="67">
        <f t="shared" si="251"/>
        <v>0</v>
      </c>
      <c r="AC373" s="69">
        <f>IF(U373=7,IF(E373&gt;HORAS!$B$97,E373-HORAS!$B$97,0),IF(W373=FALSE,IF(E373&gt;HORAS!$B$97,E373-HORAS!$B$97,0),0))</f>
        <v>0</v>
      </c>
      <c r="AD373" s="71">
        <f t="shared" si="252"/>
        <v>0</v>
      </c>
      <c r="AE373" s="71">
        <f t="shared" si="253"/>
        <v>0</v>
      </c>
      <c r="AF373" s="68">
        <f>IF(AE373&lt;=HORAS!$B$115,0,IF(AE373&lt;=HORAS!$B$116,0.25,IF(AE373&lt;=HORAS!$B$117,0.5,IF(AE373&lt;=HORAS!$B$114,0.75,1))))</f>
        <v>0</v>
      </c>
      <c r="AG373" s="67">
        <f t="shared" si="254"/>
        <v>0</v>
      </c>
      <c r="AH373" s="67">
        <f>IF(AA373&gt;=8,IF(E373&lt;HORAS!$B$97,AF373,0),0)</f>
        <v>0</v>
      </c>
      <c r="AI373" s="67">
        <f>IF(E373&gt;=HORAS!$B$97,AF373,0)</f>
        <v>0</v>
      </c>
      <c r="AJ373" s="67">
        <f t="shared" si="255"/>
        <v>0</v>
      </c>
      <c r="AK373" s="67">
        <f t="shared" si="255"/>
        <v>0</v>
      </c>
      <c r="AL373" s="71">
        <f t="shared" si="256"/>
        <v>0</v>
      </c>
      <c r="AN373" s="59">
        <f t="shared" si="257"/>
        <v>0</v>
      </c>
      <c r="AO373" s="58">
        <f>IF(H373=1,IF(D373&lt;HORAS!$B$104,HORAS!$D$104-HORAS!$B$104,HORAS!$D$104-D373),0)</f>
        <v>0</v>
      </c>
      <c r="AP373" s="58">
        <f>IF(H373=1,IF(E373&gt;HORAS!$C$104,HORAS!$C$104,E373),0)</f>
        <v>0</v>
      </c>
      <c r="AQ373" s="58">
        <f t="shared" si="258"/>
        <v>0</v>
      </c>
      <c r="AR373" s="72">
        <f t="shared" si="259"/>
        <v>0</v>
      </c>
      <c r="AS373" s="72">
        <f t="shared" si="260"/>
        <v>0</v>
      </c>
      <c r="AT373" s="68">
        <f>IF(AS373&lt;=HORAS!$B$115,0,IF(AS373&lt;=HORAS!$B$116,0.25,IF(AS373&lt;=HORAS!$B$117,0.5,IF(AS373&lt;=HORAS!$B$114,0.75,1))))</f>
        <v>0</v>
      </c>
      <c r="AU373" s="67">
        <f t="shared" si="261"/>
        <v>0</v>
      </c>
      <c r="AV373" s="59">
        <f>IF(H373=1,IF(E373&gt;HORAS!$C$104,E373-HORAS!$C$104),0)</f>
        <v>0</v>
      </c>
      <c r="AW373" s="67">
        <f t="shared" si="262"/>
        <v>0</v>
      </c>
      <c r="AX373" s="67">
        <f t="shared" si="263"/>
        <v>0</v>
      </c>
      <c r="AY373" s="68">
        <f>IF(AX373&lt;=HORAS!$B$115,0,IF(AX373&lt;=HORAS!$B$116,0.25,IF(AX373&lt;=HORAS!$B$117,0.5,IF(AX373&lt;=HORAS!$B$114,0.75,1))))</f>
        <v>0</v>
      </c>
      <c r="AZ373" s="67">
        <f t="shared" si="264"/>
        <v>0</v>
      </c>
      <c r="BA373" s="67"/>
    </row>
    <row r="374" spans="1:53" s="72" customFormat="1" x14ac:dyDescent="0.2">
      <c r="A374" s="64"/>
      <c r="B374" s="64"/>
      <c r="C374" s="61"/>
      <c r="D374" s="62"/>
      <c r="E374" s="59"/>
      <c r="F374" s="66">
        <f>IF(G374=1,0,IF(E374&gt;HORAS!$B$96,E374-HORAS!$B$96,))</f>
        <v>0</v>
      </c>
      <c r="G374" s="67">
        <f t="shared" si="215"/>
        <v>0</v>
      </c>
      <c r="H374" s="67">
        <f>IF(D374&gt;=HORAS!$B$103,1,0)</f>
        <v>0</v>
      </c>
      <c r="I374" s="68">
        <f t="shared" si="216"/>
        <v>0</v>
      </c>
      <c r="J374" s="68">
        <f>IF(I374&lt;=HORAS!$B$115,0,IF(I374&lt;=HORAS!$B$116,0.25,IF(I374&lt;=HORAS!$B$117,0.5,IF(I374&lt;=HORAS!$B$114,0.75,1))))</f>
        <v>0</v>
      </c>
      <c r="K374" s="69">
        <f>IF(G374=1,0,IF(E374&gt;HORAS!$B$97,E374-HORAS!$B$97,0))</f>
        <v>0</v>
      </c>
      <c r="L374" s="68">
        <f t="shared" si="217"/>
        <v>0</v>
      </c>
      <c r="M374" s="68">
        <f t="shared" si="218"/>
        <v>0</v>
      </c>
      <c r="N374" s="67">
        <f t="shared" si="219"/>
        <v>0</v>
      </c>
      <c r="O374" s="67">
        <f>IF(E374&lt;HORAS!$B$97,J374,0)</f>
        <v>0</v>
      </c>
      <c r="P374" s="67">
        <f t="shared" si="220"/>
        <v>0</v>
      </c>
      <c r="Q374" s="67">
        <f>IF(E374&gt;HORAS!$B$97,J374,0)</f>
        <v>0</v>
      </c>
      <c r="R374" s="67">
        <f t="shared" si="243"/>
        <v>0</v>
      </c>
      <c r="S374" s="67">
        <f t="shared" si="244"/>
        <v>0</v>
      </c>
      <c r="T374" s="67"/>
      <c r="U374" s="67">
        <f t="shared" si="245"/>
        <v>6</v>
      </c>
      <c r="V374" s="70" t="e">
        <f>VLOOKUP(C374,HORAS!$A$120:$A$137,1,FALSE)</f>
        <v>#N/A</v>
      </c>
      <c r="W374" s="67" t="b">
        <f t="shared" si="246"/>
        <v>1</v>
      </c>
      <c r="X374" s="59">
        <f t="shared" si="247"/>
        <v>0</v>
      </c>
      <c r="Y374" s="71">
        <f t="shared" si="248"/>
        <v>0</v>
      </c>
      <c r="Z374" s="71">
        <f t="shared" si="249"/>
        <v>0</v>
      </c>
      <c r="AA374" s="67">
        <f t="shared" si="250"/>
        <v>0</v>
      </c>
      <c r="AB374" s="67">
        <f t="shared" si="251"/>
        <v>0</v>
      </c>
      <c r="AC374" s="69">
        <f>IF(U374=7,IF(E374&gt;HORAS!$B$97,E374-HORAS!$B$97,0),IF(W374=FALSE,IF(E374&gt;HORAS!$B$97,E374-HORAS!$B$97,0),0))</f>
        <v>0</v>
      </c>
      <c r="AD374" s="71">
        <f t="shared" si="252"/>
        <v>0</v>
      </c>
      <c r="AE374" s="71">
        <f t="shared" si="253"/>
        <v>0</v>
      </c>
      <c r="AF374" s="68">
        <f>IF(AE374&lt;=HORAS!$B$115,0,IF(AE374&lt;=HORAS!$B$116,0.25,IF(AE374&lt;=HORAS!$B$117,0.5,IF(AE374&lt;=HORAS!$B$114,0.75,1))))</f>
        <v>0</v>
      </c>
      <c r="AG374" s="67">
        <f t="shared" si="254"/>
        <v>0</v>
      </c>
      <c r="AH374" s="67">
        <f>IF(AA374&gt;=8,IF(E374&lt;HORAS!$B$97,AF374,0),0)</f>
        <v>0</v>
      </c>
      <c r="AI374" s="67">
        <f>IF(E374&gt;=HORAS!$B$97,AF374,0)</f>
        <v>0</v>
      </c>
      <c r="AJ374" s="67">
        <f t="shared" si="255"/>
        <v>0</v>
      </c>
      <c r="AK374" s="67">
        <f t="shared" si="255"/>
        <v>0</v>
      </c>
      <c r="AL374" s="71">
        <f t="shared" si="256"/>
        <v>0</v>
      </c>
      <c r="AN374" s="59">
        <f t="shared" si="257"/>
        <v>0</v>
      </c>
      <c r="AO374" s="58">
        <f>IF(H374=1,IF(D374&lt;HORAS!$B$104,HORAS!$D$104-HORAS!$B$104,HORAS!$D$104-D374),0)</f>
        <v>0</v>
      </c>
      <c r="AP374" s="58">
        <f>IF(H374=1,IF(E374&gt;HORAS!$C$104,HORAS!$C$104,E374),0)</f>
        <v>0</v>
      </c>
      <c r="AQ374" s="58">
        <f t="shared" si="258"/>
        <v>0</v>
      </c>
      <c r="AR374" s="72">
        <f t="shared" si="259"/>
        <v>0</v>
      </c>
      <c r="AS374" s="72">
        <f t="shared" si="260"/>
        <v>0</v>
      </c>
      <c r="AT374" s="68">
        <f>IF(AS374&lt;=HORAS!$B$115,0,IF(AS374&lt;=HORAS!$B$116,0.25,IF(AS374&lt;=HORAS!$B$117,0.5,IF(AS374&lt;=HORAS!$B$114,0.75,1))))</f>
        <v>0</v>
      </c>
      <c r="AU374" s="67">
        <f t="shared" si="261"/>
        <v>0</v>
      </c>
      <c r="AV374" s="59">
        <f>IF(H374=1,IF(E374&gt;HORAS!$C$104,E374-HORAS!$C$104),0)</f>
        <v>0</v>
      </c>
      <c r="AW374" s="67">
        <f t="shared" si="262"/>
        <v>0</v>
      </c>
      <c r="AX374" s="67">
        <f t="shared" si="263"/>
        <v>0</v>
      </c>
      <c r="AY374" s="68">
        <f>IF(AX374&lt;=HORAS!$B$115,0,IF(AX374&lt;=HORAS!$B$116,0.25,IF(AX374&lt;=HORAS!$B$117,0.5,IF(AX374&lt;=HORAS!$B$114,0.75,1))))</f>
        <v>0</v>
      </c>
      <c r="AZ374" s="67">
        <f t="shared" si="264"/>
        <v>0</v>
      </c>
      <c r="BA374" s="67"/>
    </row>
    <row r="375" spans="1:53" s="72" customFormat="1" x14ac:dyDescent="0.2">
      <c r="A375" s="64"/>
      <c r="B375" s="64"/>
      <c r="C375" s="61"/>
      <c r="D375" s="62"/>
      <c r="E375" s="59"/>
      <c r="F375" s="66">
        <f>IF(G375=1,0,IF(E375&gt;HORAS!$B$96,E375-HORAS!$B$96,))</f>
        <v>0</v>
      </c>
      <c r="G375" s="67">
        <f t="shared" si="215"/>
        <v>0</v>
      </c>
      <c r="H375" s="67">
        <f>IF(D375&gt;=HORAS!$B$103,1,0)</f>
        <v>0</v>
      </c>
      <c r="I375" s="68">
        <f t="shared" si="216"/>
        <v>0</v>
      </c>
      <c r="J375" s="68">
        <f>IF(I375&lt;=HORAS!$B$115,0,IF(I375&lt;=HORAS!$B$116,0.25,IF(I375&lt;=HORAS!$B$117,0.5,IF(I375&lt;=HORAS!$B$114,0.75,1))))</f>
        <v>0</v>
      </c>
      <c r="K375" s="69">
        <f>IF(G375=1,0,IF(E375&gt;HORAS!$B$97,E375-HORAS!$B$97,0))</f>
        <v>0</v>
      </c>
      <c r="L375" s="68">
        <f t="shared" si="217"/>
        <v>0</v>
      </c>
      <c r="M375" s="68">
        <f t="shared" si="218"/>
        <v>0</v>
      </c>
      <c r="N375" s="67">
        <f t="shared" si="219"/>
        <v>0</v>
      </c>
      <c r="O375" s="67">
        <f>IF(E375&lt;HORAS!$B$97,J375,0)</f>
        <v>0</v>
      </c>
      <c r="P375" s="67">
        <f t="shared" si="220"/>
        <v>0</v>
      </c>
      <c r="Q375" s="67">
        <f>IF(E375&gt;HORAS!$B$97,J375,0)</f>
        <v>0</v>
      </c>
      <c r="R375" s="67">
        <f t="shared" si="243"/>
        <v>0</v>
      </c>
      <c r="S375" s="67">
        <f t="shared" si="244"/>
        <v>0</v>
      </c>
      <c r="T375" s="67"/>
      <c r="U375" s="67">
        <f t="shared" si="245"/>
        <v>6</v>
      </c>
      <c r="V375" s="70" t="e">
        <f>VLOOKUP(C375,HORAS!$A$120:$A$137,1,FALSE)</f>
        <v>#N/A</v>
      </c>
      <c r="W375" s="67" t="b">
        <f t="shared" si="246"/>
        <v>1</v>
      </c>
      <c r="X375" s="59">
        <f t="shared" si="247"/>
        <v>0</v>
      </c>
      <c r="Y375" s="71">
        <f t="shared" si="248"/>
        <v>0</v>
      </c>
      <c r="Z375" s="71">
        <f t="shared" si="249"/>
        <v>0</v>
      </c>
      <c r="AA375" s="67">
        <f t="shared" si="250"/>
        <v>0</v>
      </c>
      <c r="AB375" s="67">
        <f t="shared" si="251"/>
        <v>0</v>
      </c>
      <c r="AC375" s="69">
        <f>IF(U375=7,IF(E375&gt;HORAS!$B$97,E375-HORAS!$B$97,0),IF(W375=FALSE,IF(E375&gt;HORAS!$B$97,E375-HORAS!$B$97,0),0))</f>
        <v>0</v>
      </c>
      <c r="AD375" s="71">
        <f t="shared" si="252"/>
        <v>0</v>
      </c>
      <c r="AE375" s="71">
        <f t="shared" si="253"/>
        <v>0</v>
      </c>
      <c r="AF375" s="68">
        <f>IF(AE375&lt;=HORAS!$B$115,0,IF(AE375&lt;=HORAS!$B$116,0.25,IF(AE375&lt;=HORAS!$B$117,0.5,IF(AE375&lt;=HORAS!$B$114,0.75,1))))</f>
        <v>0</v>
      </c>
      <c r="AG375" s="67">
        <f t="shared" si="254"/>
        <v>0</v>
      </c>
      <c r="AH375" s="67">
        <f>IF(AA375&gt;=8,IF(E375&lt;HORAS!$B$97,AF375,0),0)</f>
        <v>0</v>
      </c>
      <c r="AI375" s="67">
        <f>IF(E375&gt;=HORAS!$B$97,AF375,0)</f>
        <v>0</v>
      </c>
      <c r="AJ375" s="67">
        <f t="shared" si="255"/>
        <v>0</v>
      </c>
      <c r="AK375" s="67">
        <f t="shared" si="255"/>
        <v>0</v>
      </c>
      <c r="AL375" s="71">
        <f t="shared" si="256"/>
        <v>0</v>
      </c>
      <c r="AN375" s="59">
        <f t="shared" si="257"/>
        <v>0</v>
      </c>
      <c r="AO375" s="58">
        <f>IF(H375=1,IF(D375&lt;HORAS!$B$104,HORAS!$D$104-HORAS!$B$104,HORAS!$D$104-D375),0)</f>
        <v>0</v>
      </c>
      <c r="AP375" s="58">
        <f>IF(H375=1,IF(E375&gt;HORAS!$C$104,HORAS!$C$104,E375),0)</f>
        <v>0</v>
      </c>
      <c r="AQ375" s="58">
        <f t="shared" si="258"/>
        <v>0</v>
      </c>
      <c r="AR375" s="72">
        <f t="shared" si="259"/>
        <v>0</v>
      </c>
      <c r="AS375" s="72">
        <f t="shared" si="260"/>
        <v>0</v>
      </c>
      <c r="AT375" s="68">
        <f>IF(AS375&lt;=HORAS!$B$115,0,IF(AS375&lt;=HORAS!$B$116,0.25,IF(AS375&lt;=HORAS!$B$117,0.5,IF(AS375&lt;=HORAS!$B$114,0.75,1))))</f>
        <v>0</v>
      </c>
      <c r="AU375" s="67">
        <f t="shared" si="261"/>
        <v>0</v>
      </c>
      <c r="AV375" s="59">
        <f>IF(H375=1,IF(E375&gt;HORAS!$C$104,E375-HORAS!$C$104),0)</f>
        <v>0</v>
      </c>
      <c r="AW375" s="67">
        <f t="shared" si="262"/>
        <v>0</v>
      </c>
      <c r="AX375" s="67">
        <f t="shared" si="263"/>
        <v>0</v>
      </c>
      <c r="AY375" s="68">
        <f>IF(AX375&lt;=HORAS!$B$115,0,IF(AX375&lt;=HORAS!$B$116,0.25,IF(AX375&lt;=HORAS!$B$117,0.5,IF(AX375&lt;=HORAS!$B$114,0.75,1))))</f>
        <v>0</v>
      </c>
      <c r="AZ375" s="67">
        <f t="shared" si="264"/>
        <v>0</v>
      </c>
      <c r="BA375" s="67"/>
    </row>
    <row r="376" spans="1:53" s="72" customFormat="1" x14ac:dyDescent="0.2">
      <c r="A376" s="64"/>
      <c r="B376" s="64"/>
      <c r="C376" s="61"/>
      <c r="D376" s="62"/>
      <c r="E376" s="63"/>
      <c r="F376" s="66">
        <f>IF(G376=1,0,IF(E376&gt;HORAS!$B$96,E376-HORAS!$B$96,))</f>
        <v>0</v>
      </c>
      <c r="G376" s="67">
        <f t="shared" si="215"/>
        <v>0</v>
      </c>
      <c r="H376" s="67">
        <f>IF(D376&gt;=HORAS!$B$103,1,0)</f>
        <v>0</v>
      </c>
      <c r="I376" s="68">
        <f t="shared" si="216"/>
        <v>0</v>
      </c>
      <c r="J376" s="68">
        <f>IF(I376&lt;=HORAS!$B$115,0,IF(I376&lt;=HORAS!$B$116,0.25,IF(I376&lt;=HORAS!$B$117,0.5,IF(I376&lt;=HORAS!$B$114,0.75,1))))</f>
        <v>0</v>
      </c>
      <c r="K376" s="69">
        <f>IF(G376=1,0,IF(E376&gt;HORAS!$B$97,E376-HORAS!$B$97,0))</f>
        <v>0</v>
      </c>
      <c r="L376" s="68">
        <f t="shared" si="217"/>
        <v>0</v>
      </c>
      <c r="M376" s="68">
        <f t="shared" si="218"/>
        <v>0</v>
      </c>
      <c r="N376" s="67">
        <f t="shared" si="219"/>
        <v>0</v>
      </c>
      <c r="O376" s="67">
        <f>IF(E376&lt;HORAS!$B$97,J376,0)</f>
        <v>0</v>
      </c>
      <c r="P376" s="67">
        <f t="shared" si="220"/>
        <v>0</v>
      </c>
      <c r="Q376" s="67">
        <f>IF(E376&gt;HORAS!$B$97,J376,0)</f>
        <v>0</v>
      </c>
      <c r="R376" s="67">
        <f t="shared" si="243"/>
        <v>0</v>
      </c>
      <c r="S376" s="67">
        <f t="shared" si="244"/>
        <v>0</v>
      </c>
      <c r="T376" s="67"/>
      <c r="U376" s="67">
        <f t="shared" si="245"/>
        <v>6</v>
      </c>
      <c r="V376" s="70" t="e">
        <f>VLOOKUP(C376,HORAS!$A$120:$A$137,1,FALSE)</f>
        <v>#N/A</v>
      </c>
      <c r="W376" s="67" t="b">
        <f t="shared" si="246"/>
        <v>1</v>
      </c>
      <c r="X376" s="59">
        <f t="shared" si="247"/>
        <v>0</v>
      </c>
      <c r="Y376" s="71">
        <f t="shared" si="248"/>
        <v>0</v>
      </c>
      <c r="Z376" s="71">
        <f t="shared" si="249"/>
        <v>0</v>
      </c>
      <c r="AA376" s="67">
        <f t="shared" si="250"/>
        <v>0</v>
      </c>
      <c r="AB376" s="67">
        <f t="shared" si="251"/>
        <v>0</v>
      </c>
      <c r="AC376" s="69">
        <f>IF(U376=7,IF(E376&gt;HORAS!$B$97,E376-HORAS!$B$97,0),IF(W376=FALSE,IF(E376&gt;HORAS!$B$97,E376-HORAS!$B$97,0),0))</f>
        <v>0</v>
      </c>
      <c r="AD376" s="71">
        <f t="shared" si="252"/>
        <v>0</v>
      </c>
      <c r="AE376" s="71">
        <f t="shared" si="253"/>
        <v>0</v>
      </c>
      <c r="AF376" s="68">
        <f>IF(AE376&lt;=HORAS!$B$115,0,IF(AE376&lt;=HORAS!$B$116,0.25,IF(AE376&lt;=HORAS!$B$117,0.5,IF(AE376&lt;=HORAS!$B$114,0.75,1))))</f>
        <v>0</v>
      </c>
      <c r="AG376" s="67">
        <f t="shared" si="254"/>
        <v>0</v>
      </c>
      <c r="AH376" s="67">
        <f>IF(AA376&gt;=8,IF(E376&lt;HORAS!$B$97,AF376,0),0)</f>
        <v>0</v>
      </c>
      <c r="AI376" s="67">
        <f>IF(E376&gt;=HORAS!$B$97,AF376,0)</f>
        <v>0</v>
      </c>
      <c r="AJ376" s="67">
        <f t="shared" si="255"/>
        <v>0</v>
      </c>
      <c r="AK376" s="67">
        <f t="shared" si="255"/>
        <v>0</v>
      </c>
      <c r="AL376" s="71">
        <f t="shared" si="256"/>
        <v>0</v>
      </c>
      <c r="AN376" s="59">
        <f t="shared" si="257"/>
        <v>0</v>
      </c>
      <c r="AO376" s="58">
        <f>IF(H376=1,IF(D376&lt;HORAS!$B$104,HORAS!$D$104-HORAS!$B$104,HORAS!$D$104-D376),0)</f>
        <v>0</v>
      </c>
      <c r="AP376" s="58">
        <f>IF(H376=1,IF(E376&gt;HORAS!$C$104,HORAS!$C$104,E376),0)</f>
        <v>0</v>
      </c>
      <c r="AQ376" s="58">
        <f t="shared" si="258"/>
        <v>0</v>
      </c>
      <c r="AR376" s="72">
        <f t="shared" si="259"/>
        <v>0</v>
      </c>
      <c r="AS376" s="72">
        <f t="shared" si="260"/>
        <v>0</v>
      </c>
      <c r="AT376" s="68">
        <f>IF(AS376&lt;=HORAS!$B$115,0,IF(AS376&lt;=HORAS!$B$116,0.25,IF(AS376&lt;=HORAS!$B$117,0.5,IF(AS376&lt;=HORAS!$B$114,0.75,1))))</f>
        <v>0</v>
      </c>
      <c r="AU376" s="67">
        <f t="shared" si="261"/>
        <v>0</v>
      </c>
      <c r="AV376" s="59">
        <f>IF(H376=1,IF(E376&gt;HORAS!$C$104,E376-HORAS!$C$104),0)</f>
        <v>0</v>
      </c>
      <c r="AW376" s="67">
        <f t="shared" si="262"/>
        <v>0</v>
      </c>
      <c r="AX376" s="67">
        <f t="shared" si="263"/>
        <v>0</v>
      </c>
      <c r="AY376" s="68">
        <f>IF(AX376&lt;=HORAS!$B$115,0,IF(AX376&lt;=HORAS!$B$116,0.25,IF(AX376&lt;=HORAS!$B$117,0.5,IF(AX376&lt;=HORAS!$B$114,0.75,1))))</f>
        <v>0</v>
      </c>
      <c r="AZ376" s="67">
        <f t="shared" si="264"/>
        <v>0</v>
      </c>
      <c r="BA376" s="67"/>
    </row>
    <row r="377" spans="1:53" s="72" customFormat="1" x14ac:dyDescent="0.2">
      <c r="A377" s="64"/>
      <c r="B377" s="64"/>
      <c r="C377" s="61"/>
      <c r="D377" s="62"/>
      <c r="E377" s="64"/>
      <c r="F377" s="66">
        <f>IF(G377=1,0,IF(E377&gt;HORAS!$B$96,E377-HORAS!$B$96,))</f>
        <v>0</v>
      </c>
      <c r="G377" s="67">
        <f t="shared" si="215"/>
        <v>0</v>
      </c>
      <c r="H377" s="67">
        <f>IF(D377&gt;=HORAS!$B$103,1,0)</f>
        <v>0</v>
      </c>
      <c r="I377" s="68">
        <f t="shared" si="216"/>
        <v>0</v>
      </c>
      <c r="J377" s="68">
        <f>IF(I377&lt;=HORAS!$B$115,0,IF(I377&lt;=HORAS!$B$116,0.25,IF(I377&lt;=HORAS!$B$117,0.5,IF(I377&lt;=HORAS!$B$114,0.75,1))))</f>
        <v>0</v>
      </c>
      <c r="K377" s="69">
        <f>IF(G377=1,0,IF(E377&gt;HORAS!$B$97,E377-HORAS!$B$97,0))</f>
        <v>0</v>
      </c>
      <c r="L377" s="68">
        <f t="shared" si="217"/>
        <v>0</v>
      </c>
      <c r="M377" s="68">
        <f t="shared" si="218"/>
        <v>0</v>
      </c>
      <c r="N377" s="67">
        <f t="shared" si="219"/>
        <v>0</v>
      </c>
      <c r="O377" s="67">
        <f>IF(E377&lt;HORAS!$B$97,J377,0)</f>
        <v>0</v>
      </c>
      <c r="P377" s="67">
        <f t="shared" si="220"/>
        <v>0</v>
      </c>
      <c r="Q377" s="67">
        <f>IF(E377&gt;HORAS!$B$97,J377,0)</f>
        <v>0</v>
      </c>
      <c r="R377" s="67">
        <f t="shared" si="243"/>
        <v>0</v>
      </c>
      <c r="S377" s="67">
        <f t="shared" si="244"/>
        <v>0</v>
      </c>
      <c r="T377" s="67"/>
      <c r="U377" s="67">
        <f t="shared" si="245"/>
        <v>6</v>
      </c>
      <c r="V377" s="70" t="e">
        <f>VLOOKUP(C377,HORAS!$A$120:$A$137,1,FALSE)</f>
        <v>#N/A</v>
      </c>
      <c r="W377" s="67" t="b">
        <f t="shared" si="246"/>
        <v>1</v>
      </c>
      <c r="X377" s="59">
        <f t="shared" si="247"/>
        <v>0</v>
      </c>
      <c r="Y377" s="71">
        <f t="shared" si="248"/>
        <v>0</v>
      </c>
      <c r="Z377" s="71">
        <f t="shared" si="249"/>
        <v>0</v>
      </c>
      <c r="AA377" s="67">
        <f t="shared" si="250"/>
        <v>0</v>
      </c>
      <c r="AB377" s="67">
        <f t="shared" si="251"/>
        <v>0</v>
      </c>
      <c r="AC377" s="69">
        <f>IF(U377=7,IF(E377&gt;HORAS!$B$97,E377-HORAS!$B$97,0),IF(W377=FALSE,IF(E377&gt;HORAS!$B$97,E377-HORAS!$B$97,0),0))</f>
        <v>0</v>
      </c>
      <c r="AD377" s="71">
        <f t="shared" si="252"/>
        <v>0</v>
      </c>
      <c r="AE377" s="71">
        <f t="shared" si="253"/>
        <v>0</v>
      </c>
      <c r="AF377" s="68">
        <f>IF(AE377&lt;=HORAS!$B$115,0,IF(AE377&lt;=HORAS!$B$116,0.25,IF(AE377&lt;=HORAS!$B$117,0.5,IF(AE377&lt;=HORAS!$B$114,0.75,1))))</f>
        <v>0</v>
      </c>
      <c r="AG377" s="67">
        <f t="shared" si="254"/>
        <v>0</v>
      </c>
      <c r="AH377" s="67">
        <f>IF(AA377&gt;=8,IF(E377&lt;HORAS!$B$97,AF377,0),0)</f>
        <v>0</v>
      </c>
      <c r="AI377" s="67">
        <f>IF(E377&gt;=HORAS!$B$97,AF377,0)</f>
        <v>0</v>
      </c>
      <c r="AJ377" s="67">
        <f t="shared" si="255"/>
        <v>0</v>
      </c>
      <c r="AK377" s="67">
        <f t="shared" si="255"/>
        <v>0</v>
      </c>
      <c r="AL377" s="71">
        <f t="shared" si="256"/>
        <v>0</v>
      </c>
      <c r="AN377" s="59">
        <f t="shared" si="257"/>
        <v>0</v>
      </c>
      <c r="AO377" s="58">
        <f>IF(H377=1,IF(D377&lt;HORAS!$B$104,HORAS!$D$104-HORAS!$B$104,HORAS!$D$104-D377),0)</f>
        <v>0</v>
      </c>
      <c r="AP377" s="58">
        <f>IF(H377=1,IF(E377&gt;HORAS!$C$104,HORAS!$C$104,E377),0)</f>
        <v>0</v>
      </c>
      <c r="AQ377" s="58">
        <f t="shared" si="258"/>
        <v>0</v>
      </c>
      <c r="AR377" s="72">
        <f t="shared" si="259"/>
        <v>0</v>
      </c>
      <c r="AS377" s="72">
        <f t="shared" si="260"/>
        <v>0</v>
      </c>
      <c r="AT377" s="68">
        <f>IF(AS377&lt;=HORAS!$B$115,0,IF(AS377&lt;=HORAS!$B$116,0.25,IF(AS377&lt;=HORAS!$B$117,0.5,IF(AS377&lt;=HORAS!$B$114,0.75,1))))</f>
        <v>0</v>
      </c>
      <c r="AU377" s="67">
        <f t="shared" si="261"/>
        <v>0</v>
      </c>
      <c r="AV377" s="59">
        <f>IF(H377=1,IF(E377&gt;HORAS!$C$104,E377-HORAS!$C$104),0)</f>
        <v>0</v>
      </c>
      <c r="AW377" s="67">
        <f t="shared" si="262"/>
        <v>0</v>
      </c>
      <c r="AX377" s="67">
        <f t="shared" si="263"/>
        <v>0</v>
      </c>
      <c r="AY377" s="68">
        <f>IF(AX377&lt;=HORAS!$B$115,0,IF(AX377&lt;=HORAS!$B$116,0.25,IF(AX377&lt;=HORAS!$B$117,0.5,IF(AX377&lt;=HORAS!$B$114,0.75,1))))</f>
        <v>0</v>
      </c>
      <c r="AZ377" s="67">
        <f t="shared" si="264"/>
        <v>0</v>
      </c>
      <c r="BA377" s="67"/>
    </row>
    <row r="378" spans="1:53" s="72" customFormat="1" x14ac:dyDescent="0.2">
      <c r="A378" s="64"/>
      <c r="B378" s="64"/>
      <c r="C378" s="61"/>
      <c r="D378" s="62"/>
      <c r="E378" s="59"/>
      <c r="F378" s="66">
        <f>IF(G378=1,0,IF(E378&gt;HORAS!$B$96,E378-HORAS!$B$96,))</f>
        <v>0</v>
      </c>
      <c r="G378" s="67">
        <f t="shared" si="215"/>
        <v>0</v>
      </c>
      <c r="H378" s="67">
        <f>IF(D378&gt;=HORAS!$B$103,1,0)</f>
        <v>0</v>
      </c>
      <c r="I378" s="68">
        <f t="shared" si="216"/>
        <v>0</v>
      </c>
      <c r="J378" s="68">
        <f>IF(I378&lt;=HORAS!$B$115,0,IF(I378&lt;=HORAS!$B$116,0.25,IF(I378&lt;=HORAS!$B$117,0.5,IF(I378&lt;=HORAS!$B$114,0.75,1))))</f>
        <v>0</v>
      </c>
      <c r="K378" s="69">
        <f>IF(G378=1,0,IF(E378&gt;HORAS!$B$97,E378-HORAS!$B$97,0))</f>
        <v>0</v>
      </c>
      <c r="L378" s="68">
        <f t="shared" si="217"/>
        <v>0</v>
      </c>
      <c r="M378" s="68">
        <f t="shared" si="218"/>
        <v>0</v>
      </c>
      <c r="N378" s="67">
        <f t="shared" si="219"/>
        <v>0</v>
      </c>
      <c r="O378" s="67">
        <f>IF(E378&lt;HORAS!$B$97,J378,0)</f>
        <v>0</v>
      </c>
      <c r="P378" s="67">
        <f t="shared" si="220"/>
        <v>0</v>
      </c>
      <c r="Q378" s="67">
        <f>IF(E378&gt;HORAS!$B$97,J378,0)</f>
        <v>0</v>
      </c>
      <c r="R378" s="67">
        <f t="shared" si="243"/>
        <v>0</v>
      </c>
      <c r="S378" s="67">
        <f t="shared" si="244"/>
        <v>0</v>
      </c>
      <c r="T378" s="67"/>
      <c r="U378" s="67">
        <f t="shared" si="245"/>
        <v>6</v>
      </c>
      <c r="V378" s="70" t="e">
        <f>VLOOKUP(C378,HORAS!$A$120:$A$137,1,FALSE)</f>
        <v>#N/A</v>
      </c>
      <c r="W378" s="67" t="b">
        <f t="shared" si="246"/>
        <v>1</v>
      </c>
      <c r="X378" s="59">
        <f t="shared" si="247"/>
        <v>0</v>
      </c>
      <c r="Y378" s="71">
        <f t="shared" si="248"/>
        <v>0</v>
      </c>
      <c r="Z378" s="71">
        <f t="shared" si="249"/>
        <v>0</v>
      </c>
      <c r="AA378" s="67">
        <f t="shared" si="250"/>
        <v>0</v>
      </c>
      <c r="AB378" s="67">
        <f t="shared" si="251"/>
        <v>0</v>
      </c>
      <c r="AC378" s="69">
        <f>IF(U378=7,IF(E378&gt;HORAS!$B$97,E378-HORAS!$B$97,0),IF(W378=FALSE,IF(E378&gt;HORAS!$B$97,E378-HORAS!$B$97,0),0))</f>
        <v>0</v>
      </c>
      <c r="AD378" s="71">
        <f t="shared" si="252"/>
        <v>0</v>
      </c>
      <c r="AE378" s="71">
        <f t="shared" si="253"/>
        <v>0</v>
      </c>
      <c r="AF378" s="68">
        <f>IF(AE378&lt;=HORAS!$B$115,0,IF(AE378&lt;=HORAS!$B$116,0.25,IF(AE378&lt;=HORAS!$B$117,0.5,IF(AE378&lt;=HORAS!$B$114,0.75,1))))</f>
        <v>0</v>
      </c>
      <c r="AG378" s="67">
        <f t="shared" si="254"/>
        <v>0</v>
      </c>
      <c r="AH378" s="67">
        <f>IF(AA378&gt;=8,IF(E378&lt;HORAS!$B$97,AF378,0),0)</f>
        <v>0</v>
      </c>
      <c r="AI378" s="67">
        <f>IF(E378&gt;=HORAS!$B$97,AF378,0)</f>
        <v>0</v>
      </c>
      <c r="AJ378" s="67">
        <f t="shared" si="255"/>
        <v>0</v>
      </c>
      <c r="AK378" s="67">
        <f t="shared" si="255"/>
        <v>0</v>
      </c>
      <c r="AL378" s="71">
        <f t="shared" si="256"/>
        <v>0</v>
      </c>
      <c r="AN378" s="59">
        <f t="shared" si="257"/>
        <v>0</v>
      </c>
      <c r="AO378" s="58">
        <f>IF(H378=1,IF(D378&lt;HORAS!$B$104,HORAS!$D$104-HORAS!$B$104,HORAS!$D$104-D378),0)</f>
        <v>0</v>
      </c>
      <c r="AP378" s="58">
        <f>IF(H378=1,IF(E378&gt;HORAS!$C$104,HORAS!$C$104,E378),0)</f>
        <v>0</v>
      </c>
      <c r="AQ378" s="58">
        <f t="shared" si="258"/>
        <v>0</v>
      </c>
      <c r="AR378" s="72">
        <f t="shared" si="259"/>
        <v>0</v>
      </c>
      <c r="AS378" s="72">
        <f t="shared" si="260"/>
        <v>0</v>
      </c>
      <c r="AT378" s="68">
        <f>IF(AS378&lt;=HORAS!$B$115,0,IF(AS378&lt;=HORAS!$B$116,0.25,IF(AS378&lt;=HORAS!$B$117,0.5,IF(AS378&lt;=HORAS!$B$114,0.75,1))))</f>
        <v>0</v>
      </c>
      <c r="AU378" s="67">
        <f t="shared" si="261"/>
        <v>0</v>
      </c>
      <c r="AV378" s="59">
        <f>IF(H378=1,IF(E378&gt;HORAS!$C$104,E378-HORAS!$C$104),0)</f>
        <v>0</v>
      </c>
      <c r="AW378" s="67">
        <f t="shared" si="262"/>
        <v>0</v>
      </c>
      <c r="AX378" s="67">
        <f t="shared" si="263"/>
        <v>0</v>
      </c>
      <c r="AY378" s="68">
        <f>IF(AX378&lt;=HORAS!$B$115,0,IF(AX378&lt;=HORAS!$B$116,0.25,IF(AX378&lt;=HORAS!$B$117,0.5,IF(AX378&lt;=HORAS!$B$114,0.75,1))))</f>
        <v>0</v>
      </c>
      <c r="AZ378" s="67">
        <f t="shared" si="264"/>
        <v>0</v>
      </c>
      <c r="BA378" s="67"/>
    </row>
    <row r="379" spans="1:53" s="72" customFormat="1" x14ac:dyDescent="0.2">
      <c r="A379" s="64"/>
      <c r="B379" s="64"/>
      <c r="C379" s="61"/>
      <c r="D379" s="62"/>
      <c r="E379" s="59"/>
      <c r="F379" s="66">
        <f>IF(G379=1,0,IF(E379&gt;HORAS!$B$96,E379-HORAS!$B$96,))</f>
        <v>0</v>
      </c>
      <c r="G379" s="67">
        <f t="shared" si="215"/>
        <v>0</v>
      </c>
      <c r="H379" s="67">
        <f>IF(D379&gt;=HORAS!$B$103,1,0)</f>
        <v>0</v>
      </c>
      <c r="I379" s="68">
        <f t="shared" si="216"/>
        <v>0</v>
      </c>
      <c r="J379" s="68">
        <f>IF(I379&lt;=HORAS!$B$115,0,IF(I379&lt;=HORAS!$B$116,0.25,IF(I379&lt;=HORAS!$B$117,0.5,IF(I379&lt;=HORAS!$B$114,0.75,1))))</f>
        <v>0</v>
      </c>
      <c r="K379" s="69">
        <f>IF(G379=1,0,IF(E379&gt;HORAS!$B$97,E379-HORAS!$B$97,0))</f>
        <v>0</v>
      </c>
      <c r="L379" s="68">
        <f t="shared" si="217"/>
        <v>0</v>
      </c>
      <c r="M379" s="68">
        <f t="shared" si="218"/>
        <v>0</v>
      </c>
      <c r="N379" s="67">
        <f t="shared" si="219"/>
        <v>0</v>
      </c>
      <c r="O379" s="67">
        <f>IF(E379&lt;HORAS!$B$97,J379,0)</f>
        <v>0</v>
      </c>
      <c r="P379" s="67">
        <f t="shared" si="220"/>
        <v>0</v>
      </c>
      <c r="Q379" s="67">
        <f>IF(E379&gt;HORAS!$B$97,J379,0)</f>
        <v>0</v>
      </c>
      <c r="R379" s="67">
        <f t="shared" si="243"/>
        <v>0</v>
      </c>
      <c r="S379" s="67">
        <f t="shared" si="244"/>
        <v>0</v>
      </c>
      <c r="T379" s="67"/>
      <c r="U379" s="67">
        <f t="shared" si="245"/>
        <v>6</v>
      </c>
      <c r="V379" s="70" t="e">
        <f>VLOOKUP(C379,HORAS!$A$120:$A$137,1,FALSE)</f>
        <v>#N/A</v>
      </c>
      <c r="W379" s="67" t="b">
        <f t="shared" si="246"/>
        <v>1</v>
      </c>
      <c r="X379" s="59">
        <f t="shared" si="247"/>
        <v>0</v>
      </c>
      <c r="Y379" s="71">
        <f t="shared" si="248"/>
        <v>0</v>
      </c>
      <c r="Z379" s="71">
        <f t="shared" si="249"/>
        <v>0</v>
      </c>
      <c r="AA379" s="67">
        <f t="shared" si="250"/>
        <v>0</v>
      </c>
      <c r="AB379" s="67">
        <f t="shared" si="251"/>
        <v>0</v>
      </c>
      <c r="AC379" s="69">
        <f>IF(U379=7,IF(E379&gt;HORAS!$B$97,E379-HORAS!$B$97,0),IF(W379=FALSE,IF(E379&gt;HORAS!$B$97,E379-HORAS!$B$97,0),0))</f>
        <v>0</v>
      </c>
      <c r="AD379" s="71">
        <f t="shared" si="252"/>
        <v>0</v>
      </c>
      <c r="AE379" s="71">
        <f t="shared" si="253"/>
        <v>0</v>
      </c>
      <c r="AF379" s="68">
        <f>IF(AE379&lt;=HORAS!$B$115,0,IF(AE379&lt;=HORAS!$B$116,0.25,IF(AE379&lt;=HORAS!$B$117,0.5,IF(AE379&lt;=HORAS!$B$114,0.75,1))))</f>
        <v>0</v>
      </c>
      <c r="AG379" s="67">
        <f t="shared" si="254"/>
        <v>0</v>
      </c>
      <c r="AH379" s="67">
        <f>IF(AA379&gt;=8,IF(E379&lt;HORAS!$B$97,AF379,0),0)</f>
        <v>0</v>
      </c>
      <c r="AI379" s="67">
        <f>IF(E379&gt;=HORAS!$B$97,AF379,0)</f>
        <v>0</v>
      </c>
      <c r="AJ379" s="67">
        <f t="shared" si="255"/>
        <v>0</v>
      </c>
      <c r="AK379" s="67">
        <f t="shared" si="255"/>
        <v>0</v>
      </c>
      <c r="AL379" s="71">
        <f t="shared" si="256"/>
        <v>0</v>
      </c>
      <c r="AN379" s="59">
        <f t="shared" si="257"/>
        <v>0</v>
      </c>
      <c r="AO379" s="58">
        <f>IF(H379=1,IF(D379&lt;HORAS!$B$104,HORAS!$D$104-HORAS!$B$104,HORAS!$D$104-D379),0)</f>
        <v>0</v>
      </c>
      <c r="AP379" s="58">
        <f>IF(H379=1,IF(E379&gt;HORAS!$C$104,HORAS!$C$104,E379),0)</f>
        <v>0</v>
      </c>
      <c r="AQ379" s="58">
        <f t="shared" si="258"/>
        <v>0</v>
      </c>
      <c r="AR379" s="72">
        <f t="shared" si="259"/>
        <v>0</v>
      </c>
      <c r="AS379" s="72">
        <f t="shared" si="260"/>
        <v>0</v>
      </c>
      <c r="AT379" s="68">
        <f>IF(AS379&lt;=HORAS!$B$115,0,IF(AS379&lt;=HORAS!$B$116,0.25,IF(AS379&lt;=HORAS!$B$117,0.5,IF(AS379&lt;=HORAS!$B$114,0.75,1))))</f>
        <v>0</v>
      </c>
      <c r="AU379" s="67">
        <f t="shared" si="261"/>
        <v>0</v>
      </c>
      <c r="AV379" s="59">
        <f>IF(H379=1,IF(E379&gt;HORAS!$C$104,E379-HORAS!$C$104),0)</f>
        <v>0</v>
      </c>
      <c r="AW379" s="67">
        <f t="shared" si="262"/>
        <v>0</v>
      </c>
      <c r="AX379" s="67">
        <f t="shared" si="263"/>
        <v>0</v>
      </c>
      <c r="AY379" s="68">
        <f>IF(AX379&lt;=HORAS!$B$115,0,IF(AX379&lt;=HORAS!$B$116,0.25,IF(AX379&lt;=HORAS!$B$117,0.5,IF(AX379&lt;=HORAS!$B$114,0.75,1))))</f>
        <v>0</v>
      </c>
      <c r="AZ379" s="67">
        <f t="shared" si="264"/>
        <v>0</v>
      </c>
      <c r="BA379" s="67"/>
    </row>
    <row r="380" spans="1:53" s="72" customFormat="1" x14ac:dyDescent="0.2">
      <c r="A380" s="64"/>
      <c r="B380" s="64"/>
      <c r="C380" s="61"/>
      <c r="D380" s="62"/>
      <c r="E380" s="59"/>
      <c r="F380" s="66">
        <f>IF(G380=1,0,IF(E380&gt;HORAS!$B$96,E380-HORAS!$B$96,))</f>
        <v>0</v>
      </c>
      <c r="G380" s="67">
        <f t="shared" ref="G380:G443" si="265">IF(U380=7,1,IF(W380=FALSE,1,0))</f>
        <v>0</v>
      </c>
      <c r="H380" s="67">
        <f>IF(D380&gt;=HORAS!$B$103,1,0)</f>
        <v>0</v>
      </c>
      <c r="I380" s="68">
        <f t="shared" ref="I380:I443" si="266">MINUTE(F380)</f>
        <v>0</v>
      </c>
      <c r="J380" s="68">
        <f>IF(I380&lt;=HORAS!$B$115,0,IF(I380&lt;=HORAS!$B$116,0.25,IF(I380&lt;=HORAS!$B$117,0.5,IF(I380&lt;=HORAS!$B$114,0.75,1))))</f>
        <v>0</v>
      </c>
      <c r="K380" s="69">
        <f>IF(G380=1,0,IF(E380&gt;HORAS!$B$97,E380-HORAS!$B$97,0))</f>
        <v>0</v>
      </c>
      <c r="L380" s="68">
        <f t="shared" ref="L380:L443" si="267">MINUTE(K380)</f>
        <v>0</v>
      </c>
      <c r="M380" s="68">
        <f t="shared" ref="M380:M443" si="268">HOUR(F380)</f>
        <v>0</v>
      </c>
      <c r="N380" s="67">
        <f t="shared" ref="N380:N443" si="269">M380-P380</f>
        <v>0</v>
      </c>
      <c r="O380" s="67">
        <f>IF(E380&lt;HORAS!$B$97,J380,0)</f>
        <v>0</v>
      </c>
      <c r="P380" s="67">
        <f t="shared" ref="P380:P443" si="270">HOUR(K380)</f>
        <v>0</v>
      </c>
      <c r="Q380" s="67">
        <f>IF(E380&gt;HORAS!$B$97,J380,0)</f>
        <v>0</v>
      </c>
      <c r="R380" s="67">
        <f t="shared" si="243"/>
        <v>0</v>
      </c>
      <c r="S380" s="67">
        <f t="shared" si="244"/>
        <v>0</v>
      </c>
      <c r="T380" s="67"/>
      <c r="U380" s="67">
        <f t="shared" si="245"/>
        <v>6</v>
      </c>
      <c r="V380" s="70" t="e">
        <f>VLOOKUP(C380,HORAS!$A$120:$A$137,1,FALSE)</f>
        <v>#N/A</v>
      </c>
      <c r="W380" s="67" t="b">
        <f t="shared" si="246"/>
        <v>1</v>
      </c>
      <c r="X380" s="59">
        <f t="shared" si="247"/>
        <v>0</v>
      </c>
      <c r="Y380" s="71">
        <f t="shared" si="248"/>
        <v>0</v>
      </c>
      <c r="Z380" s="71">
        <f t="shared" si="249"/>
        <v>0</v>
      </c>
      <c r="AA380" s="67">
        <f t="shared" si="250"/>
        <v>0</v>
      </c>
      <c r="AB380" s="67">
        <f t="shared" si="251"/>
        <v>0</v>
      </c>
      <c r="AC380" s="69">
        <f>IF(U380=7,IF(E380&gt;HORAS!$B$97,E380-HORAS!$B$97,0),IF(W380=FALSE,IF(E380&gt;HORAS!$B$97,E380-HORAS!$B$97,0),0))</f>
        <v>0</v>
      </c>
      <c r="AD380" s="71">
        <f t="shared" si="252"/>
        <v>0</v>
      </c>
      <c r="AE380" s="71">
        <f t="shared" si="253"/>
        <v>0</v>
      </c>
      <c r="AF380" s="68">
        <f>IF(AE380&lt;=HORAS!$B$115,0,IF(AE380&lt;=HORAS!$B$116,0.25,IF(AE380&lt;=HORAS!$B$117,0.5,IF(AE380&lt;=HORAS!$B$114,0.75,1))))</f>
        <v>0</v>
      </c>
      <c r="AG380" s="67">
        <f t="shared" si="254"/>
        <v>0</v>
      </c>
      <c r="AH380" s="67">
        <f>IF(AA380&gt;=8,IF(E380&lt;HORAS!$B$97,AF380,0),0)</f>
        <v>0</v>
      </c>
      <c r="AI380" s="67">
        <f>IF(E380&gt;=HORAS!$B$97,AF380,0)</f>
        <v>0</v>
      </c>
      <c r="AJ380" s="67">
        <f t="shared" si="255"/>
        <v>0</v>
      </c>
      <c r="AK380" s="67">
        <f t="shared" si="255"/>
        <v>0</v>
      </c>
      <c r="AL380" s="71">
        <f t="shared" si="256"/>
        <v>0</v>
      </c>
      <c r="AN380" s="59">
        <f t="shared" si="257"/>
        <v>0</v>
      </c>
      <c r="AO380" s="58">
        <f>IF(H380=1,IF(D380&lt;HORAS!$B$104,HORAS!$D$104-HORAS!$B$104,HORAS!$D$104-D380),0)</f>
        <v>0</v>
      </c>
      <c r="AP380" s="58">
        <f>IF(H380=1,IF(E380&gt;HORAS!$C$104,HORAS!$C$104,E380),0)</f>
        <v>0</v>
      </c>
      <c r="AQ380" s="58">
        <f t="shared" si="258"/>
        <v>0</v>
      </c>
      <c r="AR380" s="72">
        <f t="shared" si="259"/>
        <v>0</v>
      </c>
      <c r="AS380" s="72">
        <f t="shared" si="260"/>
        <v>0</v>
      </c>
      <c r="AT380" s="68">
        <f>IF(AS380&lt;=HORAS!$B$115,0,IF(AS380&lt;=HORAS!$B$116,0.25,IF(AS380&lt;=HORAS!$B$117,0.5,IF(AS380&lt;=HORAS!$B$114,0.75,1))))</f>
        <v>0</v>
      </c>
      <c r="AU380" s="67">
        <f t="shared" si="261"/>
        <v>0</v>
      </c>
      <c r="AV380" s="59">
        <f>IF(H380=1,IF(E380&gt;HORAS!$C$104,E380-HORAS!$C$104),0)</f>
        <v>0</v>
      </c>
      <c r="AW380" s="67">
        <f t="shared" si="262"/>
        <v>0</v>
      </c>
      <c r="AX380" s="67">
        <f t="shared" si="263"/>
        <v>0</v>
      </c>
      <c r="AY380" s="68">
        <f>IF(AX380&lt;=HORAS!$B$115,0,IF(AX380&lt;=HORAS!$B$116,0.25,IF(AX380&lt;=HORAS!$B$117,0.5,IF(AX380&lt;=HORAS!$B$114,0.75,1))))</f>
        <v>0</v>
      </c>
      <c r="AZ380" s="67">
        <f t="shared" si="264"/>
        <v>0</v>
      </c>
      <c r="BA380" s="67"/>
    </row>
    <row r="381" spans="1:53" s="72" customFormat="1" x14ac:dyDescent="0.2">
      <c r="A381" s="64"/>
      <c r="B381" s="64"/>
      <c r="C381" s="61"/>
      <c r="D381" s="62"/>
      <c r="E381" s="59"/>
      <c r="F381" s="66">
        <f>IF(G381=1,0,IF(E381&gt;HORAS!$B$96,E381-HORAS!$B$96,))</f>
        <v>0</v>
      </c>
      <c r="G381" s="67">
        <f t="shared" si="265"/>
        <v>0</v>
      </c>
      <c r="H381" s="67">
        <f>IF(D381&gt;=HORAS!$B$103,1,0)</f>
        <v>0</v>
      </c>
      <c r="I381" s="68">
        <f t="shared" si="266"/>
        <v>0</v>
      </c>
      <c r="J381" s="68">
        <f>IF(I381&lt;=HORAS!$B$115,0,IF(I381&lt;=HORAS!$B$116,0.25,IF(I381&lt;=HORAS!$B$117,0.5,IF(I381&lt;=HORAS!$B$114,0.75,1))))</f>
        <v>0</v>
      </c>
      <c r="K381" s="69">
        <f>IF(G381=1,0,IF(E381&gt;HORAS!$B$97,E381-HORAS!$B$97,0))</f>
        <v>0</v>
      </c>
      <c r="L381" s="68">
        <f t="shared" si="267"/>
        <v>0</v>
      </c>
      <c r="M381" s="68">
        <f t="shared" si="268"/>
        <v>0</v>
      </c>
      <c r="N381" s="67">
        <f t="shared" si="269"/>
        <v>0</v>
      </c>
      <c r="O381" s="67">
        <f>IF(E381&lt;HORAS!$B$97,J381,0)</f>
        <v>0</v>
      </c>
      <c r="P381" s="67">
        <f t="shared" si="270"/>
        <v>0</v>
      </c>
      <c r="Q381" s="67">
        <f>IF(E381&gt;HORAS!$B$97,J381,0)</f>
        <v>0</v>
      </c>
      <c r="R381" s="67">
        <f t="shared" si="243"/>
        <v>0</v>
      </c>
      <c r="S381" s="67">
        <f t="shared" si="244"/>
        <v>0</v>
      </c>
      <c r="T381" s="67"/>
      <c r="U381" s="67">
        <f t="shared" si="245"/>
        <v>6</v>
      </c>
      <c r="V381" s="70" t="e">
        <f>VLOOKUP(C381,HORAS!$A$120:$A$137,1,FALSE)</f>
        <v>#N/A</v>
      </c>
      <c r="W381" s="67" t="b">
        <f t="shared" si="246"/>
        <v>1</v>
      </c>
      <c r="X381" s="59">
        <f t="shared" si="247"/>
        <v>0</v>
      </c>
      <c r="Y381" s="71">
        <f t="shared" si="248"/>
        <v>0</v>
      </c>
      <c r="Z381" s="71">
        <f t="shared" si="249"/>
        <v>0</v>
      </c>
      <c r="AA381" s="67">
        <f t="shared" si="250"/>
        <v>0</v>
      </c>
      <c r="AB381" s="67">
        <f t="shared" si="251"/>
        <v>0</v>
      </c>
      <c r="AC381" s="69">
        <f>IF(U381=7,IF(E381&gt;HORAS!$B$97,E381-HORAS!$B$97,0),IF(W381=FALSE,IF(E381&gt;HORAS!$B$97,E381-HORAS!$B$97,0),0))</f>
        <v>0</v>
      </c>
      <c r="AD381" s="71">
        <f t="shared" si="252"/>
        <v>0</v>
      </c>
      <c r="AE381" s="71">
        <f t="shared" si="253"/>
        <v>0</v>
      </c>
      <c r="AF381" s="68">
        <f>IF(AE381&lt;=HORAS!$B$115,0,IF(AE381&lt;=HORAS!$B$116,0.25,IF(AE381&lt;=HORAS!$B$117,0.5,IF(AE381&lt;=HORAS!$B$114,0.75,1))))</f>
        <v>0</v>
      </c>
      <c r="AG381" s="67">
        <f t="shared" si="254"/>
        <v>0</v>
      </c>
      <c r="AH381" s="67">
        <f>IF(AA381&gt;=8,IF(E381&lt;HORAS!$B$97,AF381,0),0)</f>
        <v>0</v>
      </c>
      <c r="AI381" s="67">
        <f>IF(E381&gt;=HORAS!$B$97,AF381,0)</f>
        <v>0</v>
      </c>
      <c r="AJ381" s="67">
        <f t="shared" si="255"/>
        <v>0</v>
      </c>
      <c r="AK381" s="67">
        <f t="shared" si="255"/>
        <v>0</v>
      </c>
      <c r="AL381" s="71">
        <f t="shared" si="256"/>
        <v>0</v>
      </c>
      <c r="AN381" s="59">
        <f t="shared" si="257"/>
        <v>0</v>
      </c>
      <c r="AO381" s="58">
        <f>IF(H381=1,IF(D381&lt;HORAS!$B$104,HORAS!$D$104-HORAS!$B$104,HORAS!$D$104-D381),0)</f>
        <v>0</v>
      </c>
      <c r="AP381" s="58">
        <f>IF(H381=1,IF(E381&gt;HORAS!$C$104,HORAS!$C$104,E381),0)</f>
        <v>0</v>
      </c>
      <c r="AQ381" s="58">
        <f t="shared" si="258"/>
        <v>0</v>
      </c>
      <c r="AR381" s="72">
        <f t="shared" si="259"/>
        <v>0</v>
      </c>
      <c r="AS381" s="72">
        <f t="shared" si="260"/>
        <v>0</v>
      </c>
      <c r="AT381" s="68">
        <f>IF(AS381&lt;=HORAS!$B$115,0,IF(AS381&lt;=HORAS!$B$116,0.25,IF(AS381&lt;=HORAS!$B$117,0.5,IF(AS381&lt;=HORAS!$B$114,0.75,1))))</f>
        <v>0</v>
      </c>
      <c r="AU381" s="67">
        <f t="shared" si="261"/>
        <v>0</v>
      </c>
      <c r="AV381" s="59">
        <f>IF(H381=1,IF(E381&gt;HORAS!$C$104,E381-HORAS!$C$104),0)</f>
        <v>0</v>
      </c>
      <c r="AW381" s="67">
        <f t="shared" si="262"/>
        <v>0</v>
      </c>
      <c r="AX381" s="67">
        <f t="shared" si="263"/>
        <v>0</v>
      </c>
      <c r="AY381" s="68">
        <f>IF(AX381&lt;=HORAS!$B$115,0,IF(AX381&lt;=HORAS!$B$116,0.25,IF(AX381&lt;=HORAS!$B$117,0.5,IF(AX381&lt;=HORAS!$B$114,0.75,1))))</f>
        <v>0</v>
      </c>
      <c r="AZ381" s="67">
        <f t="shared" si="264"/>
        <v>0</v>
      </c>
      <c r="BA381" s="67"/>
    </row>
    <row r="382" spans="1:53" s="72" customFormat="1" x14ac:dyDescent="0.2">
      <c r="A382" s="64"/>
      <c r="B382" s="64"/>
      <c r="C382" s="61"/>
      <c r="D382" s="62"/>
      <c r="E382" s="59"/>
      <c r="F382" s="66">
        <f>IF(G382=1,0,IF(E382&gt;HORAS!$B$96,E382-HORAS!$B$96,))</f>
        <v>0</v>
      </c>
      <c r="G382" s="67">
        <f t="shared" si="265"/>
        <v>0</v>
      </c>
      <c r="H382" s="67">
        <f>IF(D382&gt;=HORAS!$B$103,1,0)</f>
        <v>0</v>
      </c>
      <c r="I382" s="68">
        <f t="shared" si="266"/>
        <v>0</v>
      </c>
      <c r="J382" s="68">
        <f>IF(I382&lt;=HORAS!$B$115,0,IF(I382&lt;=HORAS!$B$116,0.25,IF(I382&lt;=HORAS!$B$117,0.5,IF(I382&lt;=HORAS!$B$114,0.75,1))))</f>
        <v>0</v>
      </c>
      <c r="K382" s="69">
        <f>IF(G382=1,0,IF(E382&gt;HORAS!$B$97,E382-HORAS!$B$97,0))</f>
        <v>0</v>
      </c>
      <c r="L382" s="68">
        <f t="shared" si="267"/>
        <v>0</v>
      </c>
      <c r="M382" s="68">
        <f t="shared" si="268"/>
        <v>0</v>
      </c>
      <c r="N382" s="67">
        <f t="shared" si="269"/>
        <v>0</v>
      </c>
      <c r="O382" s="67">
        <f>IF(E382&lt;HORAS!$B$97,J382,0)</f>
        <v>0</v>
      </c>
      <c r="P382" s="67">
        <f t="shared" si="270"/>
        <v>0</v>
      </c>
      <c r="Q382" s="67">
        <f>IF(E382&gt;HORAS!$B$97,J382,0)</f>
        <v>0</v>
      </c>
      <c r="R382" s="67">
        <f t="shared" si="243"/>
        <v>0</v>
      </c>
      <c r="S382" s="67">
        <f t="shared" si="244"/>
        <v>0</v>
      </c>
      <c r="T382" s="67"/>
      <c r="U382" s="67">
        <f t="shared" si="245"/>
        <v>6</v>
      </c>
      <c r="V382" s="70" t="e">
        <f>VLOOKUP(C382,HORAS!$A$120:$A$137,1,FALSE)</f>
        <v>#N/A</v>
      </c>
      <c r="W382" s="67" t="b">
        <f t="shared" si="246"/>
        <v>1</v>
      </c>
      <c r="X382" s="59">
        <f t="shared" si="247"/>
        <v>0</v>
      </c>
      <c r="Y382" s="71">
        <f t="shared" si="248"/>
        <v>0</v>
      </c>
      <c r="Z382" s="71">
        <f t="shared" si="249"/>
        <v>0</v>
      </c>
      <c r="AA382" s="67">
        <f t="shared" si="250"/>
        <v>0</v>
      </c>
      <c r="AB382" s="67">
        <f t="shared" si="251"/>
        <v>0</v>
      </c>
      <c r="AC382" s="69">
        <f>IF(U382=7,IF(E382&gt;HORAS!$B$97,E382-HORAS!$B$97,0),IF(W382=FALSE,IF(E382&gt;HORAS!$B$97,E382-HORAS!$B$97,0),0))</f>
        <v>0</v>
      </c>
      <c r="AD382" s="71">
        <f t="shared" si="252"/>
        <v>0</v>
      </c>
      <c r="AE382" s="71">
        <f t="shared" si="253"/>
        <v>0</v>
      </c>
      <c r="AF382" s="68">
        <f>IF(AE382&lt;=HORAS!$B$115,0,IF(AE382&lt;=HORAS!$B$116,0.25,IF(AE382&lt;=HORAS!$B$117,0.5,IF(AE382&lt;=HORAS!$B$114,0.75,1))))</f>
        <v>0</v>
      </c>
      <c r="AG382" s="67">
        <f t="shared" si="254"/>
        <v>0</v>
      </c>
      <c r="AH382" s="67">
        <f>IF(AA382&gt;=8,IF(E382&lt;HORAS!$B$97,AF382,0),0)</f>
        <v>0</v>
      </c>
      <c r="AI382" s="67">
        <f>IF(E382&gt;=HORAS!$B$97,AF382,0)</f>
        <v>0</v>
      </c>
      <c r="AJ382" s="67">
        <f t="shared" si="255"/>
        <v>0</v>
      </c>
      <c r="AK382" s="67">
        <f t="shared" si="255"/>
        <v>0</v>
      </c>
      <c r="AL382" s="71">
        <f t="shared" si="256"/>
        <v>0</v>
      </c>
      <c r="AN382" s="59">
        <f t="shared" si="257"/>
        <v>0</v>
      </c>
      <c r="AO382" s="58">
        <f>IF(H382=1,IF(D382&lt;HORAS!$B$104,HORAS!$D$104-HORAS!$B$104,HORAS!$D$104-D382),0)</f>
        <v>0</v>
      </c>
      <c r="AP382" s="58">
        <f>IF(H382=1,IF(E382&gt;HORAS!$C$104,HORAS!$C$104,E382),0)</f>
        <v>0</v>
      </c>
      <c r="AQ382" s="58">
        <f t="shared" si="258"/>
        <v>0</v>
      </c>
      <c r="AR382" s="72">
        <f t="shared" si="259"/>
        <v>0</v>
      </c>
      <c r="AS382" s="72">
        <f t="shared" si="260"/>
        <v>0</v>
      </c>
      <c r="AT382" s="68">
        <f>IF(AS382&lt;=HORAS!$B$115,0,IF(AS382&lt;=HORAS!$B$116,0.25,IF(AS382&lt;=HORAS!$B$117,0.5,IF(AS382&lt;=HORAS!$B$114,0.75,1))))</f>
        <v>0</v>
      </c>
      <c r="AU382" s="67">
        <f t="shared" si="261"/>
        <v>0</v>
      </c>
      <c r="AV382" s="59">
        <f>IF(H382=1,IF(E382&gt;HORAS!$C$104,E382-HORAS!$C$104),0)</f>
        <v>0</v>
      </c>
      <c r="AW382" s="67">
        <f t="shared" si="262"/>
        <v>0</v>
      </c>
      <c r="AX382" s="67">
        <f t="shared" si="263"/>
        <v>0</v>
      </c>
      <c r="AY382" s="68">
        <f>IF(AX382&lt;=HORAS!$B$115,0,IF(AX382&lt;=HORAS!$B$116,0.25,IF(AX382&lt;=HORAS!$B$117,0.5,IF(AX382&lt;=HORAS!$B$114,0.75,1))))</f>
        <v>0</v>
      </c>
      <c r="AZ382" s="67">
        <f t="shared" si="264"/>
        <v>0</v>
      </c>
      <c r="BA382" s="67"/>
    </row>
    <row r="383" spans="1:53" s="72" customFormat="1" x14ac:dyDescent="0.2">
      <c r="A383" s="64"/>
      <c r="B383" s="64"/>
      <c r="C383" s="61"/>
      <c r="D383" s="62"/>
      <c r="E383" s="59"/>
      <c r="F383" s="66">
        <f>IF(G383=1,0,IF(E383&gt;HORAS!$B$96,E383-HORAS!$B$96,))</f>
        <v>0</v>
      </c>
      <c r="G383" s="67">
        <f t="shared" si="265"/>
        <v>0</v>
      </c>
      <c r="H383" s="67">
        <f>IF(D383&gt;=HORAS!$B$103,1,0)</f>
        <v>0</v>
      </c>
      <c r="I383" s="68">
        <f t="shared" si="266"/>
        <v>0</v>
      </c>
      <c r="J383" s="68">
        <f>IF(I383&lt;=HORAS!$B$115,0,IF(I383&lt;=HORAS!$B$116,0.25,IF(I383&lt;=HORAS!$B$117,0.5,IF(I383&lt;=HORAS!$B$114,0.75,1))))</f>
        <v>0</v>
      </c>
      <c r="K383" s="69">
        <f>IF(G383=1,0,IF(E383&gt;HORAS!$B$97,E383-HORAS!$B$97,0))</f>
        <v>0</v>
      </c>
      <c r="L383" s="68">
        <f t="shared" si="267"/>
        <v>0</v>
      </c>
      <c r="M383" s="68">
        <f t="shared" si="268"/>
        <v>0</v>
      </c>
      <c r="N383" s="67">
        <f t="shared" si="269"/>
        <v>0</v>
      </c>
      <c r="O383" s="67">
        <f>IF(E383&lt;HORAS!$B$97,J383,0)</f>
        <v>0</v>
      </c>
      <c r="P383" s="67">
        <f t="shared" si="270"/>
        <v>0</v>
      </c>
      <c r="Q383" s="67">
        <f>IF(E383&gt;HORAS!$B$97,J383,0)</f>
        <v>0</v>
      </c>
      <c r="R383" s="67">
        <f t="shared" si="243"/>
        <v>0</v>
      </c>
      <c r="S383" s="67">
        <f t="shared" si="244"/>
        <v>0</v>
      </c>
      <c r="T383" s="67"/>
      <c r="U383" s="67">
        <f t="shared" si="245"/>
        <v>6</v>
      </c>
      <c r="V383" s="70" t="e">
        <f>VLOOKUP(C383,HORAS!$A$120:$A$137,1,FALSE)</f>
        <v>#N/A</v>
      </c>
      <c r="W383" s="67" t="b">
        <f t="shared" si="246"/>
        <v>1</v>
      </c>
      <c r="X383" s="59">
        <f t="shared" si="247"/>
        <v>0</v>
      </c>
      <c r="Y383" s="71">
        <f t="shared" si="248"/>
        <v>0</v>
      </c>
      <c r="Z383" s="71">
        <f t="shared" si="249"/>
        <v>0</v>
      </c>
      <c r="AA383" s="67">
        <f t="shared" si="250"/>
        <v>0</v>
      </c>
      <c r="AB383" s="67">
        <f t="shared" si="251"/>
        <v>0</v>
      </c>
      <c r="AC383" s="69">
        <f>IF(U383=7,IF(E383&gt;HORAS!$B$97,E383-HORAS!$B$97,0),IF(W383=FALSE,IF(E383&gt;HORAS!$B$97,E383-HORAS!$B$97,0),0))</f>
        <v>0</v>
      </c>
      <c r="AD383" s="71">
        <f t="shared" si="252"/>
        <v>0</v>
      </c>
      <c r="AE383" s="71">
        <f t="shared" si="253"/>
        <v>0</v>
      </c>
      <c r="AF383" s="68">
        <f>IF(AE383&lt;=HORAS!$B$115,0,IF(AE383&lt;=HORAS!$B$116,0.25,IF(AE383&lt;=HORAS!$B$117,0.5,IF(AE383&lt;=HORAS!$B$114,0.75,1))))</f>
        <v>0</v>
      </c>
      <c r="AG383" s="67">
        <f t="shared" si="254"/>
        <v>0</v>
      </c>
      <c r="AH383" s="67">
        <f>IF(AA383&gt;=8,IF(E383&lt;HORAS!$B$97,AF383,0),0)</f>
        <v>0</v>
      </c>
      <c r="AI383" s="67">
        <f>IF(E383&gt;=HORAS!$B$97,AF383,0)</f>
        <v>0</v>
      </c>
      <c r="AJ383" s="67">
        <f t="shared" si="255"/>
        <v>0</v>
      </c>
      <c r="AK383" s="67">
        <f t="shared" si="255"/>
        <v>0</v>
      </c>
      <c r="AL383" s="71">
        <f t="shared" si="256"/>
        <v>0</v>
      </c>
      <c r="AN383" s="59">
        <f t="shared" si="257"/>
        <v>0</v>
      </c>
      <c r="AO383" s="58">
        <f>IF(H383=1,IF(D383&lt;HORAS!$B$104,HORAS!$D$104-HORAS!$B$104,HORAS!$D$104-D383),0)</f>
        <v>0</v>
      </c>
      <c r="AP383" s="58">
        <f>IF(H383=1,IF(E383&gt;HORAS!$C$104,HORAS!$C$104,E383),0)</f>
        <v>0</v>
      </c>
      <c r="AQ383" s="58">
        <f t="shared" si="258"/>
        <v>0</v>
      </c>
      <c r="AR383" s="72">
        <f t="shared" si="259"/>
        <v>0</v>
      </c>
      <c r="AS383" s="72">
        <f t="shared" si="260"/>
        <v>0</v>
      </c>
      <c r="AT383" s="68">
        <f>IF(AS383&lt;=HORAS!$B$115,0,IF(AS383&lt;=HORAS!$B$116,0.25,IF(AS383&lt;=HORAS!$B$117,0.5,IF(AS383&lt;=HORAS!$B$114,0.75,1))))</f>
        <v>0</v>
      </c>
      <c r="AU383" s="67">
        <f t="shared" si="261"/>
        <v>0</v>
      </c>
      <c r="AV383" s="59">
        <f>IF(H383=1,IF(E383&gt;HORAS!$C$104,E383-HORAS!$C$104),0)</f>
        <v>0</v>
      </c>
      <c r="AW383" s="67">
        <f t="shared" si="262"/>
        <v>0</v>
      </c>
      <c r="AX383" s="67">
        <f t="shared" si="263"/>
        <v>0</v>
      </c>
      <c r="AY383" s="68">
        <f>IF(AX383&lt;=HORAS!$B$115,0,IF(AX383&lt;=HORAS!$B$116,0.25,IF(AX383&lt;=HORAS!$B$117,0.5,IF(AX383&lt;=HORAS!$B$114,0.75,1))))</f>
        <v>0</v>
      </c>
      <c r="AZ383" s="67">
        <f t="shared" si="264"/>
        <v>0</v>
      </c>
      <c r="BA383" s="67"/>
    </row>
    <row r="384" spans="1:53" s="72" customFormat="1" x14ac:dyDescent="0.2">
      <c r="A384" s="64"/>
      <c r="B384" s="64"/>
      <c r="C384" s="61"/>
      <c r="D384" s="62"/>
      <c r="E384" s="59"/>
      <c r="F384" s="66">
        <f>IF(G384=1,0,IF(E384&gt;HORAS!$B$96,E384-HORAS!$B$96,))</f>
        <v>0</v>
      </c>
      <c r="G384" s="67">
        <f t="shared" si="265"/>
        <v>0</v>
      </c>
      <c r="H384" s="67">
        <f>IF(D384&gt;=HORAS!$B$103,1,0)</f>
        <v>0</v>
      </c>
      <c r="I384" s="68">
        <f t="shared" si="266"/>
        <v>0</v>
      </c>
      <c r="J384" s="68">
        <f>IF(I384&lt;=HORAS!$B$115,0,IF(I384&lt;=HORAS!$B$116,0.25,IF(I384&lt;=HORAS!$B$117,0.5,IF(I384&lt;=HORAS!$B$114,0.75,1))))</f>
        <v>0</v>
      </c>
      <c r="K384" s="69">
        <f>IF(G384=1,0,IF(E384&gt;HORAS!$B$97,E384-HORAS!$B$97,0))</f>
        <v>0</v>
      </c>
      <c r="L384" s="68">
        <f t="shared" si="267"/>
        <v>0</v>
      </c>
      <c r="M384" s="68">
        <f t="shared" si="268"/>
        <v>0</v>
      </c>
      <c r="N384" s="67">
        <f t="shared" si="269"/>
        <v>0</v>
      </c>
      <c r="O384" s="67">
        <f>IF(E384&lt;HORAS!$B$97,J384,0)</f>
        <v>0</v>
      </c>
      <c r="P384" s="67">
        <f t="shared" si="270"/>
        <v>0</v>
      </c>
      <c r="Q384" s="67">
        <f>IF(E384&gt;HORAS!$B$97,J384,0)</f>
        <v>0</v>
      </c>
      <c r="R384" s="67">
        <f t="shared" si="243"/>
        <v>0</v>
      </c>
      <c r="S384" s="67">
        <f t="shared" si="244"/>
        <v>0</v>
      </c>
      <c r="T384" s="67"/>
      <c r="U384" s="67">
        <f t="shared" si="245"/>
        <v>6</v>
      </c>
      <c r="V384" s="70" t="e">
        <f>VLOOKUP(C384,HORAS!$A$120:$A$137,1,FALSE)</f>
        <v>#N/A</v>
      </c>
      <c r="W384" s="67" t="b">
        <f t="shared" si="246"/>
        <v>1</v>
      </c>
      <c r="X384" s="59">
        <f t="shared" si="247"/>
        <v>0</v>
      </c>
      <c r="Y384" s="71">
        <f t="shared" si="248"/>
        <v>0</v>
      </c>
      <c r="Z384" s="71">
        <f t="shared" si="249"/>
        <v>0</v>
      </c>
      <c r="AA384" s="67">
        <f t="shared" si="250"/>
        <v>0</v>
      </c>
      <c r="AB384" s="67">
        <f t="shared" si="251"/>
        <v>0</v>
      </c>
      <c r="AC384" s="69">
        <f>IF(U384=7,IF(E384&gt;HORAS!$B$97,E384-HORAS!$B$97,0),IF(W384=FALSE,IF(E384&gt;HORAS!$B$97,E384-HORAS!$B$97,0),0))</f>
        <v>0</v>
      </c>
      <c r="AD384" s="71">
        <f t="shared" si="252"/>
        <v>0</v>
      </c>
      <c r="AE384" s="71">
        <f t="shared" si="253"/>
        <v>0</v>
      </c>
      <c r="AF384" s="68">
        <f>IF(AE384&lt;=HORAS!$B$115,0,IF(AE384&lt;=HORAS!$B$116,0.25,IF(AE384&lt;=HORAS!$B$117,0.5,IF(AE384&lt;=HORAS!$B$114,0.75,1))))</f>
        <v>0</v>
      </c>
      <c r="AG384" s="67">
        <f t="shared" si="254"/>
        <v>0</v>
      </c>
      <c r="AH384" s="67">
        <f>IF(AA384&gt;=8,IF(E384&lt;HORAS!$B$97,AF384,0),0)</f>
        <v>0</v>
      </c>
      <c r="AI384" s="67">
        <f>IF(E384&gt;=HORAS!$B$97,AF384,0)</f>
        <v>0</v>
      </c>
      <c r="AJ384" s="67">
        <f t="shared" si="255"/>
        <v>0</v>
      </c>
      <c r="AK384" s="67">
        <f t="shared" si="255"/>
        <v>0</v>
      </c>
      <c r="AL384" s="71">
        <f t="shared" si="256"/>
        <v>0</v>
      </c>
      <c r="AN384" s="59">
        <f t="shared" si="257"/>
        <v>0</v>
      </c>
      <c r="AO384" s="58">
        <f>IF(H384=1,IF(D384&lt;HORAS!$B$104,HORAS!$D$104-HORAS!$B$104,HORAS!$D$104-D384),0)</f>
        <v>0</v>
      </c>
      <c r="AP384" s="58">
        <f>IF(H384=1,IF(E384&gt;HORAS!$C$104,HORAS!$C$104,E384),0)</f>
        <v>0</v>
      </c>
      <c r="AQ384" s="58">
        <f t="shared" si="258"/>
        <v>0</v>
      </c>
      <c r="AR384" s="72">
        <f t="shared" si="259"/>
        <v>0</v>
      </c>
      <c r="AS384" s="72">
        <f t="shared" si="260"/>
        <v>0</v>
      </c>
      <c r="AT384" s="68">
        <f>IF(AS384&lt;=HORAS!$B$115,0,IF(AS384&lt;=HORAS!$B$116,0.25,IF(AS384&lt;=HORAS!$B$117,0.5,IF(AS384&lt;=HORAS!$B$114,0.75,1))))</f>
        <v>0</v>
      </c>
      <c r="AU384" s="67">
        <f t="shared" si="261"/>
        <v>0</v>
      </c>
      <c r="AV384" s="59">
        <f>IF(H384=1,IF(E384&gt;HORAS!$C$104,E384-HORAS!$C$104),0)</f>
        <v>0</v>
      </c>
      <c r="AW384" s="67">
        <f t="shared" si="262"/>
        <v>0</v>
      </c>
      <c r="AX384" s="67">
        <f t="shared" si="263"/>
        <v>0</v>
      </c>
      <c r="AY384" s="68">
        <f>IF(AX384&lt;=HORAS!$B$115,0,IF(AX384&lt;=HORAS!$B$116,0.25,IF(AX384&lt;=HORAS!$B$117,0.5,IF(AX384&lt;=HORAS!$B$114,0.75,1))))</f>
        <v>0</v>
      </c>
      <c r="AZ384" s="67">
        <f t="shared" si="264"/>
        <v>0</v>
      </c>
      <c r="BA384" s="67"/>
    </row>
    <row r="385" spans="1:53" s="72" customFormat="1" x14ac:dyDescent="0.2">
      <c r="A385" s="64"/>
      <c r="B385" s="64"/>
      <c r="C385" s="61"/>
      <c r="D385" s="62"/>
      <c r="E385" s="59"/>
      <c r="F385" s="66">
        <f>IF(G385=1,0,IF(E385&gt;HORAS!$B$96,E385-HORAS!$B$96,))</f>
        <v>0</v>
      </c>
      <c r="G385" s="67">
        <f t="shared" si="265"/>
        <v>0</v>
      </c>
      <c r="H385" s="67">
        <f>IF(D385&gt;=HORAS!$B$103,1,0)</f>
        <v>0</v>
      </c>
      <c r="I385" s="68">
        <f t="shared" si="266"/>
        <v>0</v>
      </c>
      <c r="J385" s="68">
        <f>IF(I385&lt;=HORAS!$B$115,0,IF(I385&lt;=HORAS!$B$116,0.25,IF(I385&lt;=HORAS!$B$117,0.5,IF(I385&lt;=HORAS!$B$114,0.75,1))))</f>
        <v>0</v>
      </c>
      <c r="K385" s="69">
        <f>IF(G385=1,0,IF(E385&gt;HORAS!$B$97,E385-HORAS!$B$97,0))</f>
        <v>0</v>
      </c>
      <c r="L385" s="68">
        <f t="shared" si="267"/>
        <v>0</v>
      </c>
      <c r="M385" s="68">
        <f t="shared" si="268"/>
        <v>0</v>
      </c>
      <c r="N385" s="67">
        <f t="shared" si="269"/>
        <v>0</v>
      </c>
      <c r="O385" s="67">
        <f>IF(E385&lt;HORAS!$B$97,J385,0)</f>
        <v>0</v>
      </c>
      <c r="P385" s="67">
        <f t="shared" si="270"/>
        <v>0</v>
      </c>
      <c r="Q385" s="67">
        <f>IF(E385&gt;HORAS!$B$97,J385,0)</f>
        <v>0</v>
      </c>
      <c r="R385" s="67">
        <f t="shared" si="243"/>
        <v>0</v>
      </c>
      <c r="S385" s="67">
        <f t="shared" si="244"/>
        <v>0</v>
      </c>
      <c r="T385" s="67"/>
      <c r="U385" s="67">
        <f t="shared" si="245"/>
        <v>6</v>
      </c>
      <c r="V385" s="70" t="e">
        <f>VLOOKUP(C385,HORAS!$A$120:$A$137,1,FALSE)</f>
        <v>#N/A</v>
      </c>
      <c r="W385" s="67" t="b">
        <f t="shared" si="246"/>
        <v>1</v>
      </c>
      <c r="X385" s="59">
        <f t="shared" si="247"/>
        <v>0</v>
      </c>
      <c r="Y385" s="71">
        <f t="shared" si="248"/>
        <v>0</v>
      </c>
      <c r="Z385" s="71">
        <f t="shared" si="249"/>
        <v>0</v>
      </c>
      <c r="AA385" s="67">
        <f t="shared" si="250"/>
        <v>0</v>
      </c>
      <c r="AB385" s="67">
        <f t="shared" si="251"/>
        <v>0</v>
      </c>
      <c r="AC385" s="69">
        <f>IF(U385=7,IF(E385&gt;HORAS!$B$97,E385-HORAS!$B$97,0),IF(W385=FALSE,IF(E385&gt;HORAS!$B$97,E385-HORAS!$B$97,0),0))</f>
        <v>0</v>
      </c>
      <c r="AD385" s="71">
        <f t="shared" si="252"/>
        <v>0</v>
      </c>
      <c r="AE385" s="71">
        <f t="shared" si="253"/>
        <v>0</v>
      </c>
      <c r="AF385" s="68">
        <f>IF(AE385&lt;=HORAS!$B$115,0,IF(AE385&lt;=HORAS!$B$116,0.25,IF(AE385&lt;=HORAS!$B$117,0.5,IF(AE385&lt;=HORAS!$B$114,0.75,1))))</f>
        <v>0</v>
      </c>
      <c r="AG385" s="67">
        <f t="shared" si="254"/>
        <v>0</v>
      </c>
      <c r="AH385" s="67">
        <f>IF(AA385&gt;=8,IF(E385&lt;HORAS!$B$97,AF385,0),0)</f>
        <v>0</v>
      </c>
      <c r="AI385" s="67">
        <f>IF(E385&gt;=HORAS!$B$97,AF385,0)</f>
        <v>0</v>
      </c>
      <c r="AJ385" s="67">
        <f t="shared" si="255"/>
        <v>0</v>
      </c>
      <c r="AK385" s="67">
        <f t="shared" si="255"/>
        <v>0</v>
      </c>
      <c r="AL385" s="71">
        <f t="shared" si="256"/>
        <v>0</v>
      </c>
      <c r="AN385" s="59">
        <f t="shared" si="257"/>
        <v>0</v>
      </c>
      <c r="AO385" s="58">
        <f>IF(H385=1,IF(D385&lt;HORAS!$B$104,HORAS!$D$104-HORAS!$B$104,HORAS!$D$104-D385),0)</f>
        <v>0</v>
      </c>
      <c r="AP385" s="58">
        <f>IF(H385=1,IF(E385&gt;HORAS!$C$104,HORAS!$C$104,E385),0)</f>
        <v>0</v>
      </c>
      <c r="AQ385" s="58">
        <f t="shared" si="258"/>
        <v>0</v>
      </c>
      <c r="AR385" s="72">
        <f t="shared" si="259"/>
        <v>0</v>
      </c>
      <c r="AS385" s="72">
        <f t="shared" si="260"/>
        <v>0</v>
      </c>
      <c r="AT385" s="68">
        <f>IF(AS385&lt;=HORAS!$B$115,0,IF(AS385&lt;=HORAS!$B$116,0.25,IF(AS385&lt;=HORAS!$B$117,0.5,IF(AS385&lt;=HORAS!$B$114,0.75,1))))</f>
        <v>0</v>
      </c>
      <c r="AU385" s="67">
        <f t="shared" si="261"/>
        <v>0</v>
      </c>
      <c r="AV385" s="59">
        <f>IF(H385=1,IF(E385&gt;HORAS!$C$104,E385-HORAS!$C$104),0)</f>
        <v>0</v>
      </c>
      <c r="AW385" s="67">
        <f t="shared" si="262"/>
        <v>0</v>
      </c>
      <c r="AX385" s="67">
        <f t="shared" si="263"/>
        <v>0</v>
      </c>
      <c r="AY385" s="68">
        <f>IF(AX385&lt;=HORAS!$B$115,0,IF(AX385&lt;=HORAS!$B$116,0.25,IF(AX385&lt;=HORAS!$B$117,0.5,IF(AX385&lt;=HORAS!$B$114,0.75,1))))</f>
        <v>0</v>
      </c>
      <c r="AZ385" s="67">
        <f t="shared" si="264"/>
        <v>0</v>
      </c>
      <c r="BA385" s="67"/>
    </row>
    <row r="386" spans="1:53" s="72" customFormat="1" x14ac:dyDescent="0.2">
      <c r="A386" s="64"/>
      <c r="B386" s="64"/>
      <c r="C386" s="61"/>
      <c r="D386" s="62"/>
      <c r="E386" s="59"/>
      <c r="F386" s="66">
        <f>IF(G386=1,0,IF(E386&gt;HORAS!$B$96,E386-HORAS!$B$96,))</f>
        <v>0</v>
      </c>
      <c r="G386" s="67">
        <f t="shared" si="265"/>
        <v>0</v>
      </c>
      <c r="H386" s="67">
        <f>IF(D386&gt;=HORAS!$B$103,1,0)</f>
        <v>0</v>
      </c>
      <c r="I386" s="68">
        <f t="shared" si="266"/>
        <v>0</v>
      </c>
      <c r="J386" s="68">
        <f>IF(I386&lt;=HORAS!$B$115,0,IF(I386&lt;=HORAS!$B$116,0.25,IF(I386&lt;=HORAS!$B$117,0.5,IF(I386&lt;=HORAS!$B$114,0.75,1))))</f>
        <v>0</v>
      </c>
      <c r="K386" s="69">
        <f>IF(G386=1,0,IF(E386&gt;HORAS!$B$97,E386-HORAS!$B$97,0))</f>
        <v>0</v>
      </c>
      <c r="L386" s="68">
        <f t="shared" si="267"/>
        <v>0</v>
      </c>
      <c r="M386" s="68">
        <f t="shared" si="268"/>
        <v>0</v>
      </c>
      <c r="N386" s="67">
        <f t="shared" si="269"/>
        <v>0</v>
      </c>
      <c r="O386" s="67">
        <f>IF(E386&lt;HORAS!$B$97,J386,0)</f>
        <v>0</v>
      </c>
      <c r="P386" s="67">
        <f t="shared" si="270"/>
        <v>0</v>
      </c>
      <c r="Q386" s="67">
        <f>IF(E386&gt;HORAS!$B$97,J386,0)</f>
        <v>0</v>
      </c>
      <c r="R386" s="67">
        <f t="shared" si="243"/>
        <v>0</v>
      </c>
      <c r="S386" s="67">
        <f t="shared" si="244"/>
        <v>0</v>
      </c>
      <c r="T386" s="67"/>
      <c r="U386" s="67">
        <f t="shared" si="245"/>
        <v>6</v>
      </c>
      <c r="V386" s="70" t="e">
        <f>VLOOKUP(C386,HORAS!$A$120:$A$137,1,FALSE)</f>
        <v>#N/A</v>
      </c>
      <c r="W386" s="67" t="b">
        <f t="shared" si="246"/>
        <v>1</v>
      </c>
      <c r="X386" s="59">
        <f t="shared" si="247"/>
        <v>0</v>
      </c>
      <c r="Y386" s="71">
        <f t="shared" si="248"/>
        <v>0</v>
      </c>
      <c r="Z386" s="71">
        <f t="shared" si="249"/>
        <v>0</v>
      </c>
      <c r="AA386" s="67">
        <f t="shared" si="250"/>
        <v>0</v>
      </c>
      <c r="AB386" s="67">
        <f t="shared" si="251"/>
        <v>0</v>
      </c>
      <c r="AC386" s="69">
        <f>IF(U386=7,IF(E386&gt;HORAS!$B$97,E386-HORAS!$B$97,0),IF(W386=FALSE,IF(E386&gt;HORAS!$B$97,E386-HORAS!$B$97,0),0))</f>
        <v>0</v>
      </c>
      <c r="AD386" s="71">
        <f t="shared" si="252"/>
        <v>0</v>
      </c>
      <c r="AE386" s="71">
        <f t="shared" si="253"/>
        <v>0</v>
      </c>
      <c r="AF386" s="68">
        <f>IF(AE386&lt;=HORAS!$B$115,0,IF(AE386&lt;=HORAS!$B$116,0.25,IF(AE386&lt;=HORAS!$B$117,0.5,IF(AE386&lt;=HORAS!$B$114,0.75,1))))</f>
        <v>0</v>
      </c>
      <c r="AG386" s="67">
        <f t="shared" si="254"/>
        <v>0</v>
      </c>
      <c r="AH386" s="67">
        <f>IF(AA386&gt;=8,IF(E386&lt;HORAS!$B$97,AF386,0),0)</f>
        <v>0</v>
      </c>
      <c r="AI386" s="67">
        <f>IF(E386&gt;=HORAS!$B$97,AF386,0)</f>
        <v>0</v>
      </c>
      <c r="AJ386" s="67">
        <f t="shared" si="255"/>
        <v>0</v>
      </c>
      <c r="AK386" s="67">
        <f t="shared" si="255"/>
        <v>0</v>
      </c>
      <c r="AL386" s="71">
        <f t="shared" si="256"/>
        <v>0</v>
      </c>
      <c r="AN386" s="59">
        <f t="shared" si="257"/>
        <v>0</v>
      </c>
      <c r="AO386" s="58">
        <f>IF(H386=1,IF(D386&lt;HORAS!$B$104,HORAS!$D$104-HORAS!$B$104,HORAS!$D$104-D386),0)</f>
        <v>0</v>
      </c>
      <c r="AP386" s="58">
        <f>IF(H386=1,IF(E386&gt;HORAS!$C$104,HORAS!$C$104,E386),0)</f>
        <v>0</v>
      </c>
      <c r="AQ386" s="58">
        <f t="shared" si="258"/>
        <v>0</v>
      </c>
      <c r="AR386" s="72">
        <f t="shared" si="259"/>
        <v>0</v>
      </c>
      <c r="AS386" s="72">
        <f t="shared" si="260"/>
        <v>0</v>
      </c>
      <c r="AT386" s="68">
        <f>IF(AS386&lt;=HORAS!$B$115,0,IF(AS386&lt;=HORAS!$B$116,0.25,IF(AS386&lt;=HORAS!$B$117,0.5,IF(AS386&lt;=HORAS!$B$114,0.75,1))))</f>
        <v>0</v>
      </c>
      <c r="AU386" s="67">
        <f t="shared" si="261"/>
        <v>0</v>
      </c>
      <c r="AV386" s="59">
        <f>IF(H386=1,IF(E386&gt;HORAS!$C$104,E386-HORAS!$C$104),0)</f>
        <v>0</v>
      </c>
      <c r="AW386" s="67">
        <f t="shared" si="262"/>
        <v>0</v>
      </c>
      <c r="AX386" s="67">
        <f t="shared" si="263"/>
        <v>0</v>
      </c>
      <c r="AY386" s="68">
        <f>IF(AX386&lt;=HORAS!$B$115,0,IF(AX386&lt;=HORAS!$B$116,0.25,IF(AX386&lt;=HORAS!$B$117,0.5,IF(AX386&lt;=HORAS!$B$114,0.75,1))))</f>
        <v>0</v>
      </c>
      <c r="AZ386" s="67">
        <f t="shared" si="264"/>
        <v>0</v>
      </c>
      <c r="BA386" s="67"/>
    </row>
    <row r="387" spans="1:53" s="72" customFormat="1" x14ac:dyDescent="0.2">
      <c r="A387" s="64"/>
      <c r="B387" s="64"/>
      <c r="C387" s="61"/>
      <c r="D387" s="62"/>
      <c r="E387" s="59"/>
      <c r="F387" s="66">
        <f>IF(G387=1,0,IF(E387&gt;HORAS!$B$96,E387-HORAS!$B$96,))</f>
        <v>0</v>
      </c>
      <c r="G387" s="67">
        <f t="shared" si="265"/>
        <v>0</v>
      </c>
      <c r="H387" s="67">
        <f>IF(D387&gt;=HORAS!$B$103,1,0)</f>
        <v>0</v>
      </c>
      <c r="I387" s="68">
        <f t="shared" si="266"/>
        <v>0</v>
      </c>
      <c r="J387" s="68">
        <f>IF(I387&lt;=HORAS!$B$115,0,IF(I387&lt;=HORAS!$B$116,0.25,IF(I387&lt;=HORAS!$B$117,0.5,IF(I387&lt;=HORAS!$B$114,0.75,1))))</f>
        <v>0</v>
      </c>
      <c r="K387" s="69">
        <f>IF(G387=1,0,IF(E387&gt;HORAS!$B$97,E387-HORAS!$B$97,0))</f>
        <v>0</v>
      </c>
      <c r="L387" s="68">
        <f t="shared" si="267"/>
        <v>0</v>
      </c>
      <c r="M387" s="68">
        <f t="shared" si="268"/>
        <v>0</v>
      </c>
      <c r="N387" s="67">
        <f t="shared" si="269"/>
        <v>0</v>
      </c>
      <c r="O387" s="67">
        <f>IF(E387&lt;HORAS!$B$97,J387,0)</f>
        <v>0</v>
      </c>
      <c r="P387" s="67">
        <f t="shared" si="270"/>
        <v>0</v>
      </c>
      <c r="Q387" s="67">
        <f>IF(E387&gt;HORAS!$B$97,J387,0)</f>
        <v>0</v>
      </c>
      <c r="R387" s="67">
        <f t="shared" si="243"/>
        <v>0</v>
      </c>
      <c r="S387" s="67">
        <f t="shared" si="244"/>
        <v>0</v>
      </c>
      <c r="T387" s="67"/>
      <c r="U387" s="67">
        <f t="shared" si="245"/>
        <v>6</v>
      </c>
      <c r="V387" s="70" t="e">
        <f>VLOOKUP(C387,HORAS!$A$120:$A$137,1,FALSE)</f>
        <v>#N/A</v>
      </c>
      <c r="W387" s="67" t="b">
        <f t="shared" si="246"/>
        <v>1</v>
      </c>
      <c r="X387" s="59">
        <f t="shared" si="247"/>
        <v>0</v>
      </c>
      <c r="Y387" s="71">
        <f t="shared" si="248"/>
        <v>0</v>
      </c>
      <c r="Z387" s="71">
        <f t="shared" si="249"/>
        <v>0</v>
      </c>
      <c r="AA387" s="67">
        <f t="shared" si="250"/>
        <v>0</v>
      </c>
      <c r="AB387" s="67">
        <f t="shared" si="251"/>
        <v>0</v>
      </c>
      <c r="AC387" s="69">
        <f>IF(U387=7,IF(E387&gt;HORAS!$B$97,E387-HORAS!$B$97,0),IF(W387=FALSE,IF(E387&gt;HORAS!$B$97,E387-HORAS!$B$97,0),0))</f>
        <v>0</v>
      </c>
      <c r="AD387" s="71">
        <f t="shared" si="252"/>
        <v>0</v>
      </c>
      <c r="AE387" s="71">
        <f t="shared" si="253"/>
        <v>0</v>
      </c>
      <c r="AF387" s="68">
        <f>IF(AE387&lt;=HORAS!$B$115,0,IF(AE387&lt;=HORAS!$B$116,0.25,IF(AE387&lt;=HORAS!$B$117,0.5,IF(AE387&lt;=HORAS!$B$114,0.75,1))))</f>
        <v>0</v>
      </c>
      <c r="AG387" s="67">
        <f t="shared" si="254"/>
        <v>0</v>
      </c>
      <c r="AH387" s="67">
        <f>IF(AA387&gt;=8,IF(E387&lt;HORAS!$B$97,AF387,0),0)</f>
        <v>0</v>
      </c>
      <c r="AI387" s="67">
        <f>IF(E387&gt;=HORAS!$B$97,AF387,0)</f>
        <v>0</v>
      </c>
      <c r="AJ387" s="67">
        <f t="shared" si="255"/>
        <v>0</v>
      </c>
      <c r="AK387" s="67">
        <f t="shared" si="255"/>
        <v>0</v>
      </c>
      <c r="AL387" s="71">
        <f t="shared" si="256"/>
        <v>0</v>
      </c>
      <c r="AN387" s="59">
        <f t="shared" si="257"/>
        <v>0</v>
      </c>
      <c r="AO387" s="58">
        <f>IF(H387=1,IF(D387&lt;HORAS!$B$104,HORAS!$D$104-HORAS!$B$104,HORAS!$D$104-D387),0)</f>
        <v>0</v>
      </c>
      <c r="AP387" s="58">
        <f>IF(H387=1,IF(E387&gt;HORAS!$C$104,HORAS!$C$104,E387),0)</f>
        <v>0</v>
      </c>
      <c r="AQ387" s="58">
        <f t="shared" si="258"/>
        <v>0</v>
      </c>
      <c r="AR387" s="72">
        <f t="shared" si="259"/>
        <v>0</v>
      </c>
      <c r="AS387" s="72">
        <f t="shared" si="260"/>
        <v>0</v>
      </c>
      <c r="AT387" s="68">
        <f>IF(AS387&lt;=HORAS!$B$115,0,IF(AS387&lt;=HORAS!$B$116,0.25,IF(AS387&lt;=HORAS!$B$117,0.5,IF(AS387&lt;=HORAS!$B$114,0.75,1))))</f>
        <v>0</v>
      </c>
      <c r="AU387" s="67">
        <f t="shared" si="261"/>
        <v>0</v>
      </c>
      <c r="AV387" s="59">
        <f>IF(H387=1,IF(E387&gt;HORAS!$C$104,E387-HORAS!$C$104),0)</f>
        <v>0</v>
      </c>
      <c r="AW387" s="67">
        <f t="shared" si="262"/>
        <v>0</v>
      </c>
      <c r="AX387" s="67">
        <f t="shared" si="263"/>
        <v>0</v>
      </c>
      <c r="AY387" s="68">
        <f>IF(AX387&lt;=HORAS!$B$115,0,IF(AX387&lt;=HORAS!$B$116,0.25,IF(AX387&lt;=HORAS!$B$117,0.5,IF(AX387&lt;=HORAS!$B$114,0.75,1))))</f>
        <v>0</v>
      </c>
      <c r="AZ387" s="67">
        <f t="shared" si="264"/>
        <v>0</v>
      </c>
      <c r="BA387" s="67"/>
    </row>
    <row r="388" spans="1:53" s="72" customFormat="1" x14ac:dyDescent="0.2">
      <c r="A388" s="64"/>
      <c r="B388" s="64"/>
      <c r="C388" s="61"/>
      <c r="D388" s="62"/>
      <c r="E388" s="59"/>
      <c r="F388" s="66">
        <f>IF(G388=1,0,IF(E388&gt;HORAS!$B$96,E388-HORAS!$B$96,))</f>
        <v>0</v>
      </c>
      <c r="G388" s="67">
        <f t="shared" si="265"/>
        <v>0</v>
      </c>
      <c r="H388" s="67">
        <f>IF(D388&gt;=HORAS!$B$103,1,0)</f>
        <v>0</v>
      </c>
      <c r="I388" s="68">
        <f t="shared" si="266"/>
        <v>0</v>
      </c>
      <c r="J388" s="68">
        <f>IF(I388&lt;=HORAS!$B$115,0,IF(I388&lt;=HORAS!$B$116,0.25,IF(I388&lt;=HORAS!$B$117,0.5,IF(I388&lt;=HORAS!$B$114,0.75,1))))</f>
        <v>0</v>
      </c>
      <c r="K388" s="69">
        <f>IF(G388=1,0,IF(E388&gt;HORAS!$B$97,E388-HORAS!$B$97,0))</f>
        <v>0</v>
      </c>
      <c r="L388" s="68">
        <f t="shared" si="267"/>
        <v>0</v>
      </c>
      <c r="M388" s="68">
        <f t="shared" si="268"/>
        <v>0</v>
      </c>
      <c r="N388" s="67">
        <f t="shared" si="269"/>
        <v>0</v>
      </c>
      <c r="O388" s="67">
        <f>IF(E388&lt;HORAS!$B$97,J388,0)</f>
        <v>0</v>
      </c>
      <c r="P388" s="67">
        <f t="shared" si="270"/>
        <v>0</v>
      </c>
      <c r="Q388" s="67">
        <f>IF(E388&gt;HORAS!$B$97,J388,0)</f>
        <v>0</v>
      </c>
      <c r="R388" s="67">
        <f t="shared" si="243"/>
        <v>0</v>
      </c>
      <c r="S388" s="67">
        <f t="shared" si="244"/>
        <v>0</v>
      </c>
      <c r="T388" s="67"/>
      <c r="U388" s="67">
        <f t="shared" si="245"/>
        <v>6</v>
      </c>
      <c r="V388" s="70" t="e">
        <f>VLOOKUP(C388,HORAS!$A$120:$A$137,1,FALSE)</f>
        <v>#N/A</v>
      </c>
      <c r="W388" s="67" t="b">
        <f t="shared" si="246"/>
        <v>1</v>
      </c>
      <c r="X388" s="59">
        <f t="shared" si="247"/>
        <v>0</v>
      </c>
      <c r="Y388" s="71">
        <f t="shared" si="248"/>
        <v>0</v>
      </c>
      <c r="Z388" s="71">
        <f t="shared" si="249"/>
        <v>0</v>
      </c>
      <c r="AA388" s="67">
        <f t="shared" si="250"/>
        <v>0</v>
      </c>
      <c r="AB388" s="67">
        <f t="shared" si="251"/>
        <v>0</v>
      </c>
      <c r="AC388" s="69">
        <f>IF(U388=7,IF(E388&gt;HORAS!$B$97,E388-HORAS!$B$97,0),IF(W388=FALSE,IF(E388&gt;HORAS!$B$97,E388-HORAS!$B$97,0),0))</f>
        <v>0</v>
      </c>
      <c r="AD388" s="71">
        <f t="shared" si="252"/>
        <v>0</v>
      </c>
      <c r="AE388" s="71">
        <f t="shared" si="253"/>
        <v>0</v>
      </c>
      <c r="AF388" s="68">
        <f>IF(AE388&lt;=HORAS!$B$115,0,IF(AE388&lt;=HORAS!$B$116,0.25,IF(AE388&lt;=HORAS!$B$117,0.5,IF(AE388&lt;=HORAS!$B$114,0.75,1))))</f>
        <v>0</v>
      </c>
      <c r="AG388" s="67">
        <f t="shared" si="254"/>
        <v>0</v>
      </c>
      <c r="AH388" s="67">
        <f>IF(AA388&gt;=8,IF(E388&lt;HORAS!$B$97,AF388,0),0)</f>
        <v>0</v>
      </c>
      <c r="AI388" s="67">
        <f>IF(E388&gt;=HORAS!$B$97,AF388,0)</f>
        <v>0</v>
      </c>
      <c r="AJ388" s="67">
        <f t="shared" si="255"/>
        <v>0</v>
      </c>
      <c r="AK388" s="67">
        <f t="shared" si="255"/>
        <v>0</v>
      </c>
      <c r="AL388" s="71">
        <f t="shared" si="256"/>
        <v>0</v>
      </c>
      <c r="AN388" s="59">
        <f t="shared" si="257"/>
        <v>0</v>
      </c>
      <c r="AO388" s="58">
        <f>IF(H388=1,IF(D388&lt;HORAS!$B$104,HORAS!$D$104-HORAS!$B$104,HORAS!$D$104-D388),0)</f>
        <v>0</v>
      </c>
      <c r="AP388" s="58">
        <f>IF(H388=1,IF(E388&gt;HORAS!$C$104,HORAS!$C$104,E388),0)</f>
        <v>0</v>
      </c>
      <c r="AQ388" s="58">
        <f t="shared" si="258"/>
        <v>0</v>
      </c>
      <c r="AR388" s="72">
        <f t="shared" si="259"/>
        <v>0</v>
      </c>
      <c r="AS388" s="72">
        <f t="shared" si="260"/>
        <v>0</v>
      </c>
      <c r="AT388" s="68">
        <f>IF(AS388&lt;=HORAS!$B$115,0,IF(AS388&lt;=HORAS!$B$116,0.25,IF(AS388&lt;=HORAS!$B$117,0.5,IF(AS388&lt;=HORAS!$B$114,0.75,1))))</f>
        <v>0</v>
      </c>
      <c r="AU388" s="67">
        <f t="shared" si="261"/>
        <v>0</v>
      </c>
      <c r="AV388" s="59">
        <f>IF(H388=1,IF(E388&gt;HORAS!$C$104,E388-HORAS!$C$104),0)</f>
        <v>0</v>
      </c>
      <c r="AW388" s="67">
        <f t="shared" si="262"/>
        <v>0</v>
      </c>
      <c r="AX388" s="67">
        <f t="shared" si="263"/>
        <v>0</v>
      </c>
      <c r="AY388" s="68">
        <f>IF(AX388&lt;=HORAS!$B$115,0,IF(AX388&lt;=HORAS!$B$116,0.25,IF(AX388&lt;=HORAS!$B$117,0.5,IF(AX388&lt;=HORAS!$B$114,0.75,1))))</f>
        <v>0</v>
      </c>
      <c r="AZ388" s="67">
        <f t="shared" si="264"/>
        <v>0</v>
      </c>
      <c r="BA388" s="67"/>
    </row>
    <row r="389" spans="1:53" s="72" customFormat="1" x14ac:dyDescent="0.2">
      <c r="A389" s="64"/>
      <c r="B389" s="64"/>
      <c r="C389" s="61"/>
      <c r="D389" s="62"/>
      <c r="E389" s="63"/>
      <c r="F389" s="66">
        <f>IF(G389=1,0,IF(E389&gt;HORAS!$B$96,E389-HORAS!$B$96,))</f>
        <v>0</v>
      </c>
      <c r="G389" s="67">
        <f t="shared" si="265"/>
        <v>0</v>
      </c>
      <c r="H389" s="67">
        <f>IF(D389&gt;=HORAS!$B$103,1,0)</f>
        <v>0</v>
      </c>
      <c r="I389" s="68">
        <f t="shared" si="266"/>
        <v>0</v>
      </c>
      <c r="J389" s="68">
        <f>IF(I389&lt;=HORAS!$B$115,0,IF(I389&lt;=HORAS!$B$116,0.25,IF(I389&lt;=HORAS!$B$117,0.5,IF(I389&lt;=HORAS!$B$114,0.75,1))))</f>
        <v>0</v>
      </c>
      <c r="K389" s="69">
        <f>IF(G389=1,0,IF(E389&gt;HORAS!$B$97,E389-HORAS!$B$97,0))</f>
        <v>0</v>
      </c>
      <c r="L389" s="68">
        <f t="shared" si="267"/>
        <v>0</v>
      </c>
      <c r="M389" s="68">
        <f t="shared" si="268"/>
        <v>0</v>
      </c>
      <c r="N389" s="67">
        <f t="shared" si="269"/>
        <v>0</v>
      </c>
      <c r="O389" s="67">
        <f>IF(E389&lt;HORAS!$B$97,J389,0)</f>
        <v>0</v>
      </c>
      <c r="P389" s="67">
        <f t="shared" si="270"/>
        <v>0</v>
      </c>
      <c r="Q389" s="67">
        <f>IF(E389&gt;HORAS!$B$97,J389,0)</f>
        <v>0</v>
      </c>
      <c r="R389" s="67">
        <f t="shared" si="243"/>
        <v>0</v>
      </c>
      <c r="S389" s="67">
        <f t="shared" si="244"/>
        <v>0</v>
      </c>
      <c r="T389" s="67"/>
      <c r="U389" s="67">
        <f t="shared" si="245"/>
        <v>6</v>
      </c>
      <c r="V389" s="70" t="e">
        <f>VLOOKUP(C389,HORAS!$A$120:$A$137,1,FALSE)</f>
        <v>#N/A</v>
      </c>
      <c r="W389" s="67" t="b">
        <f t="shared" si="246"/>
        <v>1</v>
      </c>
      <c r="X389" s="59">
        <f t="shared" si="247"/>
        <v>0</v>
      </c>
      <c r="Y389" s="71">
        <f t="shared" si="248"/>
        <v>0</v>
      </c>
      <c r="Z389" s="71">
        <f t="shared" si="249"/>
        <v>0</v>
      </c>
      <c r="AA389" s="67">
        <f t="shared" si="250"/>
        <v>0</v>
      </c>
      <c r="AB389" s="67">
        <f t="shared" si="251"/>
        <v>0</v>
      </c>
      <c r="AC389" s="69">
        <f>IF(U389=7,IF(E389&gt;HORAS!$B$97,E389-HORAS!$B$97,0),IF(W389=FALSE,IF(E389&gt;HORAS!$B$97,E389-HORAS!$B$97,0),0))</f>
        <v>0</v>
      </c>
      <c r="AD389" s="71">
        <f t="shared" si="252"/>
        <v>0</v>
      </c>
      <c r="AE389" s="71">
        <f t="shared" si="253"/>
        <v>0</v>
      </c>
      <c r="AF389" s="68">
        <f>IF(AE389&lt;=HORAS!$B$115,0,IF(AE389&lt;=HORAS!$B$116,0.25,IF(AE389&lt;=HORAS!$B$117,0.5,IF(AE389&lt;=HORAS!$B$114,0.75,1))))</f>
        <v>0</v>
      </c>
      <c r="AG389" s="67">
        <f t="shared" si="254"/>
        <v>0</v>
      </c>
      <c r="AH389" s="67">
        <f>IF(AA389&gt;=8,IF(E389&lt;HORAS!$B$97,AF389,0),0)</f>
        <v>0</v>
      </c>
      <c r="AI389" s="67">
        <f>IF(E389&gt;=HORAS!$B$97,AF389,0)</f>
        <v>0</v>
      </c>
      <c r="AJ389" s="67">
        <f t="shared" si="255"/>
        <v>0</v>
      </c>
      <c r="AK389" s="67">
        <f t="shared" si="255"/>
        <v>0</v>
      </c>
      <c r="AL389" s="71">
        <f t="shared" si="256"/>
        <v>0</v>
      </c>
      <c r="AN389" s="59">
        <f t="shared" si="257"/>
        <v>0</v>
      </c>
      <c r="AO389" s="58">
        <f>IF(H389=1,IF(D389&lt;HORAS!$B$104,HORAS!$D$104-HORAS!$B$104,HORAS!$D$104-D389),0)</f>
        <v>0</v>
      </c>
      <c r="AP389" s="58">
        <f>IF(H389=1,IF(E389&gt;HORAS!$C$104,HORAS!$C$104,E389),0)</f>
        <v>0</v>
      </c>
      <c r="AQ389" s="58">
        <f t="shared" si="258"/>
        <v>0</v>
      </c>
      <c r="AR389" s="72">
        <f t="shared" si="259"/>
        <v>0</v>
      </c>
      <c r="AS389" s="72">
        <f t="shared" si="260"/>
        <v>0</v>
      </c>
      <c r="AT389" s="68">
        <f>IF(AS389&lt;=HORAS!$B$115,0,IF(AS389&lt;=HORAS!$B$116,0.25,IF(AS389&lt;=HORAS!$B$117,0.5,IF(AS389&lt;=HORAS!$B$114,0.75,1))))</f>
        <v>0</v>
      </c>
      <c r="AU389" s="67">
        <f t="shared" si="261"/>
        <v>0</v>
      </c>
      <c r="AV389" s="59">
        <f>IF(H389=1,IF(E389&gt;HORAS!$C$104,E389-HORAS!$C$104),0)</f>
        <v>0</v>
      </c>
      <c r="AW389" s="67">
        <f t="shared" si="262"/>
        <v>0</v>
      </c>
      <c r="AX389" s="67">
        <f t="shared" si="263"/>
        <v>0</v>
      </c>
      <c r="AY389" s="68">
        <f>IF(AX389&lt;=HORAS!$B$115,0,IF(AX389&lt;=HORAS!$B$116,0.25,IF(AX389&lt;=HORAS!$B$117,0.5,IF(AX389&lt;=HORAS!$B$114,0.75,1))))</f>
        <v>0</v>
      </c>
      <c r="AZ389" s="67">
        <f t="shared" si="264"/>
        <v>0</v>
      </c>
      <c r="BA389" s="67"/>
    </row>
    <row r="390" spans="1:53" s="72" customFormat="1" x14ac:dyDescent="0.2">
      <c r="A390" s="64"/>
      <c r="B390" s="64"/>
      <c r="C390" s="61"/>
      <c r="D390" s="62"/>
      <c r="E390" s="64"/>
      <c r="F390" s="66">
        <f>IF(G390=1,0,IF(E390&gt;HORAS!$B$96,E390-HORAS!$B$96,))</f>
        <v>0</v>
      </c>
      <c r="G390" s="67">
        <f t="shared" si="265"/>
        <v>0</v>
      </c>
      <c r="H390" s="67">
        <f>IF(D390&gt;=HORAS!$B$103,1,0)</f>
        <v>0</v>
      </c>
      <c r="I390" s="68">
        <f t="shared" si="266"/>
        <v>0</v>
      </c>
      <c r="J390" s="68">
        <f>IF(I390&lt;=HORAS!$B$115,0,IF(I390&lt;=HORAS!$B$116,0.25,IF(I390&lt;=HORAS!$B$117,0.5,IF(I390&lt;=HORAS!$B$114,0.75,1))))</f>
        <v>0</v>
      </c>
      <c r="K390" s="69">
        <f>IF(G390=1,0,IF(E390&gt;HORAS!$B$97,E390-HORAS!$B$97,0))</f>
        <v>0</v>
      </c>
      <c r="L390" s="68">
        <f t="shared" si="267"/>
        <v>0</v>
      </c>
      <c r="M390" s="68">
        <f t="shared" si="268"/>
        <v>0</v>
      </c>
      <c r="N390" s="67">
        <f t="shared" si="269"/>
        <v>0</v>
      </c>
      <c r="O390" s="67">
        <f>IF(E390&lt;HORAS!$B$97,J390,0)</f>
        <v>0</v>
      </c>
      <c r="P390" s="67">
        <f t="shared" si="270"/>
        <v>0</v>
      </c>
      <c r="Q390" s="67">
        <f>IF(E390&gt;HORAS!$B$97,J390,0)</f>
        <v>0</v>
      </c>
      <c r="R390" s="67">
        <f t="shared" si="243"/>
        <v>0</v>
      </c>
      <c r="S390" s="67">
        <f t="shared" si="244"/>
        <v>0</v>
      </c>
      <c r="T390" s="67"/>
      <c r="U390" s="67">
        <f t="shared" si="245"/>
        <v>6</v>
      </c>
      <c r="V390" s="70" t="e">
        <f>VLOOKUP(C390,HORAS!$A$120:$A$137,1,FALSE)</f>
        <v>#N/A</v>
      </c>
      <c r="W390" s="67" t="b">
        <f t="shared" si="246"/>
        <v>1</v>
      </c>
      <c r="X390" s="59">
        <f t="shared" si="247"/>
        <v>0</v>
      </c>
      <c r="Y390" s="71">
        <f t="shared" si="248"/>
        <v>0</v>
      </c>
      <c r="Z390" s="71">
        <f t="shared" si="249"/>
        <v>0</v>
      </c>
      <c r="AA390" s="67">
        <f t="shared" si="250"/>
        <v>0</v>
      </c>
      <c r="AB390" s="67">
        <f t="shared" si="251"/>
        <v>0</v>
      </c>
      <c r="AC390" s="69">
        <f>IF(U390=7,IF(E390&gt;HORAS!$B$97,E390-HORAS!$B$97,0),IF(W390=FALSE,IF(E390&gt;HORAS!$B$97,E390-HORAS!$B$97,0),0))</f>
        <v>0</v>
      </c>
      <c r="AD390" s="71">
        <f t="shared" si="252"/>
        <v>0</v>
      </c>
      <c r="AE390" s="71">
        <f t="shared" si="253"/>
        <v>0</v>
      </c>
      <c r="AF390" s="68">
        <f>IF(AE390&lt;=HORAS!$B$115,0,IF(AE390&lt;=HORAS!$B$116,0.25,IF(AE390&lt;=HORAS!$B$117,0.5,IF(AE390&lt;=HORAS!$B$114,0.75,1))))</f>
        <v>0</v>
      </c>
      <c r="AG390" s="67">
        <f t="shared" si="254"/>
        <v>0</v>
      </c>
      <c r="AH390" s="67">
        <f>IF(AA390&gt;=8,IF(E390&lt;HORAS!$B$97,AF390,0),0)</f>
        <v>0</v>
      </c>
      <c r="AI390" s="67">
        <f>IF(E390&gt;=HORAS!$B$97,AF390,0)</f>
        <v>0</v>
      </c>
      <c r="AJ390" s="67">
        <f t="shared" si="255"/>
        <v>0</v>
      </c>
      <c r="AK390" s="67">
        <f t="shared" si="255"/>
        <v>0</v>
      </c>
      <c r="AL390" s="71">
        <f t="shared" si="256"/>
        <v>0</v>
      </c>
      <c r="AN390" s="59">
        <f t="shared" si="257"/>
        <v>0</v>
      </c>
      <c r="AO390" s="58">
        <f>IF(H390=1,IF(D390&lt;HORAS!$B$104,HORAS!$D$104-HORAS!$B$104,HORAS!$D$104-D390),0)</f>
        <v>0</v>
      </c>
      <c r="AP390" s="58">
        <f>IF(H390=1,IF(E390&gt;HORAS!$C$104,HORAS!$C$104,E390),0)</f>
        <v>0</v>
      </c>
      <c r="AQ390" s="58">
        <f t="shared" si="258"/>
        <v>0</v>
      </c>
      <c r="AR390" s="72">
        <f t="shared" si="259"/>
        <v>0</v>
      </c>
      <c r="AS390" s="72">
        <f t="shared" si="260"/>
        <v>0</v>
      </c>
      <c r="AT390" s="68">
        <f>IF(AS390&lt;=HORAS!$B$115,0,IF(AS390&lt;=HORAS!$B$116,0.25,IF(AS390&lt;=HORAS!$B$117,0.5,IF(AS390&lt;=HORAS!$B$114,0.75,1))))</f>
        <v>0</v>
      </c>
      <c r="AU390" s="67">
        <f t="shared" si="261"/>
        <v>0</v>
      </c>
      <c r="AV390" s="59">
        <f>IF(H390=1,IF(E390&gt;HORAS!$C$104,E390-HORAS!$C$104),0)</f>
        <v>0</v>
      </c>
      <c r="AW390" s="67">
        <f t="shared" si="262"/>
        <v>0</v>
      </c>
      <c r="AX390" s="67">
        <f t="shared" si="263"/>
        <v>0</v>
      </c>
      <c r="AY390" s="68">
        <f>IF(AX390&lt;=HORAS!$B$115,0,IF(AX390&lt;=HORAS!$B$116,0.25,IF(AX390&lt;=HORAS!$B$117,0.5,IF(AX390&lt;=HORAS!$B$114,0.75,1))))</f>
        <v>0</v>
      </c>
      <c r="AZ390" s="67">
        <f t="shared" si="264"/>
        <v>0</v>
      </c>
      <c r="BA390" s="67"/>
    </row>
    <row r="391" spans="1:53" s="72" customFormat="1" x14ac:dyDescent="0.2">
      <c r="A391" s="64"/>
      <c r="B391" s="64"/>
      <c r="C391" s="61"/>
      <c r="D391" s="62"/>
      <c r="E391" s="59"/>
      <c r="F391" s="66">
        <f>IF(G391=1,0,IF(E391&gt;HORAS!$B$96,E391-HORAS!$B$96,))</f>
        <v>0</v>
      </c>
      <c r="G391" s="67">
        <f t="shared" si="265"/>
        <v>0</v>
      </c>
      <c r="H391" s="67">
        <f>IF(D391&gt;=HORAS!$B$103,1,0)</f>
        <v>0</v>
      </c>
      <c r="I391" s="68">
        <f t="shared" si="266"/>
        <v>0</v>
      </c>
      <c r="J391" s="68">
        <f>IF(I391&lt;=HORAS!$B$115,0,IF(I391&lt;=HORAS!$B$116,0.25,IF(I391&lt;=HORAS!$B$117,0.5,IF(I391&lt;=HORAS!$B$114,0.75,1))))</f>
        <v>0</v>
      </c>
      <c r="K391" s="69">
        <f>IF(G391=1,0,IF(E391&gt;HORAS!$B$97,E391-HORAS!$B$97,0))</f>
        <v>0</v>
      </c>
      <c r="L391" s="68">
        <f t="shared" si="267"/>
        <v>0</v>
      </c>
      <c r="M391" s="68">
        <f t="shared" si="268"/>
        <v>0</v>
      </c>
      <c r="N391" s="67">
        <f t="shared" si="269"/>
        <v>0</v>
      </c>
      <c r="O391" s="67">
        <f>IF(E391&lt;HORAS!$B$97,J391,0)</f>
        <v>0</v>
      </c>
      <c r="P391" s="67">
        <f t="shared" si="270"/>
        <v>0</v>
      </c>
      <c r="Q391" s="67">
        <f>IF(E391&gt;HORAS!$B$97,J391,0)</f>
        <v>0</v>
      </c>
      <c r="R391" s="67">
        <f t="shared" si="243"/>
        <v>0</v>
      </c>
      <c r="S391" s="67">
        <f t="shared" si="244"/>
        <v>0</v>
      </c>
      <c r="T391" s="67"/>
      <c r="U391" s="67">
        <f t="shared" si="245"/>
        <v>6</v>
      </c>
      <c r="V391" s="70" t="e">
        <f>VLOOKUP(C391,HORAS!$A$120:$A$137,1,FALSE)</f>
        <v>#N/A</v>
      </c>
      <c r="W391" s="67" t="b">
        <f t="shared" si="246"/>
        <v>1</v>
      </c>
      <c r="X391" s="59">
        <f t="shared" si="247"/>
        <v>0</v>
      </c>
      <c r="Y391" s="71">
        <f t="shared" si="248"/>
        <v>0</v>
      </c>
      <c r="Z391" s="71">
        <f t="shared" si="249"/>
        <v>0</v>
      </c>
      <c r="AA391" s="67">
        <f t="shared" si="250"/>
        <v>0</v>
      </c>
      <c r="AB391" s="67">
        <f t="shared" si="251"/>
        <v>0</v>
      </c>
      <c r="AC391" s="69">
        <f>IF(U391=7,IF(E391&gt;HORAS!$B$97,E391-HORAS!$B$97,0),IF(W391=FALSE,IF(E391&gt;HORAS!$B$97,E391-HORAS!$B$97,0),0))</f>
        <v>0</v>
      </c>
      <c r="AD391" s="71">
        <f t="shared" si="252"/>
        <v>0</v>
      </c>
      <c r="AE391" s="71">
        <f t="shared" si="253"/>
        <v>0</v>
      </c>
      <c r="AF391" s="68">
        <f>IF(AE391&lt;=HORAS!$B$115,0,IF(AE391&lt;=HORAS!$B$116,0.25,IF(AE391&lt;=HORAS!$B$117,0.5,IF(AE391&lt;=HORAS!$B$114,0.75,1))))</f>
        <v>0</v>
      </c>
      <c r="AG391" s="67">
        <f t="shared" si="254"/>
        <v>0</v>
      </c>
      <c r="AH391" s="67">
        <f>IF(AA391&gt;=8,IF(E391&lt;HORAS!$B$97,AF391,0),0)</f>
        <v>0</v>
      </c>
      <c r="AI391" s="67">
        <f>IF(E391&gt;=HORAS!$B$97,AF391,0)</f>
        <v>0</v>
      </c>
      <c r="AJ391" s="67">
        <f t="shared" si="255"/>
        <v>0</v>
      </c>
      <c r="AK391" s="67">
        <f t="shared" si="255"/>
        <v>0</v>
      </c>
      <c r="AL391" s="71">
        <f t="shared" si="256"/>
        <v>0</v>
      </c>
      <c r="AN391" s="59">
        <f t="shared" si="257"/>
        <v>0</v>
      </c>
      <c r="AO391" s="58">
        <f>IF(H391=1,IF(D391&lt;HORAS!$B$104,HORAS!$D$104-HORAS!$B$104,HORAS!$D$104-D391),0)</f>
        <v>0</v>
      </c>
      <c r="AP391" s="58">
        <f>IF(H391=1,IF(E391&gt;HORAS!$C$104,HORAS!$C$104,E391),0)</f>
        <v>0</v>
      </c>
      <c r="AQ391" s="58">
        <f t="shared" si="258"/>
        <v>0</v>
      </c>
      <c r="AR391" s="72">
        <f t="shared" si="259"/>
        <v>0</v>
      </c>
      <c r="AS391" s="72">
        <f t="shared" si="260"/>
        <v>0</v>
      </c>
      <c r="AT391" s="68">
        <f>IF(AS391&lt;=HORAS!$B$115,0,IF(AS391&lt;=HORAS!$B$116,0.25,IF(AS391&lt;=HORAS!$B$117,0.5,IF(AS391&lt;=HORAS!$B$114,0.75,1))))</f>
        <v>0</v>
      </c>
      <c r="AU391" s="67">
        <f t="shared" si="261"/>
        <v>0</v>
      </c>
      <c r="AV391" s="59">
        <f>IF(H391=1,IF(E391&gt;HORAS!$C$104,E391-HORAS!$C$104),0)</f>
        <v>0</v>
      </c>
      <c r="AW391" s="67">
        <f t="shared" si="262"/>
        <v>0</v>
      </c>
      <c r="AX391" s="67">
        <f t="shared" si="263"/>
        <v>0</v>
      </c>
      <c r="AY391" s="68">
        <f>IF(AX391&lt;=HORAS!$B$115,0,IF(AX391&lt;=HORAS!$B$116,0.25,IF(AX391&lt;=HORAS!$B$117,0.5,IF(AX391&lt;=HORAS!$B$114,0.75,1))))</f>
        <v>0</v>
      </c>
      <c r="AZ391" s="67">
        <f t="shared" si="264"/>
        <v>0</v>
      </c>
      <c r="BA391" s="67"/>
    </row>
    <row r="392" spans="1:53" s="72" customFormat="1" x14ac:dyDescent="0.2">
      <c r="A392" s="64"/>
      <c r="B392" s="64"/>
      <c r="C392" s="61"/>
      <c r="D392" s="62"/>
      <c r="E392" s="59"/>
      <c r="F392" s="66">
        <f>IF(G392=1,0,IF(E392&gt;HORAS!$B$96,E392-HORAS!$B$96,))</f>
        <v>0</v>
      </c>
      <c r="G392" s="67">
        <f t="shared" si="265"/>
        <v>0</v>
      </c>
      <c r="H392" s="67">
        <f>IF(D392&gt;=HORAS!$B$103,1,0)</f>
        <v>0</v>
      </c>
      <c r="I392" s="68">
        <f t="shared" si="266"/>
        <v>0</v>
      </c>
      <c r="J392" s="68">
        <f>IF(I392&lt;=HORAS!$B$115,0,IF(I392&lt;=HORAS!$B$116,0.25,IF(I392&lt;=HORAS!$B$117,0.5,IF(I392&lt;=HORAS!$B$114,0.75,1))))</f>
        <v>0</v>
      </c>
      <c r="K392" s="69">
        <f>IF(G392=1,0,IF(E392&gt;HORAS!$B$97,E392-HORAS!$B$97,0))</f>
        <v>0</v>
      </c>
      <c r="L392" s="68">
        <f t="shared" si="267"/>
        <v>0</v>
      </c>
      <c r="M392" s="68">
        <f t="shared" si="268"/>
        <v>0</v>
      </c>
      <c r="N392" s="67">
        <f t="shared" si="269"/>
        <v>0</v>
      </c>
      <c r="O392" s="67">
        <f>IF(E392&lt;HORAS!$B$97,J392,0)</f>
        <v>0</v>
      </c>
      <c r="P392" s="67">
        <f t="shared" si="270"/>
        <v>0</v>
      </c>
      <c r="Q392" s="67">
        <f>IF(E392&gt;HORAS!$B$97,J392,0)</f>
        <v>0</v>
      </c>
      <c r="R392" s="67">
        <f t="shared" si="243"/>
        <v>0</v>
      </c>
      <c r="S392" s="67">
        <f t="shared" si="244"/>
        <v>0</v>
      </c>
      <c r="T392" s="67"/>
      <c r="U392" s="67">
        <f t="shared" si="245"/>
        <v>6</v>
      </c>
      <c r="V392" s="70" t="e">
        <f>VLOOKUP(C392,HORAS!$A$120:$A$137,1,FALSE)</f>
        <v>#N/A</v>
      </c>
      <c r="W392" s="67" t="b">
        <f t="shared" si="246"/>
        <v>1</v>
      </c>
      <c r="X392" s="59">
        <f t="shared" si="247"/>
        <v>0</v>
      </c>
      <c r="Y392" s="71">
        <f t="shared" si="248"/>
        <v>0</v>
      </c>
      <c r="Z392" s="71">
        <f t="shared" si="249"/>
        <v>0</v>
      </c>
      <c r="AA392" s="67">
        <f t="shared" si="250"/>
        <v>0</v>
      </c>
      <c r="AB392" s="67">
        <f t="shared" si="251"/>
        <v>0</v>
      </c>
      <c r="AC392" s="69">
        <f>IF(U392=7,IF(E392&gt;HORAS!$B$97,E392-HORAS!$B$97,0),IF(W392=FALSE,IF(E392&gt;HORAS!$B$97,E392-HORAS!$B$97,0),0))</f>
        <v>0</v>
      </c>
      <c r="AD392" s="71">
        <f t="shared" si="252"/>
        <v>0</v>
      </c>
      <c r="AE392" s="71">
        <f t="shared" si="253"/>
        <v>0</v>
      </c>
      <c r="AF392" s="68">
        <f>IF(AE392&lt;=HORAS!$B$115,0,IF(AE392&lt;=HORAS!$B$116,0.25,IF(AE392&lt;=HORAS!$B$117,0.5,IF(AE392&lt;=HORAS!$B$114,0.75,1))))</f>
        <v>0</v>
      </c>
      <c r="AG392" s="67">
        <f t="shared" si="254"/>
        <v>0</v>
      </c>
      <c r="AH392" s="67">
        <f>IF(AA392&gt;=8,IF(E392&lt;HORAS!$B$97,AF392,0),0)</f>
        <v>0</v>
      </c>
      <c r="AI392" s="67">
        <f>IF(E392&gt;=HORAS!$B$97,AF392,0)</f>
        <v>0</v>
      </c>
      <c r="AJ392" s="67">
        <f t="shared" si="255"/>
        <v>0</v>
      </c>
      <c r="AK392" s="67">
        <f t="shared" si="255"/>
        <v>0</v>
      </c>
      <c r="AL392" s="71">
        <f t="shared" si="256"/>
        <v>0</v>
      </c>
      <c r="AN392" s="59">
        <f t="shared" si="257"/>
        <v>0</v>
      </c>
      <c r="AO392" s="58">
        <f>IF(H392=1,IF(D392&lt;HORAS!$B$104,HORAS!$D$104-HORAS!$B$104,HORAS!$D$104-D392),0)</f>
        <v>0</v>
      </c>
      <c r="AP392" s="58">
        <f>IF(H392=1,IF(E392&gt;HORAS!$C$104,HORAS!$C$104,E392),0)</f>
        <v>0</v>
      </c>
      <c r="AQ392" s="58">
        <f t="shared" si="258"/>
        <v>0</v>
      </c>
      <c r="AR392" s="72">
        <f t="shared" si="259"/>
        <v>0</v>
      </c>
      <c r="AS392" s="72">
        <f t="shared" si="260"/>
        <v>0</v>
      </c>
      <c r="AT392" s="68">
        <f>IF(AS392&lt;=HORAS!$B$115,0,IF(AS392&lt;=HORAS!$B$116,0.25,IF(AS392&lt;=HORAS!$B$117,0.5,IF(AS392&lt;=HORAS!$B$114,0.75,1))))</f>
        <v>0</v>
      </c>
      <c r="AU392" s="67">
        <f t="shared" si="261"/>
        <v>0</v>
      </c>
      <c r="AV392" s="59">
        <f>IF(H392=1,IF(E392&gt;HORAS!$C$104,E392-HORAS!$C$104),0)</f>
        <v>0</v>
      </c>
      <c r="AW392" s="67">
        <f t="shared" si="262"/>
        <v>0</v>
      </c>
      <c r="AX392" s="67">
        <f t="shared" si="263"/>
        <v>0</v>
      </c>
      <c r="AY392" s="68">
        <f>IF(AX392&lt;=HORAS!$B$115,0,IF(AX392&lt;=HORAS!$B$116,0.25,IF(AX392&lt;=HORAS!$B$117,0.5,IF(AX392&lt;=HORAS!$B$114,0.75,1))))</f>
        <v>0</v>
      </c>
      <c r="AZ392" s="67">
        <f t="shared" si="264"/>
        <v>0</v>
      </c>
      <c r="BA392" s="67"/>
    </row>
    <row r="393" spans="1:53" s="72" customFormat="1" x14ac:dyDescent="0.2">
      <c r="A393" s="64"/>
      <c r="B393" s="64"/>
      <c r="C393" s="61"/>
      <c r="D393" s="62"/>
      <c r="E393" s="59"/>
      <c r="F393" s="66">
        <f>IF(G393=1,0,IF(E393&gt;HORAS!$B$96,E393-HORAS!$B$96,))</f>
        <v>0</v>
      </c>
      <c r="G393" s="67">
        <f t="shared" si="265"/>
        <v>0</v>
      </c>
      <c r="H393" s="67">
        <f>IF(D393&gt;=HORAS!$B$103,1,0)</f>
        <v>0</v>
      </c>
      <c r="I393" s="68">
        <f t="shared" si="266"/>
        <v>0</v>
      </c>
      <c r="J393" s="68">
        <f>IF(I393&lt;=HORAS!$B$115,0,IF(I393&lt;=HORAS!$B$116,0.25,IF(I393&lt;=HORAS!$B$117,0.5,IF(I393&lt;=HORAS!$B$114,0.75,1))))</f>
        <v>0</v>
      </c>
      <c r="K393" s="69">
        <f>IF(G393=1,0,IF(E393&gt;HORAS!$B$97,E393-HORAS!$B$97,0))</f>
        <v>0</v>
      </c>
      <c r="L393" s="68">
        <f t="shared" si="267"/>
        <v>0</v>
      </c>
      <c r="M393" s="68">
        <f t="shared" si="268"/>
        <v>0</v>
      </c>
      <c r="N393" s="67">
        <f t="shared" si="269"/>
        <v>0</v>
      </c>
      <c r="O393" s="67">
        <f>IF(E393&lt;HORAS!$B$97,J393,0)</f>
        <v>0</v>
      </c>
      <c r="P393" s="67">
        <f t="shared" si="270"/>
        <v>0</v>
      </c>
      <c r="Q393" s="67">
        <f>IF(E393&gt;HORAS!$B$97,J393,0)</f>
        <v>0</v>
      </c>
      <c r="R393" s="67">
        <f t="shared" si="243"/>
        <v>0</v>
      </c>
      <c r="S393" s="67">
        <f t="shared" si="244"/>
        <v>0</v>
      </c>
      <c r="T393" s="67"/>
      <c r="U393" s="67">
        <f t="shared" si="245"/>
        <v>6</v>
      </c>
      <c r="V393" s="70" t="e">
        <f>VLOOKUP(C393,HORAS!$A$120:$A$137,1,FALSE)</f>
        <v>#N/A</v>
      </c>
      <c r="W393" s="67" t="b">
        <f t="shared" si="246"/>
        <v>1</v>
      </c>
      <c r="X393" s="59">
        <f t="shared" si="247"/>
        <v>0</v>
      </c>
      <c r="Y393" s="71">
        <f t="shared" si="248"/>
        <v>0</v>
      </c>
      <c r="Z393" s="71">
        <f t="shared" si="249"/>
        <v>0</v>
      </c>
      <c r="AA393" s="67">
        <f t="shared" si="250"/>
        <v>0</v>
      </c>
      <c r="AB393" s="67">
        <f t="shared" si="251"/>
        <v>0</v>
      </c>
      <c r="AC393" s="69">
        <f>IF(U393=7,IF(E393&gt;HORAS!$B$97,E393-HORAS!$B$97,0),IF(W393=FALSE,IF(E393&gt;HORAS!$B$97,E393-HORAS!$B$97,0),0))</f>
        <v>0</v>
      </c>
      <c r="AD393" s="71">
        <f t="shared" si="252"/>
        <v>0</v>
      </c>
      <c r="AE393" s="71">
        <f t="shared" si="253"/>
        <v>0</v>
      </c>
      <c r="AF393" s="68">
        <f>IF(AE393&lt;=HORAS!$B$115,0,IF(AE393&lt;=HORAS!$B$116,0.25,IF(AE393&lt;=HORAS!$B$117,0.5,IF(AE393&lt;=HORAS!$B$114,0.75,1))))</f>
        <v>0</v>
      </c>
      <c r="AG393" s="67">
        <f t="shared" si="254"/>
        <v>0</v>
      </c>
      <c r="AH393" s="67">
        <f>IF(AA393&gt;=8,IF(E393&lt;HORAS!$B$97,AF393,0),0)</f>
        <v>0</v>
      </c>
      <c r="AI393" s="67">
        <f>IF(E393&gt;=HORAS!$B$97,AF393,0)</f>
        <v>0</v>
      </c>
      <c r="AJ393" s="67">
        <f t="shared" si="255"/>
        <v>0</v>
      </c>
      <c r="AK393" s="67">
        <f t="shared" si="255"/>
        <v>0</v>
      </c>
      <c r="AL393" s="71">
        <f t="shared" si="256"/>
        <v>0</v>
      </c>
      <c r="AN393" s="59">
        <f t="shared" si="257"/>
        <v>0</v>
      </c>
      <c r="AO393" s="58">
        <f>IF(H393=1,IF(D393&lt;HORAS!$B$104,HORAS!$D$104-HORAS!$B$104,HORAS!$D$104-D393),0)</f>
        <v>0</v>
      </c>
      <c r="AP393" s="58">
        <f>IF(H393=1,IF(E393&gt;HORAS!$C$104,HORAS!$C$104,E393),0)</f>
        <v>0</v>
      </c>
      <c r="AQ393" s="58">
        <f t="shared" si="258"/>
        <v>0</v>
      </c>
      <c r="AR393" s="72">
        <f t="shared" si="259"/>
        <v>0</v>
      </c>
      <c r="AS393" s="72">
        <f t="shared" si="260"/>
        <v>0</v>
      </c>
      <c r="AT393" s="68">
        <f>IF(AS393&lt;=HORAS!$B$115,0,IF(AS393&lt;=HORAS!$B$116,0.25,IF(AS393&lt;=HORAS!$B$117,0.5,IF(AS393&lt;=HORAS!$B$114,0.75,1))))</f>
        <v>0</v>
      </c>
      <c r="AU393" s="67">
        <f t="shared" si="261"/>
        <v>0</v>
      </c>
      <c r="AV393" s="59">
        <f>IF(H393=1,IF(E393&gt;HORAS!$C$104,E393-HORAS!$C$104),0)</f>
        <v>0</v>
      </c>
      <c r="AW393" s="67">
        <f t="shared" si="262"/>
        <v>0</v>
      </c>
      <c r="AX393" s="67">
        <f t="shared" si="263"/>
        <v>0</v>
      </c>
      <c r="AY393" s="68">
        <f>IF(AX393&lt;=HORAS!$B$115,0,IF(AX393&lt;=HORAS!$B$116,0.25,IF(AX393&lt;=HORAS!$B$117,0.5,IF(AX393&lt;=HORAS!$B$114,0.75,1))))</f>
        <v>0</v>
      </c>
      <c r="AZ393" s="67">
        <f t="shared" si="264"/>
        <v>0</v>
      </c>
      <c r="BA393" s="67"/>
    </row>
    <row r="394" spans="1:53" s="72" customFormat="1" x14ac:dyDescent="0.2">
      <c r="A394" s="64"/>
      <c r="B394" s="64"/>
      <c r="C394" s="61"/>
      <c r="D394" s="62"/>
      <c r="E394" s="59"/>
      <c r="F394" s="66">
        <f>IF(G394=1,0,IF(E394&gt;HORAS!$B$96,E394-HORAS!$B$96,))</f>
        <v>0</v>
      </c>
      <c r="G394" s="67">
        <f t="shared" si="265"/>
        <v>0</v>
      </c>
      <c r="H394" s="67">
        <f>IF(D394&gt;=HORAS!$B$103,1,0)</f>
        <v>0</v>
      </c>
      <c r="I394" s="68">
        <f t="shared" si="266"/>
        <v>0</v>
      </c>
      <c r="J394" s="68">
        <f>IF(I394&lt;=HORAS!$B$115,0,IF(I394&lt;=HORAS!$B$116,0.25,IF(I394&lt;=HORAS!$B$117,0.5,IF(I394&lt;=HORAS!$B$114,0.75,1))))</f>
        <v>0</v>
      </c>
      <c r="K394" s="69">
        <f>IF(G394=1,0,IF(E394&gt;HORAS!$B$97,E394-HORAS!$B$97,0))</f>
        <v>0</v>
      </c>
      <c r="L394" s="68">
        <f t="shared" si="267"/>
        <v>0</v>
      </c>
      <c r="M394" s="68">
        <f t="shared" si="268"/>
        <v>0</v>
      </c>
      <c r="N394" s="67">
        <f t="shared" si="269"/>
        <v>0</v>
      </c>
      <c r="O394" s="67">
        <f>IF(E394&lt;HORAS!$B$97,J394,0)</f>
        <v>0</v>
      </c>
      <c r="P394" s="67">
        <f t="shared" si="270"/>
        <v>0</v>
      </c>
      <c r="Q394" s="67">
        <f>IF(E394&gt;HORAS!$B$97,J394,0)</f>
        <v>0</v>
      </c>
      <c r="R394" s="67">
        <f t="shared" si="243"/>
        <v>0</v>
      </c>
      <c r="S394" s="67">
        <f t="shared" si="244"/>
        <v>0</v>
      </c>
      <c r="T394" s="67"/>
      <c r="U394" s="67">
        <f t="shared" si="245"/>
        <v>6</v>
      </c>
      <c r="V394" s="70" t="e">
        <f>VLOOKUP(C394,HORAS!$A$120:$A$137,1,FALSE)</f>
        <v>#N/A</v>
      </c>
      <c r="W394" s="67" t="b">
        <f t="shared" si="246"/>
        <v>1</v>
      </c>
      <c r="X394" s="59">
        <f t="shared" si="247"/>
        <v>0</v>
      </c>
      <c r="Y394" s="71">
        <f t="shared" si="248"/>
        <v>0</v>
      </c>
      <c r="Z394" s="71">
        <f t="shared" si="249"/>
        <v>0</v>
      </c>
      <c r="AA394" s="67">
        <f t="shared" si="250"/>
        <v>0</v>
      </c>
      <c r="AB394" s="67">
        <f t="shared" si="251"/>
        <v>0</v>
      </c>
      <c r="AC394" s="69">
        <f>IF(U394=7,IF(E394&gt;HORAS!$B$97,E394-HORAS!$B$97,0),IF(W394=FALSE,IF(E394&gt;HORAS!$B$97,E394-HORAS!$B$97,0),0))</f>
        <v>0</v>
      </c>
      <c r="AD394" s="71">
        <f t="shared" si="252"/>
        <v>0</v>
      </c>
      <c r="AE394" s="71">
        <f t="shared" si="253"/>
        <v>0</v>
      </c>
      <c r="AF394" s="68">
        <f>IF(AE394&lt;=HORAS!$B$115,0,IF(AE394&lt;=HORAS!$B$116,0.25,IF(AE394&lt;=HORAS!$B$117,0.5,IF(AE394&lt;=HORAS!$B$114,0.75,1))))</f>
        <v>0</v>
      </c>
      <c r="AG394" s="67">
        <f t="shared" si="254"/>
        <v>0</v>
      </c>
      <c r="AH394" s="67">
        <f>IF(AA394&gt;=8,IF(E394&lt;HORAS!$B$97,AF394,0),0)</f>
        <v>0</v>
      </c>
      <c r="AI394" s="67">
        <f>IF(E394&gt;=HORAS!$B$97,AF394,0)</f>
        <v>0</v>
      </c>
      <c r="AJ394" s="67">
        <f t="shared" si="255"/>
        <v>0</v>
      </c>
      <c r="AK394" s="67">
        <f t="shared" si="255"/>
        <v>0</v>
      </c>
      <c r="AL394" s="71">
        <f t="shared" si="256"/>
        <v>0</v>
      </c>
      <c r="AN394" s="59">
        <f t="shared" si="257"/>
        <v>0</v>
      </c>
      <c r="AO394" s="58">
        <f>IF(H394=1,IF(D394&lt;HORAS!$B$104,HORAS!$D$104-HORAS!$B$104,HORAS!$D$104-D394),0)</f>
        <v>0</v>
      </c>
      <c r="AP394" s="58">
        <f>IF(H394=1,IF(E394&gt;HORAS!$C$104,HORAS!$C$104,E394),0)</f>
        <v>0</v>
      </c>
      <c r="AQ394" s="58">
        <f t="shared" si="258"/>
        <v>0</v>
      </c>
      <c r="AR394" s="72">
        <f t="shared" si="259"/>
        <v>0</v>
      </c>
      <c r="AS394" s="72">
        <f t="shared" si="260"/>
        <v>0</v>
      </c>
      <c r="AT394" s="68">
        <f>IF(AS394&lt;=HORAS!$B$115,0,IF(AS394&lt;=HORAS!$B$116,0.25,IF(AS394&lt;=HORAS!$B$117,0.5,IF(AS394&lt;=HORAS!$B$114,0.75,1))))</f>
        <v>0</v>
      </c>
      <c r="AU394" s="67">
        <f t="shared" si="261"/>
        <v>0</v>
      </c>
      <c r="AV394" s="59">
        <f>IF(H394=1,IF(E394&gt;HORAS!$C$104,E394-HORAS!$C$104),0)</f>
        <v>0</v>
      </c>
      <c r="AW394" s="67">
        <f t="shared" si="262"/>
        <v>0</v>
      </c>
      <c r="AX394" s="67">
        <f t="shared" si="263"/>
        <v>0</v>
      </c>
      <c r="AY394" s="68">
        <f>IF(AX394&lt;=HORAS!$B$115,0,IF(AX394&lt;=HORAS!$B$116,0.25,IF(AX394&lt;=HORAS!$B$117,0.5,IF(AX394&lt;=HORAS!$B$114,0.75,1))))</f>
        <v>0</v>
      </c>
      <c r="AZ394" s="67">
        <f t="shared" si="264"/>
        <v>0</v>
      </c>
      <c r="BA394" s="67"/>
    </row>
    <row r="395" spans="1:53" s="72" customFormat="1" x14ac:dyDescent="0.2">
      <c r="A395" s="64"/>
      <c r="B395" s="64"/>
      <c r="C395" s="61"/>
      <c r="D395" s="62"/>
      <c r="E395" s="59"/>
      <c r="F395" s="66">
        <f>IF(G395=1,0,IF(E395&gt;HORAS!$B$96,E395-HORAS!$B$96,))</f>
        <v>0</v>
      </c>
      <c r="G395" s="67">
        <f t="shared" si="265"/>
        <v>0</v>
      </c>
      <c r="H395" s="67">
        <f>IF(D395&gt;=HORAS!$B$103,1,0)</f>
        <v>0</v>
      </c>
      <c r="I395" s="68">
        <f t="shared" si="266"/>
        <v>0</v>
      </c>
      <c r="J395" s="68">
        <f>IF(I395&lt;=HORAS!$B$115,0,IF(I395&lt;=HORAS!$B$116,0.25,IF(I395&lt;=HORAS!$B$117,0.5,IF(I395&lt;=HORAS!$B$114,0.75,1))))</f>
        <v>0</v>
      </c>
      <c r="K395" s="69">
        <f>IF(G395=1,0,IF(E395&gt;HORAS!$B$97,E395-HORAS!$B$97,0))</f>
        <v>0</v>
      </c>
      <c r="L395" s="68">
        <f t="shared" si="267"/>
        <v>0</v>
      </c>
      <c r="M395" s="68">
        <f t="shared" si="268"/>
        <v>0</v>
      </c>
      <c r="N395" s="67">
        <f t="shared" si="269"/>
        <v>0</v>
      </c>
      <c r="O395" s="67">
        <f>IF(E395&lt;HORAS!$B$97,J395,0)</f>
        <v>0</v>
      </c>
      <c r="P395" s="67">
        <f t="shared" si="270"/>
        <v>0</v>
      </c>
      <c r="Q395" s="67">
        <f>IF(E395&gt;HORAS!$B$97,J395,0)</f>
        <v>0</v>
      </c>
      <c r="R395" s="67">
        <f t="shared" si="243"/>
        <v>0</v>
      </c>
      <c r="S395" s="67">
        <f t="shared" si="244"/>
        <v>0</v>
      </c>
      <c r="T395" s="67"/>
      <c r="U395" s="67">
        <f t="shared" si="245"/>
        <v>6</v>
      </c>
      <c r="V395" s="70" t="e">
        <f>VLOOKUP(C395,HORAS!$A$120:$A$137,1,FALSE)</f>
        <v>#N/A</v>
      </c>
      <c r="W395" s="67" t="b">
        <f t="shared" si="246"/>
        <v>1</v>
      </c>
      <c r="X395" s="59">
        <f t="shared" si="247"/>
        <v>0</v>
      </c>
      <c r="Y395" s="71">
        <f t="shared" si="248"/>
        <v>0</v>
      </c>
      <c r="Z395" s="71">
        <f t="shared" si="249"/>
        <v>0</v>
      </c>
      <c r="AA395" s="67">
        <f t="shared" si="250"/>
        <v>0</v>
      </c>
      <c r="AB395" s="67">
        <f t="shared" si="251"/>
        <v>0</v>
      </c>
      <c r="AC395" s="69">
        <f>IF(U395=7,IF(E395&gt;HORAS!$B$97,E395-HORAS!$B$97,0),IF(W395=FALSE,IF(E395&gt;HORAS!$B$97,E395-HORAS!$B$97,0),0))</f>
        <v>0</v>
      </c>
      <c r="AD395" s="71">
        <f t="shared" si="252"/>
        <v>0</v>
      </c>
      <c r="AE395" s="71">
        <f t="shared" si="253"/>
        <v>0</v>
      </c>
      <c r="AF395" s="68">
        <f>IF(AE395&lt;=HORAS!$B$115,0,IF(AE395&lt;=HORAS!$B$116,0.25,IF(AE395&lt;=HORAS!$B$117,0.5,IF(AE395&lt;=HORAS!$B$114,0.75,1))))</f>
        <v>0</v>
      </c>
      <c r="AG395" s="67">
        <f t="shared" si="254"/>
        <v>0</v>
      </c>
      <c r="AH395" s="67">
        <f>IF(AA395&gt;=8,IF(E395&lt;HORAS!$B$97,AF395,0),0)</f>
        <v>0</v>
      </c>
      <c r="AI395" s="67">
        <f>IF(E395&gt;=HORAS!$B$97,AF395,0)</f>
        <v>0</v>
      </c>
      <c r="AJ395" s="67">
        <f t="shared" si="255"/>
        <v>0</v>
      </c>
      <c r="AK395" s="67">
        <f t="shared" si="255"/>
        <v>0</v>
      </c>
      <c r="AL395" s="71">
        <f t="shared" si="256"/>
        <v>0</v>
      </c>
      <c r="AN395" s="59">
        <f t="shared" si="257"/>
        <v>0</v>
      </c>
      <c r="AO395" s="58">
        <f>IF(H395=1,IF(D395&lt;HORAS!$B$104,HORAS!$D$104-HORAS!$B$104,HORAS!$D$104-D395),0)</f>
        <v>0</v>
      </c>
      <c r="AP395" s="58">
        <f>IF(H395=1,IF(E395&gt;HORAS!$C$104,HORAS!$C$104,E395),0)</f>
        <v>0</v>
      </c>
      <c r="AQ395" s="58">
        <f t="shared" si="258"/>
        <v>0</v>
      </c>
      <c r="AR395" s="72">
        <f t="shared" si="259"/>
        <v>0</v>
      </c>
      <c r="AS395" s="72">
        <f t="shared" si="260"/>
        <v>0</v>
      </c>
      <c r="AT395" s="68">
        <f>IF(AS395&lt;=HORAS!$B$115,0,IF(AS395&lt;=HORAS!$B$116,0.25,IF(AS395&lt;=HORAS!$B$117,0.5,IF(AS395&lt;=HORAS!$B$114,0.75,1))))</f>
        <v>0</v>
      </c>
      <c r="AU395" s="67">
        <f t="shared" si="261"/>
        <v>0</v>
      </c>
      <c r="AV395" s="59">
        <f>IF(H395=1,IF(E395&gt;HORAS!$C$104,E395-HORAS!$C$104),0)</f>
        <v>0</v>
      </c>
      <c r="AW395" s="67">
        <f t="shared" si="262"/>
        <v>0</v>
      </c>
      <c r="AX395" s="67">
        <f t="shared" si="263"/>
        <v>0</v>
      </c>
      <c r="AY395" s="68">
        <f>IF(AX395&lt;=HORAS!$B$115,0,IF(AX395&lt;=HORAS!$B$116,0.25,IF(AX395&lt;=HORAS!$B$117,0.5,IF(AX395&lt;=HORAS!$B$114,0.75,1))))</f>
        <v>0</v>
      </c>
      <c r="AZ395" s="67">
        <f t="shared" si="264"/>
        <v>0</v>
      </c>
      <c r="BA395" s="67"/>
    </row>
    <row r="396" spans="1:53" s="72" customFormat="1" x14ac:dyDescent="0.2">
      <c r="A396" s="64"/>
      <c r="B396" s="64"/>
      <c r="C396" s="61"/>
      <c r="D396" s="62"/>
      <c r="E396" s="59"/>
      <c r="F396" s="66">
        <f>IF(G396=1,0,IF(E396&gt;HORAS!$B$96,E396-HORAS!$B$96,))</f>
        <v>0</v>
      </c>
      <c r="G396" s="67">
        <f t="shared" si="265"/>
        <v>0</v>
      </c>
      <c r="H396" s="67">
        <f>IF(D396&gt;=HORAS!$B$103,1,0)</f>
        <v>0</v>
      </c>
      <c r="I396" s="68">
        <f t="shared" si="266"/>
        <v>0</v>
      </c>
      <c r="J396" s="68">
        <f>IF(I396&lt;=HORAS!$B$115,0,IF(I396&lt;=HORAS!$B$116,0.25,IF(I396&lt;=HORAS!$B$117,0.5,IF(I396&lt;=HORAS!$B$114,0.75,1))))</f>
        <v>0</v>
      </c>
      <c r="K396" s="69">
        <f>IF(G396=1,0,IF(E396&gt;HORAS!$B$97,E396-HORAS!$B$97,0))</f>
        <v>0</v>
      </c>
      <c r="L396" s="68">
        <f t="shared" si="267"/>
        <v>0</v>
      </c>
      <c r="M396" s="68">
        <f t="shared" si="268"/>
        <v>0</v>
      </c>
      <c r="N396" s="67">
        <f t="shared" si="269"/>
        <v>0</v>
      </c>
      <c r="O396" s="67">
        <f>IF(E396&lt;HORAS!$B$97,J396,0)</f>
        <v>0</v>
      </c>
      <c r="P396" s="67">
        <f t="shared" si="270"/>
        <v>0</v>
      </c>
      <c r="Q396" s="67">
        <f>IF(E396&gt;HORAS!$B$97,J396,0)</f>
        <v>0</v>
      </c>
      <c r="R396" s="67">
        <f t="shared" si="243"/>
        <v>0</v>
      </c>
      <c r="S396" s="67">
        <f t="shared" si="244"/>
        <v>0</v>
      </c>
      <c r="T396" s="67"/>
      <c r="U396" s="67">
        <f t="shared" si="245"/>
        <v>6</v>
      </c>
      <c r="V396" s="70" t="e">
        <f>VLOOKUP(C396,HORAS!$A$120:$A$137,1,FALSE)</f>
        <v>#N/A</v>
      </c>
      <c r="W396" s="67" t="b">
        <f t="shared" si="246"/>
        <v>1</v>
      </c>
      <c r="X396" s="59">
        <f t="shared" si="247"/>
        <v>0</v>
      </c>
      <c r="Y396" s="71">
        <f t="shared" si="248"/>
        <v>0</v>
      </c>
      <c r="Z396" s="71">
        <f t="shared" si="249"/>
        <v>0</v>
      </c>
      <c r="AA396" s="67">
        <f t="shared" si="250"/>
        <v>0</v>
      </c>
      <c r="AB396" s="67">
        <f t="shared" si="251"/>
        <v>0</v>
      </c>
      <c r="AC396" s="69">
        <f>IF(U396=7,IF(E396&gt;HORAS!$B$97,E396-HORAS!$B$97,0),IF(W396=FALSE,IF(E396&gt;HORAS!$B$97,E396-HORAS!$B$97,0),0))</f>
        <v>0</v>
      </c>
      <c r="AD396" s="71">
        <f t="shared" si="252"/>
        <v>0</v>
      </c>
      <c r="AE396" s="71">
        <f t="shared" si="253"/>
        <v>0</v>
      </c>
      <c r="AF396" s="68">
        <f>IF(AE396&lt;=HORAS!$B$115,0,IF(AE396&lt;=HORAS!$B$116,0.25,IF(AE396&lt;=HORAS!$B$117,0.5,IF(AE396&lt;=HORAS!$B$114,0.75,1))))</f>
        <v>0</v>
      </c>
      <c r="AG396" s="67">
        <f t="shared" si="254"/>
        <v>0</v>
      </c>
      <c r="AH396" s="67">
        <f>IF(AA396&gt;=8,IF(E396&lt;HORAS!$B$97,AF396,0),0)</f>
        <v>0</v>
      </c>
      <c r="AI396" s="67">
        <f>IF(E396&gt;=HORAS!$B$97,AF396,0)</f>
        <v>0</v>
      </c>
      <c r="AJ396" s="67">
        <f t="shared" si="255"/>
        <v>0</v>
      </c>
      <c r="AK396" s="67">
        <f t="shared" si="255"/>
        <v>0</v>
      </c>
      <c r="AL396" s="71">
        <f t="shared" si="256"/>
        <v>0</v>
      </c>
      <c r="AN396" s="59">
        <f t="shared" si="257"/>
        <v>0</v>
      </c>
      <c r="AO396" s="58">
        <f>IF(H396=1,IF(D396&lt;HORAS!$B$104,HORAS!$D$104-HORAS!$B$104,HORAS!$D$104-D396),0)</f>
        <v>0</v>
      </c>
      <c r="AP396" s="58">
        <f>IF(H396=1,IF(E396&gt;HORAS!$C$104,HORAS!$C$104,E396),0)</f>
        <v>0</v>
      </c>
      <c r="AQ396" s="58">
        <f t="shared" si="258"/>
        <v>0</v>
      </c>
      <c r="AR396" s="72">
        <f t="shared" si="259"/>
        <v>0</v>
      </c>
      <c r="AS396" s="72">
        <f t="shared" si="260"/>
        <v>0</v>
      </c>
      <c r="AT396" s="68">
        <f>IF(AS396&lt;=HORAS!$B$115,0,IF(AS396&lt;=HORAS!$B$116,0.25,IF(AS396&lt;=HORAS!$B$117,0.5,IF(AS396&lt;=HORAS!$B$114,0.75,1))))</f>
        <v>0</v>
      </c>
      <c r="AU396" s="67">
        <f t="shared" si="261"/>
        <v>0</v>
      </c>
      <c r="AV396" s="59">
        <f>IF(H396=1,IF(E396&gt;HORAS!$C$104,E396-HORAS!$C$104),0)</f>
        <v>0</v>
      </c>
      <c r="AW396" s="67">
        <f t="shared" si="262"/>
        <v>0</v>
      </c>
      <c r="AX396" s="67">
        <f t="shared" si="263"/>
        <v>0</v>
      </c>
      <c r="AY396" s="68">
        <f>IF(AX396&lt;=HORAS!$B$115,0,IF(AX396&lt;=HORAS!$B$116,0.25,IF(AX396&lt;=HORAS!$B$117,0.5,IF(AX396&lt;=HORAS!$B$114,0.75,1))))</f>
        <v>0</v>
      </c>
      <c r="AZ396" s="67">
        <f t="shared" si="264"/>
        <v>0</v>
      </c>
      <c r="BA396" s="67"/>
    </row>
    <row r="397" spans="1:53" s="72" customFormat="1" x14ac:dyDescent="0.2">
      <c r="A397" s="64"/>
      <c r="B397" s="64"/>
      <c r="C397" s="61"/>
      <c r="D397" s="62"/>
      <c r="E397" s="59"/>
      <c r="F397" s="66">
        <f>IF(G397=1,0,IF(E397&gt;HORAS!$B$96,E397-HORAS!$B$96,))</f>
        <v>0</v>
      </c>
      <c r="G397" s="67">
        <f t="shared" si="265"/>
        <v>0</v>
      </c>
      <c r="H397" s="67">
        <f>IF(D397&gt;=HORAS!$B$103,1,0)</f>
        <v>0</v>
      </c>
      <c r="I397" s="68">
        <f t="shared" si="266"/>
        <v>0</v>
      </c>
      <c r="J397" s="68">
        <f>IF(I397&lt;=HORAS!$B$115,0,IF(I397&lt;=HORAS!$B$116,0.25,IF(I397&lt;=HORAS!$B$117,0.5,IF(I397&lt;=HORAS!$B$114,0.75,1))))</f>
        <v>0</v>
      </c>
      <c r="K397" s="69">
        <f>IF(G397=1,0,IF(E397&gt;HORAS!$B$97,E397-HORAS!$B$97,0))</f>
        <v>0</v>
      </c>
      <c r="L397" s="68">
        <f t="shared" si="267"/>
        <v>0</v>
      </c>
      <c r="M397" s="68">
        <f t="shared" si="268"/>
        <v>0</v>
      </c>
      <c r="N397" s="67">
        <f t="shared" si="269"/>
        <v>0</v>
      </c>
      <c r="O397" s="67">
        <f>IF(E397&lt;HORAS!$B$97,J397,0)</f>
        <v>0</v>
      </c>
      <c r="P397" s="67">
        <f t="shared" si="270"/>
        <v>0</v>
      </c>
      <c r="Q397" s="67">
        <f>IF(E397&gt;HORAS!$B$97,J397,0)</f>
        <v>0</v>
      </c>
      <c r="R397" s="67">
        <f t="shared" si="243"/>
        <v>0</v>
      </c>
      <c r="S397" s="67">
        <f t="shared" si="244"/>
        <v>0</v>
      </c>
      <c r="T397" s="67"/>
      <c r="U397" s="67">
        <f t="shared" si="245"/>
        <v>6</v>
      </c>
      <c r="V397" s="70" t="e">
        <f>VLOOKUP(C397,HORAS!$A$120:$A$137,1,FALSE)</f>
        <v>#N/A</v>
      </c>
      <c r="W397" s="67" t="b">
        <f t="shared" si="246"/>
        <v>1</v>
      </c>
      <c r="X397" s="59">
        <f t="shared" si="247"/>
        <v>0</v>
      </c>
      <c r="Y397" s="71">
        <f t="shared" si="248"/>
        <v>0</v>
      </c>
      <c r="Z397" s="71">
        <f t="shared" si="249"/>
        <v>0</v>
      </c>
      <c r="AA397" s="67">
        <f t="shared" si="250"/>
        <v>0</v>
      </c>
      <c r="AB397" s="67">
        <f t="shared" si="251"/>
        <v>0</v>
      </c>
      <c r="AC397" s="69">
        <f>IF(U397=7,IF(E397&gt;HORAS!$B$97,E397-HORAS!$B$97,0),IF(W397=FALSE,IF(E397&gt;HORAS!$B$97,E397-HORAS!$B$97,0),0))</f>
        <v>0</v>
      </c>
      <c r="AD397" s="71">
        <f t="shared" si="252"/>
        <v>0</v>
      </c>
      <c r="AE397" s="71">
        <f t="shared" si="253"/>
        <v>0</v>
      </c>
      <c r="AF397" s="68">
        <f>IF(AE397&lt;=HORAS!$B$115,0,IF(AE397&lt;=HORAS!$B$116,0.25,IF(AE397&lt;=HORAS!$B$117,0.5,IF(AE397&lt;=HORAS!$B$114,0.75,1))))</f>
        <v>0</v>
      </c>
      <c r="AG397" s="67">
        <f t="shared" si="254"/>
        <v>0</v>
      </c>
      <c r="AH397" s="67">
        <f>IF(AA397&gt;=8,IF(E397&lt;HORAS!$B$97,AF397,0),0)</f>
        <v>0</v>
      </c>
      <c r="AI397" s="67">
        <f>IF(E397&gt;=HORAS!$B$97,AF397,0)</f>
        <v>0</v>
      </c>
      <c r="AJ397" s="67">
        <f t="shared" si="255"/>
        <v>0</v>
      </c>
      <c r="AK397" s="67">
        <f t="shared" si="255"/>
        <v>0</v>
      </c>
      <c r="AL397" s="71">
        <f t="shared" si="256"/>
        <v>0</v>
      </c>
      <c r="AN397" s="59">
        <f t="shared" si="257"/>
        <v>0</v>
      </c>
      <c r="AO397" s="58">
        <f>IF(H397=1,IF(D397&lt;HORAS!$B$104,HORAS!$D$104-HORAS!$B$104,HORAS!$D$104-D397),0)</f>
        <v>0</v>
      </c>
      <c r="AP397" s="58">
        <f>IF(H397=1,IF(E397&gt;HORAS!$C$104,HORAS!$C$104,E397),0)</f>
        <v>0</v>
      </c>
      <c r="AQ397" s="58">
        <f t="shared" si="258"/>
        <v>0</v>
      </c>
      <c r="AR397" s="72">
        <f t="shared" si="259"/>
        <v>0</v>
      </c>
      <c r="AS397" s="72">
        <f t="shared" si="260"/>
        <v>0</v>
      </c>
      <c r="AT397" s="68">
        <f>IF(AS397&lt;=HORAS!$B$115,0,IF(AS397&lt;=HORAS!$B$116,0.25,IF(AS397&lt;=HORAS!$B$117,0.5,IF(AS397&lt;=HORAS!$B$114,0.75,1))))</f>
        <v>0</v>
      </c>
      <c r="AU397" s="67">
        <f t="shared" si="261"/>
        <v>0</v>
      </c>
      <c r="AV397" s="59">
        <f>IF(H397=1,IF(E397&gt;HORAS!$C$104,E397-HORAS!$C$104),0)</f>
        <v>0</v>
      </c>
      <c r="AW397" s="67">
        <f t="shared" si="262"/>
        <v>0</v>
      </c>
      <c r="AX397" s="67">
        <f t="shared" si="263"/>
        <v>0</v>
      </c>
      <c r="AY397" s="68">
        <f>IF(AX397&lt;=HORAS!$B$115,0,IF(AX397&lt;=HORAS!$B$116,0.25,IF(AX397&lt;=HORAS!$B$117,0.5,IF(AX397&lt;=HORAS!$B$114,0.75,1))))</f>
        <v>0</v>
      </c>
      <c r="AZ397" s="67">
        <f t="shared" si="264"/>
        <v>0</v>
      </c>
      <c r="BA397" s="67"/>
    </row>
    <row r="398" spans="1:53" s="72" customFormat="1" x14ac:dyDescent="0.2">
      <c r="A398" s="64"/>
      <c r="B398" s="64"/>
      <c r="C398" s="61"/>
      <c r="D398" s="62"/>
      <c r="E398" s="59"/>
      <c r="F398" s="66">
        <f>IF(G398=1,0,IF(E398&gt;HORAS!$B$96,E398-HORAS!$B$96,))</f>
        <v>0</v>
      </c>
      <c r="G398" s="67">
        <f t="shared" si="265"/>
        <v>0</v>
      </c>
      <c r="H398" s="67">
        <f>IF(D398&gt;=HORAS!$B$103,1,0)</f>
        <v>0</v>
      </c>
      <c r="I398" s="68">
        <f t="shared" si="266"/>
        <v>0</v>
      </c>
      <c r="J398" s="68">
        <f>IF(I398&lt;=HORAS!$B$115,0,IF(I398&lt;=HORAS!$B$116,0.25,IF(I398&lt;=HORAS!$B$117,0.5,IF(I398&lt;=HORAS!$B$114,0.75,1))))</f>
        <v>0</v>
      </c>
      <c r="K398" s="69">
        <f>IF(G398=1,0,IF(E398&gt;HORAS!$B$97,E398-HORAS!$B$97,0))</f>
        <v>0</v>
      </c>
      <c r="L398" s="68">
        <f t="shared" si="267"/>
        <v>0</v>
      </c>
      <c r="M398" s="68">
        <f t="shared" si="268"/>
        <v>0</v>
      </c>
      <c r="N398" s="67">
        <f t="shared" si="269"/>
        <v>0</v>
      </c>
      <c r="O398" s="67">
        <f>IF(E398&lt;HORAS!$B$97,J398,0)</f>
        <v>0</v>
      </c>
      <c r="P398" s="67">
        <f t="shared" si="270"/>
        <v>0</v>
      </c>
      <c r="Q398" s="67">
        <f>IF(E398&gt;HORAS!$B$97,J398,0)</f>
        <v>0</v>
      </c>
      <c r="R398" s="67">
        <f t="shared" si="243"/>
        <v>0</v>
      </c>
      <c r="S398" s="67">
        <f t="shared" si="244"/>
        <v>0</v>
      </c>
      <c r="T398" s="67"/>
      <c r="U398" s="67">
        <f t="shared" si="245"/>
        <v>6</v>
      </c>
      <c r="V398" s="70" t="e">
        <f>VLOOKUP(C398,HORAS!$A$120:$A$137,1,FALSE)</f>
        <v>#N/A</v>
      </c>
      <c r="W398" s="67" t="b">
        <f t="shared" si="246"/>
        <v>1</v>
      </c>
      <c r="X398" s="59">
        <f t="shared" si="247"/>
        <v>0</v>
      </c>
      <c r="Y398" s="71">
        <f t="shared" si="248"/>
        <v>0</v>
      </c>
      <c r="Z398" s="71">
        <f t="shared" si="249"/>
        <v>0</v>
      </c>
      <c r="AA398" s="67">
        <f t="shared" si="250"/>
        <v>0</v>
      </c>
      <c r="AB398" s="67">
        <f t="shared" si="251"/>
        <v>0</v>
      </c>
      <c r="AC398" s="69">
        <f>IF(U398=7,IF(E398&gt;HORAS!$B$97,E398-HORAS!$B$97,0),IF(W398=FALSE,IF(E398&gt;HORAS!$B$97,E398-HORAS!$B$97,0),0))</f>
        <v>0</v>
      </c>
      <c r="AD398" s="71">
        <f t="shared" si="252"/>
        <v>0</v>
      </c>
      <c r="AE398" s="71">
        <f t="shared" si="253"/>
        <v>0</v>
      </c>
      <c r="AF398" s="68">
        <f>IF(AE398&lt;=HORAS!$B$115,0,IF(AE398&lt;=HORAS!$B$116,0.25,IF(AE398&lt;=HORAS!$B$117,0.5,IF(AE398&lt;=HORAS!$B$114,0.75,1))))</f>
        <v>0</v>
      </c>
      <c r="AG398" s="67">
        <f t="shared" si="254"/>
        <v>0</v>
      </c>
      <c r="AH398" s="67">
        <f>IF(AA398&gt;=8,IF(E398&lt;HORAS!$B$97,AF398,0),0)</f>
        <v>0</v>
      </c>
      <c r="AI398" s="67">
        <f>IF(E398&gt;=HORAS!$B$97,AF398,0)</f>
        <v>0</v>
      </c>
      <c r="AJ398" s="67">
        <f t="shared" si="255"/>
        <v>0</v>
      </c>
      <c r="AK398" s="67">
        <f t="shared" si="255"/>
        <v>0</v>
      </c>
      <c r="AL398" s="71">
        <f t="shared" si="256"/>
        <v>0</v>
      </c>
      <c r="AN398" s="59">
        <f t="shared" si="257"/>
        <v>0</v>
      </c>
      <c r="AO398" s="58">
        <f>IF(H398=1,IF(D398&lt;HORAS!$B$104,HORAS!$D$104-HORAS!$B$104,HORAS!$D$104-D398),0)</f>
        <v>0</v>
      </c>
      <c r="AP398" s="58">
        <f>IF(H398=1,IF(E398&gt;HORAS!$C$104,HORAS!$C$104,E398),0)</f>
        <v>0</v>
      </c>
      <c r="AQ398" s="58">
        <f t="shared" si="258"/>
        <v>0</v>
      </c>
      <c r="AR398" s="72">
        <f t="shared" si="259"/>
        <v>0</v>
      </c>
      <c r="AS398" s="72">
        <f t="shared" si="260"/>
        <v>0</v>
      </c>
      <c r="AT398" s="68">
        <f>IF(AS398&lt;=HORAS!$B$115,0,IF(AS398&lt;=HORAS!$B$116,0.25,IF(AS398&lt;=HORAS!$B$117,0.5,IF(AS398&lt;=HORAS!$B$114,0.75,1))))</f>
        <v>0</v>
      </c>
      <c r="AU398" s="67">
        <f t="shared" si="261"/>
        <v>0</v>
      </c>
      <c r="AV398" s="59">
        <f>IF(H398=1,IF(E398&gt;HORAS!$C$104,E398-HORAS!$C$104),0)</f>
        <v>0</v>
      </c>
      <c r="AW398" s="67">
        <f t="shared" si="262"/>
        <v>0</v>
      </c>
      <c r="AX398" s="67">
        <f t="shared" si="263"/>
        <v>0</v>
      </c>
      <c r="AY398" s="68">
        <f>IF(AX398&lt;=HORAS!$B$115,0,IF(AX398&lt;=HORAS!$B$116,0.25,IF(AX398&lt;=HORAS!$B$117,0.5,IF(AX398&lt;=HORAS!$B$114,0.75,1))))</f>
        <v>0</v>
      </c>
      <c r="AZ398" s="67">
        <f t="shared" si="264"/>
        <v>0</v>
      </c>
      <c r="BA398" s="67"/>
    </row>
    <row r="399" spans="1:53" s="72" customFormat="1" x14ac:dyDescent="0.2">
      <c r="A399" s="64"/>
      <c r="B399" s="64"/>
      <c r="C399" s="61"/>
      <c r="D399" s="62"/>
      <c r="E399" s="59"/>
      <c r="F399" s="66">
        <f>IF(G399=1,0,IF(E399&gt;HORAS!$B$96,E399-HORAS!$B$96,))</f>
        <v>0</v>
      </c>
      <c r="G399" s="67">
        <f t="shared" si="265"/>
        <v>0</v>
      </c>
      <c r="H399" s="67">
        <f>IF(D399&gt;=HORAS!$B$103,1,0)</f>
        <v>0</v>
      </c>
      <c r="I399" s="68">
        <f t="shared" si="266"/>
        <v>0</v>
      </c>
      <c r="J399" s="68">
        <f>IF(I399&lt;=HORAS!$B$115,0,IF(I399&lt;=HORAS!$B$116,0.25,IF(I399&lt;=HORAS!$B$117,0.5,IF(I399&lt;=HORAS!$B$114,0.75,1))))</f>
        <v>0</v>
      </c>
      <c r="K399" s="69">
        <f>IF(G399=1,0,IF(E399&gt;HORAS!$B$97,E399-HORAS!$B$97,0))</f>
        <v>0</v>
      </c>
      <c r="L399" s="68">
        <f t="shared" si="267"/>
        <v>0</v>
      </c>
      <c r="M399" s="68">
        <f t="shared" si="268"/>
        <v>0</v>
      </c>
      <c r="N399" s="67">
        <f t="shared" si="269"/>
        <v>0</v>
      </c>
      <c r="O399" s="67">
        <f>IF(E399&lt;HORAS!$B$97,J399,0)</f>
        <v>0</v>
      </c>
      <c r="P399" s="67">
        <f t="shared" si="270"/>
        <v>0</v>
      </c>
      <c r="Q399" s="67">
        <f>IF(E399&gt;HORAS!$B$97,J399,0)</f>
        <v>0</v>
      </c>
      <c r="R399" s="67">
        <f t="shared" si="243"/>
        <v>0</v>
      </c>
      <c r="S399" s="67">
        <f t="shared" si="244"/>
        <v>0</v>
      </c>
      <c r="T399" s="67"/>
      <c r="U399" s="67">
        <f t="shared" si="245"/>
        <v>6</v>
      </c>
      <c r="V399" s="70" t="e">
        <f>VLOOKUP(C399,HORAS!$A$120:$A$137,1,FALSE)</f>
        <v>#N/A</v>
      </c>
      <c r="W399" s="67" t="b">
        <f t="shared" si="246"/>
        <v>1</v>
      </c>
      <c r="X399" s="59">
        <f t="shared" si="247"/>
        <v>0</v>
      </c>
      <c r="Y399" s="71">
        <f t="shared" si="248"/>
        <v>0</v>
      </c>
      <c r="Z399" s="71">
        <f t="shared" si="249"/>
        <v>0</v>
      </c>
      <c r="AA399" s="67">
        <f t="shared" si="250"/>
        <v>0</v>
      </c>
      <c r="AB399" s="67">
        <f t="shared" si="251"/>
        <v>0</v>
      </c>
      <c r="AC399" s="69">
        <f>IF(U399=7,IF(E399&gt;HORAS!$B$97,E399-HORAS!$B$97,0),IF(W399=FALSE,IF(E399&gt;HORAS!$B$97,E399-HORAS!$B$97,0),0))</f>
        <v>0</v>
      </c>
      <c r="AD399" s="71">
        <f t="shared" si="252"/>
        <v>0</v>
      </c>
      <c r="AE399" s="71">
        <f t="shared" si="253"/>
        <v>0</v>
      </c>
      <c r="AF399" s="68">
        <f>IF(AE399&lt;=HORAS!$B$115,0,IF(AE399&lt;=HORAS!$B$116,0.25,IF(AE399&lt;=HORAS!$B$117,0.5,IF(AE399&lt;=HORAS!$B$114,0.75,1))))</f>
        <v>0</v>
      </c>
      <c r="AG399" s="67">
        <f t="shared" si="254"/>
        <v>0</v>
      </c>
      <c r="AH399" s="67">
        <f>IF(AA399&gt;=8,IF(E399&lt;HORAS!$B$97,AF399,0),0)</f>
        <v>0</v>
      </c>
      <c r="AI399" s="67">
        <f>IF(E399&gt;=HORAS!$B$97,AF399,0)</f>
        <v>0</v>
      </c>
      <c r="AJ399" s="67">
        <f t="shared" si="255"/>
        <v>0</v>
      </c>
      <c r="AK399" s="67">
        <f t="shared" si="255"/>
        <v>0</v>
      </c>
      <c r="AL399" s="71">
        <f t="shared" si="256"/>
        <v>0</v>
      </c>
      <c r="AN399" s="59">
        <f t="shared" si="257"/>
        <v>0</v>
      </c>
      <c r="AO399" s="58">
        <f>IF(H399=1,IF(D399&lt;HORAS!$B$104,HORAS!$D$104-HORAS!$B$104,HORAS!$D$104-D399),0)</f>
        <v>0</v>
      </c>
      <c r="AP399" s="58">
        <f>IF(H399=1,IF(E399&gt;HORAS!$C$104,HORAS!$C$104,E399),0)</f>
        <v>0</v>
      </c>
      <c r="AQ399" s="58">
        <f t="shared" si="258"/>
        <v>0</v>
      </c>
      <c r="AR399" s="72">
        <f t="shared" si="259"/>
        <v>0</v>
      </c>
      <c r="AS399" s="72">
        <f t="shared" si="260"/>
        <v>0</v>
      </c>
      <c r="AT399" s="68">
        <f>IF(AS399&lt;=HORAS!$B$115,0,IF(AS399&lt;=HORAS!$B$116,0.25,IF(AS399&lt;=HORAS!$B$117,0.5,IF(AS399&lt;=HORAS!$B$114,0.75,1))))</f>
        <v>0</v>
      </c>
      <c r="AU399" s="67">
        <f t="shared" si="261"/>
        <v>0</v>
      </c>
      <c r="AV399" s="59">
        <f>IF(H399=1,IF(E399&gt;HORAS!$C$104,E399-HORAS!$C$104),0)</f>
        <v>0</v>
      </c>
      <c r="AW399" s="67">
        <f t="shared" si="262"/>
        <v>0</v>
      </c>
      <c r="AX399" s="67">
        <f t="shared" si="263"/>
        <v>0</v>
      </c>
      <c r="AY399" s="68">
        <f>IF(AX399&lt;=HORAS!$B$115,0,IF(AX399&lt;=HORAS!$B$116,0.25,IF(AX399&lt;=HORAS!$B$117,0.5,IF(AX399&lt;=HORAS!$B$114,0.75,1))))</f>
        <v>0</v>
      </c>
      <c r="AZ399" s="67">
        <f t="shared" si="264"/>
        <v>0</v>
      </c>
      <c r="BA399" s="67"/>
    </row>
    <row r="400" spans="1:53" s="72" customFormat="1" x14ac:dyDescent="0.2">
      <c r="A400" s="64"/>
      <c r="B400" s="64"/>
      <c r="C400" s="61"/>
      <c r="D400" s="62"/>
      <c r="E400" s="59"/>
      <c r="F400" s="66">
        <f>IF(G400=1,0,IF(E400&gt;HORAS!$B$96,E400-HORAS!$B$96,))</f>
        <v>0</v>
      </c>
      <c r="G400" s="67">
        <f t="shared" si="265"/>
        <v>0</v>
      </c>
      <c r="H400" s="67">
        <f>IF(D400&gt;=HORAS!$B$103,1,0)</f>
        <v>0</v>
      </c>
      <c r="I400" s="68">
        <f t="shared" si="266"/>
        <v>0</v>
      </c>
      <c r="J400" s="68">
        <f>IF(I400&lt;=HORAS!$B$115,0,IF(I400&lt;=HORAS!$B$116,0.25,IF(I400&lt;=HORAS!$B$117,0.5,IF(I400&lt;=HORAS!$B$114,0.75,1))))</f>
        <v>0</v>
      </c>
      <c r="K400" s="69">
        <f>IF(G400=1,0,IF(E400&gt;HORAS!$B$97,E400-HORAS!$B$97,0))</f>
        <v>0</v>
      </c>
      <c r="L400" s="68">
        <f t="shared" si="267"/>
        <v>0</v>
      </c>
      <c r="M400" s="68">
        <f t="shared" si="268"/>
        <v>0</v>
      </c>
      <c r="N400" s="67">
        <f t="shared" si="269"/>
        <v>0</v>
      </c>
      <c r="O400" s="67">
        <f>IF(E400&lt;HORAS!$B$97,J400,0)</f>
        <v>0</v>
      </c>
      <c r="P400" s="67">
        <f t="shared" si="270"/>
        <v>0</v>
      </c>
      <c r="Q400" s="67">
        <f>IF(E400&gt;HORAS!$B$97,J400,0)</f>
        <v>0</v>
      </c>
      <c r="R400" s="67">
        <f t="shared" si="243"/>
        <v>0</v>
      </c>
      <c r="S400" s="67">
        <f t="shared" si="244"/>
        <v>0</v>
      </c>
      <c r="T400" s="67"/>
      <c r="U400" s="67">
        <f t="shared" si="245"/>
        <v>6</v>
      </c>
      <c r="V400" s="70" t="e">
        <f>VLOOKUP(C400,HORAS!$A$120:$A$137,1,FALSE)</f>
        <v>#N/A</v>
      </c>
      <c r="W400" s="67" t="b">
        <f t="shared" si="246"/>
        <v>1</v>
      </c>
      <c r="X400" s="59">
        <f t="shared" si="247"/>
        <v>0</v>
      </c>
      <c r="Y400" s="71">
        <f t="shared" si="248"/>
        <v>0</v>
      </c>
      <c r="Z400" s="71">
        <f t="shared" si="249"/>
        <v>0</v>
      </c>
      <c r="AA400" s="67">
        <f t="shared" si="250"/>
        <v>0</v>
      </c>
      <c r="AB400" s="67">
        <f t="shared" si="251"/>
        <v>0</v>
      </c>
      <c r="AC400" s="69">
        <f>IF(U400=7,IF(E400&gt;HORAS!$B$97,E400-HORAS!$B$97,0),IF(W400=FALSE,IF(E400&gt;HORAS!$B$97,E400-HORAS!$B$97,0),0))</f>
        <v>0</v>
      </c>
      <c r="AD400" s="71">
        <f t="shared" si="252"/>
        <v>0</v>
      </c>
      <c r="AE400" s="71">
        <f t="shared" si="253"/>
        <v>0</v>
      </c>
      <c r="AF400" s="68">
        <f>IF(AE400&lt;=HORAS!$B$115,0,IF(AE400&lt;=HORAS!$B$116,0.25,IF(AE400&lt;=HORAS!$B$117,0.5,IF(AE400&lt;=HORAS!$B$114,0.75,1))))</f>
        <v>0</v>
      </c>
      <c r="AG400" s="67">
        <f t="shared" si="254"/>
        <v>0</v>
      </c>
      <c r="AH400" s="67">
        <f>IF(AA400&gt;=8,IF(E400&lt;HORAS!$B$97,AF400,0),0)</f>
        <v>0</v>
      </c>
      <c r="AI400" s="67">
        <f>IF(E400&gt;=HORAS!$B$97,AF400,0)</f>
        <v>0</v>
      </c>
      <c r="AJ400" s="67">
        <f t="shared" si="255"/>
        <v>0</v>
      </c>
      <c r="AK400" s="67">
        <f t="shared" si="255"/>
        <v>0</v>
      </c>
      <c r="AL400" s="71">
        <f t="shared" si="256"/>
        <v>0</v>
      </c>
      <c r="AN400" s="59">
        <f t="shared" si="257"/>
        <v>0</v>
      </c>
      <c r="AO400" s="58">
        <f>IF(H400=1,IF(D400&lt;HORAS!$B$104,HORAS!$D$104-HORAS!$B$104,HORAS!$D$104-D400),0)</f>
        <v>0</v>
      </c>
      <c r="AP400" s="58">
        <f>IF(H400=1,IF(E400&gt;HORAS!$C$104,HORAS!$C$104,E400),0)</f>
        <v>0</v>
      </c>
      <c r="AQ400" s="58">
        <f t="shared" si="258"/>
        <v>0</v>
      </c>
      <c r="AR400" s="72">
        <f t="shared" si="259"/>
        <v>0</v>
      </c>
      <c r="AS400" s="72">
        <f t="shared" si="260"/>
        <v>0</v>
      </c>
      <c r="AT400" s="68">
        <f>IF(AS400&lt;=HORAS!$B$115,0,IF(AS400&lt;=HORAS!$B$116,0.25,IF(AS400&lt;=HORAS!$B$117,0.5,IF(AS400&lt;=HORAS!$B$114,0.75,1))))</f>
        <v>0</v>
      </c>
      <c r="AU400" s="67">
        <f t="shared" si="261"/>
        <v>0</v>
      </c>
      <c r="AV400" s="59">
        <f>IF(H400=1,IF(E400&gt;HORAS!$C$104,E400-HORAS!$C$104),0)</f>
        <v>0</v>
      </c>
      <c r="AW400" s="67">
        <f t="shared" si="262"/>
        <v>0</v>
      </c>
      <c r="AX400" s="67">
        <f t="shared" si="263"/>
        <v>0</v>
      </c>
      <c r="AY400" s="68">
        <f>IF(AX400&lt;=HORAS!$B$115,0,IF(AX400&lt;=HORAS!$B$116,0.25,IF(AX400&lt;=HORAS!$B$117,0.5,IF(AX400&lt;=HORAS!$B$114,0.75,1))))</f>
        <v>0</v>
      </c>
      <c r="AZ400" s="67">
        <f t="shared" si="264"/>
        <v>0</v>
      </c>
      <c r="BA400" s="67"/>
    </row>
    <row r="401" spans="1:53" s="72" customFormat="1" x14ac:dyDescent="0.2">
      <c r="A401" s="64"/>
      <c r="B401" s="64"/>
      <c r="C401" s="61"/>
      <c r="D401" s="62"/>
      <c r="E401" s="59"/>
      <c r="F401" s="66">
        <f>IF(G401=1,0,IF(E401&gt;HORAS!$B$96,E401-HORAS!$B$96,))</f>
        <v>0</v>
      </c>
      <c r="G401" s="67">
        <f t="shared" si="265"/>
        <v>0</v>
      </c>
      <c r="H401" s="67">
        <f>IF(D401&gt;=HORAS!$B$103,1,0)</f>
        <v>0</v>
      </c>
      <c r="I401" s="68">
        <f t="shared" si="266"/>
        <v>0</v>
      </c>
      <c r="J401" s="68">
        <f>IF(I401&lt;=HORAS!$B$115,0,IF(I401&lt;=HORAS!$B$116,0.25,IF(I401&lt;=HORAS!$B$117,0.5,IF(I401&lt;=HORAS!$B$114,0.75,1))))</f>
        <v>0</v>
      </c>
      <c r="K401" s="69">
        <f>IF(G401=1,0,IF(E401&gt;HORAS!$B$97,E401-HORAS!$B$97,0))</f>
        <v>0</v>
      </c>
      <c r="L401" s="68">
        <f t="shared" si="267"/>
        <v>0</v>
      </c>
      <c r="M401" s="68">
        <f t="shared" si="268"/>
        <v>0</v>
      </c>
      <c r="N401" s="67">
        <f t="shared" si="269"/>
        <v>0</v>
      </c>
      <c r="O401" s="67">
        <f>IF(E401&lt;HORAS!$B$97,J401,0)</f>
        <v>0</v>
      </c>
      <c r="P401" s="67">
        <f t="shared" si="270"/>
        <v>0</v>
      </c>
      <c r="Q401" s="67">
        <f>IF(E401&gt;HORAS!$B$97,J401,0)</f>
        <v>0</v>
      </c>
      <c r="R401" s="67">
        <f t="shared" si="243"/>
        <v>0</v>
      </c>
      <c r="S401" s="67">
        <f t="shared" si="244"/>
        <v>0</v>
      </c>
      <c r="T401" s="67"/>
      <c r="U401" s="67">
        <f t="shared" si="245"/>
        <v>6</v>
      </c>
      <c r="V401" s="70" t="e">
        <f>VLOOKUP(C401,HORAS!$A$120:$A$137,1,FALSE)</f>
        <v>#N/A</v>
      </c>
      <c r="W401" s="67" t="b">
        <f t="shared" si="246"/>
        <v>1</v>
      </c>
      <c r="X401" s="59">
        <f t="shared" si="247"/>
        <v>0</v>
      </c>
      <c r="Y401" s="71">
        <f t="shared" si="248"/>
        <v>0</v>
      </c>
      <c r="Z401" s="71">
        <f t="shared" si="249"/>
        <v>0</v>
      </c>
      <c r="AA401" s="67">
        <f t="shared" si="250"/>
        <v>0</v>
      </c>
      <c r="AB401" s="67">
        <f t="shared" si="251"/>
        <v>0</v>
      </c>
      <c r="AC401" s="69">
        <f>IF(U401=7,IF(E401&gt;HORAS!$B$97,E401-HORAS!$B$97,0),IF(W401=FALSE,IF(E401&gt;HORAS!$B$97,E401-HORAS!$B$97,0),0))</f>
        <v>0</v>
      </c>
      <c r="AD401" s="71">
        <f t="shared" si="252"/>
        <v>0</v>
      </c>
      <c r="AE401" s="71">
        <f t="shared" si="253"/>
        <v>0</v>
      </c>
      <c r="AF401" s="68">
        <f>IF(AE401&lt;=HORAS!$B$115,0,IF(AE401&lt;=HORAS!$B$116,0.25,IF(AE401&lt;=HORAS!$B$117,0.5,IF(AE401&lt;=HORAS!$B$114,0.75,1))))</f>
        <v>0</v>
      </c>
      <c r="AG401" s="67">
        <f t="shared" si="254"/>
        <v>0</v>
      </c>
      <c r="AH401" s="67">
        <f>IF(AA401&gt;=8,IF(E401&lt;HORAS!$B$97,AF401,0),0)</f>
        <v>0</v>
      </c>
      <c r="AI401" s="67">
        <f>IF(E401&gt;=HORAS!$B$97,AF401,0)</f>
        <v>0</v>
      </c>
      <c r="AJ401" s="67">
        <f t="shared" si="255"/>
        <v>0</v>
      </c>
      <c r="AK401" s="67">
        <f t="shared" si="255"/>
        <v>0</v>
      </c>
      <c r="AL401" s="71">
        <f t="shared" si="256"/>
        <v>0</v>
      </c>
      <c r="AN401" s="59">
        <f t="shared" si="257"/>
        <v>0</v>
      </c>
      <c r="AO401" s="58">
        <f>IF(H401=1,IF(D401&lt;HORAS!$B$104,HORAS!$D$104-HORAS!$B$104,HORAS!$D$104-D401),0)</f>
        <v>0</v>
      </c>
      <c r="AP401" s="58">
        <f>IF(H401=1,IF(E401&gt;HORAS!$C$104,HORAS!$C$104,E401),0)</f>
        <v>0</v>
      </c>
      <c r="AQ401" s="58">
        <f t="shared" si="258"/>
        <v>0</v>
      </c>
      <c r="AR401" s="72">
        <f t="shared" si="259"/>
        <v>0</v>
      </c>
      <c r="AS401" s="72">
        <f t="shared" si="260"/>
        <v>0</v>
      </c>
      <c r="AT401" s="68">
        <f>IF(AS401&lt;=HORAS!$B$115,0,IF(AS401&lt;=HORAS!$B$116,0.25,IF(AS401&lt;=HORAS!$B$117,0.5,IF(AS401&lt;=HORAS!$B$114,0.75,1))))</f>
        <v>0</v>
      </c>
      <c r="AU401" s="67">
        <f t="shared" si="261"/>
        <v>0</v>
      </c>
      <c r="AV401" s="59">
        <f>IF(H401=1,IF(E401&gt;HORAS!$C$104,E401-HORAS!$C$104),0)</f>
        <v>0</v>
      </c>
      <c r="AW401" s="67">
        <f t="shared" si="262"/>
        <v>0</v>
      </c>
      <c r="AX401" s="67">
        <f t="shared" si="263"/>
        <v>0</v>
      </c>
      <c r="AY401" s="68">
        <f>IF(AX401&lt;=HORAS!$B$115,0,IF(AX401&lt;=HORAS!$B$116,0.25,IF(AX401&lt;=HORAS!$B$117,0.5,IF(AX401&lt;=HORAS!$B$114,0.75,1))))</f>
        <v>0</v>
      </c>
      <c r="AZ401" s="67">
        <f t="shared" si="264"/>
        <v>0</v>
      </c>
      <c r="BA401" s="67"/>
    </row>
    <row r="402" spans="1:53" s="72" customFormat="1" x14ac:dyDescent="0.2">
      <c r="A402" s="64"/>
      <c r="B402" s="64"/>
      <c r="C402" s="61"/>
      <c r="D402" s="62"/>
      <c r="E402" s="63"/>
      <c r="F402" s="66">
        <f>IF(G402=1,0,IF(E402&gt;HORAS!$B$96,E402-HORAS!$B$96,))</f>
        <v>0</v>
      </c>
      <c r="G402" s="67">
        <f t="shared" si="265"/>
        <v>0</v>
      </c>
      <c r="H402" s="67">
        <f>IF(D402&gt;=HORAS!$B$103,1,0)</f>
        <v>0</v>
      </c>
      <c r="I402" s="68">
        <f t="shared" si="266"/>
        <v>0</v>
      </c>
      <c r="J402" s="68">
        <f>IF(I402&lt;=HORAS!$B$115,0,IF(I402&lt;=HORAS!$B$116,0.25,IF(I402&lt;=HORAS!$B$117,0.5,IF(I402&lt;=HORAS!$B$114,0.75,1))))</f>
        <v>0</v>
      </c>
      <c r="K402" s="69">
        <f>IF(G402=1,0,IF(E402&gt;HORAS!$B$97,E402-HORAS!$B$97,0))</f>
        <v>0</v>
      </c>
      <c r="L402" s="68">
        <f t="shared" si="267"/>
        <v>0</v>
      </c>
      <c r="M402" s="68">
        <f t="shared" si="268"/>
        <v>0</v>
      </c>
      <c r="N402" s="67">
        <f t="shared" si="269"/>
        <v>0</v>
      </c>
      <c r="O402" s="67">
        <f>IF(E402&lt;HORAS!$B$97,J402,0)</f>
        <v>0</v>
      </c>
      <c r="P402" s="67">
        <f t="shared" si="270"/>
        <v>0</v>
      </c>
      <c r="Q402" s="67">
        <f>IF(E402&gt;HORAS!$B$97,J402,0)</f>
        <v>0</v>
      </c>
      <c r="R402" s="67">
        <f t="shared" si="243"/>
        <v>0</v>
      </c>
      <c r="S402" s="67">
        <f t="shared" si="244"/>
        <v>0</v>
      </c>
      <c r="T402" s="67"/>
      <c r="U402" s="67">
        <f t="shared" si="245"/>
        <v>6</v>
      </c>
      <c r="V402" s="70" t="e">
        <f>VLOOKUP(C402,HORAS!$A$120:$A$137,1,FALSE)</f>
        <v>#N/A</v>
      </c>
      <c r="W402" s="67" t="b">
        <f t="shared" si="246"/>
        <v>1</v>
      </c>
      <c r="X402" s="59">
        <f t="shared" si="247"/>
        <v>0</v>
      </c>
      <c r="Y402" s="71">
        <f t="shared" si="248"/>
        <v>0</v>
      </c>
      <c r="Z402" s="71">
        <f t="shared" si="249"/>
        <v>0</v>
      </c>
      <c r="AA402" s="67">
        <f t="shared" si="250"/>
        <v>0</v>
      </c>
      <c r="AB402" s="67">
        <f t="shared" si="251"/>
        <v>0</v>
      </c>
      <c r="AC402" s="69">
        <f>IF(U402=7,IF(E402&gt;HORAS!$B$97,E402-HORAS!$B$97,0),IF(W402=FALSE,IF(E402&gt;HORAS!$B$97,E402-HORAS!$B$97,0),0))</f>
        <v>0</v>
      </c>
      <c r="AD402" s="71">
        <f t="shared" si="252"/>
        <v>0</v>
      </c>
      <c r="AE402" s="71">
        <f t="shared" si="253"/>
        <v>0</v>
      </c>
      <c r="AF402" s="68">
        <f>IF(AE402&lt;=HORAS!$B$115,0,IF(AE402&lt;=HORAS!$B$116,0.25,IF(AE402&lt;=HORAS!$B$117,0.5,IF(AE402&lt;=HORAS!$B$114,0.75,1))))</f>
        <v>0</v>
      </c>
      <c r="AG402" s="67">
        <f t="shared" si="254"/>
        <v>0</v>
      </c>
      <c r="AH402" s="67">
        <f>IF(AA402&gt;=8,IF(E402&lt;HORAS!$B$97,AF402,0),0)</f>
        <v>0</v>
      </c>
      <c r="AI402" s="67">
        <f>IF(E402&gt;=HORAS!$B$97,AF402,0)</f>
        <v>0</v>
      </c>
      <c r="AJ402" s="67">
        <f t="shared" si="255"/>
        <v>0</v>
      </c>
      <c r="AK402" s="67">
        <f t="shared" si="255"/>
        <v>0</v>
      </c>
      <c r="AL402" s="71">
        <f t="shared" si="256"/>
        <v>0</v>
      </c>
      <c r="AN402" s="59">
        <f t="shared" si="257"/>
        <v>0</v>
      </c>
      <c r="AO402" s="58">
        <f>IF(H402=1,IF(D402&lt;HORAS!$B$104,HORAS!$D$104-HORAS!$B$104,HORAS!$D$104-D402),0)</f>
        <v>0</v>
      </c>
      <c r="AP402" s="58">
        <f>IF(H402=1,IF(E402&gt;HORAS!$C$104,HORAS!$C$104,E402),0)</f>
        <v>0</v>
      </c>
      <c r="AQ402" s="58">
        <f t="shared" si="258"/>
        <v>0</v>
      </c>
      <c r="AR402" s="72">
        <f t="shared" si="259"/>
        <v>0</v>
      </c>
      <c r="AS402" s="72">
        <f t="shared" si="260"/>
        <v>0</v>
      </c>
      <c r="AT402" s="68">
        <f>IF(AS402&lt;=HORAS!$B$115,0,IF(AS402&lt;=HORAS!$B$116,0.25,IF(AS402&lt;=HORAS!$B$117,0.5,IF(AS402&lt;=HORAS!$B$114,0.75,1))))</f>
        <v>0</v>
      </c>
      <c r="AU402" s="67">
        <f t="shared" si="261"/>
        <v>0</v>
      </c>
      <c r="AV402" s="59">
        <f>IF(H402=1,IF(E402&gt;HORAS!$C$104,E402-HORAS!$C$104),0)</f>
        <v>0</v>
      </c>
      <c r="AW402" s="67">
        <f t="shared" si="262"/>
        <v>0</v>
      </c>
      <c r="AX402" s="67">
        <f t="shared" si="263"/>
        <v>0</v>
      </c>
      <c r="AY402" s="68">
        <f>IF(AX402&lt;=HORAS!$B$115,0,IF(AX402&lt;=HORAS!$B$116,0.25,IF(AX402&lt;=HORAS!$B$117,0.5,IF(AX402&lt;=HORAS!$B$114,0.75,1))))</f>
        <v>0</v>
      </c>
      <c r="AZ402" s="67">
        <f t="shared" si="264"/>
        <v>0</v>
      </c>
      <c r="BA402" s="67"/>
    </row>
    <row r="403" spans="1:53" s="72" customFormat="1" x14ac:dyDescent="0.2">
      <c r="A403" s="64"/>
      <c r="B403" s="64"/>
      <c r="C403" s="61"/>
      <c r="D403" s="62"/>
      <c r="E403" s="64"/>
      <c r="F403" s="66">
        <f>IF(G403=1,0,IF(E403&gt;HORAS!$B$96,E403-HORAS!$B$96,))</f>
        <v>0</v>
      </c>
      <c r="G403" s="67">
        <f t="shared" si="265"/>
        <v>0</v>
      </c>
      <c r="H403" s="67">
        <f>IF(D403&gt;=HORAS!$B$103,1,0)</f>
        <v>0</v>
      </c>
      <c r="I403" s="68">
        <f t="shared" si="266"/>
        <v>0</v>
      </c>
      <c r="J403" s="68">
        <f>IF(I403&lt;=HORAS!$B$115,0,IF(I403&lt;=HORAS!$B$116,0.25,IF(I403&lt;=HORAS!$B$117,0.5,IF(I403&lt;=HORAS!$B$114,0.75,1))))</f>
        <v>0</v>
      </c>
      <c r="K403" s="69">
        <f>IF(G403=1,0,IF(E403&gt;HORAS!$B$97,E403-HORAS!$B$97,0))</f>
        <v>0</v>
      </c>
      <c r="L403" s="68">
        <f t="shared" si="267"/>
        <v>0</v>
      </c>
      <c r="M403" s="68">
        <f t="shared" si="268"/>
        <v>0</v>
      </c>
      <c r="N403" s="67">
        <f t="shared" si="269"/>
        <v>0</v>
      </c>
      <c r="O403" s="67">
        <f>IF(E403&lt;HORAS!$B$97,J403,0)</f>
        <v>0</v>
      </c>
      <c r="P403" s="67">
        <f t="shared" si="270"/>
        <v>0</v>
      </c>
      <c r="Q403" s="67">
        <f>IF(E403&gt;HORAS!$B$97,J403,0)</f>
        <v>0</v>
      </c>
      <c r="R403" s="67">
        <f t="shared" si="243"/>
        <v>0</v>
      </c>
      <c r="S403" s="67">
        <f t="shared" si="244"/>
        <v>0</v>
      </c>
      <c r="T403" s="67"/>
      <c r="U403" s="67">
        <f t="shared" si="245"/>
        <v>6</v>
      </c>
      <c r="V403" s="70" t="e">
        <f>VLOOKUP(C403,HORAS!$A$120:$A$137,1,FALSE)</f>
        <v>#N/A</v>
      </c>
      <c r="W403" s="67" t="b">
        <f t="shared" si="246"/>
        <v>1</v>
      </c>
      <c r="X403" s="59">
        <f t="shared" si="247"/>
        <v>0</v>
      </c>
      <c r="Y403" s="71">
        <f t="shared" si="248"/>
        <v>0</v>
      </c>
      <c r="Z403" s="71">
        <f t="shared" si="249"/>
        <v>0</v>
      </c>
      <c r="AA403" s="67">
        <f t="shared" si="250"/>
        <v>0</v>
      </c>
      <c r="AB403" s="67">
        <f t="shared" si="251"/>
        <v>0</v>
      </c>
      <c r="AC403" s="69">
        <f>IF(U403=7,IF(E403&gt;HORAS!$B$97,E403-HORAS!$B$97,0),IF(W403=FALSE,IF(E403&gt;HORAS!$B$97,E403-HORAS!$B$97,0),0))</f>
        <v>0</v>
      </c>
      <c r="AD403" s="71">
        <f t="shared" si="252"/>
        <v>0</v>
      </c>
      <c r="AE403" s="71">
        <f t="shared" si="253"/>
        <v>0</v>
      </c>
      <c r="AF403" s="68">
        <f>IF(AE403&lt;=HORAS!$B$115,0,IF(AE403&lt;=HORAS!$B$116,0.25,IF(AE403&lt;=HORAS!$B$117,0.5,IF(AE403&lt;=HORAS!$B$114,0.75,1))))</f>
        <v>0</v>
      </c>
      <c r="AG403" s="67">
        <f t="shared" si="254"/>
        <v>0</v>
      </c>
      <c r="AH403" s="67">
        <f>IF(AA403&gt;=8,IF(E403&lt;HORAS!$B$97,AF403,0),0)</f>
        <v>0</v>
      </c>
      <c r="AI403" s="67">
        <f>IF(E403&gt;=HORAS!$B$97,AF403,0)</f>
        <v>0</v>
      </c>
      <c r="AJ403" s="67">
        <f t="shared" si="255"/>
        <v>0</v>
      </c>
      <c r="AK403" s="67">
        <f t="shared" si="255"/>
        <v>0</v>
      </c>
      <c r="AL403" s="71">
        <f t="shared" si="256"/>
        <v>0</v>
      </c>
      <c r="AN403" s="59">
        <f t="shared" si="257"/>
        <v>0</v>
      </c>
      <c r="AO403" s="58">
        <f>IF(H403=1,IF(D403&lt;HORAS!$B$104,HORAS!$D$104-HORAS!$B$104,HORAS!$D$104-D403),0)</f>
        <v>0</v>
      </c>
      <c r="AP403" s="58">
        <f>IF(H403=1,IF(E403&gt;HORAS!$C$104,HORAS!$C$104,E403),0)</f>
        <v>0</v>
      </c>
      <c r="AQ403" s="58">
        <f t="shared" si="258"/>
        <v>0</v>
      </c>
      <c r="AR403" s="72">
        <f t="shared" si="259"/>
        <v>0</v>
      </c>
      <c r="AS403" s="72">
        <f t="shared" si="260"/>
        <v>0</v>
      </c>
      <c r="AT403" s="68">
        <f>IF(AS403&lt;=HORAS!$B$115,0,IF(AS403&lt;=HORAS!$B$116,0.25,IF(AS403&lt;=HORAS!$B$117,0.5,IF(AS403&lt;=HORAS!$B$114,0.75,1))))</f>
        <v>0</v>
      </c>
      <c r="AU403" s="67">
        <f t="shared" si="261"/>
        <v>0</v>
      </c>
      <c r="AV403" s="59">
        <f>IF(H403=1,IF(E403&gt;HORAS!$C$104,E403-HORAS!$C$104),0)</f>
        <v>0</v>
      </c>
      <c r="AW403" s="67">
        <f t="shared" si="262"/>
        <v>0</v>
      </c>
      <c r="AX403" s="67">
        <f t="shared" si="263"/>
        <v>0</v>
      </c>
      <c r="AY403" s="68">
        <f>IF(AX403&lt;=HORAS!$B$115,0,IF(AX403&lt;=HORAS!$B$116,0.25,IF(AX403&lt;=HORAS!$B$117,0.5,IF(AX403&lt;=HORAS!$B$114,0.75,1))))</f>
        <v>0</v>
      </c>
      <c r="AZ403" s="67">
        <f t="shared" si="264"/>
        <v>0</v>
      </c>
      <c r="BA403" s="67"/>
    </row>
    <row r="404" spans="1:53" s="72" customFormat="1" x14ac:dyDescent="0.2">
      <c r="A404" s="64"/>
      <c r="B404" s="64"/>
      <c r="C404" s="61"/>
      <c r="D404" s="62"/>
      <c r="E404" s="59"/>
      <c r="F404" s="66">
        <f>IF(G404=1,0,IF(E404&gt;HORAS!$B$96,E404-HORAS!$B$96,))</f>
        <v>0</v>
      </c>
      <c r="G404" s="67">
        <f t="shared" si="265"/>
        <v>0</v>
      </c>
      <c r="H404" s="67">
        <f>IF(D404&gt;=HORAS!$B$103,1,0)</f>
        <v>0</v>
      </c>
      <c r="I404" s="68">
        <f t="shared" si="266"/>
        <v>0</v>
      </c>
      <c r="J404" s="68">
        <f>IF(I404&lt;=HORAS!$B$115,0,IF(I404&lt;=HORAS!$B$116,0.25,IF(I404&lt;=HORAS!$B$117,0.5,IF(I404&lt;=HORAS!$B$114,0.75,1))))</f>
        <v>0</v>
      </c>
      <c r="K404" s="69">
        <f>IF(G404=1,0,IF(E404&gt;HORAS!$B$97,E404-HORAS!$B$97,0))</f>
        <v>0</v>
      </c>
      <c r="L404" s="68">
        <f t="shared" si="267"/>
        <v>0</v>
      </c>
      <c r="M404" s="68">
        <f t="shared" si="268"/>
        <v>0</v>
      </c>
      <c r="N404" s="67">
        <f t="shared" si="269"/>
        <v>0</v>
      </c>
      <c r="O404" s="67">
        <f>IF(E404&lt;HORAS!$B$97,J404,0)</f>
        <v>0</v>
      </c>
      <c r="P404" s="67">
        <f t="shared" si="270"/>
        <v>0</v>
      </c>
      <c r="Q404" s="67">
        <f>IF(E404&gt;HORAS!$B$97,J404,0)</f>
        <v>0</v>
      </c>
      <c r="R404" s="67">
        <f t="shared" si="243"/>
        <v>0</v>
      </c>
      <c r="S404" s="67">
        <f t="shared" si="244"/>
        <v>0</v>
      </c>
      <c r="T404" s="67"/>
      <c r="U404" s="67">
        <f t="shared" si="245"/>
        <v>6</v>
      </c>
      <c r="V404" s="70" t="e">
        <f>VLOOKUP(C404,HORAS!$A$120:$A$137,1,FALSE)</f>
        <v>#N/A</v>
      </c>
      <c r="W404" s="67" t="b">
        <f t="shared" si="246"/>
        <v>1</v>
      </c>
      <c r="X404" s="59">
        <f t="shared" si="247"/>
        <v>0</v>
      </c>
      <c r="Y404" s="71">
        <f t="shared" si="248"/>
        <v>0</v>
      </c>
      <c r="Z404" s="71">
        <f t="shared" si="249"/>
        <v>0</v>
      </c>
      <c r="AA404" s="67">
        <f t="shared" si="250"/>
        <v>0</v>
      </c>
      <c r="AB404" s="67">
        <f t="shared" si="251"/>
        <v>0</v>
      </c>
      <c r="AC404" s="69">
        <f>IF(U404=7,IF(E404&gt;HORAS!$B$97,E404-HORAS!$B$97,0),IF(W404=FALSE,IF(E404&gt;HORAS!$B$97,E404-HORAS!$B$97,0),0))</f>
        <v>0</v>
      </c>
      <c r="AD404" s="71">
        <f t="shared" si="252"/>
        <v>0</v>
      </c>
      <c r="AE404" s="71">
        <f t="shared" si="253"/>
        <v>0</v>
      </c>
      <c r="AF404" s="68">
        <f>IF(AE404&lt;=HORAS!$B$115,0,IF(AE404&lt;=HORAS!$B$116,0.25,IF(AE404&lt;=HORAS!$B$117,0.5,IF(AE404&lt;=HORAS!$B$114,0.75,1))))</f>
        <v>0</v>
      </c>
      <c r="AG404" s="67">
        <f t="shared" si="254"/>
        <v>0</v>
      </c>
      <c r="AH404" s="67">
        <f>IF(AA404&gt;=8,IF(E404&lt;HORAS!$B$97,AF404,0),0)</f>
        <v>0</v>
      </c>
      <c r="AI404" s="67">
        <f>IF(E404&gt;=HORAS!$B$97,AF404,0)</f>
        <v>0</v>
      </c>
      <c r="AJ404" s="67">
        <f t="shared" si="255"/>
        <v>0</v>
      </c>
      <c r="AK404" s="67">
        <f t="shared" si="255"/>
        <v>0</v>
      </c>
      <c r="AL404" s="71">
        <f t="shared" si="256"/>
        <v>0</v>
      </c>
      <c r="AN404" s="59">
        <f t="shared" si="257"/>
        <v>0</v>
      </c>
      <c r="AO404" s="58">
        <f>IF(H404=1,IF(D404&lt;HORAS!$B$104,HORAS!$D$104-HORAS!$B$104,HORAS!$D$104-D404),0)</f>
        <v>0</v>
      </c>
      <c r="AP404" s="58">
        <f>IF(H404=1,IF(E404&gt;HORAS!$C$104,HORAS!$C$104,E404),0)</f>
        <v>0</v>
      </c>
      <c r="AQ404" s="58">
        <f t="shared" si="258"/>
        <v>0</v>
      </c>
      <c r="AR404" s="72">
        <f t="shared" si="259"/>
        <v>0</v>
      </c>
      <c r="AS404" s="72">
        <f t="shared" si="260"/>
        <v>0</v>
      </c>
      <c r="AT404" s="68">
        <f>IF(AS404&lt;=HORAS!$B$115,0,IF(AS404&lt;=HORAS!$B$116,0.25,IF(AS404&lt;=HORAS!$B$117,0.5,IF(AS404&lt;=HORAS!$B$114,0.75,1))))</f>
        <v>0</v>
      </c>
      <c r="AU404" s="67">
        <f t="shared" si="261"/>
        <v>0</v>
      </c>
      <c r="AV404" s="59">
        <f>IF(H404=1,IF(E404&gt;HORAS!$C$104,E404-HORAS!$C$104),0)</f>
        <v>0</v>
      </c>
      <c r="AW404" s="67">
        <f t="shared" si="262"/>
        <v>0</v>
      </c>
      <c r="AX404" s="67">
        <f t="shared" si="263"/>
        <v>0</v>
      </c>
      <c r="AY404" s="68">
        <f>IF(AX404&lt;=HORAS!$B$115,0,IF(AX404&lt;=HORAS!$B$116,0.25,IF(AX404&lt;=HORAS!$B$117,0.5,IF(AX404&lt;=HORAS!$B$114,0.75,1))))</f>
        <v>0</v>
      </c>
      <c r="AZ404" s="67">
        <f t="shared" si="264"/>
        <v>0</v>
      </c>
      <c r="BA404" s="67"/>
    </row>
    <row r="405" spans="1:53" s="72" customFormat="1" x14ac:dyDescent="0.2">
      <c r="A405" s="64"/>
      <c r="B405" s="64"/>
      <c r="C405" s="61"/>
      <c r="D405" s="62"/>
      <c r="E405" s="59"/>
      <c r="F405" s="66">
        <f>IF(G405=1,0,IF(E405&gt;HORAS!$B$96,E405-HORAS!$B$96,))</f>
        <v>0</v>
      </c>
      <c r="G405" s="67">
        <f t="shared" si="265"/>
        <v>0</v>
      </c>
      <c r="H405" s="67">
        <f>IF(D405&gt;=HORAS!$B$103,1,0)</f>
        <v>0</v>
      </c>
      <c r="I405" s="68">
        <f t="shared" si="266"/>
        <v>0</v>
      </c>
      <c r="J405" s="68">
        <f>IF(I405&lt;=HORAS!$B$115,0,IF(I405&lt;=HORAS!$B$116,0.25,IF(I405&lt;=HORAS!$B$117,0.5,IF(I405&lt;=HORAS!$B$114,0.75,1))))</f>
        <v>0</v>
      </c>
      <c r="K405" s="69">
        <f>IF(G405=1,0,IF(E405&gt;HORAS!$B$97,E405-HORAS!$B$97,0))</f>
        <v>0</v>
      </c>
      <c r="L405" s="68">
        <f t="shared" si="267"/>
        <v>0</v>
      </c>
      <c r="M405" s="68">
        <f t="shared" si="268"/>
        <v>0</v>
      </c>
      <c r="N405" s="67">
        <f t="shared" si="269"/>
        <v>0</v>
      </c>
      <c r="O405" s="67">
        <f>IF(E405&lt;HORAS!$B$97,J405,0)</f>
        <v>0</v>
      </c>
      <c r="P405" s="67">
        <f t="shared" si="270"/>
        <v>0</v>
      </c>
      <c r="Q405" s="67">
        <f>IF(E405&gt;HORAS!$B$97,J405,0)</f>
        <v>0</v>
      </c>
      <c r="R405" s="67">
        <f t="shared" si="243"/>
        <v>0</v>
      </c>
      <c r="S405" s="67">
        <f t="shared" si="244"/>
        <v>0</v>
      </c>
      <c r="T405" s="67"/>
      <c r="U405" s="67">
        <f t="shared" si="245"/>
        <v>6</v>
      </c>
      <c r="V405" s="70" t="e">
        <f>VLOOKUP(C405,HORAS!$A$120:$A$137,1,FALSE)</f>
        <v>#N/A</v>
      </c>
      <c r="W405" s="67" t="b">
        <f t="shared" si="246"/>
        <v>1</v>
      </c>
      <c r="X405" s="59">
        <f t="shared" si="247"/>
        <v>0</v>
      </c>
      <c r="Y405" s="71">
        <f t="shared" si="248"/>
        <v>0</v>
      </c>
      <c r="Z405" s="71">
        <f t="shared" si="249"/>
        <v>0</v>
      </c>
      <c r="AA405" s="67">
        <f t="shared" si="250"/>
        <v>0</v>
      </c>
      <c r="AB405" s="67">
        <f t="shared" si="251"/>
        <v>0</v>
      </c>
      <c r="AC405" s="69">
        <f>IF(U405=7,IF(E405&gt;HORAS!$B$97,E405-HORAS!$B$97,0),IF(W405=FALSE,IF(E405&gt;HORAS!$B$97,E405-HORAS!$B$97,0),0))</f>
        <v>0</v>
      </c>
      <c r="AD405" s="71">
        <f t="shared" si="252"/>
        <v>0</v>
      </c>
      <c r="AE405" s="71">
        <f t="shared" si="253"/>
        <v>0</v>
      </c>
      <c r="AF405" s="68">
        <f>IF(AE405&lt;=HORAS!$B$115,0,IF(AE405&lt;=HORAS!$B$116,0.25,IF(AE405&lt;=HORAS!$B$117,0.5,IF(AE405&lt;=HORAS!$B$114,0.75,1))))</f>
        <v>0</v>
      </c>
      <c r="AG405" s="67">
        <f t="shared" si="254"/>
        <v>0</v>
      </c>
      <c r="AH405" s="67">
        <f>IF(AA405&gt;=8,IF(E405&lt;HORAS!$B$97,AF405,0),0)</f>
        <v>0</v>
      </c>
      <c r="AI405" s="67">
        <f>IF(E405&gt;=HORAS!$B$97,AF405,0)</f>
        <v>0</v>
      </c>
      <c r="AJ405" s="67">
        <f t="shared" si="255"/>
        <v>0</v>
      </c>
      <c r="AK405" s="67">
        <f t="shared" si="255"/>
        <v>0</v>
      </c>
      <c r="AL405" s="71">
        <f t="shared" si="256"/>
        <v>0</v>
      </c>
      <c r="AN405" s="59">
        <f t="shared" si="257"/>
        <v>0</v>
      </c>
      <c r="AO405" s="58">
        <f>IF(H405=1,IF(D405&lt;HORAS!$B$104,HORAS!$D$104-HORAS!$B$104,HORAS!$D$104-D405),0)</f>
        <v>0</v>
      </c>
      <c r="AP405" s="58">
        <f>IF(H405=1,IF(E405&gt;HORAS!$C$104,HORAS!$C$104,E405),0)</f>
        <v>0</v>
      </c>
      <c r="AQ405" s="58">
        <f t="shared" si="258"/>
        <v>0</v>
      </c>
      <c r="AR405" s="72">
        <f t="shared" si="259"/>
        <v>0</v>
      </c>
      <c r="AS405" s="72">
        <f t="shared" si="260"/>
        <v>0</v>
      </c>
      <c r="AT405" s="68">
        <f>IF(AS405&lt;=HORAS!$B$115,0,IF(AS405&lt;=HORAS!$B$116,0.25,IF(AS405&lt;=HORAS!$B$117,0.5,IF(AS405&lt;=HORAS!$B$114,0.75,1))))</f>
        <v>0</v>
      </c>
      <c r="AU405" s="67">
        <f t="shared" si="261"/>
        <v>0</v>
      </c>
      <c r="AV405" s="59">
        <f>IF(H405=1,IF(E405&gt;HORAS!$C$104,E405-HORAS!$C$104),0)</f>
        <v>0</v>
      </c>
      <c r="AW405" s="67">
        <f t="shared" si="262"/>
        <v>0</v>
      </c>
      <c r="AX405" s="67">
        <f t="shared" si="263"/>
        <v>0</v>
      </c>
      <c r="AY405" s="68">
        <f>IF(AX405&lt;=HORAS!$B$115,0,IF(AX405&lt;=HORAS!$B$116,0.25,IF(AX405&lt;=HORAS!$B$117,0.5,IF(AX405&lt;=HORAS!$B$114,0.75,1))))</f>
        <v>0</v>
      </c>
      <c r="AZ405" s="67">
        <f t="shared" si="264"/>
        <v>0</v>
      </c>
      <c r="BA405" s="67"/>
    </row>
    <row r="406" spans="1:53" s="72" customFormat="1" x14ac:dyDescent="0.2">
      <c r="A406" s="64"/>
      <c r="B406" s="64"/>
      <c r="C406" s="61"/>
      <c r="D406" s="62"/>
      <c r="E406" s="59"/>
      <c r="F406" s="66">
        <f>IF(G406=1,0,IF(E406&gt;HORAS!$B$96,E406-HORAS!$B$96,))</f>
        <v>0</v>
      </c>
      <c r="G406" s="67">
        <f t="shared" si="265"/>
        <v>0</v>
      </c>
      <c r="H406" s="67">
        <f>IF(D406&gt;=HORAS!$B$103,1,0)</f>
        <v>0</v>
      </c>
      <c r="I406" s="68">
        <f t="shared" si="266"/>
        <v>0</v>
      </c>
      <c r="J406" s="68">
        <f>IF(I406&lt;=HORAS!$B$115,0,IF(I406&lt;=HORAS!$B$116,0.25,IF(I406&lt;=HORAS!$B$117,0.5,IF(I406&lt;=HORAS!$B$114,0.75,1))))</f>
        <v>0</v>
      </c>
      <c r="K406" s="69">
        <f>IF(G406=1,0,IF(E406&gt;HORAS!$B$97,E406-HORAS!$B$97,0))</f>
        <v>0</v>
      </c>
      <c r="L406" s="68">
        <f t="shared" si="267"/>
        <v>0</v>
      </c>
      <c r="M406" s="68">
        <f t="shared" si="268"/>
        <v>0</v>
      </c>
      <c r="N406" s="67">
        <f t="shared" si="269"/>
        <v>0</v>
      </c>
      <c r="O406" s="67">
        <f>IF(E406&lt;HORAS!$B$97,J406,0)</f>
        <v>0</v>
      </c>
      <c r="P406" s="67">
        <f t="shared" si="270"/>
        <v>0</v>
      </c>
      <c r="Q406" s="67">
        <f>IF(E406&gt;HORAS!$B$97,J406,0)</f>
        <v>0</v>
      </c>
      <c r="R406" s="67">
        <f t="shared" si="243"/>
        <v>0</v>
      </c>
      <c r="S406" s="67">
        <f t="shared" si="244"/>
        <v>0</v>
      </c>
      <c r="T406" s="67"/>
      <c r="U406" s="67">
        <f t="shared" si="245"/>
        <v>6</v>
      </c>
      <c r="V406" s="70" t="e">
        <f>VLOOKUP(C406,HORAS!$A$120:$A$137,1,FALSE)</f>
        <v>#N/A</v>
      </c>
      <c r="W406" s="67" t="b">
        <f t="shared" si="246"/>
        <v>1</v>
      </c>
      <c r="X406" s="59">
        <f t="shared" si="247"/>
        <v>0</v>
      </c>
      <c r="Y406" s="71">
        <f t="shared" si="248"/>
        <v>0</v>
      </c>
      <c r="Z406" s="71">
        <f t="shared" si="249"/>
        <v>0</v>
      </c>
      <c r="AA406" s="67">
        <f t="shared" si="250"/>
        <v>0</v>
      </c>
      <c r="AB406" s="67">
        <f t="shared" si="251"/>
        <v>0</v>
      </c>
      <c r="AC406" s="69">
        <f>IF(U406=7,IF(E406&gt;HORAS!$B$97,E406-HORAS!$B$97,0),IF(W406=FALSE,IF(E406&gt;HORAS!$B$97,E406-HORAS!$B$97,0),0))</f>
        <v>0</v>
      </c>
      <c r="AD406" s="71">
        <f t="shared" si="252"/>
        <v>0</v>
      </c>
      <c r="AE406" s="71">
        <f t="shared" si="253"/>
        <v>0</v>
      </c>
      <c r="AF406" s="68">
        <f>IF(AE406&lt;=HORAS!$B$115,0,IF(AE406&lt;=HORAS!$B$116,0.25,IF(AE406&lt;=HORAS!$B$117,0.5,IF(AE406&lt;=HORAS!$B$114,0.75,1))))</f>
        <v>0</v>
      </c>
      <c r="AG406" s="67">
        <f t="shared" si="254"/>
        <v>0</v>
      </c>
      <c r="AH406" s="67">
        <f>IF(AA406&gt;=8,IF(E406&lt;HORAS!$B$97,AF406,0),0)</f>
        <v>0</v>
      </c>
      <c r="AI406" s="67">
        <f>IF(E406&gt;=HORAS!$B$97,AF406,0)</f>
        <v>0</v>
      </c>
      <c r="AJ406" s="67">
        <f t="shared" si="255"/>
        <v>0</v>
      </c>
      <c r="AK406" s="67">
        <f t="shared" si="255"/>
        <v>0</v>
      </c>
      <c r="AL406" s="71">
        <f t="shared" si="256"/>
        <v>0</v>
      </c>
      <c r="AN406" s="59">
        <f t="shared" si="257"/>
        <v>0</v>
      </c>
      <c r="AO406" s="58">
        <f>IF(H406=1,IF(D406&lt;HORAS!$B$104,HORAS!$D$104-HORAS!$B$104,HORAS!$D$104-D406),0)</f>
        <v>0</v>
      </c>
      <c r="AP406" s="58">
        <f>IF(H406=1,IF(E406&gt;HORAS!$C$104,HORAS!$C$104,E406),0)</f>
        <v>0</v>
      </c>
      <c r="AQ406" s="58">
        <f t="shared" si="258"/>
        <v>0</v>
      </c>
      <c r="AR406" s="72">
        <f t="shared" si="259"/>
        <v>0</v>
      </c>
      <c r="AS406" s="72">
        <f t="shared" si="260"/>
        <v>0</v>
      </c>
      <c r="AT406" s="68">
        <f>IF(AS406&lt;=HORAS!$B$115,0,IF(AS406&lt;=HORAS!$B$116,0.25,IF(AS406&lt;=HORAS!$B$117,0.5,IF(AS406&lt;=HORAS!$B$114,0.75,1))))</f>
        <v>0</v>
      </c>
      <c r="AU406" s="67">
        <f t="shared" si="261"/>
        <v>0</v>
      </c>
      <c r="AV406" s="59">
        <f>IF(H406=1,IF(E406&gt;HORAS!$C$104,E406-HORAS!$C$104),0)</f>
        <v>0</v>
      </c>
      <c r="AW406" s="67">
        <f t="shared" si="262"/>
        <v>0</v>
      </c>
      <c r="AX406" s="67">
        <f t="shared" si="263"/>
        <v>0</v>
      </c>
      <c r="AY406" s="68">
        <f>IF(AX406&lt;=HORAS!$B$115,0,IF(AX406&lt;=HORAS!$B$116,0.25,IF(AX406&lt;=HORAS!$B$117,0.5,IF(AX406&lt;=HORAS!$B$114,0.75,1))))</f>
        <v>0</v>
      </c>
      <c r="AZ406" s="67">
        <f t="shared" si="264"/>
        <v>0</v>
      </c>
      <c r="BA406" s="67"/>
    </row>
    <row r="407" spans="1:53" s="72" customFormat="1" x14ac:dyDescent="0.2">
      <c r="A407" s="64"/>
      <c r="B407" s="64"/>
      <c r="C407" s="61"/>
      <c r="D407" s="62"/>
      <c r="E407" s="59"/>
      <c r="F407" s="66">
        <f>IF(G407=1,0,IF(E407&gt;HORAS!$B$96,E407-HORAS!$B$96,))</f>
        <v>0</v>
      </c>
      <c r="G407" s="67">
        <f t="shared" si="265"/>
        <v>0</v>
      </c>
      <c r="H407" s="67">
        <f>IF(D407&gt;=HORAS!$B$103,1,0)</f>
        <v>0</v>
      </c>
      <c r="I407" s="68">
        <f t="shared" si="266"/>
        <v>0</v>
      </c>
      <c r="J407" s="68">
        <f>IF(I407&lt;=HORAS!$B$115,0,IF(I407&lt;=HORAS!$B$116,0.25,IF(I407&lt;=HORAS!$B$117,0.5,IF(I407&lt;=HORAS!$B$114,0.75,1))))</f>
        <v>0</v>
      </c>
      <c r="K407" s="69">
        <f>IF(G407=1,0,IF(E407&gt;HORAS!$B$97,E407-HORAS!$B$97,0))</f>
        <v>0</v>
      </c>
      <c r="L407" s="68">
        <f t="shared" si="267"/>
        <v>0</v>
      </c>
      <c r="M407" s="68">
        <f t="shared" si="268"/>
        <v>0</v>
      </c>
      <c r="N407" s="67">
        <f t="shared" si="269"/>
        <v>0</v>
      </c>
      <c r="O407" s="67">
        <f>IF(E407&lt;HORAS!$B$97,J407,0)</f>
        <v>0</v>
      </c>
      <c r="P407" s="67">
        <f t="shared" si="270"/>
        <v>0</v>
      </c>
      <c r="Q407" s="67">
        <f>IF(E407&gt;HORAS!$B$97,J407,0)</f>
        <v>0</v>
      </c>
      <c r="R407" s="67">
        <f t="shared" si="243"/>
        <v>0</v>
      </c>
      <c r="S407" s="67">
        <f t="shared" si="244"/>
        <v>0</v>
      </c>
      <c r="T407" s="67"/>
      <c r="U407" s="67">
        <f t="shared" si="245"/>
        <v>6</v>
      </c>
      <c r="V407" s="70" t="e">
        <f>VLOOKUP(C407,HORAS!$A$120:$A$137,1,FALSE)</f>
        <v>#N/A</v>
      </c>
      <c r="W407" s="67" t="b">
        <f t="shared" si="246"/>
        <v>1</v>
      </c>
      <c r="X407" s="59">
        <f t="shared" si="247"/>
        <v>0</v>
      </c>
      <c r="Y407" s="71">
        <f t="shared" si="248"/>
        <v>0</v>
      </c>
      <c r="Z407" s="71">
        <f t="shared" si="249"/>
        <v>0</v>
      </c>
      <c r="AA407" s="67">
        <f t="shared" si="250"/>
        <v>0</v>
      </c>
      <c r="AB407" s="67">
        <f t="shared" si="251"/>
        <v>0</v>
      </c>
      <c r="AC407" s="69">
        <f>IF(U407=7,IF(E407&gt;HORAS!$B$97,E407-HORAS!$B$97,0),IF(W407=FALSE,IF(E407&gt;HORAS!$B$97,E407-HORAS!$B$97,0),0))</f>
        <v>0</v>
      </c>
      <c r="AD407" s="71">
        <f t="shared" si="252"/>
        <v>0</v>
      </c>
      <c r="AE407" s="71">
        <f t="shared" si="253"/>
        <v>0</v>
      </c>
      <c r="AF407" s="68">
        <f>IF(AE407&lt;=HORAS!$B$115,0,IF(AE407&lt;=HORAS!$B$116,0.25,IF(AE407&lt;=HORAS!$B$117,0.5,IF(AE407&lt;=HORAS!$B$114,0.75,1))))</f>
        <v>0</v>
      </c>
      <c r="AG407" s="67">
        <f t="shared" si="254"/>
        <v>0</v>
      </c>
      <c r="AH407" s="67">
        <f>IF(AA407&gt;=8,IF(E407&lt;HORAS!$B$97,AF407,0),0)</f>
        <v>0</v>
      </c>
      <c r="AI407" s="67">
        <f>IF(E407&gt;=HORAS!$B$97,AF407,0)</f>
        <v>0</v>
      </c>
      <c r="AJ407" s="67">
        <f t="shared" si="255"/>
        <v>0</v>
      </c>
      <c r="AK407" s="67">
        <f t="shared" si="255"/>
        <v>0</v>
      </c>
      <c r="AL407" s="71">
        <f t="shared" si="256"/>
        <v>0</v>
      </c>
      <c r="AN407" s="59">
        <f t="shared" si="257"/>
        <v>0</v>
      </c>
      <c r="AO407" s="58">
        <f>IF(H407=1,IF(D407&lt;HORAS!$B$104,HORAS!$D$104-HORAS!$B$104,HORAS!$D$104-D407),0)</f>
        <v>0</v>
      </c>
      <c r="AP407" s="58">
        <f>IF(H407=1,IF(E407&gt;HORAS!$C$104,HORAS!$C$104,E407),0)</f>
        <v>0</v>
      </c>
      <c r="AQ407" s="58">
        <f t="shared" si="258"/>
        <v>0</v>
      </c>
      <c r="AR407" s="72">
        <f t="shared" si="259"/>
        <v>0</v>
      </c>
      <c r="AS407" s="72">
        <f t="shared" si="260"/>
        <v>0</v>
      </c>
      <c r="AT407" s="68">
        <f>IF(AS407&lt;=HORAS!$B$115,0,IF(AS407&lt;=HORAS!$B$116,0.25,IF(AS407&lt;=HORAS!$B$117,0.5,IF(AS407&lt;=HORAS!$B$114,0.75,1))))</f>
        <v>0</v>
      </c>
      <c r="AU407" s="67">
        <f t="shared" si="261"/>
        <v>0</v>
      </c>
      <c r="AV407" s="59">
        <f>IF(H407=1,IF(E407&gt;HORAS!$C$104,E407-HORAS!$C$104),0)</f>
        <v>0</v>
      </c>
      <c r="AW407" s="67">
        <f t="shared" si="262"/>
        <v>0</v>
      </c>
      <c r="AX407" s="67">
        <f t="shared" si="263"/>
        <v>0</v>
      </c>
      <c r="AY407" s="68">
        <f>IF(AX407&lt;=HORAS!$B$115,0,IF(AX407&lt;=HORAS!$B$116,0.25,IF(AX407&lt;=HORAS!$B$117,0.5,IF(AX407&lt;=HORAS!$B$114,0.75,1))))</f>
        <v>0</v>
      </c>
      <c r="AZ407" s="67">
        <f t="shared" si="264"/>
        <v>0</v>
      </c>
      <c r="BA407" s="67"/>
    </row>
    <row r="408" spans="1:53" s="72" customFormat="1" x14ac:dyDescent="0.2">
      <c r="A408" s="64"/>
      <c r="B408" s="64"/>
      <c r="C408" s="61"/>
      <c r="D408" s="62"/>
      <c r="E408" s="59"/>
      <c r="F408" s="66">
        <f>IF(G408=1,0,IF(E408&gt;HORAS!$B$96,E408-HORAS!$B$96,))</f>
        <v>0</v>
      </c>
      <c r="G408" s="67">
        <f t="shared" si="265"/>
        <v>0</v>
      </c>
      <c r="H408" s="67">
        <f>IF(D408&gt;=HORAS!$B$103,1,0)</f>
        <v>0</v>
      </c>
      <c r="I408" s="68">
        <f t="shared" si="266"/>
        <v>0</v>
      </c>
      <c r="J408" s="68">
        <f>IF(I408&lt;=HORAS!$B$115,0,IF(I408&lt;=HORAS!$B$116,0.25,IF(I408&lt;=HORAS!$B$117,0.5,IF(I408&lt;=HORAS!$B$114,0.75,1))))</f>
        <v>0</v>
      </c>
      <c r="K408" s="69">
        <f>IF(G408=1,0,IF(E408&gt;HORAS!$B$97,E408-HORAS!$B$97,0))</f>
        <v>0</v>
      </c>
      <c r="L408" s="68">
        <f t="shared" si="267"/>
        <v>0</v>
      </c>
      <c r="M408" s="68">
        <f t="shared" si="268"/>
        <v>0</v>
      </c>
      <c r="N408" s="67">
        <f t="shared" si="269"/>
        <v>0</v>
      </c>
      <c r="O408" s="67">
        <f>IF(E408&lt;HORAS!$B$97,J408,0)</f>
        <v>0</v>
      </c>
      <c r="P408" s="67">
        <f t="shared" si="270"/>
        <v>0</v>
      </c>
      <c r="Q408" s="67">
        <f>IF(E408&gt;HORAS!$B$97,J408,0)</f>
        <v>0</v>
      </c>
      <c r="R408" s="67">
        <f t="shared" si="243"/>
        <v>0</v>
      </c>
      <c r="S408" s="67">
        <f t="shared" si="244"/>
        <v>0</v>
      </c>
      <c r="T408" s="67"/>
      <c r="U408" s="67">
        <f t="shared" si="245"/>
        <v>6</v>
      </c>
      <c r="V408" s="70" t="e">
        <f>VLOOKUP(C408,HORAS!$A$120:$A$137,1,FALSE)</f>
        <v>#N/A</v>
      </c>
      <c r="W408" s="67" t="b">
        <f t="shared" si="246"/>
        <v>1</v>
      </c>
      <c r="X408" s="59">
        <f t="shared" si="247"/>
        <v>0</v>
      </c>
      <c r="Y408" s="71">
        <f t="shared" si="248"/>
        <v>0</v>
      </c>
      <c r="Z408" s="71">
        <f t="shared" si="249"/>
        <v>0</v>
      </c>
      <c r="AA408" s="67">
        <f t="shared" si="250"/>
        <v>0</v>
      </c>
      <c r="AB408" s="67">
        <f t="shared" si="251"/>
        <v>0</v>
      </c>
      <c r="AC408" s="69">
        <f>IF(U408=7,IF(E408&gt;HORAS!$B$97,E408-HORAS!$B$97,0),IF(W408=FALSE,IF(E408&gt;HORAS!$B$97,E408-HORAS!$B$97,0),0))</f>
        <v>0</v>
      </c>
      <c r="AD408" s="71">
        <f t="shared" si="252"/>
        <v>0</v>
      </c>
      <c r="AE408" s="71">
        <f t="shared" si="253"/>
        <v>0</v>
      </c>
      <c r="AF408" s="68">
        <f>IF(AE408&lt;=HORAS!$B$115,0,IF(AE408&lt;=HORAS!$B$116,0.25,IF(AE408&lt;=HORAS!$B$117,0.5,IF(AE408&lt;=HORAS!$B$114,0.75,1))))</f>
        <v>0</v>
      </c>
      <c r="AG408" s="67">
        <f t="shared" si="254"/>
        <v>0</v>
      </c>
      <c r="AH408" s="67">
        <f>IF(AA408&gt;=8,IF(E408&lt;HORAS!$B$97,AF408,0),0)</f>
        <v>0</v>
      </c>
      <c r="AI408" s="67">
        <f>IF(E408&gt;=HORAS!$B$97,AF408,0)</f>
        <v>0</v>
      </c>
      <c r="AJ408" s="67">
        <f t="shared" si="255"/>
        <v>0</v>
      </c>
      <c r="AK408" s="67">
        <f t="shared" si="255"/>
        <v>0</v>
      </c>
      <c r="AL408" s="71">
        <f t="shared" si="256"/>
        <v>0</v>
      </c>
      <c r="AN408" s="59">
        <f t="shared" si="257"/>
        <v>0</v>
      </c>
      <c r="AO408" s="58">
        <f>IF(H408=1,IF(D408&lt;HORAS!$B$104,HORAS!$D$104-HORAS!$B$104,HORAS!$D$104-D408),0)</f>
        <v>0</v>
      </c>
      <c r="AP408" s="58">
        <f>IF(H408=1,IF(E408&gt;HORAS!$C$104,HORAS!$C$104,E408),0)</f>
        <v>0</v>
      </c>
      <c r="AQ408" s="58">
        <f t="shared" si="258"/>
        <v>0</v>
      </c>
      <c r="AR408" s="72">
        <f t="shared" si="259"/>
        <v>0</v>
      </c>
      <c r="AS408" s="72">
        <f t="shared" si="260"/>
        <v>0</v>
      </c>
      <c r="AT408" s="68">
        <f>IF(AS408&lt;=HORAS!$B$115,0,IF(AS408&lt;=HORAS!$B$116,0.25,IF(AS408&lt;=HORAS!$B$117,0.5,IF(AS408&lt;=HORAS!$B$114,0.75,1))))</f>
        <v>0</v>
      </c>
      <c r="AU408" s="67">
        <f t="shared" si="261"/>
        <v>0</v>
      </c>
      <c r="AV408" s="59">
        <f>IF(H408=1,IF(E408&gt;HORAS!$C$104,E408-HORAS!$C$104),0)</f>
        <v>0</v>
      </c>
      <c r="AW408" s="67">
        <f t="shared" si="262"/>
        <v>0</v>
      </c>
      <c r="AX408" s="67">
        <f t="shared" si="263"/>
        <v>0</v>
      </c>
      <c r="AY408" s="68">
        <f>IF(AX408&lt;=HORAS!$B$115,0,IF(AX408&lt;=HORAS!$B$116,0.25,IF(AX408&lt;=HORAS!$B$117,0.5,IF(AX408&lt;=HORAS!$B$114,0.75,1))))</f>
        <v>0</v>
      </c>
      <c r="AZ408" s="67">
        <f t="shared" si="264"/>
        <v>0</v>
      </c>
      <c r="BA408" s="67"/>
    </row>
    <row r="409" spans="1:53" s="72" customFormat="1" x14ac:dyDescent="0.2">
      <c r="A409" s="64"/>
      <c r="B409" s="64"/>
      <c r="C409" s="61"/>
      <c r="D409" s="62"/>
      <c r="E409" s="59"/>
      <c r="F409" s="66">
        <f>IF(G409=1,0,IF(E409&gt;HORAS!$B$96,E409-HORAS!$B$96,))</f>
        <v>0</v>
      </c>
      <c r="G409" s="67">
        <f t="shared" si="265"/>
        <v>0</v>
      </c>
      <c r="H409" s="67">
        <f>IF(D409&gt;=HORAS!$B$103,1,0)</f>
        <v>0</v>
      </c>
      <c r="I409" s="68">
        <f t="shared" si="266"/>
        <v>0</v>
      </c>
      <c r="J409" s="68">
        <f>IF(I409&lt;=HORAS!$B$115,0,IF(I409&lt;=HORAS!$B$116,0.25,IF(I409&lt;=HORAS!$B$117,0.5,IF(I409&lt;=HORAS!$B$114,0.75,1))))</f>
        <v>0</v>
      </c>
      <c r="K409" s="69">
        <f>IF(G409=1,0,IF(E409&gt;HORAS!$B$97,E409-HORAS!$B$97,0))</f>
        <v>0</v>
      </c>
      <c r="L409" s="68">
        <f t="shared" si="267"/>
        <v>0</v>
      </c>
      <c r="M409" s="68">
        <f t="shared" si="268"/>
        <v>0</v>
      </c>
      <c r="N409" s="67">
        <f t="shared" si="269"/>
        <v>0</v>
      </c>
      <c r="O409" s="67">
        <f>IF(E409&lt;HORAS!$B$97,J409,0)</f>
        <v>0</v>
      </c>
      <c r="P409" s="67">
        <f t="shared" si="270"/>
        <v>0</v>
      </c>
      <c r="Q409" s="67">
        <f>IF(E409&gt;HORAS!$B$97,J409,0)</f>
        <v>0</v>
      </c>
      <c r="R409" s="67">
        <f t="shared" si="243"/>
        <v>0</v>
      </c>
      <c r="S409" s="67">
        <f t="shared" si="244"/>
        <v>0</v>
      </c>
      <c r="T409" s="67"/>
      <c r="U409" s="67">
        <f t="shared" si="245"/>
        <v>6</v>
      </c>
      <c r="V409" s="70" t="e">
        <f>VLOOKUP(C409,HORAS!$A$120:$A$137,1,FALSE)</f>
        <v>#N/A</v>
      </c>
      <c r="W409" s="67" t="b">
        <f t="shared" si="246"/>
        <v>1</v>
      </c>
      <c r="X409" s="59">
        <f t="shared" si="247"/>
        <v>0</v>
      </c>
      <c r="Y409" s="71">
        <f t="shared" si="248"/>
        <v>0</v>
      </c>
      <c r="Z409" s="71">
        <f t="shared" si="249"/>
        <v>0</v>
      </c>
      <c r="AA409" s="67">
        <f t="shared" si="250"/>
        <v>0</v>
      </c>
      <c r="AB409" s="67">
        <f t="shared" si="251"/>
        <v>0</v>
      </c>
      <c r="AC409" s="69">
        <f>IF(U409=7,IF(E409&gt;HORAS!$B$97,E409-HORAS!$B$97,0),IF(W409=FALSE,IF(E409&gt;HORAS!$B$97,E409-HORAS!$B$97,0),0))</f>
        <v>0</v>
      </c>
      <c r="AD409" s="71">
        <f t="shared" si="252"/>
        <v>0</v>
      </c>
      <c r="AE409" s="71">
        <f t="shared" si="253"/>
        <v>0</v>
      </c>
      <c r="AF409" s="68">
        <f>IF(AE409&lt;=HORAS!$B$115,0,IF(AE409&lt;=HORAS!$B$116,0.25,IF(AE409&lt;=HORAS!$B$117,0.5,IF(AE409&lt;=HORAS!$B$114,0.75,1))))</f>
        <v>0</v>
      </c>
      <c r="AG409" s="67">
        <f t="shared" si="254"/>
        <v>0</v>
      </c>
      <c r="AH409" s="67">
        <f>IF(AA409&gt;=8,IF(E409&lt;HORAS!$B$97,AF409,0),0)</f>
        <v>0</v>
      </c>
      <c r="AI409" s="67">
        <f>IF(E409&gt;=HORAS!$B$97,AF409,0)</f>
        <v>0</v>
      </c>
      <c r="AJ409" s="67">
        <f t="shared" si="255"/>
        <v>0</v>
      </c>
      <c r="AK409" s="67">
        <f t="shared" si="255"/>
        <v>0</v>
      </c>
      <c r="AL409" s="71">
        <f t="shared" si="256"/>
        <v>0</v>
      </c>
      <c r="AN409" s="59">
        <f t="shared" si="257"/>
        <v>0</v>
      </c>
      <c r="AO409" s="58">
        <f>IF(H409=1,IF(D409&lt;HORAS!$B$104,HORAS!$D$104-HORAS!$B$104,HORAS!$D$104-D409),0)</f>
        <v>0</v>
      </c>
      <c r="AP409" s="58">
        <f>IF(H409=1,IF(E409&gt;HORAS!$C$104,HORAS!$C$104,E409),0)</f>
        <v>0</v>
      </c>
      <c r="AQ409" s="58">
        <f t="shared" si="258"/>
        <v>0</v>
      </c>
      <c r="AR409" s="72">
        <f t="shared" si="259"/>
        <v>0</v>
      </c>
      <c r="AS409" s="72">
        <f t="shared" si="260"/>
        <v>0</v>
      </c>
      <c r="AT409" s="68">
        <f>IF(AS409&lt;=HORAS!$B$115,0,IF(AS409&lt;=HORAS!$B$116,0.25,IF(AS409&lt;=HORAS!$B$117,0.5,IF(AS409&lt;=HORAS!$B$114,0.75,1))))</f>
        <v>0</v>
      </c>
      <c r="AU409" s="67">
        <f t="shared" si="261"/>
        <v>0</v>
      </c>
      <c r="AV409" s="59">
        <f>IF(H409=1,IF(E409&gt;HORAS!$C$104,E409-HORAS!$C$104),0)</f>
        <v>0</v>
      </c>
      <c r="AW409" s="67">
        <f t="shared" si="262"/>
        <v>0</v>
      </c>
      <c r="AX409" s="67">
        <f t="shared" si="263"/>
        <v>0</v>
      </c>
      <c r="AY409" s="68">
        <f>IF(AX409&lt;=HORAS!$B$115,0,IF(AX409&lt;=HORAS!$B$116,0.25,IF(AX409&lt;=HORAS!$B$117,0.5,IF(AX409&lt;=HORAS!$B$114,0.75,1))))</f>
        <v>0</v>
      </c>
      <c r="AZ409" s="67">
        <f t="shared" si="264"/>
        <v>0</v>
      </c>
      <c r="BA409" s="67"/>
    </row>
    <row r="410" spans="1:53" s="72" customFormat="1" x14ac:dyDescent="0.2">
      <c r="A410" s="64"/>
      <c r="B410" s="64"/>
      <c r="C410" s="61"/>
      <c r="D410" s="62"/>
      <c r="E410" s="59"/>
      <c r="F410" s="66">
        <f>IF(G410=1,0,IF(E410&gt;HORAS!$B$96,E410-HORAS!$B$96,))</f>
        <v>0</v>
      </c>
      <c r="G410" s="67">
        <f t="shared" si="265"/>
        <v>0</v>
      </c>
      <c r="H410" s="67">
        <f>IF(D410&gt;=HORAS!$B$103,1,0)</f>
        <v>0</v>
      </c>
      <c r="I410" s="68">
        <f t="shared" si="266"/>
        <v>0</v>
      </c>
      <c r="J410" s="68">
        <f>IF(I410&lt;=HORAS!$B$115,0,IF(I410&lt;=HORAS!$B$116,0.25,IF(I410&lt;=HORAS!$B$117,0.5,IF(I410&lt;=HORAS!$B$114,0.75,1))))</f>
        <v>0</v>
      </c>
      <c r="K410" s="69">
        <f>IF(G410=1,0,IF(E410&gt;HORAS!$B$97,E410-HORAS!$B$97,0))</f>
        <v>0</v>
      </c>
      <c r="L410" s="68">
        <f t="shared" si="267"/>
        <v>0</v>
      </c>
      <c r="M410" s="68">
        <f t="shared" si="268"/>
        <v>0</v>
      </c>
      <c r="N410" s="67">
        <f t="shared" si="269"/>
        <v>0</v>
      </c>
      <c r="O410" s="67">
        <f>IF(E410&lt;HORAS!$B$97,J410,0)</f>
        <v>0</v>
      </c>
      <c r="P410" s="67">
        <f t="shared" si="270"/>
        <v>0</v>
      </c>
      <c r="Q410" s="67">
        <f>IF(E410&gt;HORAS!$B$97,J410,0)</f>
        <v>0</v>
      </c>
      <c r="R410" s="67">
        <f t="shared" si="243"/>
        <v>0</v>
      </c>
      <c r="S410" s="67">
        <f t="shared" si="244"/>
        <v>0</v>
      </c>
      <c r="T410" s="67"/>
      <c r="U410" s="67">
        <f t="shared" si="245"/>
        <v>6</v>
      </c>
      <c r="V410" s="70" t="e">
        <f>VLOOKUP(C410,HORAS!$A$120:$A$137,1,FALSE)</f>
        <v>#N/A</v>
      </c>
      <c r="W410" s="67" t="b">
        <f t="shared" si="246"/>
        <v>1</v>
      </c>
      <c r="X410" s="59">
        <f t="shared" si="247"/>
        <v>0</v>
      </c>
      <c r="Y410" s="71">
        <f t="shared" si="248"/>
        <v>0</v>
      </c>
      <c r="Z410" s="71">
        <f t="shared" si="249"/>
        <v>0</v>
      </c>
      <c r="AA410" s="67">
        <f t="shared" si="250"/>
        <v>0</v>
      </c>
      <c r="AB410" s="67">
        <f t="shared" si="251"/>
        <v>0</v>
      </c>
      <c r="AC410" s="69">
        <f>IF(U410=7,IF(E410&gt;HORAS!$B$97,E410-HORAS!$B$97,0),IF(W410=FALSE,IF(E410&gt;HORAS!$B$97,E410-HORAS!$B$97,0),0))</f>
        <v>0</v>
      </c>
      <c r="AD410" s="71">
        <f t="shared" si="252"/>
        <v>0</v>
      </c>
      <c r="AE410" s="71">
        <f t="shared" si="253"/>
        <v>0</v>
      </c>
      <c r="AF410" s="68">
        <f>IF(AE410&lt;=HORAS!$B$115,0,IF(AE410&lt;=HORAS!$B$116,0.25,IF(AE410&lt;=HORAS!$B$117,0.5,IF(AE410&lt;=HORAS!$B$114,0.75,1))))</f>
        <v>0</v>
      </c>
      <c r="AG410" s="67">
        <f t="shared" si="254"/>
        <v>0</v>
      </c>
      <c r="AH410" s="67">
        <f>IF(AA410&gt;=8,IF(E410&lt;HORAS!$B$97,AF410,0),0)</f>
        <v>0</v>
      </c>
      <c r="AI410" s="67">
        <f>IF(E410&gt;=HORAS!$B$97,AF410,0)</f>
        <v>0</v>
      </c>
      <c r="AJ410" s="67">
        <f t="shared" si="255"/>
        <v>0</v>
      </c>
      <c r="AK410" s="67">
        <f t="shared" si="255"/>
        <v>0</v>
      </c>
      <c r="AL410" s="71">
        <f t="shared" si="256"/>
        <v>0</v>
      </c>
      <c r="AN410" s="59">
        <f t="shared" si="257"/>
        <v>0</v>
      </c>
      <c r="AO410" s="58">
        <f>IF(H410=1,IF(D410&lt;HORAS!$B$104,HORAS!$D$104-HORAS!$B$104,HORAS!$D$104-D410),0)</f>
        <v>0</v>
      </c>
      <c r="AP410" s="58">
        <f>IF(H410=1,IF(E410&gt;HORAS!$C$104,HORAS!$C$104,E410),0)</f>
        <v>0</v>
      </c>
      <c r="AQ410" s="58">
        <f t="shared" si="258"/>
        <v>0</v>
      </c>
      <c r="AR410" s="72">
        <f t="shared" si="259"/>
        <v>0</v>
      </c>
      <c r="AS410" s="72">
        <f t="shared" si="260"/>
        <v>0</v>
      </c>
      <c r="AT410" s="68">
        <f>IF(AS410&lt;=HORAS!$B$115,0,IF(AS410&lt;=HORAS!$B$116,0.25,IF(AS410&lt;=HORAS!$B$117,0.5,IF(AS410&lt;=HORAS!$B$114,0.75,1))))</f>
        <v>0</v>
      </c>
      <c r="AU410" s="67">
        <f t="shared" si="261"/>
        <v>0</v>
      </c>
      <c r="AV410" s="59">
        <f>IF(H410=1,IF(E410&gt;HORAS!$C$104,E410-HORAS!$C$104),0)</f>
        <v>0</v>
      </c>
      <c r="AW410" s="67">
        <f t="shared" si="262"/>
        <v>0</v>
      </c>
      <c r="AX410" s="67">
        <f t="shared" si="263"/>
        <v>0</v>
      </c>
      <c r="AY410" s="68">
        <f>IF(AX410&lt;=HORAS!$B$115,0,IF(AX410&lt;=HORAS!$B$116,0.25,IF(AX410&lt;=HORAS!$B$117,0.5,IF(AX410&lt;=HORAS!$B$114,0.75,1))))</f>
        <v>0</v>
      </c>
      <c r="AZ410" s="67">
        <f t="shared" si="264"/>
        <v>0</v>
      </c>
      <c r="BA410" s="67"/>
    </row>
    <row r="411" spans="1:53" s="72" customFormat="1" x14ac:dyDescent="0.2">
      <c r="A411" s="64"/>
      <c r="B411" s="64"/>
      <c r="C411" s="61"/>
      <c r="D411" s="62"/>
      <c r="E411" s="59"/>
      <c r="F411" s="66">
        <f>IF(G411=1,0,IF(E411&gt;HORAS!$B$96,E411-HORAS!$B$96,))</f>
        <v>0</v>
      </c>
      <c r="G411" s="67">
        <f t="shared" si="265"/>
        <v>0</v>
      </c>
      <c r="H411" s="67">
        <f>IF(D411&gt;=HORAS!$B$103,1,0)</f>
        <v>0</v>
      </c>
      <c r="I411" s="68">
        <f t="shared" si="266"/>
        <v>0</v>
      </c>
      <c r="J411" s="68">
        <f>IF(I411&lt;=HORAS!$B$115,0,IF(I411&lt;=HORAS!$B$116,0.25,IF(I411&lt;=HORAS!$B$117,0.5,IF(I411&lt;=HORAS!$B$114,0.75,1))))</f>
        <v>0</v>
      </c>
      <c r="K411" s="69">
        <f>IF(G411=1,0,IF(E411&gt;HORAS!$B$97,E411-HORAS!$B$97,0))</f>
        <v>0</v>
      </c>
      <c r="L411" s="68">
        <f t="shared" si="267"/>
        <v>0</v>
      </c>
      <c r="M411" s="68">
        <f t="shared" si="268"/>
        <v>0</v>
      </c>
      <c r="N411" s="67">
        <f t="shared" si="269"/>
        <v>0</v>
      </c>
      <c r="O411" s="67">
        <f>IF(E411&lt;HORAS!$B$97,J411,0)</f>
        <v>0</v>
      </c>
      <c r="P411" s="67">
        <f t="shared" si="270"/>
        <v>0</v>
      </c>
      <c r="Q411" s="67">
        <f>IF(E411&gt;HORAS!$B$97,J411,0)</f>
        <v>0</v>
      </c>
      <c r="R411" s="67">
        <f t="shared" si="243"/>
        <v>0</v>
      </c>
      <c r="S411" s="67">
        <f t="shared" si="244"/>
        <v>0</v>
      </c>
      <c r="T411" s="67"/>
      <c r="U411" s="67">
        <f t="shared" si="245"/>
        <v>6</v>
      </c>
      <c r="V411" s="70" t="e">
        <f>VLOOKUP(C411,HORAS!$A$120:$A$137,1,FALSE)</f>
        <v>#N/A</v>
      </c>
      <c r="W411" s="67" t="b">
        <f t="shared" si="246"/>
        <v>1</v>
      </c>
      <c r="X411" s="59">
        <f t="shared" si="247"/>
        <v>0</v>
      </c>
      <c r="Y411" s="71">
        <f t="shared" si="248"/>
        <v>0</v>
      </c>
      <c r="Z411" s="71">
        <f t="shared" si="249"/>
        <v>0</v>
      </c>
      <c r="AA411" s="67">
        <f t="shared" si="250"/>
        <v>0</v>
      </c>
      <c r="AB411" s="67">
        <f t="shared" si="251"/>
        <v>0</v>
      </c>
      <c r="AC411" s="69">
        <f>IF(U411=7,IF(E411&gt;HORAS!$B$97,E411-HORAS!$B$97,0),IF(W411=FALSE,IF(E411&gt;HORAS!$B$97,E411-HORAS!$B$97,0),0))</f>
        <v>0</v>
      </c>
      <c r="AD411" s="71">
        <f t="shared" si="252"/>
        <v>0</v>
      </c>
      <c r="AE411" s="71">
        <f t="shared" si="253"/>
        <v>0</v>
      </c>
      <c r="AF411" s="68">
        <f>IF(AE411&lt;=HORAS!$B$115,0,IF(AE411&lt;=HORAS!$B$116,0.25,IF(AE411&lt;=HORAS!$B$117,0.5,IF(AE411&lt;=HORAS!$B$114,0.75,1))))</f>
        <v>0</v>
      </c>
      <c r="AG411" s="67">
        <f t="shared" si="254"/>
        <v>0</v>
      </c>
      <c r="AH411" s="67">
        <f>IF(AA411&gt;=8,IF(E411&lt;HORAS!$B$97,AF411,0),0)</f>
        <v>0</v>
      </c>
      <c r="AI411" s="67">
        <f>IF(E411&gt;=HORAS!$B$97,AF411,0)</f>
        <v>0</v>
      </c>
      <c r="AJ411" s="67">
        <f t="shared" si="255"/>
        <v>0</v>
      </c>
      <c r="AK411" s="67">
        <f t="shared" si="255"/>
        <v>0</v>
      </c>
      <c r="AL411" s="71">
        <f t="shared" si="256"/>
        <v>0</v>
      </c>
      <c r="AN411" s="59">
        <f t="shared" si="257"/>
        <v>0</v>
      </c>
      <c r="AO411" s="58">
        <f>IF(H411=1,IF(D411&lt;HORAS!$B$104,HORAS!$D$104-HORAS!$B$104,HORAS!$D$104-D411),0)</f>
        <v>0</v>
      </c>
      <c r="AP411" s="58">
        <f>IF(H411=1,IF(E411&gt;HORAS!$C$104,HORAS!$C$104,E411),0)</f>
        <v>0</v>
      </c>
      <c r="AQ411" s="58">
        <f t="shared" si="258"/>
        <v>0</v>
      </c>
      <c r="AR411" s="72">
        <f t="shared" si="259"/>
        <v>0</v>
      </c>
      <c r="AS411" s="72">
        <f t="shared" si="260"/>
        <v>0</v>
      </c>
      <c r="AT411" s="68">
        <f>IF(AS411&lt;=HORAS!$B$115,0,IF(AS411&lt;=HORAS!$B$116,0.25,IF(AS411&lt;=HORAS!$B$117,0.5,IF(AS411&lt;=HORAS!$B$114,0.75,1))))</f>
        <v>0</v>
      </c>
      <c r="AU411" s="67">
        <f t="shared" si="261"/>
        <v>0</v>
      </c>
      <c r="AV411" s="59">
        <f>IF(H411=1,IF(E411&gt;HORAS!$C$104,E411-HORAS!$C$104),0)</f>
        <v>0</v>
      </c>
      <c r="AW411" s="67">
        <f t="shared" si="262"/>
        <v>0</v>
      </c>
      <c r="AX411" s="67">
        <f t="shared" si="263"/>
        <v>0</v>
      </c>
      <c r="AY411" s="68">
        <f>IF(AX411&lt;=HORAS!$B$115,0,IF(AX411&lt;=HORAS!$B$116,0.25,IF(AX411&lt;=HORAS!$B$117,0.5,IF(AX411&lt;=HORAS!$B$114,0.75,1))))</f>
        <v>0</v>
      </c>
      <c r="AZ411" s="67">
        <f t="shared" si="264"/>
        <v>0</v>
      </c>
      <c r="BA411" s="67"/>
    </row>
    <row r="412" spans="1:53" s="72" customFormat="1" x14ac:dyDescent="0.2">
      <c r="A412" s="64"/>
      <c r="B412" s="64"/>
      <c r="C412" s="61"/>
      <c r="D412" s="62"/>
      <c r="E412" s="59"/>
      <c r="F412" s="66">
        <f>IF(G412=1,0,IF(E412&gt;HORAS!$B$96,E412-HORAS!$B$96,))</f>
        <v>0</v>
      </c>
      <c r="G412" s="67">
        <f t="shared" si="265"/>
        <v>0</v>
      </c>
      <c r="H412" s="67">
        <f>IF(D412&gt;=HORAS!$B$103,1,0)</f>
        <v>0</v>
      </c>
      <c r="I412" s="68">
        <f t="shared" si="266"/>
        <v>0</v>
      </c>
      <c r="J412" s="68">
        <f>IF(I412&lt;=HORAS!$B$115,0,IF(I412&lt;=HORAS!$B$116,0.25,IF(I412&lt;=HORAS!$B$117,0.5,IF(I412&lt;=HORAS!$B$114,0.75,1))))</f>
        <v>0</v>
      </c>
      <c r="K412" s="69">
        <f>IF(G412=1,0,IF(E412&gt;HORAS!$B$97,E412-HORAS!$B$97,0))</f>
        <v>0</v>
      </c>
      <c r="L412" s="68">
        <f t="shared" si="267"/>
        <v>0</v>
      </c>
      <c r="M412" s="68">
        <f t="shared" si="268"/>
        <v>0</v>
      </c>
      <c r="N412" s="67">
        <f t="shared" si="269"/>
        <v>0</v>
      </c>
      <c r="O412" s="67">
        <f>IF(E412&lt;HORAS!$B$97,J412,0)</f>
        <v>0</v>
      </c>
      <c r="P412" s="67">
        <f t="shared" si="270"/>
        <v>0</v>
      </c>
      <c r="Q412" s="67">
        <f>IF(E412&gt;HORAS!$B$97,J412,0)</f>
        <v>0</v>
      </c>
      <c r="R412" s="67">
        <f t="shared" si="243"/>
        <v>0</v>
      </c>
      <c r="S412" s="67">
        <f t="shared" si="244"/>
        <v>0</v>
      </c>
      <c r="T412" s="67"/>
      <c r="U412" s="67">
        <f t="shared" si="245"/>
        <v>6</v>
      </c>
      <c r="V412" s="70" t="e">
        <f>VLOOKUP(C412,HORAS!$A$120:$A$137,1,FALSE)</f>
        <v>#N/A</v>
      </c>
      <c r="W412" s="67" t="b">
        <f t="shared" si="246"/>
        <v>1</v>
      </c>
      <c r="X412" s="59">
        <f t="shared" si="247"/>
        <v>0</v>
      </c>
      <c r="Y412" s="71">
        <f t="shared" si="248"/>
        <v>0</v>
      </c>
      <c r="Z412" s="71">
        <f t="shared" si="249"/>
        <v>0</v>
      </c>
      <c r="AA412" s="67">
        <f t="shared" si="250"/>
        <v>0</v>
      </c>
      <c r="AB412" s="67">
        <f t="shared" si="251"/>
        <v>0</v>
      </c>
      <c r="AC412" s="69">
        <f>IF(U412=7,IF(E412&gt;HORAS!$B$97,E412-HORAS!$B$97,0),IF(W412=FALSE,IF(E412&gt;HORAS!$B$97,E412-HORAS!$B$97,0),0))</f>
        <v>0</v>
      </c>
      <c r="AD412" s="71">
        <f t="shared" si="252"/>
        <v>0</v>
      </c>
      <c r="AE412" s="71">
        <f t="shared" si="253"/>
        <v>0</v>
      </c>
      <c r="AF412" s="68">
        <f>IF(AE412&lt;=HORAS!$B$115,0,IF(AE412&lt;=HORAS!$B$116,0.25,IF(AE412&lt;=HORAS!$B$117,0.5,IF(AE412&lt;=HORAS!$B$114,0.75,1))))</f>
        <v>0</v>
      </c>
      <c r="AG412" s="67">
        <f t="shared" si="254"/>
        <v>0</v>
      </c>
      <c r="AH412" s="67">
        <f>IF(AA412&gt;=8,IF(E412&lt;HORAS!$B$97,AF412,0),0)</f>
        <v>0</v>
      </c>
      <c r="AI412" s="67">
        <f>IF(E412&gt;=HORAS!$B$97,AF412,0)</f>
        <v>0</v>
      </c>
      <c r="AJ412" s="67">
        <f t="shared" si="255"/>
        <v>0</v>
      </c>
      <c r="AK412" s="67">
        <f t="shared" si="255"/>
        <v>0</v>
      </c>
      <c r="AL412" s="71">
        <f t="shared" si="256"/>
        <v>0</v>
      </c>
      <c r="AN412" s="59">
        <f t="shared" si="257"/>
        <v>0</v>
      </c>
      <c r="AO412" s="58">
        <f>IF(H412=1,IF(D412&lt;HORAS!$B$104,HORAS!$D$104-HORAS!$B$104,HORAS!$D$104-D412),0)</f>
        <v>0</v>
      </c>
      <c r="AP412" s="58">
        <f>IF(H412=1,IF(E412&gt;HORAS!$C$104,HORAS!$C$104,E412),0)</f>
        <v>0</v>
      </c>
      <c r="AQ412" s="58">
        <f t="shared" si="258"/>
        <v>0</v>
      </c>
      <c r="AR412" s="72">
        <f t="shared" si="259"/>
        <v>0</v>
      </c>
      <c r="AS412" s="72">
        <f t="shared" si="260"/>
        <v>0</v>
      </c>
      <c r="AT412" s="68">
        <f>IF(AS412&lt;=HORAS!$B$115,0,IF(AS412&lt;=HORAS!$B$116,0.25,IF(AS412&lt;=HORAS!$B$117,0.5,IF(AS412&lt;=HORAS!$B$114,0.75,1))))</f>
        <v>0</v>
      </c>
      <c r="AU412" s="67">
        <f t="shared" si="261"/>
        <v>0</v>
      </c>
      <c r="AV412" s="59">
        <f>IF(H412=1,IF(E412&gt;HORAS!$C$104,E412-HORAS!$C$104),0)</f>
        <v>0</v>
      </c>
      <c r="AW412" s="67">
        <f t="shared" si="262"/>
        <v>0</v>
      </c>
      <c r="AX412" s="67">
        <f t="shared" si="263"/>
        <v>0</v>
      </c>
      <c r="AY412" s="68">
        <f>IF(AX412&lt;=HORAS!$B$115,0,IF(AX412&lt;=HORAS!$B$116,0.25,IF(AX412&lt;=HORAS!$B$117,0.5,IF(AX412&lt;=HORAS!$B$114,0.75,1))))</f>
        <v>0</v>
      </c>
      <c r="AZ412" s="67">
        <f t="shared" si="264"/>
        <v>0</v>
      </c>
      <c r="BA412" s="67"/>
    </row>
    <row r="413" spans="1:53" s="72" customFormat="1" x14ac:dyDescent="0.2">
      <c r="A413" s="64"/>
      <c r="B413" s="64"/>
      <c r="C413" s="61"/>
      <c r="D413" s="62"/>
      <c r="E413" s="59"/>
      <c r="F413" s="66">
        <f>IF(G413=1,0,IF(E413&gt;HORAS!$B$96,E413-HORAS!$B$96,))</f>
        <v>0</v>
      </c>
      <c r="G413" s="67">
        <f t="shared" si="265"/>
        <v>0</v>
      </c>
      <c r="H413" s="67">
        <f>IF(D413&gt;=HORAS!$B$103,1,0)</f>
        <v>0</v>
      </c>
      <c r="I413" s="68">
        <f t="shared" si="266"/>
        <v>0</v>
      </c>
      <c r="J413" s="68">
        <f>IF(I413&lt;=HORAS!$B$115,0,IF(I413&lt;=HORAS!$B$116,0.25,IF(I413&lt;=HORAS!$B$117,0.5,IF(I413&lt;=HORAS!$B$114,0.75,1))))</f>
        <v>0</v>
      </c>
      <c r="K413" s="69">
        <f>IF(G413=1,0,IF(E413&gt;HORAS!$B$97,E413-HORAS!$B$97,0))</f>
        <v>0</v>
      </c>
      <c r="L413" s="68">
        <f t="shared" si="267"/>
        <v>0</v>
      </c>
      <c r="M413" s="68">
        <f t="shared" si="268"/>
        <v>0</v>
      </c>
      <c r="N413" s="67">
        <f t="shared" si="269"/>
        <v>0</v>
      </c>
      <c r="O413" s="67">
        <f>IF(E413&lt;HORAS!$B$97,J413,0)</f>
        <v>0</v>
      </c>
      <c r="P413" s="67">
        <f t="shared" si="270"/>
        <v>0</v>
      </c>
      <c r="Q413" s="67">
        <f>IF(E413&gt;HORAS!$B$97,J413,0)</f>
        <v>0</v>
      </c>
      <c r="R413" s="67">
        <f t="shared" si="243"/>
        <v>0</v>
      </c>
      <c r="S413" s="67">
        <f t="shared" si="244"/>
        <v>0</v>
      </c>
      <c r="T413" s="67"/>
      <c r="U413" s="67">
        <f t="shared" si="245"/>
        <v>6</v>
      </c>
      <c r="V413" s="70" t="e">
        <f>VLOOKUP(C413,HORAS!$A$120:$A$137,1,FALSE)</f>
        <v>#N/A</v>
      </c>
      <c r="W413" s="67" t="b">
        <f t="shared" si="246"/>
        <v>1</v>
      </c>
      <c r="X413" s="59">
        <f t="shared" si="247"/>
        <v>0</v>
      </c>
      <c r="Y413" s="71">
        <f t="shared" si="248"/>
        <v>0</v>
      </c>
      <c r="Z413" s="71">
        <f t="shared" si="249"/>
        <v>0</v>
      </c>
      <c r="AA413" s="67">
        <f t="shared" si="250"/>
        <v>0</v>
      </c>
      <c r="AB413" s="67">
        <f t="shared" si="251"/>
        <v>0</v>
      </c>
      <c r="AC413" s="69">
        <f>IF(U413=7,IF(E413&gt;HORAS!$B$97,E413-HORAS!$B$97,0),IF(W413=FALSE,IF(E413&gt;HORAS!$B$97,E413-HORAS!$B$97,0),0))</f>
        <v>0</v>
      </c>
      <c r="AD413" s="71">
        <f t="shared" si="252"/>
        <v>0</v>
      </c>
      <c r="AE413" s="71">
        <f t="shared" si="253"/>
        <v>0</v>
      </c>
      <c r="AF413" s="68">
        <f>IF(AE413&lt;=HORAS!$B$115,0,IF(AE413&lt;=HORAS!$B$116,0.25,IF(AE413&lt;=HORAS!$B$117,0.5,IF(AE413&lt;=HORAS!$B$114,0.75,1))))</f>
        <v>0</v>
      </c>
      <c r="AG413" s="67">
        <f t="shared" si="254"/>
        <v>0</v>
      </c>
      <c r="AH413" s="67">
        <f>IF(AA413&gt;=8,IF(E413&lt;HORAS!$B$97,AF413,0),0)</f>
        <v>0</v>
      </c>
      <c r="AI413" s="67">
        <f>IF(E413&gt;=HORAS!$B$97,AF413,0)</f>
        <v>0</v>
      </c>
      <c r="AJ413" s="67">
        <f t="shared" si="255"/>
        <v>0</v>
      </c>
      <c r="AK413" s="67">
        <f t="shared" si="255"/>
        <v>0</v>
      </c>
      <c r="AL413" s="71">
        <f t="shared" si="256"/>
        <v>0</v>
      </c>
      <c r="AN413" s="59">
        <f t="shared" si="257"/>
        <v>0</v>
      </c>
      <c r="AO413" s="58">
        <f>IF(H413=1,IF(D413&lt;HORAS!$B$104,HORAS!$D$104-HORAS!$B$104,HORAS!$D$104-D413),0)</f>
        <v>0</v>
      </c>
      <c r="AP413" s="58">
        <f>IF(H413=1,IF(E413&gt;HORAS!$C$104,HORAS!$C$104,E413),0)</f>
        <v>0</v>
      </c>
      <c r="AQ413" s="58">
        <f t="shared" si="258"/>
        <v>0</v>
      </c>
      <c r="AR413" s="72">
        <f t="shared" si="259"/>
        <v>0</v>
      </c>
      <c r="AS413" s="72">
        <f t="shared" si="260"/>
        <v>0</v>
      </c>
      <c r="AT413" s="68">
        <f>IF(AS413&lt;=HORAS!$B$115,0,IF(AS413&lt;=HORAS!$B$116,0.25,IF(AS413&lt;=HORAS!$B$117,0.5,IF(AS413&lt;=HORAS!$B$114,0.75,1))))</f>
        <v>0</v>
      </c>
      <c r="AU413" s="67">
        <f t="shared" si="261"/>
        <v>0</v>
      </c>
      <c r="AV413" s="59">
        <f>IF(H413=1,IF(E413&gt;HORAS!$C$104,E413-HORAS!$C$104),0)</f>
        <v>0</v>
      </c>
      <c r="AW413" s="67">
        <f t="shared" si="262"/>
        <v>0</v>
      </c>
      <c r="AX413" s="67">
        <f t="shared" si="263"/>
        <v>0</v>
      </c>
      <c r="AY413" s="68">
        <f>IF(AX413&lt;=HORAS!$B$115,0,IF(AX413&lt;=HORAS!$B$116,0.25,IF(AX413&lt;=HORAS!$B$117,0.5,IF(AX413&lt;=HORAS!$B$114,0.75,1))))</f>
        <v>0</v>
      </c>
      <c r="AZ413" s="67">
        <f t="shared" si="264"/>
        <v>0</v>
      </c>
      <c r="BA413" s="67"/>
    </row>
    <row r="414" spans="1:53" s="72" customFormat="1" x14ac:dyDescent="0.2">
      <c r="A414" s="64"/>
      <c r="B414" s="64"/>
      <c r="C414" s="61"/>
      <c r="D414" s="62"/>
      <c r="E414" s="59"/>
      <c r="F414" s="66">
        <f>IF(G414=1,0,IF(E414&gt;HORAS!$B$96,E414-HORAS!$B$96,))</f>
        <v>0</v>
      </c>
      <c r="G414" s="67">
        <f t="shared" si="265"/>
        <v>0</v>
      </c>
      <c r="H414" s="67">
        <f>IF(D414&gt;=HORAS!$B$103,1,0)</f>
        <v>0</v>
      </c>
      <c r="I414" s="68">
        <f t="shared" si="266"/>
        <v>0</v>
      </c>
      <c r="J414" s="68">
        <f>IF(I414&lt;=HORAS!$B$115,0,IF(I414&lt;=HORAS!$B$116,0.25,IF(I414&lt;=HORAS!$B$117,0.5,IF(I414&lt;=HORAS!$B$114,0.75,1))))</f>
        <v>0</v>
      </c>
      <c r="K414" s="69">
        <f>IF(G414=1,0,IF(E414&gt;HORAS!$B$97,E414-HORAS!$B$97,0))</f>
        <v>0</v>
      </c>
      <c r="L414" s="68">
        <f t="shared" si="267"/>
        <v>0</v>
      </c>
      <c r="M414" s="68">
        <f t="shared" si="268"/>
        <v>0</v>
      </c>
      <c r="N414" s="67">
        <f t="shared" si="269"/>
        <v>0</v>
      </c>
      <c r="O414" s="67">
        <f>IF(E414&lt;HORAS!$B$97,J414,0)</f>
        <v>0</v>
      </c>
      <c r="P414" s="67">
        <f t="shared" si="270"/>
        <v>0</v>
      </c>
      <c r="Q414" s="67">
        <f>IF(E414&gt;HORAS!$B$97,J414,0)</f>
        <v>0</v>
      </c>
      <c r="R414" s="67">
        <f t="shared" si="243"/>
        <v>0</v>
      </c>
      <c r="S414" s="67">
        <f t="shared" si="244"/>
        <v>0</v>
      </c>
      <c r="T414" s="67"/>
      <c r="U414" s="67">
        <f t="shared" si="245"/>
        <v>6</v>
      </c>
      <c r="V414" s="70" t="e">
        <f>VLOOKUP(C414,HORAS!$A$120:$A$137,1,FALSE)</f>
        <v>#N/A</v>
      </c>
      <c r="W414" s="67" t="b">
        <f t="shared" si="246"/>
        <v>1</v>
      </c>
      <c r="X414" s="59">
        <f t="shared" si="247"/>
        <v>0</v>
      </c>
      <c r="Y414" s="71">
        <f t="shared" si="248"/>
        <v>0</v>
      </c>
      <c r="Z414" s="71">
        <f t="shared" si="249"/>
        <v>0</v>
      </c>
      <c r="AA414" s="67">
        <f t="shared" si="250"/>
        <v>0</v>
      </c>
      <c r="AB414" s="67">
        <f t="shared" si="251"/>
        <v>0</v>
      </c>
      <c r="AC414" s="69">
        <f>IF(U414=7,IF(E414&gt;HORAS!$B$97,E414-HORAS!$B$97,0),IF(W414=FALSE,IF(E414&gt;HORAS!$B$97,E414-HORAS!$B$97,0),0))</f>
        <v>0</v>
      </c>
      <c r="AD414" s="71">
        <f t="shared" si="252"/>
        <v>0</v>
      </c>
      <c r="AE414" s="71">
        <f t="shared" si="253"/>
        <v>0</v>
      </c>
      <c r="AF414" s="68">
        <f>IF(AE414&lt;=HORAS!$B$115,0,IF(AE414&lt;=HORAS!$B$116,0.25,IF(AE414&lt;=HORAS!$B$117,0.5,IF(AE414&lt;=HORAS!$B$114,0.75,1))))</f>
        <v>0</v>
      </c>
      <c r="AG414" s="67">
        <f t="shared" si="254"/>
        <v>0</v>
      </c>
      <c r="AH414" s="67">
        <f>IF(AA414&gt;=8,IF(E414&lt;HORAS!$B$97,AF414,0),0)</f>
        <v>0</v>
      </c>
      <c r="AI414" s="67">
        <f>IF(E414&gt;=HORAS!$B$97,AF414,0)</f>
        <v>0</v>
      </c>
      <c r="AJ414" s="67">
        <f t="shared" si="255"/>
        <v>0</v>
      </c>
      <c r="AK414" s="67">
        <f t="shared" si="255"/>
        <v>0</v>
      </c>
      <c r="AL414" s="71">
        <f t="shared" si="256"/>
        <v>0</v>
      </c>
      <c r="AN414" s="59">
        <f t="shared" si="257"/>
        <v>0</v>
      </c>
      <c r="AO414" s="58">
        <f>IF(H414=1,IF(D414&lt;HORAS!$B$104,HORAS!$D$104-HORAS!$B$104,HORAS!$D$104-D414),0)</f>
        <v>0</v>
      </c>
      <c r="AP414" s="58">
        <f>IF(H414=1,IF(E414&gt;HORAS!$C$104,HORAS!$C$104,E414),0)</f>
        <v>0</v>
      </c>
      <c r="AQ414" s="58">
        <f t="shared" si="258"/>
        <v>0</v>
      </c>
      <c r="AR414" s="72">
        <f t="shared" si="259"/>
        <v>0</v>
      </c>
      <c r="AS414" s="72">
        <f t="shared" si="260"/>
        <v>0</v>
      </c>
      <c r="AT414" s="68">
        <f>IF(AS414&lt;=HORAS!$B$115,0,IF(AS414&lt;=HORAS!$B$116,0.25,IF(AS414&lt;=HORAS!$B$117,0.5,IF(AS414&lt;=HORAS!$B$114,0.75,1))))</f>
        <v>0</v>
      </c>
      <c r="AU414" s="67">
        <f t="shared" si="261"/>
        <v>0</v>
      </c>
      <c r="AV414" s="59">
        <f>IF(H414=1,IF(E414&gt;HORAS!$C$104,E414-HORAS!$C$104),0)</f>
        <v>0</v>
      </c>
      <c r="AW414" s="67">
        <f t="shared" si="262"/>
        <v>0</v>
      </c>
      <c r="AX414" s="67">
        <f t="shared" si="263"/>
        <v>0</v>
      </c>
      <c r="AY414" s="68">
        <f>IF(AX414&lt;=HORAS!$B$115,0,IF(AX414&lt;=HORAS!$B$116,0.25,IF(AX414&lt;=HORAS!$B$117,0.5,IF(AX414&lt;=HORAS!$B$114,0.75,1))))</f>
        <v>0</v>
      </c>
      <c r="AZ414" s="67">
        <f t="shared" si="264"/>
        <v>0</v>
      </c>
      <c r="BA414" s="67"/>
    </row>
    <row r="415" spans="1:53" s="72" customFormat="1" x14ac:dyDescent="0.2">
      <c r="A415" s="64"/>
      <c r="B415" s="64"/>
      <c r="C415" s="61"/>
      <c r="D415" s="62"/>
      <c r="E415" s="63"/>
      <c r="F415" s="66">
        <f>IF(G415=1,0,IF(E415&gt;HORAS!$B$96,E415-HORAS!$B$96,))</f>
        <v>0</v>
      </c>
      <c r="G415" s="67">
        <f t="shared" si="265"/>
        <v>0</v>
      </c>
      <c r="H415" s="67">
        <f>IF(D415&gt;=HORAS!$B$103,1,0)</f>
        <v>0</v>
      </c>
      <c r="I415" s="68">
        <f t="shared" si="266"/>
        <v>0</v>
      </c>
      <c r="J415" s="68">
        <f>IF(I415&lt;=HORAS!$B$115,0,IF(I415&lt;=HORAS!$B$116,0.25,IF(I415&lt;=HORAS!$B$117,0.5,IF(I415&lt;=HORAS!$B$114,0.75,1))))</f>
        <v>0</v>
      </c>
      <c r="K415" s="69">
        <f>IF(G415=1,0,IF(E415&gt;HORAS!$B$97,E415-HORAS!$B$97,0))</f>
        <v>0</v>
      </c>
      <c r="L415" s="68">
        <f t="shared" si="267"/>
        <v>0</v>
      </c>
      <c r="M415" s="68">
        <f t="shared" si="268"/>
        <v>0</v>
      </c>
      <c r="N415" s="67">
        <f t="shared" si="269"/>
        <v>0</v>
      </c>
      <c r="O415" s="67">
        <f>IF(E415&lt;HORAS!$B$97,J415,0)</f>
        <v>0</v>
      </c>
      <c r="P415" s="67">
        <f t="shared" si="270"/>
        <v>0</v>
      </c>
      <c r="Q415" s="67">
        <f>IF(E415&gt;HORAS!$B$97,J415,0)</f>
        <v>0</v>
      </c>
      <c r="R415" s="67">
        <f t="shared" si="243"/>
        <v>0</v>
      </c>
      <c r="S415" s="67">
        <f t="shared" si="244"/>
        <v>0</v>
      </c>
      <c r="T415" s="67"/>
      <c r="U415" s="67">
        <f t="shared" si="245"/>
        <v>6</v>
      </c>
      <c r="V415" s="70" t="e">
        <f>VLOOKUP(C415,HORAS!$A$120:$A$137,1,FALSE)</f>
        <v>#N/A</v>
      </c>
      <c r="W415" s="67" t="b">
        <f t="shared" si="246"/>
        <v>1</v>
      </c>
      <c r="X415" s="59">
        <f t="shared" si="247"/>
        <v>0</v>
      </c>
      <c r="Y415" s="71">
        <f t="shared" si="248"/>
        <v>0</v>
      </c>
      <c r="Z415" s="71">
        <f t="shared" si="249"/>
        <v>0</v>
      </c>
      <c r="AA415" s="67">
        <f t="shared" si="250"/>
        <v>0</v>
      </c>
      <c r="AB415" s="67">
        <f t="shared" si="251"/>
        <v>0</v>
      </c>
      <c r="AC415" s="69">
        <f>IF(U415=7,IF(E415&gt;HORAS!$B$97,E415-HORAS!$B$97,0),IF(W415=FALSE,IF(E415&gt;HORAS!$B$97,E415-HORAS!$B$97,0),0))</f>
        <v>0</v>
      </c>
      <c r="AD415" s="71">
        <f t="shared" si="252"/>
        <v>0</v>
      </c>
      <c r="AE415" s="71">
        <f t="shared" si="253"/>
        <v>0</v>
      </c>
      <c r="AF415" s="68">
        <f>IF(AE415&lt;=HORAS!$B$115,0,IF(AE415&lt;=HORAS!$B$116,0.25,IF(AE415&lt;=HORAS!$B$117,0.5,IF(AE415&lt;=HORAS!$B$114,0.75,1))))</f>
        <v>0</v>
      </c>
      <c r="AG415" s="67">
        <f t="shared" si="254"/>
        <v>0</v>
      </c>
      <c r="AH415" s="67">
        <f>IF(AA415&gt;=8,IF(E415&lt;HORAS!$B$97,AF415,0),0)</f>
        <v>0</v>
      </c>
      <c r="AI415" s="67">
        <f>IF(E415&gt;=HORAS!$B$97,AF415,0)</f>
        <v>0</v>
      </c>
      <c r="AJ415" s="67">
        <f t="shared" si="255"/>
        <v>0</v>
      </c>
      <c r="AK415" s="67">
        <f t="shared" si="255"/>
        <v>0</v>
      </c>
      <c r="AL415" s="71">
        <f t="shared" si="256"/>
        <v>0</v>
      </c>
      <c r="AN415" s="59">
        <f t="shared" si="257"/>
        <v>0</v>
      </c>
      <c r="AO415" s="58">
        <f>IF(H415=1,IF(D415&lt;HORAS!$B$104,HORAS!$D$104-HORAS!$B$104,HORAS!$D$104-D415),0)</f>
        <v>0</v>
      </c>
      <c r="AP415" s="58">
        <f>IF(H415=1,IF(E415&gt;HORAS!$C$104,HORAS!$C$104,E415),0)</f>
        <v>0</v>
      </c>
      <c r="AQ415" s="58">
        <f t="shared" si="258"/>
        <v>0</v>
      </c>
      <c r="AR415" s="72">
        <f t="shared" si="259"/>
        <v>0</v>
      </c>
      <c r="AS415" s="72">
        <f t="shared" si="260"/>
        <v>0</v>
      </c>
      <c r="AT415" s="68">
        <f>IF(AS415&lt;=HORAS!$B$115,0,IF(AS415&lt;=HORAS!$B$116,0.25,IF(AS415&lt;=HORAS!$B$117,0.5,IF(AS415&lt;=HORAS!$B$114,0.75,1))))</f>
        <v>0</v>
      </c>
      <c r="AU415" s="67">
        <f t="shared" si="261"/>
        <v>0</v>
      </c>
      <c r="AV415" s="59">
        <f>IF(H415=1,IF(E415&gt;HORAS!$C$104,E415-HORAS!$C$104),0)</f>
        <v>0</v>
      </c>
      <c r="AW415" s="67">
        <f t="shared" si="262"/>
        <v>0</v>
      </c>
      <c r="AX415" s="67">
        <f t="shared" si="263"/>
        <v>0</v>
      </c>
      <c r="AY415" s="68">
        <f>IF(AX415&lt;=HORAS!$B$115,0,IF(AX415&lt;=HORAS!$B$116,0.25,IF(AX415&lt;=HORAS!$B$117,0.5,IF(AX415&lt;=HORAS!$B$114,0.75,1))))</f>
        <v>0</v>
      </c>
      <c r="AZ415" s="67">
        <f t="shared" si="264"/>
        <v>0</v>
      </c>
      <c r="BA415" s="67"/>
    </row>
    <row r="416" spans="1:53" s="72" customFormat="1" x14ac:dyDescent="0.2">
      <c r="A416" s="64"/>
      <c r="B416" s="64"/>
      <c r="C416" s="61"/>
      <c r="D416" s="62"/>
      <c r="E416" s="64"/>
      <c r="F416" s="66">
        <f>IF(G416=1,0,IF(E416&gt;HORAS!$B$96,E416-HORAS!$B$96,))</f>
        <v>0</v>
      </c>
      <c r="G416" s="67">
        <f t="shared" si="265"/>
        <v>0</v>
      </c>
      <c r="H416" s="67">
        <f>IF(D416&gt;=HORAS!$B$103,1,0)</f>
        <v>0</v>
      </c>
      <c r="I416" s="68">
        <f t="shared" si="266"/>
        <v>0</v>
      </c>
      <c r="J416" s="68">
        <f>IF(I416&lt;=HORAS!$B$115,0,IF(I416&lt;=HORAS!$B$116,0.25,IF(I416&lt;=HORAS!$B$117,0.5,IF(I416&lt;=HORAS!$B$114,0.75,1))))</f>
        <v>0</v>
      </c>
      <c r="K416" s="69">
        <f>IF(G416=1,0,IF(E416&gt;HORAS!$B$97,E416-HORAS!$B$97,0))</f>
        <v>0</v>
      </c>
      <c r="L416" s="68">
        <f t="shared" si="267"/>
        <v>0</v>
      </c>
      <c r="M416" s="68">
        <f t="shared" si="268"/>
        <v>0</v>
      </c>
      <c r="N416" s="67">
        <f t="shared" si="269"/>
        <v>0</v>
      </c>
      <c r="O416" s="67">
        <f>IF(E416&lt;HORAS!$B$97,J416,0)</f>
        <v>0</v>
      </c>
      <c r="P416" s="67">
        <f t="shared" si="270"/>
        <v>0</v>
      </c>
      <c r="Q416" s="67">
        <f>IF(E416&gt;HORAS!$B$97,J416,0)</f>
        <v>0</v>
      </c>
      <c r="R416" s="67">
        <f t="shared" si="243"/>
        <v>0</v>
      </c>
      <c r="S416" s="67">
        <f t="shared" si="244"/>
        <v>0</v>
      </c>
      <c r="T416" s="67"/>
      <c r="U416" s="67">
        <f t="shared" si="245"/>
        <v>6</v>
      </c>
      <c r="V416" s="70" t="e">
        <f>VLOOKUP(C416,HORAS!$A$120:$A$137,1,FALSE)</f>
        <v>#N/A</v>
      </c>
      <c r="W416" s="67" t="b">
        <f t="shared" si="246"/>
        <v>1</v>
      </c>
      <c r="X416" s="59">
        <f t="shared" si="247"/>
        <v>0</v>
      </c>
      <c r="Y416" s="71">
        <f t="shared" si="248"/>
        <v>0</v>
      </c>
      <c r="Z416" s="71">
        <f t="shared" si="249"/>
        <v>0</v>
      </c>
      <c r="AA416" s="67">
        <f t="shared" si="250"/>
        <v>0</v>
      </c>
      <c r="AB416" s="67">
        <f t="shared" si="251"/>
        <v>0</v>
      </c>
      <c r="AC416" s="69">
        <f>IF(U416=7,IF(E416&gt;HORAS!$B$97,E416-HORAS!$B$97,0),IF(W416=FALSE,IF(E416&gt;HORAS!$B$97,E416-HORAS!$B$97,0),0))</f>
        <v>0</v>
      </c>
      <c r="AD416" s="71">
        <f t="shared" si="252"/>
        <v>0</v>
      </c>
      <c r="AE416" s="71">
        <f t="shared" si="253"/>
        <v>0</v>
      </c>
      <c r="AF416" s="68">
        <f>IF(AE416&lt;=HORAS!$B$115,0,IF(AE416&lt;=HORAS!$B$116,0.25,IF(AE416&lt;=HORAS!$B$117,0.5,IF(AE416&lt;=HORAS!$B$114,0.75,1))))</f>
        <v>0</v>
      </c>
      <c r="AG416" s="67">
        <f t="shared" si="254"/>
        <v>0</v>
      </c>
      <c r="AH416" s="67">
        <f>IF(AA416&gt;=8,IF(E416&lt;HORAS!$B$97,AF416,0),0)</f>
        <v>0</v>
      </c>
      <c r="AI416" s="67">
        <f>IF(E416&gt;=HORAS!$B$97,AF416,0)</f>
        <v>0</v>
      </c>
      <c r="AJ416" s="67">
        <f t="shared" si="255"/>
        <v>0</v>
      </c>
      <c r="AK416" s="67">
        <f t="shared" si="255"/>
        <v>0</v>
      </c>
      <c r="AL416" s="71">
        <f t="shared" si="256"/>
        <v>0</v>
      </c>
      <c r="AN416" s="59">
        <f t="shared" si="257"/>
        <v>0</v>
      </c>
      <c r="AO416" s="58">
        <f>IF(H416=1,IF(D416&lt;HORAS!$B$104,HORAS!$D$104-HORAS!$B$104,HORAS!$D$104-D416),0)</f>
        <v>0</v>
      </c>
      <c r="AP416" s="58">
        <f>IF(H416=1,IF(E416&gt;HORAS!$C$104,HORAS!$C$104,E416),0)</f>
        <v>0</v>
      </c>
      <c r="AQ416" s="58">
        <f t="shared" si="258"/>
        <v>0</v>
      </c>
      <c r="AR416" s="72">
        <f t="shared" si="259"/>
        <v>0</v>
      </c>
      <c r="AS416" s="72">
        <f t="shared" si="260"/>
        <v>0</v>
      </c>
      <c r="AT416" s="68">
        <f>IF(AS416&lt;=HORAS!$B$115,0,IF(AS416&lt;=HORAS!$B$116,0.25,IF(AS416&lt;=HORAS!$B$117,0.5,IF(AS416&lt;=HORAS!$B$114,0.75,1))))</f>
        <v>0</v>
      </c>
      <c r="AU416" s="67">
        <f t="shared" si="261"/>
        <v>0</v>
      </c>
      <c r="AV416" s="59">
        <f>IF(H416=1,IF(E416&gt;HORAS!$C$104,E416-HORAS!$C$104),0)</f>
        <v>0</v>
      </c>
      <c r="AW416" s="67">
        <f t="shared" si="262"/>
        <v>0</v>
      </c>
      <c r="AX416" s="67">
        <f t="shared" si="263"/>
        <v>0</v>
      </c>
      <c r="AY416" s="68">
        <f>IF(AX416&lt;=HORAS!$B$115,0,IF(AX416&lt;=HORAS!$B$116,0.25,IF(AX416&lt;=HORAS!$B$117,0.5,IF(AX416&lt;=HORAS!$B$114,0.75,1))))</f>
        <v>0</v>
      </c>
      <c r="AZ416" s="67">
        <f t="shared" si="264"/>
        <v>0</v>
      </c>
      <c r="BA416" s="67"/>
    </row>
    <row r="417" spans="1:53" s="72" customFormat="1" x14ac:dyDescent="0.2">
      <c r="A417" s="64"/>
      <c r="B417" s="64"/>
      <c r="C417" s="61"/>
      <c r="D417" s="62"/>
      <c r="E417" s="59"/>
      <c r="F417" s="66">
        <f>IF(G417=1,0,IF(E417&gt;HORAS!$B$96,E417-HORAS!$B$96,))</f>
        <v>0</v>
      </c>
      <c r="G417" s="67">
        <f t="shared" si="265"/>
        <v>0</v>
      </c>
      <c r="H417" s="67">
        <f>IF(D417&gt;=HORAS!$B$103,1,0)</f>
        <v>0</v>
      </c>
      <c r="I417" s="68">
        <f t="shared" si="266"/>
        <v>0</v>
      </c>
      <c r="J417" s="68">
        <f>IF(I417&lt;=HORAS!$B$115,0,IF(I417&lt;=HORAS!$B$116,0.25,IF(I417&lt;=HORAS!$B$117,0.5,IF(I417&lt;=HORAS!$B$114,0.75,1))))</f>
        <v>0</v>
      </c>
      <c r="K417" s="69">
        <f>IF(G417=1,0,IF(E417&gt;HORAS!$B$97,E417-HORAS!$B$97,0))</f>
        <v>0</v>
      </c>
      <c r="L417" s="68">
        <f t="shared" si="267"/>
        <v>0</v>
      </c>
      <c r="M417" s="68">
        <f t="shared" si="268"/>
        <v>0</v>
      </c>
      <c r="N417" s="67">
        <f t="shared" si="269"/>
        <v>0</v>
      </c>
      <c r="O417" s="67">
        <f>IF(E417&lt;HORAS!$B$97,J417,0)</f>
        <v>0</v>
      </c>
      <c r="P417" s="67">
        <f t="shared" si="270"/>
        <v>0</v>
      </c>
      <c r="Q417" s="67">
        <f>IF(E417&gt;HORAS!$B$97,J417,0)</f>
        <v>0</v>
      </c>
      <c r="R417" s="67">
        <f t="shared" ref="R417:R480" si="271">N417+O417</f>
        <v>0</v>
      </c>
      <c r="S417" s="67">
        <f t="shared" ref="S417:S480" si="272">P417+Q417</f>
        <v>0</v>
      </c>
      <c r="T417" s="67"/>
      <c r="U417" s="67">
        <f t="shared" ref="U417:U480" si="273">WEEKDAY(C417,2)</f>
        <v>6</v>
      </c>
      <c r="V417" s="70" t="e">
        <f>VLOOKUP(C417,HORAS!$A$120:$A$137,1,FALSE)</f>
        <v>#N/A</v>
      </c>
      <c r="W417" s="67" t="b">
        <f t="shared" ref="W417:W480" si="274">ISERROR(V417)</f>
        <v>1</v>
      </c>
      <c r="X417" s="59">
        <f t="shared" ref="X417:X480" si="275">IF(U417=7,E417-D417,IF(W417=FALSE,E417-D417,0))</f>
        <v>0</v>
      </c>
      <c r="Y417" s="71">
        <f t="shared" ref="Y417:Y480" si="276">HOUR(X417)</f>
        <v>0</v>
      </c>
      <c r="Z417" s="71">
        <f t="shared" ref="Z417:Z480" si="277">MINUTE(X417)</f>
        <v>0</v>
      </c>
      <c r="AA417" s="67">
        <f t="shared" ref="AA417:AA480" si="278">IF(Y417&lt;8,Y417,8)</f>
        <v>0</v>
      </c>
      <c r="AB417" s="67">
        <f t="shared" ref="AB417:AB480" si="279">IF(Y417&gt;=8,Y417-AA417,0)</f>
        <v>0</v>
      </c>
      <c r="AC417" s="69">
        <f>IF(U417=7,IF(E417&gt;HORAS!$B$97,E417-HORAS!$B$97,0),IF(W417=FALSE,IF(E417&gt;HORAS!$B$97,E417-HORAS!$B$97,0),0))</f>
        <v>0</v>
      </c>
      <c r="AD417" s="71">
        <f t="shared" ref="AD417:AD480" si="280">HOUR(AC417)</f>
        <v>0</v>
      </c>
      <c r="AE417" s="71">
        <f t="shared" ref="AE417:AE480" si="281">MINUTE(AC417)</f>
        <v>0</v>
      </c>
      <c r="AF417" s="68">
        <f>IF(AE417&lt;=HORAS!$B$115,0,IF(AE417&lt;=HORAS!$B$116,0.25,IF(AE417&lt;=HORAS!$B$117,0.5,IF(AE417&lt;=HORAS!$B$114,0.75,1))))</f>
        <v>0</v>
      </c>
      <c r="AG417" s="67">
        <f t="shared" ref="AG417:AG480" si="282">IF(AA417&lt;8,AF417,0)</f>
        <v>0</v>
      </c>
      <c r="AH417" s="67">
        <f>IF(AA417&gt;=8,IF(E417&lt;HORAS!$B$97,AF417,0),0)</f>
        <v>0</v>
      </c>
      <c r="AI417" s="67">
        <f>IF(E417&gt;=HORAS!$B$97,AF417,0)</f>
        <v>0</v>
      </c>
      <c r="AJ417" s="67">
        <f t="shared" ref="AJ417:AK480" si="283">AA417+AG417</f>
        <v>0</v>
      </c>
      <c r="AK417" s="67">
        <f t="shared" si="283"/>
        <v>0</v>
      </c>
      <c r="AL417" s="71">
        <f t="shared" ref="AL417:AL480" si="284">AD417+AI417</f>
        <v>0</v>
      </c>
      <c r="AN417" s="59">
        <f t="shared" ref="AN417:AN480" si="285">IF(H417=1,E417-(D417-12),0)</f>
        <v>0</v>
      </c>
      <c r="AO417" s="58">
        <f>IF(H417=1,IF(D417&lt;HORAS!$B$104,HORAS!$D$104-HORAS!$B$104,HORAS!$D$104-D417),0)</f>
        <v>0</v>
      </c>
      <c r="AP417" s="58">
        <f>IF(H417=1,IF(E417&gt;HORAS!$C$104,HORAS!$C$104,E417),0)</f>
        <v>0</v>
      </c>
      <c r="AQ417" s="58">
        <f t="shared" ref="AQ417:AQ480" si="286">AO417+AP417</f>
        <v>0</v>
      </c>
      <c r="AR417" s="72">
        <f t="shared" ref="AR417:AR480" si="287">HOUR(AQ417)</f>
        <v>0</v>
      </c>
      <c r="AS417" s="72">
        <f t="shared" ref="AS417:AS480" si="288">MINUTE(AQ417)</f>
        <v>0</v>
      </c>
      <c r="AT417" s="68">
        <f>IF(AS417&lt;=HORAS!$B$115,0,IF(AS417&lt;=HORAS!$B$116,0.25,IF(AS417&lt;=HORAS!$B$117,0.5,IF(AS417&lt;=HORAS!$B$114,0.75,1))))</f>
        <v>0</v>
      </c>
      <c r="AU417" s="67">
        <f t="shared" ref="AU417:AU480" si="289">AR417+AT417</f>
        <v>0</v>
      </c>
      <c r="AV417" s="59">
        <f>IF(H417=1,IF(E417&gt;HORAS!$C$104,E417-HORAS!$C$104),0)</f>
        <v>0</v>
      </c>
      <c r="AW417" s="67">
        <f t="shared" ref="AW417:AW480" si="290">HOUR(AV417)</f>
        <v>0</v>
      </c>
      <c r="AX417" s="67">
        <f t="shared" ref="AX417:AX480" si="291">MINUTE(AV417)</f>
        <v>0</v>
      </c>
      <c r="AY417" s="68">
        <f>IF(AX417&lt;=HORAS!$B$115,0,IF(AX417&lt;=HORAS!$B$116,0.25,IF(AX417&lt;=HORAS!$B$117,0.5,IF(AX417&lt;=HORAS!$B$114,0.75,1))))</f>
        <v>0</v>
      </c>
      <c r="AZ417" s="67">
        <f t="shared" ref="AZ417:AZ480" si="292">AW417+AY417</f>
        <v>0</v>
      </c>
      <c r="BA417" s="67"/>
    </row>
    <row r="418" spans="1:53" s="72" customFormat="1" x14ac:dyDescent="0.2">
      <c r="A418" s="64"/>
      <c r="B418" s="64"/>
      <c r="C418" s="61"/>
      <c r="D418" s="62"/>
      <c r="E418" s="59"/>
      <c r="F418" s="66">
        <f>IF(G418=1,0,IF(E418&gt;HORAS!$B$96,E418-HORAS!$B$96,))</f>
        <v>0</v>
      </c>
      <c r="G418" s="67">
        <f t="shared" si="265"/>
        <v>0</v>
      </c>
      <c r="H418" s="67">
        <f>IF(D418&gt;=HORAS!$B$103,1,0)</f>
        <v>0</v>
      </c>
      <c r="I418" s="68">
        <f t="shared" si="266"/>
        <v>0</v>
      </c>
      <c r="J418" s="68">
        <f>IF(I418&lt;=HORAS!$B$115,0,IF(I418&lt;=HORAS!$B$116,0.25,IF(I418&lt;=HORAS!$B$117,0.5,IF(I418&lt;=HORAS!$B$114,0.75,1))))</f>
        <v>0</v>
      </c>
      <c r="K418" s="69">
        <f>IF(G418=1,0,IF(E418&gt;HORAS!$B$97,E418-HORAS!$B$97,0))</f>
        <v>0</v>
      </c>
      <c r="L418" s="68">
        <f t="shared" si="267"/>
        <v>0</v>
      </c>
      <c r="M418" s="68">
        <f t="shared" si="268"/>
        <v>0</v>
      </c>
      <c r="N418" s="67">
        <f t="shared" si="269"/>
        <v>0</v>
      </c>
      <c r="O418" s="67">
        <f>IF(E418&lt;HORAS!$B$97,J418,0)</f>
        <v>0</v>
      </c>
      <c r="P418" s="67">
        <f t="shared" si="270"/>
        <v>0</v>
      </c>
      <c r="Q418" s="67">
        <f>IF(E418&gt;HORAS!$B$97,J418,0)</f>
        <v>0</v>
      </c>
      <c r="R418" s="67">
        <f t="shared" si="271"/>
        <v>0</v>
      </c>
      <c r="S418" s="67">
        <f t="shared" si="272"/>
        <v>0</v>
      </c>
      <c r="T418" s="67"/>
      <c r="U418" s="67">
        <f t="shared" si="273"/>
        <v>6</v>
      </c>
      <c r="V418" s="70" t="e">
        <f>VLOOKUP(C418,HORAS!$A$120:$A$137,1,FALSE)</f>
        <v>#N/A</v>
      </c>
      <c r="W418" s="67" t="b">
        <f t="shared" si="274"/>
        <v>1</v>
      </c>
      <c r="X418" s="59">
        <f t="shared" si="275"/>
        <v>0</v>
      </c>
      <c r="Y418" s="71">
        <f t="shared" si="276"/>
        <v>0</v>
      </c>
      <c r="Z418" s="71">
        <f t="shared" si="277"/>
        <v>0</v>
      </c>
      <c r="AA418" s="67">
        <f t="shared" si="278"/>
        <v>0</v>
      </c>
      <c r="AB418" s="67">
        <f t="shared" si="279"/>
        <v>0</v>
      </c>
      <c r="AC418" s="69">
        <f>IF(U418=7,IF(E418&gt;HORAS!$B$97,E418-HORAS!$B$97,0),IF(W418=FALSE,IF(E418&gt;HORAS!$B$97,E418-HORAS!$B$97,0),0))</f>
        <v>0</v>
      </c>
      <c r="AD418" s="71">
        <f t="shared" si="280"/>
        <v>0</v>
      </c>
      <c r="AE418" s="71">
        <f t="shared" si="281"/>
        <v>0</v>
      </c>
      <c r="AF418" s="68">
        <f>IF(AE418&lt;=HORAS!$B$115,0,IF(AE418&lt;=HORAS!$B$116,0.25,IF(AE418&lt;=HORAS!$B$117,0.5,IF(AE418&lt;=HORAS!$B$114,0.75,1))))</f>
        <v>0</v>
      </c>
      <c r="AG418" s="67">
        <f t="shared" si="282"/>
        <v>0</v>
      </c>
      <c r="AH418" s="67">
        <f>IF(AA418&gt;=8,IF(E418&lt;HORAS!$B$97,AF418,0),0)</f>
        <v>0</v>
      </c>
      <c r="AI418" s="67">
        <f>IF(E418&gt;=HORAS!$B$97,AF418,0)</f>
        <v>0</v>
      </c>
      <c r="AJ418" s="67">
        <f t="shared" si="283"/>
        <v>0</v>
      </c>
      <c r="AK418" s="67">
        <f t="shared" si="283"/>
        <v>0</v>
      </c>
      <c r="AL418" s="71">
        <f t="shared" si="284"/>
        <v>0</v>
      </c>
      <c r="AN418" s="59">
        <f t="shared" si="285"/>
        <v>0</v>
      </c>
      <c r="AO418" s="58">
        <f>IF(H418=1,IF(D418&lt;HORAS!$B$104,HORAS!$D$104-HORAS!$B$104,HORAS!$D$104-D418),0)</f>
        <v>0</v>
      </c>
      <c r="AP418" s="58">
        <f>IF(H418=1,IF(E418&gt;HORAS!$C$104,HORAS!$C$104,E418),0)</f>
        <v>0</v>
      </c>
      <c r="AQ418" s="58">
        <f t="shared" si="286"/>
        <v>0</v>
      </c>
      <c r="AR418" s="72">
        <f t="shared" si="287"/>
        <v>0</v>
      </c>
      <c r="AS418" s="72">
        <f t="shared" si="288"/>
        <v>0</v>
      </c>
      <c r="AT418" s="68">
        <f>IF(AS418&lt;=HORAS!$B$115,0,IF(AS418&lt;=HORAS!$B$116,0.25,IF(AS418&lt;=HORAS!$B$117,0.5,IF(AS418&lt;=HORAS!$B$114,0.75,1))))</f>
        <v>0</v>
      </c>
      <c r="AU418" s="67">
        <f t="shared" si="289"/>
        <v>0</v>
      </c>
      <c r="AV418" s="59">
        <f>IF(H418=1,IF(E418&gt;HORAS!$C$104,E418-HORAS!$C$104),0)</f>
        <v>0</v>
      </c>
      <c r="AW418" s="67">
        <f t="shared" si="290"/>
        <v>0</v>
      </c>
      <c r="AX418" s="67">
        <f t="shared" si="291"/>
        <v>0</v>
      </c>
      <c r="AY418" s="68">
        <f>IF(AX418&lt;=HORAS!$B$115,0,IF(AX418&lt;=HORAS!$B$116,0.25,IF(AX418&lt;=HORAS!$B$117,0.5,IF(AX418&lt;=HORAS!$B$114,0.75,1))))</f>
        <v>0</v>
      </c>
      <c r="AZ418" s="67">
        <f t="shared" si="292"/>
        <v>0</v>
      </c>
      <c r="BA418" s="67"/>
    </row>
    <row r="419" spans="1:53" s="72" customFormat="1" x14ac:dyDescent="0.2">
      <c r="A419" s="64"/>
      <c r="B419" s="64"/>
      <c r="C419" s="61"/>
      <c r="D419" s="62"/>
      <c r="E419" s="59"/>
      <c r="F419" s="66">
        <f>IF(G419=1,0,IF(E419&gt;HORAS!$B$96,E419-HORAS!$B$96,))</f>
        <v>0</v>
      </c>
      <c r="G419" s="67">
        <f t="shared" si="265"/>
        <v>0</v>
      </c>
      <c r="H419" s="67">
        <f>IF(D419&gt;=HORAS!$B$103,1,0)</f>
        <v>0</v>
      </c>
      <c r="I419" s="68">
        <f t="shared" si="266"/>
        <v>0</v>
      </c>
      <c r="J419" s="68">
        <f>IF(I419&lt;=HORAS!$B$115,0,IF(I419&lt;=HORAS!$B$116,0.25,IF(I419&lt;=HORAS!$B$117,0.5,IF(I419&lt;=HORAS!$B$114,0.75,1))))</f>
        <v>0</v>
      </c>
      <c r="K419" s="69">
        <f>IF(G419=1,0,IF(E419&gt;HORAS!$B$97,E419-HORAS!$B$97,0))</f>
        <v>0</v>
      </c>
      <c r="L419" s="68">
        <f t="shared" si="267"/>
        <v>0</v>
      </c>
      <c r="M419" s="68">
        <f t="shared" si="268"/>
        <v>0</v>
      </c>
      <c r="N419" s="67">
        <f t="shared" si="269"/>
        <v>0</v>
      </c>
      <c r="O419" s="67">
        <f>IF(E419&lt;HORAS!$B$97,J419,0)</f>
        <v>0</v>
      </c>
      <c r="P419" s="67">
        <f t="shared" si="270"/>
        <v>0</v>
      </c>
      <c r="Q419" s="67">
        <f>IF(E419&gt;HORAS!$B$97,J419,0)</f>
        <v>0</v>
      </c>
      <c r="R419" s="67">
        <f t="shared" si="271"/>
        <v>0</v>
      </c>
      <c r="S419" s="67">
        <f t="shared" si="272"/>
        <v>0</v>
      </c>
      <c r="T419" s="67"/>
      <c r="U419" s="67">
        <f t="shared" si="273"/>
        <v>6</v>
      </c>
      <c r="V419" s="70" t="e">
        <f>VLOOKUP(C419,HORAS!$A$120:$A$137,1,FALSE)</f>
        <v>#N/A</v>
      </c>
      <c r="W419" s="67" t="b">
        <f t="shared" si="274"/>
        <v>1</v>
      </c>
      <c r="X419" s="59">
        <f t="shared" si="275"/>
        <v>0</v>
      </c>
      <c r="Y419" s="71">
        <f t="shared" si="276"/>
        <v>0</v>
      </c>
      <c r="Z419" s="71">
        <f t="shared" si="277"/>
        <v>0</v>
      </c>
      <c r="AA419" s="67">
        <f t="shared" si="278"/>
        <v>0</v>
      </c>
      <c r="AB419" s="67">
        <f t="shared" si="279"/>
        <v>0</v>
      </c>
      <c r="AC419" s="69">
        <f>IF(U419=7,IF(E419&gt;HORAS!$B$97,E419-HORAS!$B$97,0),IF(W419=FALSE,IF(E419&gt;HORAS!$B$97,E419-HORAS!$B$97,0),0))</f>
        <v>0</v>
      </c>
      <c r="AD419" s="71">
        <f t="shared" si="280"/>
        <v>0</v>
      </c>
      <c r="AE419" s="71">
        <f t="shared" si="281"/>
        <v>0</v>
      </c>
      <c r="AF419" s="68">
        <f>IF(AE419&lt;=HORAS!$B$115,0,IF(AE419&lt;=HORAS!$B$116,0.25,IF(AE419&lt;=HORAS!$B$117,0.5,IF(AE419&lt;=HORAS!$B$114,0.75,1))))</f>
        <v>0</v>
      </c>
      <c r="AG419" s="67">
        <f t="shared" si="282"/>
        <v>0</v>
      </c>
      <c r="AH419" s="67">
        <f>IF(AA419&gt;=8,IF(E419&lt;HORAS!$B$97,AF419,0),0)</f>
        <v>0</v>
      </c>
      <c r="AI419" s="67">
        <f>IF(E419&gt;=HORAS!$B$97,AF419,0)</f>
        <v>0</v>
      </c>
      <c r="AJ419" s="67">
        <f t="shared" si="283"/>
        <v>0</v>
      </c>
      <c r="AK419" s="67">
        <f t="shared" si="283"/>
        <v>0</v>
      </c>
      <c r="AL419" s="71">
        <f t="shared" si="284"/>
        <v>0</v>
      </c>
      <c r="AN419" s="59">
        <f t="shared" si="285"/>
        <v>0</v>
      </c>
      <c r="AO419" s="58">
        <f>IF(H419=1,IF(D419&lt;HORAS!$B$104,HORAS!$D$104-HORAS!$B$104,HORAS!$D$104-D419),0)</f>
        <v>0</v>
      </c>
      <c r="AP419" s="58">
        <f>IF(H419=1,IF(E419&gt;HORAS!$C$104,HORAS!$C$104,E419),0)</f>
        <v>0</v>
      </c>
      <c r="AQ419" s="58">
        <f t="shared" si="286"/>
        <v>0</v>
      </c>
      <c r="AR419" s="72">
        <f t="shared" si="287"/>
        <v>0</v>
      </c>
      <c r="AS419" s="72">
        <f t="shared" si="288"/>
        <v>0</v>
      </c>
      <c r="AT419" s="68">
        <f>IF(AS419&lt;=HORAS!$B$115,0,IF(AS419&lt;=HORAS!$B$116,0.25,IF(AS419&lt;=HORAS!$B$117,0.5,IF(AS419&lt;=HORAS!$B$114,0.75,1))))</f>
        <v>0</v>
      </c>
      <c r="AU419" s="67">
        <f t="shared" si="289"/>
        <v>0</v>
      </c>
      <c r="AV419" s="59">
        <f>IF(H419=1,IF(E419&gt;HORAS!$C$104,E419-HORAS!$C$104),0)</f>
        <v>0</v>
      </c>
      <c r="AW419" s="67">
        <f t="shared" si="290"/>
        <v>0</v>
      </c>
      <c r="AX419" s="67">
        <f t="shared" si="291"/>
        <v>0</v>
      </c>
      <c r="AY419" s="68">
        <f>IF(AX419&lt;=HORAS!$B$115,0,IF(AX419&lt;=HORAS!$B$116,0.25,IF(AX419&lt;=HORAS!$B$117,0.5,IF(AX419&lt;=HORAS!$B$114,0.75,1))))</f>
        <v>0</v>
      </c>
      <c r="AZ419" s="67">
        <f t="shared" si="292"/>
        <v>0</v>
      </c>
      <c r="BA419" s="67"/>
    </row>
    <row r="420" spans="1:53" s="72" customFormat="1" x14ac:dyDescent="0.2">
      <c r="A420" s="64"/>
      <c r="B420" s="64"/>
      <c r="C420" s="61"/>
      <c r="D420" s="62"/>
      <c r="E420" s="59"/>
      <c r="F420" s="66">
        <f>IF(G420=1,0,IF(E420&gt;HORAS!$B$96,E420-HORAS!$B$96,))</f>
        <v>0</v>
      </c>
      <c r="G420" s="67">
        <f t="shared" si="265"/>
        <v>0</v>
      </c>
      <c r="H420" s="67">
        <f>IF(D420&gt;=HORAS!$B$103,1,0)</f>
        <v>0</v>
      </c>
      <c r="I420" s="68">
        <f t="shared" si="266"/>
        <v>0</v>
      </c>
      <c r="J420" s="68">
        <f>IF(I420&lt;=HORAS!$B$115,0,IF(I420&lt;=HORAS!$B$116,0.25,IF(I420&lt;=HORAS!$B$117,0.5,IF(I420&lt;=HORAS!$B$114,0.75,1))))</f>
        <v>0</v>
      </c>
      <c r="K420" s="69">
        <f>IF(G420=1,0,IF(E420&gt;HORAS!$B$97,E420-HORAS!$B$97,0))</f>
        <v>0</v>
      </c>
      <c r="L420" s="68">
        <f t="shared" si="267"/>
        <v>0</v>
      </c>
      <c r="M420" s="68">
        <f t="shared" si="268"/>
        <v>0</v>
      </c>
      <c r="N420" s="67">
        <f t="shared" si="269"/>
        <v>0</v>
      </c>
      <c r="O420" s="67">
        <f>IF(E420&lt;HORAS!$B$97,J420,0)</f>
        <v>0</v>
      </c>
      <c r="P420" s="67">
        <f t="shared" si="270"/>
        <v>0</v>
      </c>
      <c r="Q420" s="67">
        <f>IF(E420&gt;HORAS!$B$97,J420,0)</f>
        <v>0</v>
      </c>
      <c r="R420" s="67">
        <f t="shared" si="271"/>
        <v>0</v>
      </c>
      <c r="S420" s="67">
        <f t="shared" si="272"/>
        <v>0</v>
      </c>
      <c r="T420" s="67"/>
      <c r="U420" s="67">
        <f t="shared" si="273"/>
        <v>6</v>
      </c>
      <c r="V420" s="70" t="e">
        <f>VLOOKUP(C420,HORAS!$A$120:$A$137,1,FALSE)</f>
        <v>#N/A</v>
      </c>
      <c r="W420" s="67" t="b">
        <f t="shared" si="274"/>
        <v>1</v>
      </c>
      <c r="X420" s="59">
        <f t="shared" si="275"/>
        <v>0</v>
      </c>
      <c r="Y420" s="71">
        <f t="shared" si="276"/>
        <v>0</v>
      </c>
      <c r="Z420" s="71">
        <f t="shared" si="277"/>
        <v>0</v>
      </c>
      <c r="AA420" s="67">
        <f t="shared" si="278"/>
        <v>0</v>
      </c>
      <c r="AB420" s="67">
        <f t="shared" si="279"/>
        <v>0</v>
      </c>
      <c r="AC420" s="69">
        <f>IF(U420=7,IF(E420&gt;HORAS!$B$97,E420-HORAS!$B$97,0),IF(W420=FALSE,IF(E420&gt;HORAS!$B$97,E420-HORAS!$B$97,0),0))</f>
        <v>0</v>
      </c>
      <c r="AD420" s="71">
        <f t="shared" si="280"/>
        <v>0</v>
      </c>
      <c r="AE420" s="71">
        <f t="shared" si="281"/>
        <v>0</v>
      </c>
      <c r="AF420" s="68">
        <f>IF(AE420&lt;=HORAS!$B$115,0,IF(AE420&lt;=HORAS!$B$116,0.25,IF(AE420&lt;=HORAS!$B$117,0.5,IF(AE420&lt;=HORAS!$B$114,0.75,1))))</f>
        <v>0</v>
      </c>
      <c r="AG420" s="67">
        <f t="shared" si="282"/>
        <v>0</v>
      </c>
      <c r="AH420" s="67">
        <f>IF(AA420&gt;=8,IF(E420&lt;HORAS!$B$97,AF420,0),0)</f>
        <v>0</v>
      </c>
      <c r="AI420" s="67">
        <f>IF(E420&gt;=HORAS!$B$97,AF420,0)</f>
        <v>0</v>
      </c>
      <c r="AJ420" s="67">
        <f t="shared" si="283"/>
        <v>0</v>
      </c>
      <c r="AK420" s="67">
        <f t="shared" si="283"/>
        <v>0</v>
      </c>
      <c r="AL420" s="71">
        <f t="shared" si="284"/>
        <v>0</v>
      </c>
      <c r="AN420" s="59">
        <f t="shared" si="285"/>
        <v>0</v>
      </c>
      <c r="AO420" s="58">
        <f>IF(H420=1,IF(D420&lt;HORAS!$B$104,HORAS!$D$104-HORAS!$B$104,HORAS!$D$104-D420),0)</f>
        <v>0</v>
      </c>
      <c r="AP420" s="58">
        <f>IF(H420=1,IF(E420&gt;HORAS!$C$104,HORAS!$C$104,E420),0)</f>
        <v>0</v>
      </c>
      <c r="AQ420" s="58">
        <f t="shared" si="286"/>
        <v>0</v>
      </c>
      <c r="AR420" s="72">
        <f t="shared" si="287"/>
        <v>0</v>
      </c>
      <c r="AS420" s="72">
        <f t="shared" si="288"/>
        <v>0</v>
      </c>
      <c r="AT420" s="68">
        <f>IF(AS420&lt;=HORAS!$B$115,0,IF(AS420&lt;=HORAS!$B$116,0.25,IF(AS420&lt;=HORAS!$B$117,0.5,IF(AS420&lt;=HORAS!$B$114,0.75,1))))</f>
        <v>0</v>
      </c>
      <c r="AU420" s="67">
        <f t="shared" si="289"/>
        <v>0</v>
      </c>
      <c r="AV420" s="59">
        <f>IF(H420=1,IF(E420&gt;HORAS!$C$104,E420-HORAS!$C$104),0)</f>
        <v>0</v>
      </c>
      <c r="AW420" s="67">
        <f t="shared" si="290"/>
        <v>0</v>
      </c>
      <c r="AX420" s="67">
        <f t="shared" si="291"/>
        <v>0</v>
      </c>
      <c r="AY420" s="68">
        <f>IF(AX420&lt;=HORAS!$B$115,0,IF(AX420&lt;=HORAS!$B$116,0.25,IF(AX420&lt;=HORAS!$B$117,0.5,IF(AX420&lt;=HORAS!$B$114,0.75,1))))</f>
        <v>0</v>
      </c>
      <c r="AZ420" s="67">
        <f t="shared" si="292"/>
        <v>0</v>
      </c>
      <c r="BA420" s="67"/>
    </row>
    <row r="421" spans="1:53" s="72" customFormat="1" x14ac:dyDescent="0.2">
      <c r="A421" s="64"/>
      <c r="B421" s="64"/>
      <c r="C421" s="61"/>
      <c r="D421" s="62"/>
      <c r="E421" s="59"/>
      <c r="F421" s="66">
        <f>IF(G421=1,0,IF(E421&gt;HORAS!$B$96,E421-HORAS!$B$96,))</f>
        <v>0</v>
      </c>
      <c r="G421" s="67">
        <f t="shared" si="265"/>
        <v>0</v>
      </c>
      <c r="H421" s="67">
        <f>IF(D421&gt;=HORAS!$B$103,1,0)</f>
        <v>0</v>
      </c>
      <c r="I421" s="68">
        <f t="shared" si="266"/>
        <v>0</v>
      </c>
      <c r="J421" s="68">
        <f>IF(I421&lt;=HORAS!$B$115,0,IF(I421&lt;=HORAS!$B$116,0.25,IF(I421&lt;=HORAS!$B$117,0.5,IF(I421&lt;=HORAS!$B$114,0.75,1))))</f>
        <v>0</v>
      </c>
      <c r="K421" s="69">
        <f>IF(G421=1,0,IF(E421&gt;HORAS!$B$97,E421-HORAS!$B$97,0))</f>
        <v>0</v>
      </c>
      <c r="L421" s="68">
        <f t="shared" si="267"/>
        <v>0</v>
      </c>
      <c r="M421" s="68">
        <f t="shared" si="268"/>
        <v>0</v>
      </c>
      <c r="N421" s="67">
        <f t="shared" si="269"/>
        <v>0</v>
      </c>
      <c r="O421" s="67">
        <f>IF(E421&lt;HORAS!$B$97,J421,0)</f>
        <v>0</v>
      </c>
      <c r="P421" s="67">
        <f t="shared" si="270"/>
        <v>0</v>
      </c>
      <c r="Q421" s="67">
        <f>IF(E421&gt;HORAS!$B$97,J421,0)</f>
        <v>0</v>
      </c>
      <c r="R421" s="67">
        <f t="shared" si="271"/>
        <v>0</v>
      </c>
      <c r="S421" s="67">
        <f t="shared" si="272"/>
        <v>0</v>
      </c>
      <c r="T421" s="67"/>
      <c r="U421" s="67">
        <f t="shared" si="273"/>
        <v>6</v>
      </c>
      <c r="V421" s="70" t="e">
        <f>VLOOKUP(C421,HORAS!$A$120:$A$137,1,FALSE)</f>
        <v>#N/A</v>
      </c>
      <c r="W421" s="67" t="b">
        <f t="shared" si="274"/>
        <v>1</v>
      </c>
      <c r="X421" s="59">
        <f t="shared" si="275"/>
        <v>0</v>
      </c>
      <c r="Y421" s="71">
        <f t="shared" si="276"/>
        <v>0</v>
      </c>
      <c r="Z421" s="71">
        <f t="shared" si="277"/>
        <v>0</v>
      </c>
      <c r="AA421" s="67">
        <f t="shared" si="278"/>
        <v>0</v>
      </c>
      <c r="AB421" s="67">
        <f t="shared" si="279"/>
        <v>0</v>
      </c>
      <c r="AC421" s="69">
        <f>IF(U421=7,IF(E421&gt;HORAS!$B$97,E421-HORAS!$B$97,0),IF(W421=FALSE,IF(E421&gt;HORAS!$B$97,E421-HORAS!$B$97,0),0))</f>
        <v>0</v>
      </c>
      <c r="AD421" s="71">
        <f t="shared" si="280"/>
        <v>0</v>
      </c>
      <c r="AE421" s="71">
        <f t="shared" si="281"/>
        <v>0</v>
      </c>
      <c r="AF421" s="68">
        <f>IF(AE421&lt;=HORAS!$B$115,0,IF(AE421&lt;=HORAS!$B$116,0.25,IF(AE421&lt;=HORAS!$B$117,0.5,IF(AE421&lt;=HORAS!$B$114,0.75,1))))</f>
        <v>0</v>
      </c>
      <c r="AG421" s="67">
        <f t="shared" si="282"/>
        <v>0</v>
      </c>
      <c r="AH421" s="67">
        <f>IF(AA421&gt;=8,IF(E421&lt;HORAS!$B$97,AF421,0),0)</f>
        <v>0</v>
      </c>
      <c r="AI421" s="67">
        <f>IF(E421&gt;=HORAS!$B$97,AF421,0)</f>
        <v>0</v>
      </c>
      <c r="AJ421" s="67">
        <f t="shared" si="283"/>
        <v>0</v>
      </c>
      <c r="AK421" s="67">
        <f t="shared" si="283"/>
        <v>0</v>
      </c>
      <c r="AL421" s="71">
        <f t="shared" si="284"/>
        <v>0</v>
      </c>
      <c r="AN421" s="59">
        <f t="shared" si="285"/>
        <v>0</v>
      </c>
      <c r="AO421" s="58">
        <f>IF(H421=1,IF(D421&lt;HORAS!$B$104,HORAS!$D$104-HORAS!$B$104,HORAS!$D$104-D421),0)</f>
        <v>0</v>
      </c>
      <c r="AP421" s="58">
        <f>IF(H421=1,IF(E421&gt;HORAS!$C$104,HORAS!$C$104,E421),0)</f>
        <v>0</v>
      </c>
      <c r="AQ421" s="58">
        <f t="shared" si="286"/>
        <v>0</v>
      </c>
      <c r="AR421" s="72">
        <f t="shared" si="287"/>
        <v>0</v>
      </c>
      <c r="AS421" s="72">
        <f t="shared" si="288"/>
        <v>0</v>
      </c>
      <c r="AT421" s="68">
        <f>IF(AS421&lt;=HORAS!$B$115,0,IF(AS421&lt;=HORAS!$B$116,0.25,IF(AS421&lt;=HORAS!$B$117,0.5,IF(AS421&lt;=HORAS!$B$114,0.75,1))))</f>
        <v>0</v>
      </c>
      <c r="AU421" s="67">
        <f t="shared" si="289"/>
        <v>0</v>
      </c>
      <c r="AV421" s="59">
        <f>IF(H421=1,IF(E421&gt;HORAS!$C$104,E421-HORAS!$C$104),0)</f>
        <v>0</v>
      </c>
      <c r="AW421" s="67">
        <f t="shared" si="290"/>
        <v>0</v>
      </c>
      <c r="AX421" s="67">
        <f t="shared" si="291"/>
        <v>0</v>
      </c>
      <c r="AY421" s="68">
        <f>IF(AX421&lt;=HORAS!$B$115,0,IF(AX421&lt;=HORAS!$B$116,0.25,IF(AX421&lt;=HORAS!$B$117,0.5,IF(AX421&lt;=HORAS!$B$114,0.75,1))))</f>
        <v>0</v>
      </c>
      <c r="AZ421" s="67">
        <f t="shared" si="292"/>
        <v>0</v>
      </c>
      <c r="BA421" s="67"/>
    </row>
    <row r="422" spans="1:53" s="72" customFormat="1" x14ac:dyDescent="0.2">
      <c r="A422" s="64"/>
      <c r="B422" s="64"/>
      <c r="C422" s="61"/>
      <c r="D422" s="62"/>
      <c r="E422" s="59"/>
      <c r="F422" s="66">
        <f>IF(G422=1,0,IF(E422&gt;HORAS!$B$96,E422-HORAS!$B$96,))</f>
        <v>0</v>
      </c>
      <c r="G422" s="67">
        <f t="shared" si="265"/>
        <v>0</v>
      </c>
      <c r="H422" s="67">
        <f>IF(D422&gt;=HORAS!$B$103,1,0)</f>
        <v>0</v>
      </c>
      <c r="I422" s="68">
        <f t="shared" si="266"/>
        <v>0</v>
      </c>
      <c r="J422" s="68">
        <f>IF(I422&lt;=HORAS!$B$115,0,IF(I422&lt;=HORAS!$B$116,0.25,IF(I422&lt;=HORAS!$B$117,0.5,IF(I422&lt;=HORAS!$B$114,0.75,1))))</f>
        <v>0</v>
      </c>
      <c r="K422" s="69">
        <f>IF(G422=1,0,IF(E422&gt;HORAS!$B$97,E422-HORAS!$B$97,0))</f>
        <v>0</v>
      </c>
      <c r="L422" s="68">
        <f t="shared" si="267"/>
        <v>0</v>
      </c>
      <c r="M422" s="68">
        <f t="shared" si="268"/>
        <v>0</v>
      </c>
      <c r="N422" s="67">
        <f t="shared" si="269"/>
        <v>0</v>
      </c>
      <c r="O422" s="67">
        <f>IF(E422&lt;HORAS!$B$97,J422,0)</f>
        <v>0</v>
      </c>
      <c r="P422" s="67">
        <f t="shared" si="270"/>
        <v>0</v>
      </c>
      <c r="Q422" s="67">
        <f>IF(E422&gt;HORAS!$B$97,J422,0)</f>
        <v>0</v>
      </c>
      <c r="R422" s="67">
        <f t="shared" si="271"/>
        <v>0</v>
      </c>
      <c r="S422" s="67">
        <f t="shared" si="272"/>
        <v>0</v>
      </c>
      <c r="T422" s="67"/>
      <c r="U422" s="67">
        <f t="shared" si="273"/>
        <v>6</v>
      </c>
      <c r="V422" s="70" t="e">
        <f>VLOOKUP(C422,HORAS!$A$120:$A$137,1,FALSE)</f>
        <v>#N/A</v>
      </c>
      <c r="W422" s="67" t="b">
        <f t="shared" si="274"/>
        <v>1</v>
      </c>
      <c r="X422" s="59">
        <f t="shared" si="275"/>
        <v>0</v>
      </c>
      <c r="Y422" s="71">
        <f t="shared" si="276"/>
        <v>0</v>
      </c>
      <c r="Z422" s="71">
        <f t="shared" si="277"/>
        <v>0</v>
      </c>
      <c r="AA422" s="67">
        <f t="shared" si="278"/>
        <v>0</v>
      </c>
      <c r="AB422" s="67">
        <f t="shared" si="279"/>
        <v>0</v>
      </c>
      <c r="AC422" s="69">
        <f>IF(U422=7,IF(E422&gt;HORAS!$B$97,E422-HORAS!$B$97,0),IF(W422=FALSE,IF(E422&gt;HORAS!$B$97,E422-HORAS!$B$97,0),0))</f>
        <v>0</v>
      </c>
      <c r="AD422" s="71">
        <f t="shared" si="280"/>
        <v>0</v>
      </c>
      <c r="AE422" s="71">
        <f t="shared" si="281"/>
        <v>0</v>
      </c>
      <c r="AF422" s="68">
        <f>IF(AE422&lt;=HORAS!$B$115,0,IF(AE422&lt;=HORAS!$B$116,0.25,IF(AE422&lt;=HORAS!$B$117,0.5,IF(AE422&lt;=HORAS!$B$114,0.75,1))))</f>
        <v>0</v>
      </c>
      <c r="AG422" s="67">
        <f t="shared" si="282"/>
        <v>0</v>
      </c>
      <c r="AH422" s="67">
        <f>IF(AA422&gt;=8,IF(E422&lt;HORAS!$B$97,AF422,0),0)</f>
        <v>0</v>
      </c>
      <c r="AI422" s="67">
        <f>IF(E422&gt;=HORAS!$B$97,AF422,0)</f>
        <v>0</v>
      </c>
      <c r="AJ422" s="67">
        <f t="shared" si="283"/>
        <v>0</v>
      </c>
      <c r="AK422" s="67">
        <f t="shared" si="283"/>
        <v>0</v>
      </c>
      <c r="AL422" s="71">
        <f t="shared" si="284"/>
        <v>0</v>
      </c>
      <c r="AN422" s="59">
        <f t="shared" si="285"/>
        <v>0</v>
      </c>
      <c r="AO422" s="58">
        <f>IF(H422=1,IF(D422&lt;HORAS!$B$104,HORAS!$D$104-HORAS!$B$104,HORAS!$D$104-D422),0)</f>
        <v>0</v>
      </c>
      <c r="AP422" s="58">
        <f>IF(H422=1,IF(E422&gt;HORAS!$C$104,HORAS!$C$104,E422),0)</f>
        <v>0</v>
      </c>
      <c r="AQ422" s="58">
        <f t="shared" si="286"/>
        <v>0</v>
      </c>
      <c r="AR422" s="72">
        <f t="shared" si="287"/>
        <v>0</v>
      </c>
      <c r="AS422" s="72">
        <f t="shared" si="288"/>
        <v>0</v>
      </c>
      <c r="AT422" s="68">
        <f>IF(AS422&lt;=HORAS!$B$115,0,IF(AS422&lt;=HORAS!$B$116,0.25,IF(AS422&lt;=HORAS!$B$117,0.5,IF(AS422&lt;=HORAS!$B$114,0.75,1))))</f>
        <v>0</v>
      </c>
      <c r="AU422" s="67">
        <f t="shared" si="289"/>
        <v>0</v>
      </c>
      <c r="AV422" s="59">
        <f>IF(H422=1,IF(E422&gt;HORAS!$C$104,E422-HORAS!$C$104),0)</f>
        <v>0</v>
      </c>
      <c r="AW422" s="67">
        <f t="shared" si="290"/>
        <v>0</v>
      </c>
      <c r="AX422" s="67">
        <f t="shared" si="291"/>
        <v>0</v>
      </c>
      <c r="AY422" s="68">
        <f>IF(AX422&lt;=HORAS!$B$115,0,IF(AX422&lt;=HORAS!$B$116,0.25,IF(AX422&lt;=HORAS!$B$117,0.5,IF(AX422&lt;=HORAS!$B$114,0.75,1))))</f>
        <v>0</v>
      </c>
      <c r="AZ422" s="67">
        <f t="shared" si="292"/>
        <v>0</v>
      </c>
      <c r="BA422" s="67"/>
    </row>
    <row r="423" spans="1:53" s="72" customFormat="1" x14ac:dyDescent="0.2">
      <c r="A423" s="64"/>
      <c r="B423" s="64"/>
      <c r="C423" s="61"/>
      <c r="D423" s="62"/>
      <c r="E423" s="59"/>
      <c r="F423" s="66">
        <f>IF(G423=1,0,IF(E423&gt;HORAS!$B$96,E423-HORAS!$B$96,))</f>
        <v>0</v>
      </c>
      <c r="G423" s="67">
        <f t="shared" si="265"/>
        <v>0</v>
      </c>
      <c r="H423" s="67">
        <f>IF(D423&gt;=HORAS!$B$103,1,0)</f>
        <v>0</v>
      </c>
      <c r="I423" s="68">
        <f t="shared" si="266"/>
        <v>0</v>
      </c>
      <c r="J423" s="68">
        <f>IF(I423&lt;=HORAS!$B$115,0,IF(I423&lt;=HORAS!$B$116,0.25,IF(I423&lt;=HORAS!$B$117,0.5,IF(I423&lt;=HORAS!$B$114,0.75,1))))</f>
        <v>0</v>
      </c>
      <c r="K423" s="69">
        <f>IF(G423=1,0,IF(E423&gt;HORAS!$B$97,E423-HORAS!$B$97,0))</f>
        <v>0</v>
      </c>
      <c r="L423" s="68">
        <f t="shared" si="267"/>
        <v>0</v>
      </c>
      <c r="M423" s="68">
        <f t="shared" si="268"/>
        <v>0</v>
      </c>
      <c r="N423" s="67">
        <f t="shared" si="269"/>
        <v>0</v>
      </c>
      <c r="O423" s="67">
        <f>IF(E423&lt;HORAS!$B$97,J423,0)</f>
        <v>0</v>
      </c>
      <c r="P423" s="67">
        <f t="shared" si="270"/>
        <v>0</v>
      </c>
      <c r="Q423" s="67">
        <f>IF(E423&gt;HORAS!$B$97,J423,0)</f>
        <v>0</v>
      </c>
      <c r="R423" s="67">
        <f t="shared" si="271"/>
        <v>0</v>
      </c>
      <c r="S423" s="67">
        <f t="shared" si="272"/>
        <v>0</v>
      </c>
      <c r="T423" s="67"/>
      <c r="U423" s="67">
        <f t="shared" si="273"/>
        <v>6</v>
      </c>
      <c r="V423" s="70" t="e">
        <f>VLOOKUP(C423,HORAS!$A$120:$A$137,1,FALSE)</f>
        <v>#N/A</v>
      </c>
      <c r="W423" s="67" t="b">
        <f t="shared" si="274"/>
        <v>1</v>
      </c>
      <c r="X423" s="59">
        <f t="shared" si="275"/>
        <v>0</v>
      </c>
      <c r="Y423" s="71">
        <f t="shared" si="276"/>
        <v>0</v>
      </c>
      <c r="Z423" s="71">
        <f t="shared" si="277"/>
        <v>0</v>
      </c>
      <c r="AA423" s="67">
        <f t="shared" si="278"/>
        <v>0</v>
      </c>
      <c r="AB423" s="67">
        <f t="shared" si="279"/>
        <v>0</v>
      </c>
      <c r="AC423" s="69">
        <f>IF(U423=7,IF(E423&gt;HORAS!$B$97,E423-HORAS!$B$97,0),IF(W423=FALSE,IF(E423&gt;HORAS!$B$97,E423-HORAS!$B$97,0),0))</f>
        <v>0</v>
      </c>
      <c r="AD423" s="71">
        <f t="shared" si="280"/>
        <v>0</v>
      </c>
      <c r="AE423" s="71">
        <f t="shared" si="281"/>
        <v>0</v>
      </c>
      <c r="AF423" s="68">
        <f>IF(AE423&lt;=HORAS!$B$115,0,IF(AE423&lt;=HORAS!$B$116,0.25,IF(AE423&lt;=HORAS!$B$117,0.5,IF(AE423&lt;=HORAS!$B$114,0.75,1))))</f>
        <v>0</v>
      </c>
      <c r="AG423" s="67">
        <f t="shared" si="282"/>
        <v>0</v>
      </c>
      <c r="AH423" s="67">
        <f>IF(AA423&gt;=8,IF(E423&lt;HORAS!$B$97,AF423,0),0)</f>
        <v>0</v>
      </c>
      <c r="AI423" s="67">
        <f>IF(E423&gt;=HORAS!$B$97,AF423,0)</f>
        <v>0</v>
      </c>
      <c r="AJ423" s="67">
        <f t="shared" si="283"/>
        <v>0</v>
      </c>
      <c r="AK423" s="67">
        <f t="shared" si="283"/>
        <v>0</v>
      </c>
      <c r="AL423" s="71">
        <f t="shared" si="284"/>
        <v>0</v>
      </c>
      <c r="AN423" s="59">
        <f t="shared" si="285"/>
        <v>0</v>
      </c>
      <c r="AO423" s="58">
        <f>IF(H423=1,IF(D423&lt;HORAS!$B$104,HORAS!$D$104-HORAS!$B$104,HORAS!$D$104-D423),0)</f>
        <v>0</v>
      </c>
      <c r="AP423" s="58">
        <f>IF(H423=1,IF(E423&gt;HORAS!$C$104,HORAS!$C$104,E423),0)</f>
        <v>0</v>
      </c>
      <c r="AQ423" s="58">
        <f t="shared" si="286"/>
        <v>0</v>
      </c>
      <c r="AR423" s="72">
        <f t="shared" si="287"/>
        <v>0</v>
      </c>
      <c r="AS423" s="72">
        <f t="shared" si="288"/>
        <v>0</v>
      </c>
      <c r="AT423" s="68">
        <f>IF(AS423&lt;=HORAS!$B$115,0,IF(AS423&lt;=HORAS!$B$116,0.25,IF(AS423&lt;=HORAS!$B$117,0.5,IF(AS423&lt;=HORAS!$B$114,0.75,1))))</f>
        <v>0</v>
      </c>
      <c r="AU423" s="67">
        <f t="shared" si="289"/>
        <v>0</v>
      </c>
      <c r="AV423" s="59">
        <f>IF(H423=1,IF(E423&gt;HORAS!$C$104,E423-HORAS!$C$104),0)</f>
        <v>0</v>
      </c>
      <c r="AW423" s="67">
        <f t="shared" si="290"/>
        <v>0</v>
      </c>
      <c r="AX423" s="67">
        <f t="shared" si="291"/>
        <v>0</v>
      </c>
      <c r="AY423" s="68">
        <f>IF(AX423&lt;=HORAS!$B$115,0,IF(AX423&lt;=HORAS!$B$116,0.25,IF(AX423&lt;=HORAS!$B$117,0.5,IF(AX423&lt;=HORAS!$B$114,0.75,1))))</f>
        <v>0</v>
      </c>
      <c r="AZ423" s="67">
        <f t="shared" si="292"/>
        <v>0</v>
      </c>
      <c r="BA423" s="67"/>
    </row>
    <row r="424" spans="1:53" s="72" customFormat="1" x14ac:dyDescent="0.2">
      <c r="A424" s="64"/>
      <c r="B424" s="64"/>
      <c r="C424" s="61"/>
      <c r="D424" s="62"/>
      <c r="E424" s="59"/>
      <c r="F424" s="66">
        <f>IF(G424=1,0,IF(E424&gt;HORAS!$B$96,E424-HORAS!$B$96,))</f>
        <v>0</v>
      </c>
      <c r="G424" s="67">
        <f t="shared" si="265"/>
        <v>0</v>
      </c>
      <c r="H424" s="67">
        <f>IF(D424&gt;=HORAS!$B$103,1,0)</f>
        <v>0</v>
      </c>
      <c r="I424" s="68">
        <f t="shared" si="266"/>
        <v>0</v>
      </c>
      <c r="J424" s="68">
        <f>IF(I424&lt;=HORAS!$B$115,0,IF(I424&lt;=HORAS!$B$116,0.25,IF(I424&lt;=HORAS!$B$117,0.5,IF(I424&lt;=HORAS!$B$114,0.75,1))))</f>
        <v>0</v>
      </c>
      <c r="K424" s="69">
        <f>IF(G424=1,0,IF(E424&gt;HORAS!$B$97,E424-HORAS!$B$97,0))</f>
        <v>0</v>
      </c>
      <c r="L424" s="68">
        <f t="shared" si="267"/>
        <v>0</v>
      </c>
      <c r="M424" s="68">
        <f t="shared" si="268"/>
        <v>0</v>
      </c>
      <c r="N424" s="67">
        <f t="shared" si="269"/>
        <v>0</v>
      </c>
      <c r="O424" s="67">
        <f>IF(E424&lt;HORAS!$B$97,J424,0)</f>
        <v>0</v>
      </c>
      <c r="P424" s="67">
        <f t="shared" si="270"/>
        <v>0</v>
      </c>
      <c r="Q424" s="67">
        <f>IF(E424&gt;HORAS!$B$97,J424,0)</f>
        <v>0</v>
      </c>
      <c r="R424" s="67">
        <f t="shared" si="271"/>
        <v>0</v>
      </c>
      <c r="S424" s="67">
        <f t="shared" si="272"/>
        <v>0</v>
      </c>
      <c r="T424" s="67"/>
      <c r="U424" s="67">
        <f t="shared" si="273"/>
        <v>6</v>
      </c>
      <c r="V424" s="70" t="e">
        <f>VLOOKUP(C424,HORAS!$A$120:$A$137,1,FALSE)</f>
        <v>#N/A</v>
      </c>
      <c r="W424" s="67" t="b">
        <f t="shared" si="274"/>
        <v>1</v>
      </c>
      <c r="X424" s="59">
        <f t="shared" si="275"/>
        <v>0</v>
      </c>
      <c r="Y424" s="71">
        <f t="shared" si="276"/>
        <v>0</v>
      </c>
      <c r="Z424" s="71">
        <f t="shared" si="277"/>
        <v>0</v>
      </c>
      <c r="AA424" s="67">
        <f t="shared" si="278"/>
        <v>0</v>
      </c>
      <c r="AB424" s="67">
        <f t="shared" si="279"/>
        <v>0</v>
      </c>
      <c r="AC424" s="69">
        <f>IF(U424=7,IF(E424&gt;HORAS!$B$97,E424-HORAS!$B$97,0),IF(W424=FALSE,IF(E424&gt;HORAS!$B$97,E424-HORAS!$B$97,0),0))</f>
        <v>0</v>
      </c>
      <c r="AD424" s="71">
        <f t="shared" si="280"/>
        <v>0</v>
      </c>
      <c r="AE424" s="71">
        <f t="shared" si="281"/>
        <v>0</v>
      </c>
      <c r="AF424" s="68">
        <f>IF(AE424&lt;=HORAS!$B$115,0,IF(AE424&lt;=HORAS!$B$116,0.25,IF(AE424&lt;=HORAS!$B$117,0.5,IF(AE424&lt;=HORAS!$B$114,0.75,1))))</f>
        <v>0</v>
      </c>
      <c r="AG424" s="67">
        <f t="shared" si="282"/>
        <v>0</v>
      </c>
      <c r="AH424" s="67">
        <f>IF(AA424&gt;=8,IF(E424&lt;HORAS!$B$97,AF424,0),0)</f>
        <v>0</v>
      </c>
      <c r="AI424" s="67">
        <f>IF(E424&gt;=HORAS!$B$97,AF424,0)</f>
        <v>0</v>
      </c>
      <c r="AJ424" s="67">
        <f t="shared" si="283"/>
        <v>0</v>
      </c>
      <c r="AK424" s="67">
        <f t="shared" si="283"/>
        <v>0</v>
      </c>
      <c r="AL424" s="71">
        <f t="shared" si="284"/>
        <v>0</v>
      </c>
      <c r="AN424" s="59">
        <f t="shared" si="285"/>
        <v>0</v>
      </c>
      <c r="AO424" s="58">
        <f>IF(H424=1,IF(D424&lt;HORAS!$B$104,HORAS!$D$104-HORAS!$B$104,HORAS!$D$104-D424),0)</f>
        <v>0</v>
      </c>
      <c r="AP424" s="58">
        <f>IF(H424=1,IF(E424&gt;HORAS!$C$104,HORAS!$C$104,E424),0)</f>
        <v>0</v>
      </c>
      <c r="AQ424" s="58">
        <f t="shared" si="286"/>
        <v>0</v>
      </c>
      <c r="AR424" s="72">
        <f t="shared" si="287"/>
        <v>0</v>
      </c>
      <c r="AS424" s="72">
        <f t="shared" si="288"/>
        <v>0</v>
      </c>
      <c r="AT424" s="68">
        <f>IF(AS424&lt;=HORAS!$B$115,0,IF(AS424&lt;=HORAS!$B$116,0.25,IF(AS424&lt;=HORAS!$B$117,0.5,IF(AS424&lt;=HORAS!$B$114,0.75,1))))</f>
        <v>0</v>
      </c>
      <c r="AU424" s="67">
        <f t="shared" si="289"/>
        <v>0</v>
      </c>
      <c r="AV424" s="59">
        <f>IF(H424=1,IF(E424&gt;HORAS!$C$104,E424-HORAS!$C$104),0)</f>
        <v>0</v>
      </c>
      <c r="AW424" s="67">
        <f t="shared" si="290"/>
        <v>0</v>
      </c>
      <c r="AX424" s="67">
        <f t="shared" si="291"/>
        <v>0</v>
      </c>
      <c r="AY424" s="68">
        <f>IF(AX424&lt;=HORAS!$B$115,0,IF(AX424&lt;=HORAS!$B$116,0.25,IF(AX424&lt;=HORAS!$B$117,0.5,IF(AX424&lt;=HORAS!$B$114,0.75,1))))</f>
        <v>0</v>
      </c>
      <c r="AZ424" s="67">
        <f t="shared" si="292"/>
        <v>0</v>
      </c>
      <c r="BA424" s="67"/>
    </row>
    <row r="425" spans="1:53" s="72" customFormat="1" x14ac:dyDescent="0.2">
      <c r="A425" s="64"/>
      <c r="B425" s="64"/>
      <c r="C425" s="61"/>
      <c r="D425" s="62"/>
      <c r="E425" s="59"/>
      <c r="F425" s="66">
        <f>IF(G425=1,0,IF(E425&gt;HORAS!$B$96,E425-HORAS!$B$96,))</f>
        <v>0</v>
      </c>
      <c r="G425" s="67">
        <f t="shared" si="265"/>
        <v>0</v>
      </c>
      <c r="H425" s="67">
        <f>IF(D425&gt;=HORAS!$B$103,1,0)</f>
        <v>0</v>
      </c>
      <c r="I425" s="68">
        <f t="shared" si="266"/>
        <v>0</v>
      </c>
      <c r="J425" s="68">
        <f>IF(I425&lt;=HORAS!$B$115,0,IF(I425&lt;=HORAS!$B$116,0.25,IF(I425&lt;=HORAS!$B$117,0.5,IF(I425&lt;=HORAS!$B$114,0.75,1))))</f>
        <v>0</v>
      </c>
      <c r="K425" s="69">
        <f>IF(G425=1,0,IF(E425&gt;HORAS!$B$97,E425-HORAS!$B$97,0))</f>
        <v>0</v>
      </c>
      <c r="L425" s="68">
        <f t="shared" si="267"/>
        <v>0</v>
      </c>
      <c r="M425" s="68">
        <f t="shared" si="268"/>
        <v>0</v>
      </c>
      <c r="N425" s="67">
        <f t="shared" si="269"/>
        <v>0</v>
      </c>
      <c r="O425" s="67">
        <f>IF(E425&lt;HORAS!$B$97,J425,0)</f>
        <v>0</v>
      </c>
      <c r="P425" s="67">
        <f t="shared" si="270"/>
        <v>0</v>
      </c>
      <c r="Q425" s="67">
        <f>IF(E425&gt;HORAS!$B$97,J425,0)</f>
        <v>0</v>
      </c>
      <c r="R425" s="67">
        <f t="shared" si="271"/>
        <v>0</v>
      </c>
      <c r="S425" s="67">
        <f t="shared" si="272"/>
        <v>0</v>
      </c>
      <c r="T425" s="67"/>
      <c r="U425" s="67">
        <f t="shared" si="273"/>
        <v>6</v>
      </c>
      <c r="V425" s="70" t="e">
        <f>VLOOKUP(C425,HORAS!$A$120:$A$137,1,FALSE)</f>
        <v>#N/A</v>
      </c>
      <c r="W425" s="67" t="b">
        <f t="shared" si="274"/>
        <v>1</v>
      </c>
      <c r="X425" s="59">
        <f t="shared" si="275"/>
        <v>0</v>
      </c>
      <c r="Y425" s="71">
        <f t="shared" si="276"/>
        <v>0</v>
      </c>
      <c r="Z425" s="71">
        <f t="shared" si="277"/>
        <v>0</v>
      </c>
      <c r="AA425" s="67">
        <f t="shared" si="278"/>
        <v>0</v>
      </c>
      <c r="AB425" s="67">
        <f t="shared" si="279"/>
        <v>0</v>
      </c>
      <c r="AC425" s="69">
        <f>IF(U425=7,IF(E425&gt;HORAS!$B$97,E425-HORAS!$B$97,0),IF(W425=FALSE,IF(E425&gt;HORAS!$B$97,E425-HORAS!$B$97,0),0))</f>
        <v>0</v>
      </c>
      <c r="AD425" s="71">
        <f t="shared" si="280"/>
        <v>0</v>
      </c>
      <c r="AE425" s="71">
        <f t="shared" si="281"/>
        <v>0</v>
      </c>
      <c r="AF425" s="68">
        <f>IF(AE425&lt;=HORAS!$B$115,0,IF(AE425&lt;=HORAS!$B$116,0.25,IF(AE425&lt;=HORAS!$B$117,0.5,IF(AE425&lt;=HORAS!$B$114,0.75,1))))</f>
        <v>0</v>
      </c>
      <c r="AG425" s="67">
        <f t="shared" si="282"/>
        <v>0</v>
      </c>
      <c r="AH425" s="67">
        <f>IF(AA425&gt;=8,IF(E425&lt;HORAS!$B$97,AF425,0),0)</f>
        <v>0</v>
      </c>
      <c r="AI425" s="67">
        <f>IF(E425&gt;=HORAS!$B$97,AF425,0)</f>
        <v>0</v>
      </c>
      <c r="AJ425" s="67">
        <f t="shared" si="283"/>
        <v>0</v>
      </c>
      <c r="AK425" s="67">
        <f t="shared" si="283"/>
        <v>0</v>
      </c>
      <c r="AL425" s="71">
        <f t="shared" si="284"/>
        <v>0</v>
      </c>
      <c r="AN425" s="59">
        <f t="shared" si="285"/>
        <v>0</v>
      </c>
      <c r="AO425" s="58">
        <f>IF(H425=1,IF(D425&lt;HORAS!$B$104,HORAS!$D$104-HORAS!$B$104,HORAS!$D$104-D425),0)</f>
        <v>0</v>
      </c>
      <c r="AP425" s="58">
        <f>IF(H425=1,IF(E425&gt;HORAS!$C$104,HORAS!$C$104,E425),0)</f>
        <v>0</v>
      </c>
      <c r="AQ425" s="58">
        <f t="shared" si="286"/>
        <v>0</v>
      </c>
      <c r="AR425" s="72">
        <f t="shared" si="287"/>
        <v>0</v>
      </c>
      <c r="AS425" s="72">
        <f t="shared" si="288"/>
        <v>0</v>
      </c>
      <c r="AT425" s="68">
        <f>IF(AS425&lt;=HORAS!$B$115,0,IF(AS425&lt;=HORAS!$B$116,0.25,IF(AS425&lt;=HORAS!$B$117,0.5,IF(AS425&lt;=HORAS!$B$114,0.75,1))))</f>
        <v>0</v>
      </c>
      <c r="AU425" s="67">
        <f t="shared" si="289"/>
        <v>0</v>
      </c>
      <c r="AV425" s="59">
        <f>IF(H425=1,IF(E425&gt;HORAS!$C$104,E425-HORAS!$C$104),0)</f>
        <v>0</v>
      </c>
      <c r="AW425" s="67">
        <f t="shared" si="290"/>
        <v>0</v>
      </c>
      <c r="AX425" s="67">
        <f t="shared" si="291"/>
        <v>0</v>
      </c>
      <c r="AY425" s="68">
        <f>IF(AX425&lt;=HORAS!$B$115,0,IF(AX425&lt;=HORAS!$B$116,0.25,IF(AX425&lt;=HORAS!$B$117,0.5,IF(AX425&lt;=HORAS!$B$114,0.75,1))))</f>
        <v>0</v>
      </c>
      <c r="AZ425" s="67">
        <f t="shared" si="292"/>
        <v>0</v>
      </c>
      <c r="BA425" s="67"/>
    </row>
    <row r="426" spans="1:53" s="72" customFormat="1" x14ac:dyDescent="0.2">
      <c r="A426" s="64"/>
      <c r="B426" s="64"/>
      <c r="C426" s="61"/>
      <c r="D426" s="62"/>
      <c r="E426" s="59"/>
      <c r="F426" s="66">
        <f>IF(G426=1,0,IF(E426&gt;HORAS!$B$96,E426-HORAS!$B$96,))</f>
        <v>0</v>
      </c>
      <c r="G426" s="67">
        <f t="shared" si="265"/>
        <v>0</v>
      </c>
      <c r="H426" s="67">
        <f>IF(D426&gt;=HORAS!$B$103,1,0)</f>
        <v>0</v>
      </c>
      <c r="I426" s="68">
        <f t="shared" si="266"/>
        <v>0</v>
      </c>
      <c r="J426" s="68">
        <f>IF(I426&lt;=HORAS!$B$115,0,IF(I426&lt;=HORAS!$B$116,0.25,IF(I426&lt;=HORAS!$B$117,0.5,IF(I426&lt;=HORAS!$B$114,0.75,1))))</f>
        <v>0</v>
      </c>
      <c r="K426" s="69">
        <f>IF(G426=1,0,IF(E426&gt;HORAS!$B$97,E426-HORAS!$B$97,0))</f>
        <v>0</v>
      </c>
      <c r="L426" s="68">
        <f t="shared" si="267"/>
        <v>0</v>
      </c>
      <c r="M426" s="68">
        <f t="shared" si="268"/>
        <v>0</v>
      </c>
      <c r="N426" s="67">
        <f t="shared" si="269"/>
        <v>0</v>
      </c>
      <c r="O426" s="67">
        <f>IF(E426&lt;HORAS!$B$97,J426,0)</f>
        <v>0</v>
      </c>
      <c r="P426" s="67">
        <f t="shared" si="270"/>
        <v>0</v>
      </c>
      <c r="Q426" s="67">
        <f>IF(E426&gt;HORAS!$B$97,J426,0)</f>
        <v>0</v>
      </c>
      <c r="R426" s="67">
        <f t="shared" si="271"/>
        <v>0</v>
      </c>
      <c r="S426" s="67">
        <f t="shared" si="272"/>
        <v>0</v>
      </c>
      <c r="T426" s="67"/>
      <c r="U426" s="67">
        <f t="shared" si="273"/>
        <v>6</v>
      </c>
      <c r="V426" s="70" t="e">
        <f>VLOOKUP(C426,HORAS!$A$120:$A$137,1,FALSE)</f>
        <v>#N/A</v>
      </c>
      <c r="W426" s="67" t="b">
        <f t="shared" si="274"/>
        <v>1</v>
      </c>
      <c r="X426" s="59">
        <f t="shared" si="275"/>
        <v>0</v>
      </c>
      <c r="Y426" s="71">
        <f t="shared" si="276"/>
        <v>0</v>
      </c>
      <c r="Z426" s="71">
        <f t="shared" si="277"/>
        <v>0</v>
      </c>
      <c r="AA426" s="67">
        <f t="shared" si="278"/>
        <v>0</v>
      </c>
      <c r="AB426" s="67">
        <f t="shared" si="279"/>
        <v>0</v>
      </c>
      <c r="AC426" s="69">
        <f>IF(U426=7,IF(E426&gt;HORAS!$B$97,E426-HORAS!$B$97,0),IF(W426=FALSE,IF(E426&gt;HORAS!$B$97,E426-HORAS!$B$97,0),0))</f>
        <v>0</v>
      </c>
      <c r="AD426" s="71">
        <f t="shared" si="280"/>
        <v>0</v>
      </c>
      <c r="AE426" s="71">
        <f t="shared" si="281"/>
        <v>0</v>
      </c>
      <c r="AF426" s="68">
        <f>IF(AE426&lt;=HORAS!$B$115,0,IF(AE426&lt;=HORAS!$B$116,0.25,IF(AE426&lt;=HORAS!$B$117,0.5,IF(AE426&lt;=HORAS!$B$114,0.75,1))))</f>
        <v>0</v>
      </c>
      <c r="AG426" s="67">
        <f t="shared" si="282"/>
        <v>0</v>
      </c>
      <c r="AH426" s="67">
        <f>IF(AA426&gt;=8,IF(E426&lt;HORAS!$B$97,AF426,0),0)</f>
        <v>0</v>
      </c>
      <c r="AI426" s="67">
        <f>IF(E426&gt;=HORAS!$B$97,AF426,0)</f>
        <v>0</v>
      </c>
      <c r="AJ426" s="67">
        <f t="shared" si="283"/>
        <v>0</v>
      </c>
      <c r="AK426" s="67">
        <f t="shared" si="283"/>
        <v>0</v>
      </c>
      <c r="AL426" s="71">
        <f t="shared" si="284"/>
        <v>0</v>
      </c>
      <c r="AN426" s="59">
        <f t="shared" si="285"/>
        <v>0</v>
      </c>
      <c r="AO426" s="58">
        <f>IF(H426=1,IF(D426&lt;HORAS!$B$104,HORAS!$D$104-HORAS!$B$104,HORAS!$D$104-D426),0)</f>
        <v>0</v>
      </c>
      <c r="AP426" s="58">
        <f>IF(H426=1,IF(E426&gt;HORAS!$C$104,HORAS!$C$104,E426),0)</f>
        <v>0</v>
      </c>
      <c r="AQ426" s="58">
        <f t="shared" si="286"/>
        <v>0</v>
      </c>
      <c r="AR426" s="72">
        <f t="shared" si="287"/>
        <v>0</v>
      </c>
      <c r="AS426" s="72">
        <f t="shared" si="288"/>
        <v>0</v>
      </c>
      <c r="AT426" s="68">
        <f>IF(AS426&lt;=HORAS!$B$115,0,IF(AS426&lt;=HORAS!$B$116,0.25,IF(AS426&lt;=HORAS!$B$117,0.5,IF(AS426&lt;=HORAS!$B$114,0.75,1))))</f>
        <v>0</v>
      </c>
      <c r="AU426" s="67">
        <f t="shared" si="289"/>
        <v>0</v>
      </c>
      <c r="AV426" s="59">
        <f>IF(H426=1,IF(E426&gt;HORAS!$C$104,E426-HORAS!$C$104),0)</f>
        <v>0</v>
      </c>
      <c r="AW426" s="67">
        <f t="shared" si="290"/>
        <v>0</v>
      </c>
      <c r="AX426" s="67">
        <f t="shared" si="291"/>
        <v>0</v>
      </c>
      <c r="AY426" s="68">
        <f>IF(AX426&lt;=HORAS!$B$115,0,IF(AX426&lt;=HORAS!$B$116,0.25,IF(AX426&lt;=HORAS!$B$117,0.5,IF(AX426&lt;=HORAS!$B$114,0.75,1))))</f>
        <v>0</v>
      </c>
      <c r="AZ426" s="67">
        <f t="shared" si="292"/>
        <v>0</v>
      </c>
      <c r="BA426" s="67"/>
    </row>
    <row r="427" spans="1:53" s="72" customFormat="1" x14ac:dyDescent="0.2">
      <c r="A427" s="64"/>
      <c r="B427" s="64"/>
      <c r="C427" s="61"/>
      <c r="D427" s="62"/>
      <c r="E427" s="59"/>
      <c r="F427" s="66">
        <f>IF(G427=1,0,IF(E427&gt;HORAS!$B$96,E427-HORAS!$B$96,))</f>
        <v>0</v>
      </c>
      <c r="G427" s="67">
        <f t="shared" si="265"/>
        <v>0</v>
      </c>
      <c r="H427" s="67">
        <f>IF(D427&gt;=HORAS!$B$103,1,0)</f>
        <v>0</v>
      </c>
      <c r="I427" s="68">
        <f t="shared" si="266"/>
        <v>0</v>
      </c>
      <c r="J427" s="68">
        <f>IF(I427&lt;=HORAS!$B$115,0,IF(I427&lt;=HORAS!$B$116,0.25,IF(I427&lt;=HORAS!$B$117,0.5,IF(I427&lt;=HORAS!$B$114,0.75,1))))</f>
        <v>0</v>
      </c>
      <c r="K427" s="69">
        <f>IF(G427=1,0,IF(E427&gt;HORAS!$B$97,E427-HORAS!$B$97,0))</f>
        <v>0</v>
      </c>
      <c r="L427" s="68">
        <f t="shared" si="267"/>
        <v>0</v>
      </c>
      <c r="M427" s="68">
        <f t="shared" si="268"/>
        <v>0</v>
      </c>
      <c r="N427" s="67">
        <f t="shared" si="269"/>
        <v>0</v>
      </c>
      <c r="O427" s="67">
        <f>IF(E427&lt;HORAS!$B$97,J427,0)</f>
        <v>0</v>
      </c>
      <c r="P427" s="67">
        <f t="shared" si="270"/>
        <v>0</v>
      </c>
      <c r="Q427" s="67">
        <f>IF(E427&gt;HORAS!$B$97,J427,0)</f>
        <v>0</v>
      </c>
      <c r="R427" s="67">
        <f t="shared" si="271"/>
        <v>0</v>
      </c>
      <c r="S427" s="67">
        <f t="shared" si="272"/>
        <v>0</v>
      </c>
      <c r="T427" s="67"/>
      <c r="U427" s="67">
        <f t="shared" si="273"/>
        <v>6</v>
      </c>
      <c r="V427" s="70" t="e">
        <f>VLOOKUP(C427,HORAS!$A$120:$A$137,1,FALSE)</f>
        <v>#N/A</v>
      </c>
      <c r="W427" s="67" t="b">
        <f t="shared" si="274"/>
        <v>1</v>
      </c>
      <c r="X427" s="59">
        <f t="shared" si="275"/>
        <v>0</v>
      </c>
      <c r="Y427" s="71">
        <f t="shared" si="276"/>
        <v>0</v>
      </c>
      <c r="Z427" s="71">
        <f t="shared" si="277"/>
        <v>0</v>
      </c>
      <c r="AA427" s="67">
        <f t="shared" si="278"/>
        <v>0</v>
      </c>
      <c r="AB427" s="67">
        <f t="shared" si="279"/>
        <v>0</v>
      </c>
      <c r="AC427" s="69">
        <f>IF(U427=7,IF(E427&gt;HORAS!$B$97,E427-HORAS!$B$97,0),IF(W427=FALSE,IF(E427&gt;HORAS!$B$97,E427-HORAS!$B$97,0),0))</f>
        <v>0</v>
      </c>
      <c r="AD427" s="71">
        <f t="shared" si="280"/>
        <v>0</v>
      </c>
      <c r="AE427" s="71">
        <f t="shared" si="281"/>
        <v>0</v>
      </c>
      <c r="AF427" s="68">
        <f>IF(AE427&lt;=HORAS!$B$115,0,IF(AE427&lt;=HORAS!$B$116,0.25,IF(AE427&lt;=HORAS!$B$117,0.5,IF(AE427&lt;=HORAS!$B$114,0.75,1))))</f>
        <v>0</v>
      </c>
      <c r="AG427" s="67">
        <f t="shared" si="282"/>
        <v>0</v>
      </c>
      <c r="AH427" s="67">
        <f>IF(AA427&gt;=8,IF(E427&lt;HORAS!$B$97,AF427,0),0)</f>
        <v>0</v>
      </c>
      <c r="AI427" s="67">
        <f>IF(E427&gt;=HORAS!$B$97,AF427,0)</f>
        <v>0</v>
      </c>
      <c r="AJ427" s="67">
        <f t="shared" si="283"/>
        <v>0</v>
      </c>
      <c r="AK427" s="67">
        <f t="shared" si="283"/>
        <v>0</v>
      </c>
      <c r="AL427" s="71">
        <f t="shared" si="284"/>
        <v>0</v>
      </c>
      <c r="AN427" s="59">
        <f t="shared" si="285"/>
        <v>0</v>
      </c>
      <c r="AO427" s="58">
        <f>IF(H427=1,IF(D427&lt;HORAS!$B$104,HORAS!$D$104-HORAS!$B$104,HORAS!$D$104-D427),0)</f>
        <v>0</v>
      </c>
      <c r="AP427" s="58">
        <f>IF(H427=1,IF(E427&gt;HORAS!$C$104,HORAS!$C$104,E427),0)</f>
        <v>0</v>
      </c>
      <c r="AQ427" s="58">
        <f t="shared" si="286"/>
        <v>0</v>
      </c>
      <c r="AR427" s="72">
        <f t="shared" si="287"/>
        <v>0</v>
      </c>
      <c r="AS427" s="72">
        <f t="shared" si="288"/>
        <v>0</v>
      </c>
      <c r="AT427" s="68">
        <f>IF(AS427&lt;=HORAS!$B$115,0,IF(AS427&lt;=HORAS!$B$116,0.25,IF(AS427&lt;=HORAS!$B$117,0.5,IF(AS427&lt;=HORAS!$B$114,0.75,1))))</f>
        <v>0</v>
      </c>
      <c r="AU427" s="67">
        <f t="shared" si="289"/>
        <v>0</v>
      </c>
      <c r="AV427" s="59">
        <f>IF(H427=1,IF(E427&gt;HORAS!$C$104,E427-HORAS!$C$104),0)</f>
        <v>0</v>
      </c>
      <c r="AW427" s="67">
        <f t="shared" si="290"/>
        <v>0</v>
      </c>
      <c r="AX427" s="67">
        <f t="shared" si="291"/>
        <v>0</v>
      </c>
      <c r="AY427" s="68">
        <f>IF(AX427&lt;=HORAS!$B$115,0,IF(AX427&lt;=HORAS!$B$116,0.25,IF(AX427&lt;=HORAS!$B$117,0.5,IF(AX427&lt;=HORAS!$B$114,0.75,1))))</f>
        <v>0</v>
      </c>
      <c r="AZ427" s="67">
        <f t="shared" si="292"/>
        <v>0</v>
      </c>
      <c r="BA427" s="67"/>
    </row>
    <row r="428" spans="1:53" s="72" customFormat="1" x14ac:dyDescent="0.2">
      <c r="A428" s="64"/>
      <c r="B428" s="64"/>
      <c r="C428" s="61"/>
      <c r="D428" s="62"/>
      <c r="E428" s="63"/>
      <c r="F428" s="66">
        <f>IF(G428=1,0,IF(E428&gt;HORAS!$B$96,E428-HORAS!$B$96,))</f>
        <v>0</v>
      </c>
      <c r="G428" s="67">
        <f t="shared" si="265"/>
        <v>0</v>
      </c>
      <c r="H428" s="67">
        <f>IF(D428&gt;=HORAS!$B$103,1,0)</f>
        <v>0</v>
      </c>
      <c r="I428" s="68">
        <f t="shared" si="266"/>
        <v>0</v>
      </c>
      <c r="J428" s="68">
        <f>IF(I428&lt;=HORAS!$B$115,0,IF(I428&lt;=HORAS!$B$116,0.25,IF(I428&lt;=HORAS!$B$117,0.5,IF(I428&lt;=HORAS!$B$114,0.75,1))))</f>
        <v>0</v>
      </c>
      <c r="K428" s="69">
        <f>IF(G428=1,0,IF(E428&gt;HORAS!$B$97,E428-HORAS!$B$97,0))</f>
        <v>0</v>
      </c>
      <c r="L428" s="68">
        <f t="shared" si="267"/>
        <v>0</v>
      </c>
      <c r="M428" s="68">
        <f t="shared" si="268"/>
        <v>0</v>
      </c>
      <c r="N428" s="67">
        <f t="shared" si="269"/>
        <v>0</v>
      </c>
      <c r="O428" s="67">
        <f>IF(E428&lt;HORAS!$B$97,J428,0)</f>
        <v>0</v>
      </c>
      <c r="P428" s="67">
        <f t="shared" si="270"/>
        <v>0</v>
      </c>
      <c r="Q428" s="67">
        <f>IF(E428&gt;HORAS!$B$97,J428,0)</f>
        <v>0</v>
      </c>
      <c r="R428" s="67">
        <f t="shared" si="271"/>
        <v>0</v>
      </c>
      <c r="S428" s="67">
        <f t="shared" si="272"/>
        <v>0</v>
      </c>
      <c r="T428" s="67"/>
      <c r="U428" s="67">
        <f t="shared" si="273"/>
        <v>6</v>
      </c>
      <c r="V428" s="70" t="e">
        <f>VLOOKUP(C428,HORAS!$A$120:$A$137,1,FALSE)</f>
        <v>#N/A</v>
      </c>
      <c r="W428" s="67" t="b">
        <f t="shared" si="274"/>
        <v>1</v>
      </c>
      <c r="X428" s="59">
        <f t="shared" si="275"/>
        <v>0</v>
      </c>
      <c r="Y428" s="71">
        <f t="shared" si="276"/>
        <v>0</v>
      </c>
      <c r="Z428" s="71">
        <f t="shared" si="277"/>
        <v>0</v>
      </c>
      <c r="AA428" s="67">
        <f t="shared" si="278"/>
        <v>0</v>
      </c>
      <c r="AB428" s="67">
        <f t="shared" si="279"/>
        <v>0</v>
      </c>
      <c r="AC428" s="69">
        <f>IF(U428=7,IF(E428&gt;HORAS!$B$97,E428-HORAS!$B$97,0),IF(W428=FALSE,IF(E428&gt;HORAS!$B$97,E428-HORAS!$B$97,0),0))</f>
        <v>0</v>
      </c>
      <c r="AD428" s="71">
        <f t="shared" si="280"/>
        <v>0</v>
      </c>
      <c r="AE428" s="71">
        <f t="shared" si="281"/>
        <v>0</v>
      </c>
      <c r="AF428" s="68">
        <f>IF(AE428&lt;=HORAS!$B$115,0,IF(AE428&lt;=HORAS!$B$116,0.25,IF(AE428&lt;=HORAS!$B$117,0.5,IF(AE428&lt;=HORAS!$B$114,0.75,1))))</f>
        <v>0</v>
      </c>
      <c r="AG428" s="67">
        <f t="shared" si="282"/>
        <v>0</v>
      </c>
      <c r="AH428" s="67">
        <f>IF(AA428&gt;=8,IF(E428&lt;HORAS!$B$97,AF428,0),0)</f>
        <v>0</v>
      </c>
      <c r="AI428" s="67">
        <f>IF(E428&gt;=HORAS!$B$97,AF428,0)</f>
        <v>0</v>
      </c>
      <c r="AJ428" s="67">
        <f t="shared" si="283"/>
        <v>0</v>
      </c>
      <c r="AK428" s="67">
        <f t="shared" si="283"/>
        <v>0</v>
      </c>
      <c r="AL428" s="71">
        <f t="shared" si="284"/>
        <v>0</v>
      </c>
      <c r="AN428" s="59">
        <f t="shared" si="285"/>
        <v>0</v>
      </c>
      <c r="AO428" s="58">
        <f>IF(H428=1,IF(D428&lt;HORAS!$B$104,HORAS!$D$104-HORAS!$B$104,HORAS!$D$104-D428),0)</f>
        <v>0</v>
      </c>
      <c r="AP428" s="58">
        <f>IF(H428=1,IF(E428&gt;HORAS!$C$104,HORAS!$C$104,E428),0)</f>
        <v>0</v>
      </c>
      <c r="AQ428" s="58">
        <f t="shared" si="286"/>
        <v>0</v>
      </c>
      <c r="AR428" s="72">
        <f t="shared" si="287"/>
        <v>0</v>
      </c>
      <c r="AS428" s="72">
        <f t="shared" si="288"/>
        <v>0</v>
      </c>
      <c r="AT428" s="68">
        <f>IF(AS428&lt;=HORAS!$B$115,0,IF(AS428&lt;=HORAS!$B$116,0.25,IF(AS428&lt;=HORAS!$B$117,0.5,IF(AS428&lt;=HORAS!$B$114,0.75,1))))</f>
        <v>0</v>
      </c>
      <c r="AU428" s="67">
        <f t="shared" si="289"/>
        <v>0</v>
      </c>
      <c r="AV428" s="59">
        <f>IF(H428=1,IF(E428&gt;HORAS!$C$104,E428-HORAS!$C$104),0)</f>
        <v>0</v>
      </c>
      <c r="AW428" s="67">
        <f t="shared" si="290"/>
        <v>0</v>
      </c>
      <c r="AX428" s="67">
        <f t="shared" si="291"/>
        <v>0</v>
      </c>
      <c r="AY428" s="68">
        <f>IF(AX428&lt;=HORAS!$B$115,0,IF(AX428&lt;=HORAS!$B$116,0.25,IF(AX428&lt;=HORAS!$B$117,0.5,IF(AX428&lt;=HORAS!$B$114,0.75,1))))</f>
        <v>0</v>
      </c>
      <c r="AZ428" s="67">
        <f t="shared" si="292"/>
        <v>0</v>
      </c>
      <c r="BA428" s="67"/>
    </row>
    <row r="429" spans="1:53" s="72" customFormat="1" x14ac:dyDescent="0.2">
      <c r="A429" s="64"/>
      <c r="B429" s="64"/>
      <c r="C429" s="61"/>
      <c r="D429" s="62"/>
      <c r="E429" s="64"/>
      <c r="F429" s="66">
        <f>IF(G429=1,0,IF(E429&gt;HORAS!$B$96,E429-HORAS!$B$96,))</f>
        <v>0</v>
      </c>
      <c r="G429" s="67">
        <f t="shared" si="265"/>
        <v>0</v>
      </c>
      <c r="H429" s="67">
        <f>IF(D429&gt;=HORAS!$B$103,1,0)</f>
        <v>0</v>
      </c>
      <c r="I429" s="68">
        <f t="shared" si="266"/>
        <v>0</v>
      </c>
      <c r="J429" s="68">
        <f>IF(I429&lt;=HORAS!$B$115,0,IF(I429&lt;=HORAS!$B$116,0.25,IF(I429&lt;=HORAS!$B$117,0.5,IF(I429&lt;=HORAS!$B$114,0.75,1))))</f>
        <v>0</v>
      </c>
      <c r="K429" s="69">
        <f>IF(G429=1,0,IF(E429&gt;HORAS!$B$97,E429-HORAS!$B$97,0))</f>
        <v>0</v>
      </c>
      <c r="L429" s="68">
        <f t="shared" si="267"/>
        <v>0</v>
      </c>
      <c r="M429" s="68">
        <f t="shared" si="268"/>
        <v>0</v>
      </c>
      <c r="N429" s="67">
        <f t="shared" si="269"/>
        <v>0</v>
      </c>
      <c r="O429" s="67">
        <f>IF(E429&lt;HORAS!$B$97,J429,0)</f>
        <v>0</v>
      </c>
      <c r="P429" s="67">
        <f t="shared" si="270"/>
        <v>0</v>
      </c>
      <c r="Q429" s="67">
        <f>IF(E429&gt;HORAS!$B$97,J429,0)</f>
        <v>0</v>
      </c>
      <c r="R429" s="67">
        <f t="shared" si="271"/>
        <v>0</v>
      </c>
      <c r="S429" s="67">
        <f t="shared" si="272"/>
        <v>0</v>
      </c>
      <c r="T429" s="67"/>
      <c r="U429" s="67">
        <f t="shared" si="273"/>
        <v>6</v>
      </c>
      <c r="V429" s="70" t="e">
        <f>VLOOKUP(C429,HORAS!$A$120:$A$137,1,FALSE)</f>
        <v>#N/A</v>
      </c>
      <c r="W429" s="67" t="b">
        <f t="shared" si="274"/>
        <v>1</v>
      </c>
      <c r="X429" s="59">
        <f t="shared" si="275"/>
        <v>0</v>
      </c>
      <c r="Y429" s="71">
        <f t="shared" si="276"/>
        <v>0</v>
      </c>
      <c r="Z429" s="71">
        <f t="shared" si="277"/>
        <v>0</v>
      </c>
      <c r="AA429" s="67">
        <f t="shared" si="278"/>
        <v>0</v>
      </c>
      <c r="AB429" s="67">
        <f t="shared" si="279"/>
        <v>0</v>
      </c>
      <c r="AC429" s="69">
        <f>IF(U429=7,IF(E429&gt;HORAS!$B$97,E429-HORAS!$B$97,0),IF(W429=FALSE,IF(E429&gt;HORAS!$B$97,E429-HORAS!$B$97,0),0))</f>
        <v>0</v>
      </c>
      <c r="AD429" s="71">
        <f t="shared" si="280"/>
        <v>0</v>
      </c>
      <c r="AE429" s="71">
        <f t="shared" si="281"/>
        <v>0</v>
      </c>
      <c r="AF429" s="68">
        <f>IF(AE429&lt;=HORAS!$B$115,0,IF(AE429&lt;=HORAS!$B$116,0.25,IF(AE429&lt;=HORAS!$B$117,0.5,IF(AE429&lt;=HORAS!$B$114,0.75,1))))</f>
        <v>0</v>
      </c>
      <c r="AG429" s="67">
        <f t="shared" si="282"/>
        <v>0</v>
      </c>
      <c r="AH429" s="67">
        <f>IF(AA429&gt;=8,IF(E429&lt;HORAS!$B$97,AF429,0),0)</f>
        <v>0</v>
      </c>
      <c r="AI429" s="67">
        <f>IF(E429&gt;=HORAS!$B$97,AF429,0)</f>
        <v>0</v>
      </c>
      <c r="AJ429" s="67">
        <f t="shared" si="283"/>
        <v>0</v>
      </c>
      <c r="AK429" s="67">
        <f t="shared" si="283"/>
        <v>0</v>
      </c>
      <c r="AL429" s="71">
        <f t="shared" si="284"/>
        <v>0</v>
      </c>
      <c r="AN429" s="59">
        <f t="shared" si="285"/>
        <v>0</v>
      </c>
      <c r="AO429" s="58">
        <f>IF(H429=1,IF(D429&lt;HORAS!$B$104,HORAS!$D$104-HORAS!$B$104,HORAS!$D$104-D429),0)</f>
        <v>0</v>
      </c>
      <c r="AP429" s="58">
        <f>IF(H429=1,IF(E429&gt;HORAS!$C$104,HORAS!$C$104,E429),0)</f>
        <v>0</v>
      </c>
      <c r="AQ429" s="58">
        <f t="shared" si="286"/>
        <v>0</v>
      </c>
      <c r="AR429" s="72">
        <f t="shared" si="287"/>
        <v>0</v>
      </c>
      <c r="AS429" s="72">
        <f t="shared" si="288"/>
        <v>0</v>
      </c>
      <c r="AT429" s="68">
        <f>IF(AS429&lt;=HORAS!$B$115,0,IF(AS429&lt;=HORAS!$B$116,0.25,IF(AS429&lt;=HORAS!$B$117,0.5,IF(AS429&lt;=HORAS!$B$114,0.75,1))))</f>
        <v>0</v>
      </c>
      <c r="AU429" s="67">
        <f t="shared" si="289"/>
        <v>0</v>
      </c>
      <c r="AV429" s="59">
        <f>IF(H429=1,IF(E429&gt;HORAS!$C$104,E429-HORAS!$C$104),0)</f>
        <v>0</v>
      </c>
      <c r="AW429" s="67">
        <f t="shared" si="290"/>
        <v>0</v>
      </c>
      <c r="AX429" s="67">
        <f t="shared" si="291"/>
        <v>0</v>
      </c>
      <c r="AY429" s="68">
        <f>IF(AX429&lt;=HORAS!$B$115,0,IF(AX429&lt;=HORAS!$B$116,0.25,IF(AX429&lt;=HORAS!$B$117,0.5,IF(AX429&lt;=HORAS!$B$114,0.75,1))))</f>
        <v>0</v>
      </c>
      <c r="AZ429" s="67">
        <f t="shared" si="292"/>
        <v>0</v>
      </c>
      <c r="BA429" s="67"/>
    </row>
    <row r="430" spans="1:53" s="72" customFormat="1" x14ac:dyDescent="0.2">
      <c r="A430" s="64"/>
      <c r="B430" s="64"/>
      <c r="C430" s="61"/>
      <c r="D430" s="62"/>
      <c r="E430" s="59"/>
      <c r="F430" s="66">
        <f>IF(G430=1,0,IF(E430&gt;HORAS!$B$96,E430-HORAS!$B$96,))</f>
        <v>0</v>
      </c>
      <c r="G430" s="67">
        <f t="shared" si="265"/>
        <v>0</v>
      </c>
      <c r="H430" s="67">
        <f>IF(D430&gt;=HORAS!$B$103,1,0)</f>
        <v>0</v>
      </c>
      <c r="I430" s="68">
        <f t="shared" si="266"/>
        <v>0</v>
      </c>
      <c r="J430" s="68">
        <f>IF(I430&lt;=HORAS!$B$115,0,IF(I430&lt;=HORAS!$B$116,0.25,IF(I430&lt;=HORAS!$B$117,0.5,IF(I430&lt;=HORAS!$B$114,0.75,1))))</f>
        <v>0</v>
      </c>
      <c r="K430" s="69">
        <f>IF(G430=1,0,IF(E430&gt;HORAS!$B$97,E430-HORAS!$B$97,0))</f>
        <v>0</v>
      </c>
      <c r="L430" s="68">
        <f t="shared" si="267"/>
        <v>0</v>
      </c>
      <c r="M430" s="68">
        <f t="shared" si="268"/>
        <v>0</v>
      </c>
      <c r="N430" s="67">
        <f t="shared" si="269"/>
        <v>0</v>
      </c>
      <c r="O430" s="67">
        <f>IF(E430&lt;HORAS!$B$97,J430,0)</f>
        <v>0</v>
      </c>
      <c r="P430" s="67">
        <f t="shared" si="270"/>
        <v>0</v>
      </c>
      <c r="Q430" s="67">
        <f>IF(E430&gt;HORAS!$B$97,J430,0)</f>
        <v>0</v>
      </c>
      <c r="R430" s="67">
        <f t="shared" si="271"/>
        <v>0</v>
      </c>
      <c r="S430" s="67">
        <f t="shared" si="272"/>
        <v>0</v>
      </c>
      <c r="T430" s="67"/>
      <c r="U430" s="67">
        <f t="shared" si="273"/>
        <v>6</v>
      </c>
      <c r="V430" s="70" t="e">
        <f>VLOOKUP(C430,HORAS!$A$120:$A$137,1,FALSE)</f>
        <v>#N/A</v>
      </c>
      <c r="W430" s="67" t="b">
        <f t="shared" si="274"/>
        <v>1</v>
      </c>
      <c r="X430" s="59">
        <f t="shared" si="275"/>
        <v>0</v>
      </c>
      <c r="Y430" s="71">
        <f t="shared" si="276"/>
        <v>0</v>
      </c>
      <c r="Z430" s="71">
        <f t="shared" si="277"/>
        <v>0</v>
      </c>
      <c r="AA430" s="67">
        <f t="shared" si="278"/>
        <v>0</v>
      </c>
      <c r="AB430" s="67">
        <f t="shared" si="279"/>
        <v>0</v>
      </c>
      <c r="AC430" s="69">
        <f>IF(U430=7,IF(E430&gt;HORAS!$B$97,E430-HORAS!$B$97,0),IF(W430=FALSE,IF(E430&gt;HORAS!$B$97,E430-HORAS!$B$97,0),0))</f>
        <v>0</v>
      </c>
      <c r="AD430" s="71">
        <f t="shared" si="280"/>
        <v>0</v>
      </c>
      <c r="AE430" s="71">
        <f t="shared" si="281"/>
        <v>0</v>
      </c>
      <c r="AF430" s="68">
        <f>IF(AE430&lt;=HORAS!$B$115,0,IF(AE430&lt;=HORAS!$B$116,0.25,IF(AE430&lt;=HORAS!$B$117,0.5,IF(AE430&lt;=HORAS!$B$114,0.75,1))))</f>
        <v>0</v>
      </c>
      <c r="AG430" s="67">
        <f t="shared" si="282"/>
        <v>0</v>
      </c>
      <c r="AH430" s="67">
        <f>IF(AA430&gt;=8,IF(E430&lt;HORAS!$B$97,AF430,0),0)</f>
        <v>0</v>
      </c>
      <c r="AI430" s="67">
        <f>IF(E430&gt;=HORAS!$B$97,AF430,0)</f>
        <v>0</v>
      </c>
      <c r="AJ430" s="67">
        <f t="shared" si="283"/>
        <v>0</v>
      </c>
      <c r="AK430" s="67">
        <f t="shared" si="283"/>
        <v>0</v>
      </c>
      <c r="AL430" s="71">
        <f t="shared" si="284"/>
        <v>0</v>
      </c>
      <c r="AN430" s="59">
        <f t="shared" si="285"/>
        <v>0</v>
      </c>
      <c r="AO430" s="58">
        <f>IF(H430=1,IF(D430&lt;HORAS!$B$104,HORAS!$D$104-HORAS!$B$104,HORAS!$D$104-D430),0)</f>
        <v>0</v>
      </c>
      <c r="AP430" s="58">
        <f>IF(H430=1,IF(E430&gt;HORAS!$C$104,HORAS!$C$104,E430),0)</f>
        <v>0</v>
      </c>
      <c r="AQ430" s="58">
        <f t="shared" si="286"/>
        <v>0</v>
      </c>
      <c r="AR430" s="72">
        <f t="shared" si="287"/>
        <v>0</v>
      </c>
      <c r="AS430" s="72">
        <f t="shared" si="288"/>
        <v>0</v>
      </c>
      <c r="AT430" s="68">
        <f>IF(AS430&lt;=HORAS!$B$115,0,IF(AS430&lt;=HORAS!$B$116,0.25,IF(AS430&lt;=HORAS!$B$117,0.5,IF(AS430&lt;=HORAS!$B$114,0.75,1))))</f>
        <v>0</v>
      </c>
      <c r="AU430" s="67">
        <f t="shared" si="289"/>
        <v>0</v>
      </c>
      <c r="AV430" s="59">
        <f>IF(H430=1,IF(E430&gt;HORAS!$C$104,E430-HORAS!$C$104),0)</f>
        <v>0</v>
      </c>
      <c r="AW430" s="67">
        <f t="shared" si="290"/>
        <v>0</v>
      </c>
      <c r="AX430" s="67">
        <f t="shared" si="291"/>
        <v>0</v>
      </c>
      <c r="AY430" s="68">
        <f>IF(AX430&lt;=HORAS!$B$115,0,IF(AX430&lt;=HORAS!$B$116,0.25,IF(AX430&lt;=HORAS!$B$117,0.5,IF(AX430&lt;=HORAS!$B$114,0.75,1))))</f>
        <v>0</v>
      </c>
      <c r="AZ430" s="67">
        <f t="shared" si="292"/>
        <v>0</v>
      </c>
      <c r="BA430" s="67"/>
    </row>
    <row r="431" spans="1:53" s="72" customFormat="1" x14ac:dyDescent="0.2">
      <c r="A431" s="64"/>
      <c r="B431" s="64"/>
      <c r="C431" s="61"/>
      <c r="D431" s="62"/>
      <c r="E431" s="59"/>
      <c r="F431" s="66">
        <f>IF(G431=1,0,IF(E431&gt;HORAS!$B$96,E431-HORAS!$B$96,))</f>
        <v>0</v>
      </c>
      <c r="G431" s="67">
        <f t="shared" si="265"/>
        <v>0</v>
      </c>
      <c r="H431" s="67">
        <f>IF(D431&gt;=HORAS!$B$103,1,0)</f>
        <v>0</v>
      </c>
      <c r="I431" s="68">
        <f t="shared" si="266"/>
        <v>0</v>
      </c>
      <c r="J431" s="68">
        <f>IF(I431&lt;=HORAS!$B$115,0,IF(I431&lt;=HORAS!$B$116,0.25,IF(I431&lt;=HORAS!$B$117,0.5,IF(I431&lt;=HORAS!$B$114,0.75,1))))</f>
        <v>0</v>
      </c>
      <c r="K431" s="69">
        <f>IF(G431=1,0,IF(E431&gt;HORAS!$B$97,E431-HORAS!$B$97,0))</f>
        <v>0</v>
      </c>
      <c r="L431" s="68">
        <f t="shared" si="267"/>
        <v>0</v>
      </c>
      <c r="M431" s="68">
        <f t="shared" si="268"/>
        <v>0</v>
      </c>
      <c r="N431" s="67">
        <f t="shared" si="269"/>
        <v>0</v>
      </c>
      <c r="O431" s="67">
        <f>IF(E431&lt;HORAS!$B$97,J431,0)</f>
        <v>0</v>
      </c>
      <c r="P431" s="67">
        <f t="shared" si="270"/>
        <v>0</v>
      </c>
      <c r="Q431" s="67">
        <f>IF(E431&gt;HORAS!$B$97,J431,0)</f>
        <v>0</v>
      </c>
      <c r="R431" s="67">
        <f t="shared" si="271"/>
        <v>0</v>
      </c>
      <c r="S431" s="67">
        <f t="shared" si="272"/>
        <v>0</v>
      </c>
      <c r="T431" s="67"/>
      <c r="U431" s="67">
        <f t="shared" si="273"/>
        <v>6</v>
      </c>
      <c r="V431" s="70" t="e">
        <f>VLOOKUP(C431,HORAS!$A$120:$A$137,1,FALSE)</f>
        <v>#N/A</v>
      </c>
      <c r="W431" s="67" t="b">
        <f t="shared" si="274"/>
        <v>1</v>
      </c>
      <c r="X431" s="59">
        <f t="shared" si="275"/>
        <v>0</v>
      </c>
      <c r="Y431" s="71">
        <f t="shared" si="276"/>
        <v>0</v>
      </c>
      <c r="Z431" s="71">
        <f t="shared" si="277"/>
        <v>0</v>
      </c>
      <c r="AA431" s="67">
        <f t="shared" si="278"/>
        <v>0</v>
      </c>
      <c r="AB431" s="67">
        <f t="shared" si="279"/>
        <v>0</v>
      </c>
      <c r="AC431" s="69">
        <f>IF(U431=7,IF(E431&gt;HORAS!$B$97,E431-HORAS!$B$97,0),IF(W431=FALSE,IF(E431&gt;HORAS!$B$97,E431-HORAS!$B$97,0),0))</f>
        <v>0</v>
      </c>
      <c r="AD431" s="71">
        <f t="shared" si="280"/>
        <v>0</v>
      </c>
      <c r="AE431" s="71">
        <f t="shared" si="281"/>
        <v>0</v>
      </c>
      <c r="AF431" s="68">
        <f>IF(AE431&lt;=HORAS!$B$115,0,IF(AE431&lt;=HORAS!$B$116,0.25,IF(AE431&lt;=HORAS!$B$117,0.5,IF(AE431&lt;=HORAS!$B$114,0.75,1))))</f>
        <v>0</v>
      </c>
      <c r="AG431" s="67">
        <f t="shared" si="282"/>
        <v>0</v>
      </c>
      <c r="AH431" s="67">
        <f>IF(AA431&gt;=8,IF(E431&lt;HORAS!$B$97,AF431,0),0)</f>
        <v>0</v>
      </c>
      <c r="AI431" s="67">
        <f>IF(E431&gt;=HORAS!$B$97,AF431,0)</f>
        <v>0</v>
      </c>
      <c r="AJ431" s="67">
        <f t="shared" si="283"/>
        <v>0</v>
      </c>
      <c r="AK431" s="67">
        <f t="shared" si="283"/>
        <v>0</v>
      </c>
      <c r="AL431" s="71">
        <f t="shared" si="284"/>
        <v>0</v>
      </c>
      <c r="AN431" s="59">
        <f t="shared" si="285"/>
        <v>0</v>
      </c>
      <c r="AO431" s="58">
        <f>IF(H431=1,IF(D431&lt;HORAS!$B$104,HORAS!$D$104-HORAS!$B$104,HORAS!$D$104-D431),0)</f>
        <v>0</v>
      </c>
      <c r="AP431" s="58">
        <f>IF(H431=1,IF(E431&gt;HORAS!$C$104,HORAS!$C$104,E431),0)</f>
        <v>0</v>
      </c>
      <c r="AQ431" s="58">
        <f t="shared" si="286"/>
        <v>0</v>
      </c>
      <c r="AR431" s="72">
        <f t="shared" si="287"/>
        <v>0</v>
      </c>
      <c r="AS431" s="72">
        <f t="shared" si="288"/>
        <v>0</v>
      </c>
      <c r="AT431" s="68">
        <f>IF(AS431&lt;=HORAS!$B$115,0,IF(AS431&lt;=HORAS!$B$116,0.25,IF(AS431&lt;=HORAS!$B$117,0.5,IF(AS431&lt;=HORAS!$B$114,0.75,1))))</f>
        <v>0</v>
      </c>
      <c r="AU431" s="67">
        <f t="shared" si="289"/>
        <v>0</v>
      </c>
      <c r="AV431" s="59">
        <f>IF(H431=1,IF(E431&gt;HORAS!$C$104,E431-HORAS!$C$104),0)</f>
        <v>0</v>
      </c>
      <c r="AW431" s="67">
        <f t="shared" si="290"/>
        <v>0</v>
      </c>
      <c r="AX431" s="67">
        <f t="shared" si="291"/>
        <v>0</v>
      </c>
      <c r="AY431" s="68">
        <f>IF(AX431&lt;=HORAS!$B$115,0,IF(AX431&lt;=HORAS!$B$116,0.25,IF(AX431&lt;=HORAS!$B$117,0.5,IF(AX431&lt;=HORAS!$B$114,0.75,1))))</f>
        <v>0</v>
      </c>
      <c r="AZ431" s="67">
        <f t="shared" si="292"/>
        <v>0</v>
      </c>
      <c r="BA431" s="67"/>
    </row>
    <row r="432" spans="1:53" s="72" customFormat="1" x14ac:dyDescent="0.2">
      <c r="A432" s="64"/>
      <c r="B432" s="64"/>
      <c r="C432" s="61"/>
      <c r="D432" s="62"/>
      <c r="E432" s="59"/>
      <c r="F432" s="66">
        <f>IF(G432=1,0,IF(E432&gt;HORAS!$B$96,E432-HORAS!$B$96,))</f>
        <v>0</v>
      </c>
      <c r="G432" s="67">
        <f t="shared" si="265"/>
        <v>0</v>
      </c>
      <c r="H432" s="67">
        <f>IF(D432&gt;=HORAS!$B$103,1,0)</f>
        <v>0</v>
      </c>
      <c r="I432" s="68">
        <f t="shared" si="266"/>
        <v>0</v>
      </c>
      <c r="J432" s="68">
        <f>IF(I432&lt;=HORAS!$B$115,0,IF(I432&lt;=HORAS!$B$116,0.25,IF(I432&lt;=HORAS!$B$117,0.5,IF(I432&lt;=HORAS!$B$114,0.75,1))))</f>
        <v>0</v>
      </c>
      <c r="K432" s="69">
        <f>IF(G432=1,0,IF(E432&gt;HORAS!$B$97,E432-HORAS!$B$97,0))</f>
        <v>0</v>
      </c>
      <c r="L432" s="68">
        <f t="shared" si="267"/>
        <v>0</v>
      </c>
      <c r="M432" s="68">
        <f t="shared" si="268"/>
        <v>0</v>
      </c>
      <c r="N432" s="67">
        <f t="shared" si="269"/>
        <v>0</v>
      </c>
      <c r="O432" s="67">
        <f>IF(E432&lt;HORAS!$B$97,J432,0)</f>
        <v>0</v>
      </c>
      <c r="P432" s="67">
        <f t="shared" si="270"/>
        <v>0</v>
      </c>
      <c r="Q432" s="67">
        <f>IF(E432&gt;HORAS!$B$97,J432,0)</f>
        <v>0</v>
      </c>
      <c r="R432" s="67">
        <f t="shared" si="271"/>
        <v>0</v>
      </c>
      <c r="S432" s="67">
        <f t="shared" si="272"/>
        <v>0</v>
      </c>
      <c r="T432" s="67"/>
      <c r="U432" s="67">
        <f t="shared" si="273"/>
        <v>6</v>
      </c>
      <c r="V432" s="70" t="e">
        <f>VLOOKUP(C432,HORAS!$A$120:$A$137,1,FALSE)</f>
        <v>#N/A</v>
      </c>
      <c r="W432" s="67" t="b">
        <f t="shared" si="274"/>
        <v>1</v>
      </c>
      <c r="X432" s="59">
        <f t="shared" si="275"/>
        <v>0</v>
      </c>
      <c r="Y432" s="71">
        <f t="shared" si="276"/>
        <v>0</v>
      </c>
      <c r="Z432" s="71">
        <f t="shared" si="277"/>
        <v>0</v>
      </c>
      <c r="AA432" s="67">
        <f t="shared" si="278"/>
        <v>0</v>
      </c>
      <c r="AB432" s="67">
        <f t="shared" si="279"/>
        <v>0</v>
      </c>
      <c r="AC432" s="69">
        <f>IF(U432=7,IF(E432&gt;HORAS!$B$97,E432-HORAS!$B$97,0),IF(W432=FALSE,IF(E432&gt;HORAS!$B$97,E432-HORAS!$B$97,0),0))</f>
        <v>0</v>
      </c>
      <c r="AD432" s="71">
        <f t="shared" si="280"/>
        <v>0</v>
      </c>
      <c r="AE432" s="71">
        <f t="shared" si="281"/>
        <v>0</v>
      </c>
      <c r="AF432" s="68">
        <f>IF(AE432&lt;=HORAS!$B$115,0,IF(AE432&lt;=HORAS!$B$116,0.25,IF(AE432&lt;=HORAS!$B$117,0.5,IF(AE432&lt;=HORAS!$B$114,0.75,1))))</f>
        <v>0</v>
      </c>
      <c r="AG432" s="67">
        <f t="shared" si="282"/>
        <v>0</v>
      </c>
      <c r="AH432" s="67">
        <f>IF(AA432&gt;=8,IF(E432&lt;HORAS!$B$97,AF432,0),0)</f>
        <v>0</v>
      </c>
      <c r="AI432" s="67">
        <f>IF(E432&gt;=HORAS!$B$97,AF432,0)</f>
        <v>0</v>
      </c>
      <c r="AJ432" s="67">
        <f t="shared" si="283"/>
        <v>0</v>
      </c>
      <c r="AK432" s="67">
        <f t="shared" si="283"/>
        <v>0</v>
      </c>
      <c r="AL432" s="71">
        <f t="shared" si="284"/>
        <v>0</v>
      </c>
      <c r="AN432" s="59">
        <f t="shared" si="285"/>
        <v>0</v>
      </c>
      <c r="AO432" s="58">
        <f>IF(H432=1,IF(D432&lt;HORAS!$B$104,HORAS!$D$104-HORAS!$B$104,HORAS!$D$104-D432),0)</f>
        <v>0</v>
      </c>
      <c r="AP432" s="58">
        <f>IF(H432=1,IF(E432&gt;HORAS!$C$104,HORAS!$C$104,E432),0)</f>
        <v>0</v>
      </c>
      <c r="AQ432" s="58">
        <f t="shared" si="286"/>
        <v>0</v>
      </c>
      <c r="AR432" s="72">
        <f t="shared" si="287"/>
        <v>0</v>
      </c>
      <c r="AS432" s="72">
        <f t="shared" si="288"/>
        <v>0</v>
      </c>
      <c r="AT432" s="68">
        <f>IF(AS432&lt;=HORAS!$B$115,0,IF(AS432&lt;=HORAS!$B$116,0.25,IF(AS432&lt;=HORAS!$B$117,0.5,IF(AS432&lt;=HORAS!$B$114,0.75,1))))</f>
        <v>0</v>
      </c>
      <c r="AU432" s="67">
        <f t="shared" si="289"/>
        <v>0</v>
      </c>
      <c r="AV432" s="59">
        <f>IF(H432=1,IF(E432&gt;HORAS!$C$104,E432-HORAS!$C$104),0)</f>
        <v>0</v>
      </c>
      <c r="AW432" s="67">
        <f t="shared" si="290"/>
        <v>0</v>
      </c>
      <c r="AX432" s="67">
        <f t="shared" si="291"/>
        <v>0</v>
      </c>
      <c r="AY432" s="68">
        <f>IF(AX432&lt;=HORAS!$B$115,0,IF(AX432&lt;=HORAS!$B$116,0.25,IF(AX432&lt;=HORAS!$B$117,0.5,IF(AX432&lt;=HORAS!$B$114,0.75,1))))</f>
        <v>0</v>
      </c>
      <c r="AZ432" s="67">
        <f t="shared" si="292"/>
        <v>0</v>
      </c>
      <c r="BA432" s="67"/>
    </row>
    <row r="433" spans="1:53" s="72" customFormat="1" x14ac:dyDescent="0.2">
      <c r="A433" s="64"/>
      <c r="B433" s="64"/>
      <c r="C433" s="61"/>
      <c r="D433" s="62"/>
      <c r="E433" s="59"/>
      <c r="F433" s="66">
        <f>IF(G433=1,0,IF(E433&gt;HORAS!$B$96,E433-HORAS!$B$96,))</f>
        <v>0</v>
      </c>
      <c r="G433" s="67">
        <f t="shared" si="265"/>
        <v>0</v>
      </c>
      <c r="H433" s="67">
        <f>IF(D433&gt;=HORAS!$B$103,1,0)</f>
        <v>0</v>
      </c>
      <c r="I433" s="68">
        <f t="shared" si="266"/>
        <v>0</v>
      </c>
      <c r="J433" s="68">
        <f>IF(I433&lt;=HORAS!$B$115,0,IF(I433&lt;=HORAS!$B$116,0.25,IF(I433&lt;=HORAS!$B$117,0.5,IF(I433&lt;=HORAS!$B$114,0.75,1))))</f>
        <v>0</v>
      </c>
      <c r="K433" s="69">
        <f>IF(G433=1,0,IF(E433&gt;HORAS!$B$97,E433-HORAS!$B$97,0))</f>
        <v>0</v>
      </c>
      <c r="L433" s="68">
        <f t="shared" si="267"/>
        <v>0</v>
      </c>
      <c r="M433" s="68">
        <f t="shared" si="268"/>
        <v>0</v>
      </c>
      <c r="N433" s="67">
        <f t="shared" si="269"/>
        <v>0</v>
      </c>
      <c r="O433" s="67">
        <f>IF(E433&lt;HORAS!$B$97,J433,0)</f>
        <v>0</v>
      </c>
      <c r="P433" s="67">
        <f t="shared" si="270"/>
        <v>0</v>
      </c>
      <c r="Q433" s="67">
        <f>IF(E433&gt;HORAS!$B$97,J433,0)</f>
        <v>0</v>
      </c>
      <c r="R433" s="67">
        <f t="shared" si="271"/>
        <v>0</v>
      </c>
      <c r="S433" s="67">
        <f t="shared" si="272"/>
        <v>0</v>
      </c>
      <c r="T433" s="67"/>
      <c r="U433" s="67">
        <f t="shared" si="273"/>
        <v>6</v>
      </c>
      <c r="V433" s="70" t="e">
        <f>VLOOKUP(C433,HORAS!$A$120:$A$137,1,FALSE)</f>
        <v>#N/A</v>
      </c>
      <c r="W433" s="67" t="b">
        <f t="shared" si="274"/>
        <v>1</v>
      </c>
      <c r="X433" s="59">
        <f t="shared" si="275"/>
        <v>0</v>
      </c>
      <c r="Y433" s="71">
        <f t="shared" si="276"/>
        <v>0</v>
      </c>
      <c r="Z433" s="71">
        <f t="shared" si="277"/>
        <v>0</v>
      </c>
      <c r="AA433" s="67">
        <f t="shared" si="278"/>
        <v>0</v>
      </c>
      <c r="AB433" s="67">
        <f t="shared" si="279"/>
        <v>0</v>
      </c>
      <c r="AC433" s="69">
        <f>IF(U433=7,IF(E433&gt;HORAS!$B$97,E433-HORAS!$B$97,0),IF(W433=FALSE,IF(E433&gt;HORAS!$B$97,E433-HORAS!$B$97,0),0))</f>
        <v>0</v>
      </c>
      <c r="AD433" s="71">
        <f t="shared" si="280"/>
        <v>0</v>
      </c>
      <c r="AE433" s="71">
        <f t="shared" si="281"/>
        <v>0</v>
      </c>
      <c r="AF433" s="68">
        <f>IF(AE433&lt;=HORAS!$B$115,0,IF(AE433&lt;=HORAS!$B$116,0.25,IF(AE433&lt;=HORAS!$B$117,0.5,IF(AE433&lt;=HORAS!$B$114,0.75,1))))</f>
        <v>0</v>
      </c>
      <c r="AG433" s="67">
        <f t="shared" si="282"/>
        <v>0</v>
      </c>
      <c r="AH433" s="67">
        <f>IF(AA433&gt;=8,IF(E433&lt;HORAS!$B$97,AF433,0),0)</f>
        <v>0</v>
      </c>
      <c r="AI433" s="67">
        <f>IF(E433&gt;=HORAS!$B$97,AF433,0)</f>
        <v>0</v>
      </c>
      <c r="AJ433" s="67">
        <f t="shared" si="283"/>
        <v>0</v>
      </c>
      <c r="AK433" s="67">
        <f t="shared" si="283"/>
        <v>0</v>
      </c>
      <c r="AL433" s="71">
        <f t="shared" si="284"/>
        <v>0</v>
      </c>
      <c r="AN433" s="59">
        <f t="shared" si="285"/>
        <v>0</v>
      </c>
      <c r="AO433" s="58">
        <f>IF(H433=1,IF(D433&lt;HORAS!$B$104,HORAS!$D$104-HORAS!$B$104,HORAS!$D$104-D433),0)</f>
        <v>0</v>
      </c>
      <c r="AP433" s="58">
        <f>IF(H433=1,IF(E433&gt;HORAS!$C$104,HORAS!$C$104,E433),0)</f>
        <v>0</v>
      </c>
      <c r="AQ433" s="58">
        <f t="shared" si="286"/>
        <v>0</v>
      </c>
      <c r="AR433" s="72">
        <f t="shared" si="287"/>
        <v>0</v>
      </c>
      <c r="AS433" s="72">
        <f t="shared" si="288"/>
        <v>0</v>
      </c>
      <c r="AT433" s="68">
        <f>IF(AS433&lt;=HORAS!$B$115,0,IF(AS433&lt;=HORAS!$B$116,0.25,IF(AS433&lt;=HORAS!$B$117,0.5,IF(AS433&lt;=HORAS!$B$114,0.75,1))))</f>
        <v>0</v>
      </c>
      <c r="AU433" s="67">
        <f t="shared" si="289"/>
        <v>0</v>
      </c>
      <c r="AV433" s="59">
        <f>IF(H433=1,IF(E433&gt;HORAS!$C$104,E433-HORAS!$C$104),0)</f>
        <v>0</v>
      </c>
      <c r="AW433" s="67">
        <f t="shared" si="290"/>
        <v>0</v>
      </c>
      <c r="AX433" s="67">
        <f t="shared" si="291"/>
        <v>0</v>
      </c>
      <c r="AY433" s="68">
        <f>IF(AX433&lt;=HORAS!$B$115,0,IF(AX433&lt;=HORAS!$B$116,0.25,IF(AX433&lt;=HORAS!$B$117,0.5,IF(AX433&lt;=HORAS!$B$114,0.75,1))))</f>
        <v>0</v>
      </c>
      <c r="AZ433" s="67">
        <f t="shared" si="292"/>
        <v>0</v>
      </c>
      <c r="BA433" s="67"/>
    </row>
    <row r="434" spans="1:53" s="72" customFormat="1" x14ac:dyDescent="0.2">
      <c r="A434" s="64"/>
      <c r="B434" s="64"/>
      <c r="C434" s="61"/>
      <c r="D434" s="62"/>
      <c r="E434" s="59"/>
      <c r="F434" s="66">
        <f>IF(G434=1,0,IF(E434&gt;HORAS!$B$96,E434-HORAS!$B$96,))</f>
        <v>0</v>
      </c>
      <c r="G434" s="67">
        <f t="shared" si="265"/>
        <v>0</v>
      </c>
      <c r="H434" s="67">
        <f>IF(D434&gt;=HORAS!$B$103,1,0)</f>
        <v>0</v>
      </c>
      <c r="I434" s="68">
        <f t="shared" si="266"/>
        <v>0</v>
      </c>
      <c r="J434" s="68">
        <f>IF(I434&lt;=HORAS!$B$115,0,IF(I434&lt;=HORAS!$B$116,0.25,IF(I434&lt;=HORAS!$B$117,0.5,IF(I434&lt;=HORAS!$B$114,0.75,1))))</f>
        <v>0</v>
      </c>
      <c r="K434" s="69">
        <f>IF(G434=1,0,IF(E434&gt;HORAS!$B$97,E434-HORAS!$B$97,0))</f>
        <v>0</v>
      </c>
      <c r="L434" s="68">
        <f t="shared" si="267"/>
        <v>0</v>
      </c>
      <c r="M434" s="68">
        <f t="shared" si="268"/>
        <v>0</v>
      </c>
      <c r="N434" s="67">
        <f t="shared" si="269"/>
        <v>0</v>
      </c>
      <c r="O434" s="67">
        <f>IF(E434&lt;HORAS!$B$97,J434,0)</f>
        <v>0</v>
      </c>
      <c r="P434" s="67">
        <f t="shared" si="270"/>
        <v>0</v>
      </c>
      <c r="Q434" s="67">
        <f>IF(E434&gt;HORAS!$B$97,J434,0)</f>
        <v>0</v>
      </c>
      <c r="R434" s="67">
        <f t="shared" si="271"/>
        <v>0</v>
      </c>
      <c r="S434" s="67">
        <f t="shared" si="272"/>
        <v>0</v>
      </c>
      <c r="T434" s="67"/>
      <c r="U434" s="67">
        <f t="shared" si="273"/>
        <v>6</v>
      </c>
      <c r="V434" s="70" t="e">
        <f>VLOOKUP(C434,HORAS!$A$120:$A$137,1,FALSE)</f>
        <v>#N/A</v>
      </c>
      <c r="W434" s="67" t="b">
        <f t="shared" si="274"/>
        <v>1</v>
      </c>
      <c r="X434" s="59">
        <f t="shared" si="275"/>
        <v>0</v>
      </c>
      <c r="Y434" s="71">
        <f t="shared" si="276"/>
        <v>0</v>
      </c>
      <c r="Z434" s="71">
        <f t="shared" si="277"/>
        <v>0</v>
      </c>
      <c r="AA434" s="67">
        <f t="shared" si="278"/>
        <v>0</v>
      </c>
      <c r="AB434" s="67">
        <f t="shared" si="279"/>
        <v>0</v>
      </c>
      <c r="AC434" s="69">
        <f>IF(U434=7,IF(E434&gt;HORAS!$B$97,E434-HORAS!$B$97,0),IF(W434=FALSE,IF(E434&gt;HORAS!$B$97,E434-HORAS!$B$97,0),0))</f>
        <v>0</v>
      </c>
      <c r="AD434" s="71">
        <f t="shared" si="280"/>
        <v>0</v>
      </c>
      <c r="AE434" s="71">
        <f t="shared" si="281"/>
        <v>0</v>
      </c>
      <c r="AF434" s="68">
        <f>IF(AE434&lt;=HORAS!$B$115,0,IF(AE434&lt;=HORAS!$B$116,0.25,IF(AE434&lt;=HORAS!$B$117,0.5,IF(AE434&lt;=HORAS!$B$114,0.75,1))))</f>
        <v>0</v>
      </c>
      <c r="AG434" s="67">
        <f t="shared" si="282"/>
        <v>0</v>
      </c>
      <c r="AH434" s="67">
        <f>IF(AA434&gt;=8,IF(E434&lt;HORAS!$B$97,AF434,0),0)</f>
        <v>0</v>
      </c>
      <c r="AI434" s="67">
        <f>IF(E434&gt;=HORAS!$B$97,AF434,0)</f>
        <v>0</v>
      </c>
      <c r="AJ434" s="67">
        <f t="shared" si="283"/>
        <v>0</v>
      </c>
      <c r="AK434" s="67">
        <f t="shared" si="283"/>
        <v>0</v>
      </c>
      <c r="AL434" s="71">
        <f t="shared" si="284"/>
        <v>0</v>
      </c>
      <c r="AN434" s="59">
        <f t="shared" si="285"/>
        <v>0</v>
      </c>
      <c r="AO434" s="58">
        <f>IF(H434=1,IF(D434&lt;HORAS!$B$104,HORAS!$D$104-HORAS!$B$104,HORAS!$D$104-D434),0)</f>
        <v>0</v>
      </c>
      <c r="AP434" s="58">
        <f>IF(H434=1,IF(E434&gt;HORAS!$C$104,HORAS!$C$104,E434),0)</f>
        <v>0</v>
      </c>
      <c r="AQ434" s="58">
        <f t="shared" si="286"/>
        <v>0</v>
      </c>
      <c r="AR434" s="72">
        <f t="shared" si="287"/>
        <v>0</v>
      </c>
      <c r="AS434" s="72">
        <f t="shared" si="288"/>
        <v>0</v>
      </c>
      <c r="AT434" s="68">
        <f>IF(AS434&lt;=HORAS!$B$115,0,IF(AS434&lt;=HORAS!$B$116,0.25,IF(AS434&lt;=HORAS!$B$117,0.5,IF(AS434&lt;=HORAS!$B$114,0.75,1))))</f>
        <v>0</v>
      </c>
      <c r="AU434" s="67">
        <f t="shared" si="289"/>
        <v>0</v>
      </c>
      <c r="AV434" s="59">
        <f>IF(H434=1,IF(E434&gt;HORAS!$C$104,E434-HORAS!$C$104),0)</f>
        <v>0</v>
      </c>
      <c r="AW434" s="67">
        <f t="shared" si="290"/>
        <v>0</v>
      </c>
      <c r="AX434" s="67">
        <f t="shared" si="291"/>
        <v>0</v>
      </c>
      <c r="AY434" s="68">
        <f>IF(AX434&lt;=HORAS!$B$115,0,IF(AX434&lt;=HORAS!$B$116,0.25,IF(AX434&lt;=HORAS!$B$117,0.5,IF(AX434&lt;=HORAS!$B$114,0.75,1))))</f>
        <v>0</v>
      </c>
      <c r="AZ434" s="67">
        <f t="shared" si="292"/>
        <v>0</v>
      </c>
      <c r="BA434" s="67"/>
    </row>
    <row r="435" spans="1:53" s="72" customFormat="1" x14ac:dyDescent="0.2">
      <c r="A435" s="64"/>
      <c r="B435" s="64"/>
      <c r="C435" s="61"/>
      <c r="D435" s="62"/>
      <c r="E435" s="59"/>
      <c r="F435" s="66">
        <f>IF(G435=1,0,IF(E435&gt;HORAS!$B$96,E435-HORAS!$B$96,))</f>
        <v>0</v>
      </c>
      <c r="G435" s="67">
        <f t="shared" si="265"/>
        <v>0</v>
      </c>
      <c r="H435" s="67">
        <f>IF(D435&gt;=HORAS!$B$103,1,0)</f>
        <v>0</v>
      </c>
      <c r="I435" s="68">
        <f t="shared" si="266"/>
        <v>0</v>
      </c>
      <c r="J435" s="68">
        <f>IF(I435&lt;=HORAS!$B$115,0,IF(I435&lt;=HORAS!$B$116,0.25,IF(I435&lt;=HORAS!$B$117,0.5,IF(I435&lt;=HORAS!$B$114,0.75,1))))</f>
        <v>0</v>
      </c>
      <c r="K435" s="69">
        <f>IF(G435=1,0,IF(E435&gt;HORAS!$B$97,E435-HORAS!$B$97,0))</f>
        <v>0</v>
      </c>
      <c r="L435" s="68">
        <f t="shared" si="267"/>
        <v>0</v>
      </c>
      <c r="M435" s="68">
        <f t="shared" si="268"/>
        <v>0</v>
      </c>
      <c r="N435" s="67">
        <f t="shared" si="269"/>
        <v>0</v>
      </c>
      <c r="O435" s="67">
        <f>IF(E435&lt;HORAS!$B$97,J435,0)</f>
        <v>0</v>
      </c>
      <c r="P435" s="67">
        <f t="shared" si="270"/>
        <v>0</v>
      </c>
      <c r="Q435" s="67">
        <f>IF(E435&gt;HORAS!$B$97,J435,0)</f>
        <v>0</v>
      </c>
      <c r="R435" s="67">
        <f t="shared" si="271"/>
        <v>0</v>
      </c>
      <c r="S435" s="67">
        <f t="shared" si="272"/>
        <v>0</v>
      </c>
      <c r="T435" s="67"/>
      <c r="U435" s="67">
        <f t="shared" si="273"/>
        <v>6</v>
      </c>
      <c r="V435" s="70" t="e">
        <f>VLOOKUP(C435,HORAS!$A$120:$A$137,1,FALSE)</f>
        <v>#N/A</v>
      </c>
      <c r="W435" s="67" t="b">
        <f t="shared" si="274"/>
        <v>1</v>
      </c>
      <c r="X435" s="59">
        <f t="shared" si="275"/>
        <v>0</v>
      </c>
      <c r="Y435" s="71">
        <f t="shared" si="276"/>
        <v>0</v>
      </c>
      <c r="Z435" s="71">
        <f t="shared" si="277"/>
        <v>0</v>
      </c>
      <c r="AA435" s="67">
        <f t="shared" si="278"/>
        <v>0</v>
      </c>
      <c r="AB435" s="67">
        <f t="shared" si="279"/>
        <v>0</v>
      </c>
      <c r="AC435" s="69">
        <f>IF(U435=7,IF(E435&gt;HORAS!$B$97,E435-HORAS!$B$97,0),IF(W435=FALSE,IF(E435&gt;HORAS!$B$97,E435-HORAS!$B$97,0),0))</f>
        <v>0</v>
      </c>
      <c r="AD435" s="71">
        <f t="shared" si="280"/>
        <v>0</v>
      </c>
      <c r="AE435" s="71">
        <f t="shared" si="281"/>
        <v>0</v>
      </c>
      <c r="AF435" s="68">
        <f>IF(AE435&lt;=HORAS!$B$115,0,IF(AE435&lt;=HORAS!$B$116,0.25,IF(AE435&lt;=HORAS!$B$117,0.5,IF(AE435&lt;=HORAS!$B$114,0.75,1))))</f>
        <v>0</v>
      </c>
      <c r="AG435" s="67">
        <f t="shared" si="282"/>
        <v>0</v>
      </c>
      <c r="AH435" s="67">
        <f>IF(AA435&gt;=8,IF(E435&lt;HORAS!$B$97,AF435,0),0)</f>
        <v>0</v>
      </c>
      <c r="AI435" s="67">
        <f>IF(E435&gt;=HORAS!$B$97,AF435,0)</f>
        <v>0</v>
      </c>
      <c r="AJ435" s="67">
        <f t="shared" si="283"/>
        <v>0</v>
      </c>
      <c r="AK435" s="67">
        <f t="shared" si="283"/>
        <v>0</v>
      </c>
      <c r="AL435" s="71">
        <f t="shared" si="284"/>
        <v>0</v>
      </c>
      <c r="AN435" s="59">
        <f t="shared" si="285"/>
        <v>0</v>
      </c>
      <c r="AO435" s="58">
        <f>IF(H435=1,IF(D435&lt;HORAS!$B$104,HORAS!$D$104-HORAS!$B$104,HORAS!$D$104-D435),0)</f>
        <v>0</v>
      </c>
      <c r="AP435" s="58">
        <f>IF(H435=1,IF(E435&gt;HORAS!$C$104,HORAS!$C$104,E435),0)</f>
        <v>0</v>
      </c>
      <c r="AQ435" s="58">
        <f t="shared" si="286"/>
        <v>0</v>
      </c>
      <c r="AR435" s="72">
        <f t="shared" si="287"/>
        <v>0</v>
      </c>
      <c r="AS435" s="72">
        <f t="shared" si="288"/>
        <v>0</v>
      </c>
      <c r="AT435" s="68">
        <f>IF(AS435&lt;=HORAS!$B$115,0,IF(AS435&lt;=HORAS!$B$116,0.25,IF(AS435&lt;=HORAS!$B$117,0.5,IF(AS435&lt;=HORAS!$B$114,0.75,1))))</f>
        <v>0</v>
      </c>
      <c r="AU435" s="67">
        <f t="shared" si="289"/>
        <v>0</v>
      </c>
      <c r="AV435" s="59">
        <f>IF(H435=1,IF(E435&gt;HORAS!$C$104,E435-HORAS!$C$104),0)</f>
        <v>0</v>
      </c>
      <c r="AW435" s="67">
        <f t="shared" si="290"/>
        <v>0</v>
      </c>
      <c r="AX435" s="67">
        <f t="shared" si="291"/>
        <v>0</v>
      </c>
      <c r="AY435" s="68">
        <f>IF(AX435&lt;=HORAS!$B$115,0,IF(AX435&lt;=HORAS!$B$116,0.25,IF(AX435&lt;=HORAS!$B$117,0.5,IF(AX435&lt;=HORAS!$B$114,0.75,1))))</f>
        <v>0</v>
      </c>
      <c r="AZ435" s="67">
        <f t="shared" si="292"/>
        <v>0</v>
      </c>
      <c r="BA435" s="67"/>
    </row>
    <row r="436" spans="1:53" s="72" customFormat="1" x14ac:dyDescent="0.2">
      <c r="A436" s="64"/>
      <c r="B436" s="64"/>
      <c r="C436" s="61"/>
      <c r="D436" s="62"/>
      <c r="E436" s="59"/>
      <c r="F436" s="66">
        <f>IF(G436=1,0,IF(E436&gt;HORAS!$B$96,E436-HORAS!$B$96,))</f>
        <v>0</v>
      </c>
      <c r="G436" s="67">
        <f t="shared" si="265"/>
        <v>0</v>
      </c>
      <c r="H436" s="67">
        <f>IF(D436&gt;=HORAS!$B$103,1,0)</f>
        <v>0</v>
      </c>
      <c r="I436" s="68">
        <f t="shared" si="266"/>
        <v>0</v>
      </c>
      <c r="J436" s="68">
        <f>IF(I436&lt;=HORAS!$B$115,0,IF(I436&lt;=HORAS!$B$116,0.25,IF(I436&lt;=HORAS!$B$117,0.5,IF(I436&lt;=HORAS!$B$114,0.75,1))))</f>
        <v>0</v>
      </c>
      <c r="K436" s="69">
        <f>IF(G436=1,0,IF(E436&gt;HORAS!$B$97,E436-HORAS!$B$97,0))</f>
        <v>0</v>
      </c>
      <c r="L436" s="68">
        <f t="shared" si="267"/>
        <v>0</v>
      </c>
      <c r="M436" s="68">
        <f t="shared" si="268"/>
        <v>0</v>
      </c>
      <c r="N436" s="67">
        <f t="shared" si="269"/>
        <v>0</v>
      </c>
      <c r="O436" s="67">
        <f>IF(E436&lt;HORAS!$B$97,J436,0)</f>
        <v>0</v>
      </c>
      <c r="P436" s="67">
        <f t="shared" si="270"/>
        <v>0</v>
      </c>
      <c r="Q436" s="67">
        <f>IF(E436&gt;HORAS!$B$97,J436,0)</f>
        <v>0</v>
      </c>
      <c r="R436" s="67">
        <f t="shared" si="271"/>
        <v>0</v>
      </c>
      <c r="S436" s="67">
        <f t="shared" si="272"/>
        <v>0</v>
      </c>
      <c r="T436" s="67"/>
      <c r="U436" s="67">
        <f t="shared" si="273"/>
        <v>6</v>
      </c>
      <c r="V436" s="70" t="e">
        <f>VLOOKUP(C436,HORAS!$A$120:$A$137,1,FALSE)</f>
        <v>#N/A</v>
      </c>
      <c r="W436" s="67" t="b">
        <f t="shared" si="274"/>
        <v>1</v>
      </c>
      <c r="X436" s="59">
        <f t="shared" si="275"/>
        <v>0</v>
      </c>
      <c r="Y436" s="71">
        <f t="shared" si="276"/>
        <v>0</v>
      </c>
      <c r="Z436" s="71">
        <f t="shared" si="277"/>
        <v>0</v>
      </c>
      <c r="AA436" s="67">
        <f t="shared" si="278"/>
        <v>0</v>
      </c>
      <c r="AB436" s="67">
        <f t="shared" si="279"/>
        <v>0</v>
      </c>
      <c r="AC436" s="69">
        <f>IF(U436=7,IF(E436&gt;HORAS!$B$97,E436-HORAS!$B$97,0),IF(W436=FALSE,IF(E436&gt;HORAS!$B$97,E436-HORAS!$B$97,0),0))</f>
        <v>0</v>
      </c>
      <c r="AD436" s="71">
        <f t="shared" si="280"/>
        <v>0</v>
      </c>
      <c r="AE436" s="71">
        <f t="shared" si="281"/>
        <v>0</v>
      </c>
      <c r="AF436" s="68">
        <f>IF(AE436&lt;=HORAS!$B$115,0,IF(AE436&lt;=HORAS!$B$116,0.25,IF(AE436&lt;=HORAS!$B$117,0.5,IF(AE436&lt;=HORAS!$B$114,0.75,1))))</f>
        <v>0</v>
      </c>
      <c r="AG436" s="67">
        <f t="shared" si="282"/>
        <v>0</v>
      </c>
      <c r="AH436" s="67">
        <f>IF(AA436&gt;=8,IF(E436&lt;HORAS!$B$97,AF436,0),0)</f>
        <v>0</v>
      </c>
      <c r="AI436" s="67">
        <f>IF(E436&gt;=HORAS!$B$97,AF436,0)</f>
        <v>0</v>
      </c>
      <c r="AJ436" s="67">
        <f t="shared" si="283"/>
        <v>0</v>
      </c>
      <c r="AK436" s="67">
        <f t="shared" si="283"/>
        <v>0</v>
      </c>
      <c r="AL436" s="71">
        <f t="shared" si="284"/>
        <v>0</v>
      </c>
      <c r="AN436" s="59">
        <f t="shared" si="285"/>
        <v>0</v>
      </c>
      <c r="AO436" s="58">
        <f>IF(H436=1,IF(D436&lt;HORAS!$B$104,HORAS!$D$104-HORAS!$B$104,HORAS!$D$104-D436),0)</f>
        <v>0</v>
      </c>
      <c r="AP436" s="58">
        <f>IF(H436=1,IF(E436&gt;HORAS!$C$104,HORAS!$C$104,E436),0)</f>
        <v>0</v>
      </c>
      <c r="AQ436" s="58">
        <f t="shared" si="286"/>
        <v>0</v>
      </c>
      <c r="AR436" s="72">
        <f t="shared" si="287"/>
        <v>0</v>
      </c>
      <c r="AS436" s="72">
        <f t="shared" si="288"/>
        <v>0</v>
      </c>
      <c r="AT436" s="68">
        <f>IF(AS436&lt;=HORAS!$B$115,0,IF(AS436&lt;=HORAS!$B$116,0.25,IF(AS436&lt;=HORAS!$B$117,0.5,IF(AS436&lt;=HORAS!$B$114,0.75,1))))</f>
        <v>0</v>
      </c>
      <c r="AU436" s="67">
        <f t="shared" si="289"/>
        <v>0</v>
      </c>
      <c r="AV436" s="59">
        <f>IF(H436=1,IF(E436&gt;HORAS!$C$104,E436-HORAS!$C$104),0)</f>
        <v>0</v>
      </c>
      <c r="AW436" s="67">
        <f t="shared" si="290"/>
        <v>0</v>
      </c>
      <c r="AX436" s="67">
        <f t="shared" si="291"/>
        <v>0</v>
      </c>
      <c r="AY436" s="68">
        <f>IF(AX436&lt;=HORAS!$B$115,0,IF(AX436&lt;=HORAS!$B$116,0.25,IF(AX436&lt;=HORAS!$B$117,0.5,IF(AX436&lt;=HORAS!$B$114,0.75,1))))</f>
        <v>0</v>
      </c>
      <c r="AZ436" s="67">
        <f t="shared" si="292"/>
        <v>0</v>
      </c>
      <c r="BA436" s="67"/>
    </row>
    <row r="437" spans="1:53" s="72" customFormat="1" x14ac:dyDescent="0.2">
      <c r="A437" s="64"/>
      <c r="B437" s="64"/>
      <c r="C437" s="61"/>
      <c r="D437" s="62"/>
      <c r="E437" s="59"/>
      <c r="F437" s="66">
        <f>IF(G437=1,0,IF(E437&gt;HORAS!$B$96,E437-HORAS!$B$96,))</f>
        <v>0</v>
      </c>
      <c r="G437" s="67">
        <f t="shared" si="265"/>
        <v>0</v>
      </c>
      <c r="H437" s="67">
        <f>IF(D437&gt;=HORAS!$B$103,1,0)</f>
        <v>0</v>
      </c>
      <c r="I437" s="68">
        <f t="shared" si="266"/>
        <v>0</v>
      </c>
      <c r="J437" s="68">
        <f>IF(I437&lt;=HORAS!$B$115,0,IF(I437&lt;=HORAS!$B$116,0.25,IF(I437&lt;=HORAS!$B$117,0.5,IF(I437&lt;=HORAS!$B$114,0.75,1))))</f>
        <v>0</v>
      </c>
      <c r="K437" s="69">
        <f>IF(G437=1,0,IF(E437&gt;HORAS!$B$97,E437-HORAS!$B$97,0))</f>
        <v>0</v>
      </c>
      <c r="L437" s="68">
        <f t="shared" si="267"/>
        <v>0</v>
      </c>
      <c r="M437" s="68">
        <f t="shared" si="268"/>
        <v>0</v>
      </c>
      <c r="N437" s="67">
        <f t="shared" si="269"/>
        <v>0</v>
      </c>
      <c r="O437" s="67">
        <f>IF(E437&lt;HORAS!$B$97,J437,0)</f>
        <v>0</v>
      </c>
      <c r="P437" s="67">
        <f t="shared" si="270"/>
        <v>0</v>
      </c>
      <c r="Q437" s="67">
        <f>IF(E437&gt;HORAS!$B$97,J437,0)</f>
        <v>0</v>
      </c>
      <c r="R437" s="67">
        <f t="shared" si="271"/>
        <v>0</v>
      </c>
      <c r="S437" s="67">
        <f t="shared" si="272"/>
        <v>0</v>
      </c>
      <c r="T437" s="67"/>
      <c r="U437" s="67">
        <f t="shared" si="273"/>
        <v>6</v>
      </c>
      <c r="V437" s="70" t="e">
        <f>VLOOKUP(C437,HORAS!$A$120:$A$137,1,FALSE)</f>
        <v>#N/A</v>
      </c>
      <c r="W437" s="67" t="b">
        <f t="shared" si="274"/>
        <v>1</v>
      </c>
      <c r="X437" s="59">
        <f t="shared" si="275"/>
        <v>0</v>
      </c>
      <c r="Y437" s="71">
        <f t="shared" si="276"/>
        <v>0</v>
      </c>
      <c r="Z437" s="71">
        <f t="shared" si="277"/>
        <v>0</v>
      </c>
      <c r="AA437" s="67">
        <f t="shared" si="278"/>
        <v>0</v>
      </c>
      <c r="AB437" s="67">
        <f t="shared" si="279"/>
        <v>0</v>
      </c>
      <c r="AC437" s="69">
        <f>IF(U437=7,IF(E437&gt;HORAS!$B$97,E437-HORAS!$B$97,0),IF(W437=FALSE,IF(E437&gt;HORAS!$B$97,E437-HORAS!$B$97,0),0))</f>
        <v>0</v>
      </c>
      <c r="AD437" s="71">
        <f t="shared" si="280"/>
        <v>0</v>
      </c>
      <c r="AE437" s="71">
        <f t="shared" si="281"/>
        <v>0</v>
      </c>
      <c r="AF437" s="68">
        <f>IF(AE437&lt;=HORAS!$B$115,0,IF(AE437&lt;=HORAS!$B$116,0.25,IF(AE437&lt;=HORAS!$B$117,0.5,IF(AE437&lt;=HORAS!$B$114,0.75,1))))</f>
        <v>0</v>
      </c>
      <c r="AG437" s="67">
        <f t="shared" si="282"/>
        <v>0</v>
      </c>
      <c r="AH437" s="67">
        <f>IF(AA437&gt;=8,IF(E437&lt;HORAS!$B$97,AF437,0),0)</f>
        <v>0</v>
      </c>
      <c r="AI437" s="67">
        <f>IF(E437&gt;=HORAS!$B$97,AF437,0)</f>
        <v>0</v>
      </c>
      <c r="AJ437" s="67">
        <f t="shared" si="283"/>
        <v>0</v>
      </c>
      <c r="AK437" s="67">
        <f t="shared" si="283"/>
        <v>0</v>
      </c>
      <c r="AL437" s="71">
        <f t="shared" si="284"/>
        <v>0</v>
      </c>
      <c r="AN437" s="59">
        <f t="shared" si="285"/>
        <v>0</v>
      </c>
      <c r="AO437" s="58">
        <f>IF(H437=1,IF(D437&lt;HORAS!$B$104,HORAS!$D$104-HORAS!$B$104,HORAS!$D$104-D437),0)</f>
        <v>0</v>
      </c>
      <c r="AP437" s="58">
        <f>IF(H437=1,IF(E437&gt;HORAS!$C$104,HORAS!$C$104,E437),0)</f>
        <v>0</v>
      </c>
      <c r="AQ437" s="58">
        <f t="shared" si="286"/>
        <v>0</v>
      </c>
      <c r="AR437" s="72">
        <f t="shared" si="287"/>
        <v>0</v>
      </c>
      <c r="AS437" s="72">
        <f t="shared" si="288"/>
        <v>0</v>
      </c>
      <c r="AT437" s="68">
        <f>IF(AS437&lt;=HORAS!$B$115,0,IF(AS437&lt;=HORAS!$B$116,0.25,IF(AS437&lt;=HORAS!$B$117,0.5,IF(AS437&lt;=HORAS!$B$114,0.75,1))))</f>
        <v>0</v>
      </c>
      <c r="AU437" s="67">
        <f t="shared" si="289"/>
        <v>0</v>
      </c>
      <c r="AV437" s="59">
        <f>IF(H437=1,IF(E437&gt;HORAS!$C$104,E437-HORAS!$C$104),0)</f>
        <v>0</v>
      </c>
      <c r="AW437" s="67">
        <f t="shared" si="290"/>
        <v>0</v>
      </c>
      <c r="AX437" s="67">
        <f t="shared" si="291"/>
        <v>0</v>
      </c>
      <c r="AY437" s="68">
        <f>IF(AX437&lt;=HORAS!$B$115,0,IF(AX437&lt;=HORAS!$B$116,0.25,IF(AX437&lt;=HORAS!$B$117,0.5,IF(AX437&lt;=HORAS!$B$114,0.75,1))))</f>
        <v>0</v>
      </c>
      <c r="AZ437" s="67">
        <f t="shared" si="292"/>
        <v>0</v>
      </c>
      <c r="BA437" s="67"/>
    </row>
    <row r="438" spans="1:53" s="72" customFormat="1" x14ac:dyDescent="0.2">
      <c r="A438" s="64"/>
      <c r="B438" s="64"/>
      <c r="C438" s="61"/>
      <c r="D438" s="62"/>
      <c r="E438" s="59"/>
      <c r="F438" s="66">
        <f>IF(G438=1,0,IF(E438&gt;HORAS!$B$96,E438-HORAS!$B$96,))</f>
        <v>0</v>
      </c>
      <c r="G438" s="67">
        <f t="shared" si="265"/>
        <v>0</v>
      </c>
      <c r="H438" s="67">
        <f>IF(D438&gt;=HORAS!$B$103,1,0)</f>
        <v>0</v>
      </c>
      <c r="I438" s="68">
        <f t="shared" si="266"/>
        <v>0</v>
      </c>
      <c r="J438" s="68">
        <f>IF(I438&lt;=HORAS!$B$115,0,IF(I438&lt;=HORAS!$B$116,0.25,IF(I438&lt;=HORAS!$B$117,0.5,IF(I438&lt;=HORAS!$B$114,0.75,1))))</f>
        <v>0</v>
      </c>
      <c r="K438" s="69">
        <f>IF(G438=1,0,IF(E438&gt;HORAS!$B$97,E438-HORAS!$B$97,0))</f>
        <v>0</v>
      </c>
      <c r="L438" s="68">
        <f t="shared" si="267"/>
        <v>0</v>
      </c>
      <c r="M438" s="68">
        <f t="shared" si="268"/>
        <v>0</v>
      </c>
      <c r="N438" s="67">
        <f t="shared" si="269"/>
        <v>0</v>
      </c>
      <c r="O438" s="67">
        <f>IF(E438&lt;HORAS!$B$97,J438,0)</f>
        <v>0</v>
      </c>
      <c r="P438" s="67">
        <f t="shared" si="270"/>
        <v>0</v>
      </c>
      <c r="Q438" s="67">
        <f>IF(E438&gt;HORAS!$B$97,J438,0)</f>
        <v>0</v>
      </c>
      <c r="R438" s="67">
        <f t="shared" si="271"/>
        <v>0</v>
      </c>
      <c r="S438" s="67">
        <f t="shared" si="272"/>
        <v>0</v>
      </c>
      <c r="T438" s="67"/>
      <c r="U438" s="67">
        <f t="shared" si="273"/>
        <v>6</v>
      </c>
      <c r="V438" s="70" t="e">
        <f>VLOOKUP(C438,HORAS!$A$120:$A$137,1,FALSE)</f>
        <v>#N/A</v>
      </c>
      <c r="W438" s="67" t="b">
        <f t="shared" si="274"/>
        <v>1</v>
      </c>
      <c r="X438" s="59">
        <f t="shared" si="275"/>
        <v>0</v>
      </c>
      <c r="Y438" s="71">
        <f t="shared" si="276"/>
        <v>0</v>
      </c>
      <c r="Z438" s="71">
        <f t="shared" si="277"/>
        <v>0</v>
      </c>
      <c r="AA438" s="67">
        <f t="shared" si="278"/>
        <v>0</v>
      </c>
      <c r="AB438" s="67">
        <f t="shared" si="279"/>
        <v>0</v>
      </c>
      <c r="AC438" s="69">
        <f>IF(U438=7,IF(E438&gt;HORAS!$B$97,E438-HORAS!$B$97,0),IF(W438=FALSE,IF(E438&gt;HORAS!$B$97,E438-HORAS!$B$97,0),0))</f>
        <v>0</v>
      </c>
      <c r="AD438" s="71">
        <f t="shared" si="280"/>
        <v>0</v>
      </c>
      <c r="AE438" s="71">
        <f t="shared" si="281"/>
        <v>0</v>
      </c>
      <c r="AF438" s="68">
        <f>IF(AE438&lt;=HORAS!$B$115,0,IF(AE438&lt;=HORAS!$B$116,0.25,IF(AE438&lt;=HORAS!$B$117,0.5,IF(AE438&lt;=HORAS!$B$114,0.75,1))))</f>
        <v>0</v>
      </c>
      <c r="AG438" s="67">
        <f t="shared" si="282"/>
        <v>0</v>
      </c>
      <c r="AH438" s="67">
        <f>IF(AA438&gt;=8,IF(E438&lt;HORAS!$B$97,AF438,0),0)</f>
        <v>0</v>
      </c>
      <c r="AI438" s="67">
        <f>IF(E438&gt;=HORAS!$B$97,AF438,0)</f>
        <v>0</v>
      </c>
      <c r="AJ438" s="67">
        <f t="shared" si="283"/>
        <v>0</v>
      </c>
      <c r="AK438" s="67">
        <f t="shared" si="283"/>
        <v>0</v>
      </c>
      <c r="AL438" s="71">
        <f t="shared" si="284"/>
        <v>0</v>
      </c>
      <c r="AN438" s="59">
        <f t="shared" si="285"/>
        <v>0</v>
      </c>
      <c r="AO438" s="58">
        <f>IF(H438=1,IF(D438&lt;HORAS!$B$104,HORAS!$D$104-HORAS!$B$104,HORAS!$D$104-D438),0)</f>
        <v>0</v>
      </c>
      <c r="AP438" s="58">
        <f>IF(H438=1,IF(E438&gt;HORAS!$C$104,HORAS!$C$104,E438),0)</f>
        <v>0</v>
      </c>
      <c r="AQ438" s="58">
        <f t="shared" si="286"/>
        <v>0</v>
      </c>
      <c r="AR438" s="72">
        <f t="shared" si="287"/>
        <v>0</v>
      </c>
      <c r="AS438" s="72">
        <f t="shared" si="288"/>
        <v>0</v>
      </c>
      <c r="AT438" s="68">
        <f>IF(AS438&lt;=HORAS!$B$115,0,IF(AS438&lt;=HORAS!$B$116,0.25,IF(AS438&lt;=HORAS!$B$117,0.5,IF(AS438&lt;=HORAS!$B$114,0.75,1))))</f>
        <v>0</v>
      </c>
      <c r="AU438" s="67">
        <f t="shared" si="289"/>
        <v>0</v>
      </c>
      <c r="AV438" s="59">
        <f>IF(H438=1,IF(E438&gt;HORAS!$C$104,E438-HORAS!$C$104),0)</f>
        <v>0</v>
      </c>
      <c r="AW438" s="67">
        <f t="shared" si="290"/>
        <v>0</v>
      </c>
      <c r="AX438" s="67">
        <f t="shared" si="291"/>
        <v>0</v>
      </c>
      <c r="AY438" s="68">
        <f>IF(AX438&lt;=HORAS!$B$115,0,IF(AX438&lt;=HORAS!$B$116,0.25,IF(AX438&lt;=HORAS!$B$117,0.5,IF(AX438&lt;=HORAS!$B$114,0.75,1))))</f>
        <v>0</v>
      </c>
      <c r="AZ438" s="67">
        <f t="shared" si="292"/>
        <v>0</v>
      </c>
      <c r="BA438" s="67"/>
    </row>
    <row r="439" spans="1:53" s="72" customFormat="1" x14ac:dyDescent="0.2">
      <c r="A439" s="64"/>
      <c r="B439" s="64"/>
      <c r="C439" s="61"/>
      <c r="D439" s="62"/>
      <c r="E439" s="59"/>
      <c r="F439" s="66">
        <f>IF(G439=1,0,IF(E439&gt;HORAS!$B$96,E439-HORAS!$B$96,))</f>
        <v>0</v>
      </c>
      <c r="G439" s="67">
        <f t="shared" si="265"/>
        <v>0</v>
      </c>
      <c r="H439" s="67">
        <f>IF(D439&gt;=HORAS!$B$103,1,0)</f>
        <v>0</v>
      </c>
      <c r="I439" s="68">
        <f t="shared" si="266"/>
        <v>0</v>
      </c>
      <c r="J439" s="68">
        <f>IF(I439&lt;=HORAS!$B$115,0,IF(I439&lt;=HORAS!$B$116,0.25,IF(I439&lt;=HORAS!$B$117,0.5,IF(I439&lt;=HORAS!$B$114,0.75,1))))</f>
        <v>0</v>
      </c>
      <c r="K439" s="69">
        <f>IF(G439=1,0,IF(E439&gt;HORAS!$B$97,E439-HORAS!$B$97,0))</f>
        <v>0</v>
      </c>
      <c r="L439" s="68">
        <f t="shared" si="267"/>
        <v>0</v>
      </c>
      <c r="M439" s="68">
        <f t="shared" si="268"/>
        <v>0</v>
      </c>
      <c r="N439" s="67">
        <f t="shared" si="269"/>
        <v>0</v>
      </c>
      <c r="O439" s="67">
        <f>IF(E439&lt;HORAS!$B$97,J439,0)</f>
        <v>0</v>
      </c>
      <c r="P439" s="67">
        <f t="shared" si="270"/>
        <v>0</v>
      </c>
      <c r="Q439" s="67">
        <f>IF(E439&gt;HORAS!$B$97,J439,0)</f>
        <v>0</v>
      </c>
      <c r="R439" s="67">
        <f t="shared" si="271"/>
        <v>0</v>
      </c>
      <c r="S439" s="67">
        <f t="shared" si="272"/>
        <v>0</v>
      </c>
      <c r="T439" s="67"/>
      <c r="U439" s="67">
        <f t="shared" si="273"/>
        <v>6</v>
      </c>
      <c r="V439" s="70" t="e">
        <f>VLOOKUP(C439,HORAS!$A$120:$A$137,1,FALSE)</f>
        <v>#N/A</v>
      </c>
      <c r="W439" s="67" t="b">
        <f t="shared" si="274"/>
        <v>1</v>
      </c>
      <c r="X439" s="59">
        <f t="shared" si="275"/>
        <v>0</v>
      </c>
      <c r="Y439" s="71">
        <f t="shared" si="276"/>
        <v>0</v>
      </c>
      <c r="Z439" s="71">
        <f t="shared" si="277"/>
        <v>0</v>
      </c>
      <c r="AA439" s="67">
        <f t="shared" si="278"/>
        <v>0</v>
      </c>
      <c r="AB439" s="67">
        <f t="shared" si="279"/>
        <v>0</v>
      </c>
      <c r="AC439" s="69">
        <f>IF(U439=7,IF(E439&gt;HORAS!$B$97,E439-HORAS!$B$97,0),IF(W439=FALSE,IF(E439&gt;HORAS!$B$97,E439-HORAS!$B$97,0),0))</f>
        <v>0</v>
      </c>
      <c r="AD439" s="71">
        <f t="shared" si="280"/>
        <v>0</v>
      </c>
      <c r="AE439" s="71">
        <f t="shared" si="281"/>
        <v>0</v>
      </c>
      <c r="AF439" s="68">
        <f>IF(AE439&lt;=HORAS!$B$115,0,IF(AE439&lt;=HORAS!$B$116,0.25,IF(AE439&lt;=HORAS!$B$117,0.5,IF(AE439&lt;=HORAS!$B$114,0.75,1))))</f>
        <v>0</v>
      </c>
      <c r="AG439" s="67">
        <f t="shared" si="282"/>
        <v>0</v>
      </c>
      <c r="AH439" s="67">
        <f>IF(AA439&gt;=8,IF(E439&lt;HORAS!$B$97,AF439,0),0)</f>
        <v>0</v>
      </c>
      <c r="AI439" s="67">
        <f>IF(E439&gt;=HORAS!$B$97,AF439,0)</f>
        <v>0</v>
      </c>
      <c r="AJ439" s="67">
        <f t="shared" si="283"/>
        <v>0</v>
      </c>
      <c r="AK439" s="67">
        <f t="shared" si="283"/>
        <v>0</v>
      </c>
      <c r="AL439" s="71">
        <f t="shared" si="284"/>
        <v>0</v>
      </c>
      <c r="AN439" s="59">
        <f t="shared" si="285"/>
        <v>0</v>
      </c>
      <c r="AO439" s="58">
        <f>IF(H439=1,IF(D439&lt;HORAS!$B$104,HORAS!$D$104-HORAS!$B$104,HORAS!$D$104-D439),0)</f>
        <v>0</v>
      </c>
      <c r="AP439" s="58">
        <f>IF(H439=1,IF(E439&gt;HORAS!$C$104,HORAS!$C$104,E439),0)</f>
        <v>0</v>
      </c>
      <c r="AQ439" s="58">
        <f t="shared" si="286"/>
        <v>0</v>
      </c>
      <c r="AR439" s="72">
        <f t="shared" si="287"/>
        <v>0</v>
      </c>
      <c r="AS439" s="72">
        <f t="shared" si="288"/>
        <v>0</v>
      </c>
      <c r="AT439" s="68">
        <f>IF(AS439&lt;=HORAS!$B$115,0,IF(AS439&lt;=HORAS!$B$116,0.25,IF(AS439&lt;=HORAS!$B$117,0.5,IF(AS439&lt;=HORAS!$B$114,0.75,1))))</f>
        <v>0</v>
      </c>
      <c r="AU439" s="67">
        <f t="shared" si="289"/>
        <v>0</v>
      </c>
      <c r="AV439" s="59">
        <f>IF(H439=1,IF(E439&gt;HORAS!$C$104,E439-HORAS!$C$104),0)</f>
        <v>0</v>
      </c>
      <c r="AW439" s="67">
        <f t="shared" si="290"/>
        <v>0</v>
      </c>
      <c r="AX439" s="67">
        <f t="shared" si="291"/>
        <v>0</v>
      </c>
      <c r="AY439" s="68">
        <f>IF(AX439&lt;=HORAS!$B$115,0,IF(AX439&lt;=HORAS!$B$116,0.25,IF(AX439&lt;=HORAS!$B$117,0.5,IF(AX439&lt;=HORAS!$B$114,0.75,1))))</f>
        <v>0</v>
      </c>
      <c r="AZ439" s="67">
        <f t="shared" si="292"/>
        <v>0</v>
      </c>
      <c r="BA439" s="67"/>
    </row>
    <row r="440" spans="1:53" s="72" customFormat="1" x14ac:dyDescent="0.2">
      <c r="A440" s="64"/>
      <c r="B440" s="64"/>
      <c r="C440" s="61"/>
      <c r="D440" s="62"/>
      <c r="E440" s="59"/>
      <c r="F440" s="66">
        <f>IF(G440=1,0,IF(E440&gt;HORAS!$B$96,E440-HORAS!$B$96,))</f>
        <v>0</v>
      </c>
      <c r="G440" s="67">
        <f t="shared" si="265"/>
        <v>0</v>
      </c>
      <c r="H440" s="67">
        <f>IF(D440&gt;=HORAS!$B$103,1,0)</f>
        <v>0</v>
      </c>
      <c r="I440" s="68">
        <f t="shared" si="266"/>
        <v>0</v>
      </c>
      <c r="J440" s="68">
        <f>IF(I440&lt;=HORAS!$B$115,0,IF(I440&lt;=HORAS!$B$116,0.25,IF(I440&lt;=HORAS!$B$117,0.5,IF(I440&lt;=HORAS!$B$114,0.75,1))))</f>
        <v>0</v>
      </c>
      <c r="K440" s="69">
        <f>IF(G440=1,0,IF(E440&gt;HORAS!$B$97,E440-HORAS!$B$97,0))</f>
        <v>0</v>
      </c>
      <c r="L440" s="68">
        <f t="shared" si="267"/>
        <v>0</v>
      </c>
      <c r="M440" s="68">
        <f t="shared" si="268"/>
        <v>0</v>
      </c>
      <c r="N440" s="67">
        <f t="shared" si="269"/>
        <v>0</v>
      </c>
      <c r="O440" s="67">
        <f>IF(E440&lt;HORAS!$B$97,J440,0)</f>
        <v>0</v>
      </c>
      <c r="P440" s="67">
        <f t="shared" si="270"/>
        <v>0</v>
      </c>
      <c r="Q440" s="67">
        <f>IF(E440&gt;HORAS!$B$97,J440,0)</f>
        <v>0</v>
      </c>
      <c r="R440" s="67">
        <f t="shared" si="271"/>
        <v>0</v>
      </c>
      <c r="S440" s="67">
        <f t="shared" si="272"/>
        <v>0</v>
      </c>
      <c r="T440" s="67"/>
      <c r="U440" s="67">
        <f t="shared" si="273"/>
        <v>6</v>
      </c>
      <c r="V440" s="70" t="e">
        <f>VLOOKUP(C440,HORAS!$A$120:$A$137,1,FALSE)</f>
        <v>#N/A</v>
      </c>
      <c r="W440" s="67" t="b">
        <f t="shared" si="274"/>
        <v>1</v>
      </c>
      <c r="X440" s="59">
        <f t="shared" si="275"/>
        <v>0</v>
      </c>
      <c r="Y440" s="71">
        <f t="shared" si="276"/>
        <v>0</v>
      </c>
      <c r="Z440" s="71">
        <f t="shared" si="277"/>
        <v>0</v>
      </c>
      <c r="AA440" s="67">
        <f t="shared" si="278"/>
        <v>0</v>
      </c>
      <c r="AB440" s="67">
        <f t="shared" si="279"/>
        <v>0</v>
      </c>
      <c r="AC440" s="69">
        <f>IF(U440=7,IF(E440&gt;HORAS!$B$97,E440-HORAS!$B$97,0),IF(W440=FALSE,IF(E440&gt;HORAS!$B$97,E440-HORAS!$B$97,0),0))</f>
        <v>0</v>
      </c>
      <c r="AD440" s="71">
        <f t="shared" si="280"/>
        <v>0</v>
      </c>
      <c r="AE440" s="71">
        <f t="shared" si="281"/>
        <v>0</v>
      </c>
      <c r="AF440" s="68">
        <f>IF(AE440&lt;=HORAS!$B$115,0,IF(AE440&lt;=HORAS!$B$116,0.25,IF(AE440&lt;=HORAS!$B$117,0.5,IF(AE440&lt;=HORAS!$B$114,0.75,1))))</f>
        <v>0</v>
      </c>
      <c r="AG440" s="67">
        <f t="shared" si="282"/>
        <v>0</v>
      </c>
      <c r="AH440" s="67">
        <f>IF(AA440&gt;=8,IF(E440&lt;HORAS!$B$97,AF440,0),0)</f>
        <v>0</v>
      </c>
      <c r="AI440" s="67">
        <f>IF(E440&gt;=HORAS!$B$97,AF440,0)</f>
        <v>0</v>
      </c>
      <c r="AJ440" s="67">
        <f t="shared" si="283"/>
        <v>0</v>
      </c>
      <c r="AK440" s="67">
        <f t="shared" si="283"/>
        <v>0</v>
      </c>
      <c r="AL440" s="71">
        <f t="shared" si="284"/>
        <v>0</v>
      </c>
      <c r="AN440" s="59">
        <f t="shared" si="285"/>
        <v>0</v>
      </c>
      <c r="AO440" s="58">
        <f>IF(H440=1,IF(D440&lt;HORAS!$B$104,HORAS!$D$104-HORAS!$B$104,HORAS!$D$104-D440),0)</f>
        <v>0</v>
      </c>
      <c r="AP440" s="58">
        <f>IF(H440=1,IF(E440&gt;HORAS!$C$104,HORAS!$C$104,E440),0)</f>
        <v>0</v>
      </c>
      <c r="AQ440" s="58">
        <f t="shared" si="286"/>
        <v>0</v>
      </c>
      <c r="AR440" s="72">
        <f t="shared" si="287"/>
        <v>0</v>
      </c>
      <c r="AS440" s="72">
        <f t="shared" si="288"/>
        <v>0</v>
      </c>
      <c r="AT440" s="68">
        <f>IF(AS440&lt;=HORAS!$B$115,0,IF(AS440&lt;=HORAS!$B$116,0.25,IF(AS440&lt;=HORAS!$B$117,0.5,IF(AS440&lt;=HORAS!$B$114,0.75,1))))</f>
        <v>0</v>
      </c>
      <c r="AU440" s="67">
        <f t="shared" si="289"/>
        <v>0</v>
      </c>
      <c r="AV440" s="59">
        <f>IF(H440=1,IF(E440&gt;HORAS!$C$104,E440-HORAS!$C$104),0)</f>
        <v>0</v>
      </c>
      <c r="AW440" s="67">
        <f t="shared" si="290"/>
        <v>0</v>
      </c>
      <c r="AX440" s="67">
        <f t="shared" si="291"/>
        <v>0</v>
      </c>
      <c r="AY440" s="68">
        <f>IF(AX440&lt;=HORAS!$B$115,0,IF(AX440&lt;=HORAS!$B$116,0.25,IF(AX440&lt;=HORAS!$B$117,0.5,IF(AX440&lt;=HORAS!$B$114,0.75,1))))</f>
        <v>0</v>
      </c>
      <c r="AZ440" s="67">
        <f t="shared" si="292"/>
        <v>0</v>
      </c>
      <c r="BA440" s="67"/>
    </row>
    <row r="441" spans="1:53" s="72" customFormat="1" x14ac:dyDescent="0.2">
      <c r="A441" s="64"/>
      <c r="B441" s="64"/>
      <c r="C441" s="61"/>
      <c r="D441" s="62"/>
      <c r="E441" s="63"/>
      <c r="F441" s="66">
        <f>IF(G441=1,0,IF(E441&gt;HORAS!$B$96,E441-HORAS!$B$96,))</f>
        <v>0</v>
      </c>
      <c r="G441" s="67">
        <f t="shared" si="265"/>
        <v>0</v>
      </c>
      <c r="H441" s="67">
        <f>IF(D441&gt;=HORAS!$B$103,1,0)</f>
        <v>0</v>
      </c>
      <c r="I441" s="68">
        <f t="shared" si="266"/>
        <v>0</v>
      </c>
      <c r="J441" s="68">
        <f>IF(I441&lt;=HORAS!$B$115,0,IF(I441&lt;=HORAS!$B$116,0.25,IF(I441&lt;=HORAS!$B$117,0.5,IF(I441&lt;=HORAS!$B$114,0.75,1))))</f>
        <v>0</v>
      </c>
      <c r="K441" s="69">
        <f>IF(G441=1,0,IF(E441&gt;HORAS!$B$97,E441-HORAS!$B$97,0))</f>
        <v>0</v>
      </c>
      <c r="L441" s="68">
        <f t="shared" si="267"/>
        <v>0</v>
      </c>
      <c r="M441" s="68">
        <f t="shared" si="268"/>
        <v>0</v>
      </c>
      <c r="N441" s="67">
        <f t="shared" si="269"/>
        <v>0</v>
      </c>
      <c r="O441" s="67">
        <f>IF(E441&lt;HORAS!$B$97,J441,0)</f>
        <v>0</v>
      </c>
      <c r="P441" s="67">
        <f t="shared" si="270"/>
        <v>0</v>
      </c>
      <c r="Q441" s="67">
        <f>IF(E441&gt;HORAS!$B$97,J441,0)</f>
        <v>0</v>
      </c>
      <c r="R441" s="67">
        <f t="shared" si="271"/>
        <v>0</v>
      </c>
      <c r="S441" s="67">
        <f t="shared" si="272"/>
        <v>0</v>
      </c>
      <c r="T441" s="67"/>
      <c r="U441" s="67">
        <f t="shared" si="273"/>
        <v>6</v>
      </c>
      <c r="V441" s="70" t="e">
        <f>VLOOKUP(C441,HORAS!$A$120:$A$137,1,FALSE)</f>
        <v>#N/A</v>
      </c>
      <c r="W441" s="67" t="b">
        <f t="shared" si="274"/>
        <v>1</v>
      </c>
      <c r="X441" s="59">
        <f t="shared" si="275"/>
        <v>0</v>
      </c>
      <c r="Y441" s="71">
        <f t="shared" si="276"/>
        <v>0</v>
      </c>
      <c r="Z441" s="71">
        <f t="shared" si="277"/>
        <v>0</v>
      </c>
      <c r="AA441" s="67">
        <f t="shared" si="278"/>
        <v>0</v>
      </c>
      <c r="AB441" s="67">
        <f t="shared" si="279"/>
        <v>0</v>
      </c>
      <c r="AC441" s="69">
        <f>IF(U441=7,IF(E441&gt;HORAS!$B$97,E441-HORAS!$B$97,0),IF(W441=FALSE,IF(E441&gt;HORAS!$B$97,E441-HORAS!$B$97,0),0))</f>
        <v>0</v>
      </c>
      <c r="AD441" s="71">
        <f t="shared" si="280"/>
        <v>0</v>
      </c>
      <c r="AE441" s="71">
        <f t="shared" si="281"/>
        <v>0</v>
      </c>
      <c r="AF441" s="68">
        <f>IF(AE441&lt;=HORAS!$B$115,0,IF(AE441&lt;=HORAS!$B$116,0.25,IF(AE441&lt;=HORAS!$B$117,0.5,IF(AE441&lt;=HORAS!$B$114,0.75,1))))</f>
        <v>0</v>
      </c>
      <c r="AG441" s="67">
        <f t="shared" si="282"/>
        <v>0</v>
      </c>
      <c r="AH441" s="67">
        <f>IF(AA441&gt;=8,IF(E441&lt;HORAS!$B$97,AF441,0),0)</f>
        <v>0</v>
      </c>
      <c r="AI441" s="67">
        <f>IF(E441&gt;=HORAS!$B$97,AF441,0)</f>
        <v>0</v>
      </c>
      <c r="AJ441" s="67">
        <f t="shared" si="283"/>
        <v>0</v>
      </c>
      <c r="AK441" s="67">
        <f t="shared" si="283"/>
        <v>0</v>
      </c>
      <c r="AL441" s="71">
        <f t="shared" si="284"/>
        <v>0</v>
      </c>
      <c r="AN441" s="59">
        <f t="shared" si="285"/>
        <v>0</v>
      </c>
      <c r="AO441" s="58">
        <f>IF(H441=1,IF(D441&lt;HORAS!$B$104,HORAS!$D$104-HORAS!$B$104,HORAS!$D$104-D441),0)</f>
        <v>0</v>
      </c>
      <c r="AP441" s="58">
        <f>IF(H441=1,IF(E441&gt;HORAS!$C$104,HORAS!$C$104,E441),0)</f>
        <v>0</v>
      </c>
      <c r="AQ441" s="58">
        <f t="shared" si="286"/>
        <v>0</v>
      </c>
      <c r="AR441" s="72">
        <f t="shared" si="287"/>
        <v>0</v>
      </c>
      <c r="AS441" s="72">
        <f t="shared" si="288"/>
        <v>0</v>
      </c>
      <c r="AT441" s="68">
        <f>IF(AS441&lt;=HORAS!$B$115,0,IF(AS441&lt;=HORAS!$B$116,0.25,IF(AS441&lt;=HORAS!$B$117,0.5,IF(AS441&lt;=HORAS!$B$114,0.75,1))))</f>
        <v>0</v>
      </c>
      <c r="AU441" s="67">
        <f t="shared" si="289"/>
        <v>0</v>
      </c>
      <c r="AV441" s="59">
        <f>IF(H441=1,IF(E441&gt;HORAS!$C$104,E441-HORAS!$C$104),0)</f>
        <v>0</v>
      </c>
      <c r="AW441" s="67">
        <f t="shared" si="290"/>
        <v>0</v>
      </c>
      <c r="AX441" s="67">
        <f t="shared" si="291"/>
        <v>0</v>
      </c>
      <c r="AY441" s="68">
        <f>IF(AX441&lt;=HORAS!$B$115,0,IF(AX441&lt;=HORAS!$B$116,0.25,IF(AX441&lt;=HORAS!$B$117,0.5,IF(AX441&lt;=HORAS!$B$114,0.75,1))))</f>
        <v>0</v>
      </c>
      <c r="AZ441" s="67">
        <f t="shared" si="292"/>
        <v>0</v>
      </c>
      <c r="BA441" s="67"/>
    </row>
    <row r="442" spans="1:53" s="72" customFormat="1" x14ac:dyDescent="0.2">
      <c r="A442" s="64"/>
      <c r="B442" s="64"/>
      <c r="C442" s="61"/>
      <c r="D442" s="62"/>
      <c r="E442" s="64"/>
      <c r="F442" s="66">
        <f>IF(G442=1,0,IF(E442&gt;HORAS!$B$96,E442-HORAS!$B$96,))</f>
        <v>0</v>
      </c>
      <c r="G442" s="67">
        <f t="shared" si="265"/>
        <v>0</v>
      </c>
      <c r="H442" s="67">
        <f>IF(D442&gt;=HORAS!$B$103,1,0)</f>
        <v>0</v>
      </c>
      <c r="I442" s="68">
        <f t="shared" si="266"/>
        <v>0</v>
      </c>
      <c r="J442" s="68">
        <f>IF(I442&lt;=HORAS!$B$115,0,IF(I442&lt;=HORAS!$B$116,0.25,IF(I442&lt;=HORAS!$B$117,0.5,IF(I442&lt;=HORAS!$B$114,0.75,1))))</f>
        <v>0</v>
      </c>
      <c r="K442" s="69">
        <f>IF(G442=1,0,IF(E442&gt;HORAS!$B$97,E442-HORAS!$B$97,0))</f>
        <v>0</v>
      </c>
      <c r="L442" s="68">
        <f t="shared" si="267"/>
        <v>0</v>
      </c>
      <c r="M442" s="68">
        <f t="shared" si="268"/>
        <v>0</v>
      </c>
      <c r="N442" s="67">
        <f t="shared" si="269"/>
        <v>0</v>
      </c>
      <c r="O442" s="67">
        <f>IF(E442&lt;HORAS!$B$97,J442,0)</f>
        <v>0</v>
      </c>
      <c r="P442" s="67">
        <f t="shared" si="270"/>
        <v>0</v>
      </c>
      <c r="Q442" s="67">
        <f>IF(E442&gt;HORAS!$B$97,J442,0)</f>
        <v>0</v>
      </c>
      <c r="R442" s="67">
        <f t="shared" si="271"/>
        <v>0</v>
      </c>
      <c r="S442" s="67">
        <f t="shared" si="272"/>
        <v>0</v>
      </c>
      <c r="T442" s="67"/>
      <c r="U442" s="67">
        <f t="shared" si="273"/>
        <v>6</v>
      </c>
      <c r="V442" s="70" t="e">
        <f>VLOOKUP(C442,HORAS!$A$120:$A$137,1,FALSE)</f>
        <v>#N/A</v>
      </c>
      <c r="W442" s="67" t="b">
        <f t="shared" si="274"/>
        <v>1</v>
      </c>
      <c r="X442" s="59">
        <f t="shared" si="275"/>
        <v>0</v>
      </c>
      <c r="Y442" s="71">
        <f t="shared" si="276"/>
        <v>0</v>
      </c>
      <c r="Z442" s="71">
        <f t="shared" si="277"/>
        <v>0</v>
      </c>
      <c r="AA442" s="67">
        <f t="shared" si="278"/>
        <v>0</v>
      </c>
      <c r="AB442" s="67">
        <f t="shared" si="279"/>
        <v>0</v>
      </c>
      <c r="AC442" s="69">
        <f>IF(U442=7,IF(E442&gt;HORAS!$B$97,E442-HORAS!$B$97,0),IF(W442=FALSE,IF(E442&gt;HORAS!$B$97,E442-HORAS!$B$97,0),0))</f>
        <v>0</v>
      </c>
      <c r="AD442" s="71">
        <f t="shared" si="280"/>
        <v>0</v>
      </c>
      <c r="AE442" s="71">
        <f t="shared" si="281"/>
        <v>0</v>
      </c>
      <c r="AF442" s="68">
        <f>IF(AE442&lt;=HORAS!$B$115,0,IF(AE442&lt;=HORAS!$B$116,0.25,IF(AE442&lt;=HORAS!$B$117,0.5,IF(AE442&lt;=HORAS!$B$114,0.75,1))))</f>
        <v>0</v>
      </c>
      <c r="AG442" s="67">
        <f t="shared" si="282"/>
        <v>0</v>
      </c>
      <c r="AH442" s="67">
        <f>IF(AA442&gt;=8,IF(E442&lt;HORAS!$B$97,AF442,0),0)</f>
        <v>0</v>
      </c>
      <c r="AI442" s="67">
        <f>IF(E442&gt;=HORAS!$B$97,AF442,0)</f>
        <v>0</v>
      </c>
      <c r="AJ442" s="67">
        <f t="shared" si="283"/>
        <v>0</v>
      </c>
      <c r="AK442" s="67">
        <f t="shared" si="283"/>
        <v>0</v>
      </c>
      <c r="AL442" s="71">
        <f t="shared" si="284"/>
        <v>0</v>
      </c>
      <c r="AN442" s="59">
        <f t="shared" si="285"/>
        <v>0</v>
      </c>
      <c r="AO442" s="58">
        <f>IF(H442=1,IF(D442&lt;HORAS!$B$104,HORAS!$D$104-HORAS!$B$104,HORAS!$D$104-D442),0)</f>
        <v>0</v>
      </c>
      <c r="AP442" s="58">
        <f>IF(H442=1,IF(E442&gt;HORAS!$C$104,HORAS!$C$104,E442),0)</f>
        <v>0</v>
      </c>
      <c r="AQ442" s="58">
        <f t="shared" si="286"/>
        <v>0</v>
      </c>
      <c r="AR442" s="72">
        <f t="shared" si="287"/>
        <v>0</v>
      </c>
      <c r="AS442" s="72">
        <f t="shared" si="288"/>
        <v>0</v>
      </c>
      <c r="AT442" s="68">
        <f>IF(AS442&lt;=HORAS!$B$115,0,IF(AS442&lt;=HORAS!$B$116,0.25,IF(AS442&lt;=HORAS!$B$117,0.5,IF(AS442&lt;=HORAS!$B$114,0.75,1))))</f>
        <v>0</v>
      </c>
      <c r="AU442" s="67">
        <f t="shared" si="289"/>
        <v>0</v>
      </c>
      <c r="AV442" s="59">
        <f>IF(H442=1,IF(E442&gt;HORAS!$C$104,E442-HORAS!$C$104),0)</f>
        <v>0</v>
      </c>
      <c r="AW442" s="67">
        <f t="shared" si="290"/>
        <v>0</v>
      </c>
      <c r="AX442" s="67">
        <f t="shared" si="291"/>
        <v>0</v>
      </c>
      <c r="AY442" s="68">
        <f>IF(AX442&lt;=HORAS!$B$115,0,IF(AX442&lt;=HORAS!$B$116,0.25,IF(AX442&lt;=HORAS!$B$117,0.5,IF(AX442&lt;=HORAS!$B$114,0.75,1))))</f>
        <v>0</v>
      </c>
      <c r="AZ442" s="67">
        <f t="shared" si="292"/>
        <v>0</v>
      </c>
      <c r="BA442" s="67"/>
    </row>
    <row r="443" spans="1:53" s="72" customFormat="1" x14ac:dyDescent="0.2">
      <c r="A443" s="64"/>
      <c r="B443" s="64"/>
      <c r="C443" s="61"/>
      <c r="D443" s="62"/>
      <c r="E443" s="59"/>
      <c r="F443" s="66">
        <f>IF(G443=1,0,IF(E443&gt;HORAS!$B$96,E443-HORAS!$B$96,))</f>
        <v>0</v>
      </c>
      <c r="G443" s="67">
        <f t="shared" si="265"/>
        <v>0</v>
      </c>
      <c r="H443" s="67">
        <f>IF(D443&gt;=HORAS!$B$103,1,0)</f>
        <v>0</v>
      </c>
      <c r="I443" s="68">
        <f t="shared" si="266"/>
        <v>0</v>
      </c>
      <c r="J443" s="68">
        <f>IF(I443&lt;=HORAS!$B$115,0,IF(I443&lt;=HORAS!$B$116,0.25,IF(I443&lt;=HORAS!$B$117,0.5,IF(I443&lt;=HORAS!$B$114,0.75,1))))</f>
        <v>0</v>
      </c>
      <c r="K443" s="69">
        <f>IF(G443=1,0,IF(E443&gt;HORAS!$B$97,E443-HORAS!$B$97,0))</f>
        <v>0</v>
      </c>
      <c r="L443" s="68">
        <f t="shared" si="267"/>
        <v>0</v>
      </c>
      <c r="M443" s="68">
        <f t="shared" si="268"/>
        <v>0</v>
      </c>
      <c r="N443" s="67">
        <f t="shared" si="269"/>
        <v>0</v>
      </c>
      <c r="O443" s="67">
        <f>IF(E443&lt;HORAS!$B$97,J443,0)</f>
        <v>0</v>
      </c>
      <c r="P443" s="67">
        <f t="shared" si="270"/>
        <v>0</v>
      </c>
      <c r="Q443" s="67">
        <f>IF(E443&gt;HORAS!$B$97,J443,0)</f>
        <v>0</v>
      </c>
      <c r="R443" s="67">
        <f t="shared" si="271"/>
        <v>0</v>
      </c>
      <c r="S443" s="67">
        <f t="shared" si="272"/>
        <v>0</v>
      </c>
      <c r="T443" s="67"/>
      <c r="U443" s="67">
        <f t="shared" si="273"/>
        <v>6</v>
      </c>
      <c r="V443" s="70" t="e">
        <f>VLOOKUP(C443,HORAS!$A$120:$A$137,1,FALSE)</f>
        <v>#N/A</v>
      </c>
      <c r="W443" s="67" t="b">
        <f t="shared" si="274"/>
        <v>1</v>
      </c>
      <c r="X443" s="59">
        <f t="shared" si="275"/>
        <v>0</v>
      </c>
      <c r="Y443" s="71">
        <f t="shared" si="276"/>
        <v>0</v>
      </c>
      <c r="Z443" s="71">
        <f t="shared" si="277"/>
        <v>0</v>
      </c>
      <c r="AA443" s="67">
        <f t="shared" si="278"/>
        <v>0</v>
      </c>
      <c r="AB443" s="67">
        <f t="shared" si="279"/>
        <v>0</v>
      </c>
      <c r="AC443" s="69">
        <f>IF(U443=7,IF(E443&gt;HORAS!$B$97,E443-HORAS!$B$97,0),IF(W443=FALSE,IF(E443&gt;HORAS!$B$97,E443-HORAS!$B$97,0),0))</f>
        <v>0</v>
      </c>
      <c r="AD443" s="71">
        <f t="shared" si="280"/>
        <v>0</v>
      </c>
      <c r="AE443" s="71">
        <f t="shared" si="281"/>
        <v>0</v>
      </c>
      <c r="AF443" s="68">
        <f>IF(AE443&lt;=HORAS!$B$115,0,IF(AE443&lt;=HORAS!$B$116,0.25,IF(AE443&lt;=HORAS!$B$117,0.5,IF(AE443&lt;=HORAS!$B$114,0.75,1))))</f>
        <v>0</v>
      </c>
      <c r="AG443" s="67">
        <f t="shared" si="282"/>
        <v>0</v>
      </c>
      <c r="AH443" s="67">
        <f>IF(AA443&gt;=8,IF(E443&lt;HORAS!$B$97,AF443,0),0)</f>
        <v>0</v>
      </c>
      <c r="AI443" s="67">
        <f>IF(E443&gt;=HORAS!$B$97,AF443,0)</f>
        <v>0</v>
      </c>
      <c r="AJ443" s="67">
        <f t="shared" si="283"/>
        <v>0</v>
      </c>
      <c r="AK443" s="67">
        <f t="shared" si="283"/>
        <v>0</v>
      </c>
      <c r="AL443" s="71">
        <f t="shared" si="284"/>
        <v>0</v>
      </c>
      <c r="AN443" s="59">
        <f t="shared" si="285"/>
        <v>0</v>
      </c>
      <c r="AO443" s="58">
        <f>IF(H443=1,IF(D443&lt;HORAS!$B$104,HORAS!$D$104-HORAS!$B$104,HORAS!$D$104-D443),0)</f>
        <v>0</v>
      </c>
      <c r="AP443" s="58">
        <f>IF(H443=1,IF(E443&gt;HORAS!$C$104,HORAS!$C$104,E443),0)</f>
        <v>0</v>
      </c>
      <c r="AQ443" s="58">
        <f t="shared" si="286"/>
        <v>0</v>
      </c>
      <c r="AR443" s="72">
        <f t="shared" si="287"/>
        <v>0</v>
      </c>
      <c r="AS443" s="72">
        <f t="shared" si="288"/>
        <v>0</v>
      </c>
      <c r="AT443" s="68">
        <f>IF(AS443&lt;=HORAS!$B$115,0,IF(AS443&lt;=HORAS!$B$116,0.25,IF(AS443&lt;=HORAS!$B$117,0.5,IF(AS443&lt;=HORAS!$B$114,0.75,1))))</f>
        <v>0</v>
      </c>
      <c r="AU443" s="67">
        <f t="shared" si="289"/>
        <v>0</v>
      </c>
      <c r="AV443" s="59">
        <f>IF(H443=1,IF(E443&gt;HORAS!$C$104,E443-HORAS!$C$104),0)</f>
        <v>0</v>
      </c>
      <c r="AW443" s="67">
        <f t="shared" si="290"/>
        <v>0</v>
      </c>
      <c r="AX443" s="67">
        <f t="shared" si="291"/>
        <v>0</v>
      </c>
      <c r="AY443" s="68">
        <f>IF(AX443&lt;=HORAS!$B$115,0,IF(AX443&lt;=HORAS!$B$116,0.25,IF(AX443&lt;=HORAS!$B$117,0.5,IF(AX443&lt;=HORAS!$B$114,0.75,1))))</f>
        <v>0</v>
      </c>
      <c r="AZ443" s="67">
        <f t="shared" si="292"/>
        <v>0</v>
      </c>
      <c r="BA443" s="67"/>
    </row>
    <row r="444" spans="1:53" s="72" customFormat="1" x14ac:dyDescent="0.2">
      <c r="A444" s="64"/>
      <c r="B444" s="64"/>
      <c r="C444" s="61"/>
      <c r="D444" s="62"/>
      <c r="E444" s="59"/>
      <c r="F444" s="66">
        <f>IF(G444=1,0,IF(E444&gt;HORAS!$B$96,E444-HORAS!$B$96,))</f>
        <v>0</v>
      </c>
      <c r="G444" s="67">
        <f t="shared" ref="G444:G507" si="293">IF(U444=7,1,IF(W444=FALSE,1,0))</f>
        <v>0</v>
      </c>
      <c r="H444" s="67">
        <f>IF(D444&gt;=HORAS!$B$103,1,0)</f>
        <v>0</v>
      </c>
      <c r="I444" s="68">
        <f t="shared" ref="I444:I507" si="294">MINUTE(F444)</f>
        <v>0</v>
      </c>
      <c r="J444" s="68">
        <f>IF(I444&lt;=HORAS!$B$115,0,IF(I444&lt;=HORAS!$B$116,0.25,IF(I444&lt;=HORAS!$B$117,0.5,IF(I444&lt;=HORAS!$B$114,0.75,1))))</f>
        <v>0</v>
      </c>
      <c r="K444" s="69">
        <f>IF(G444=1,0,IF(E444&gt;HORAS!$B$97,E444-HORAS!$B$97,0))</f>
        <v>0</v>
      </c>
      <c r="L444" s="68">
        <f t="shared" ref="L444:L507" si="295">MINUTE(K444)</f>
        <v>0</v>
      </c>
      <c r="M444" s="68">
        <f t="shared" ref="M444:M507" si="296">HOUR(F444)</f>
        <v>0</v>
      </c>
      <c r="N444" s="67">
        <f t="shared" ref="N444:N507" si="297">M444-P444</f>
        <v>0</v>
      </c>
      <c r="O444" s="67">
        <f>IF(E444&lt;HORAS!$B$97,J444,0)</f>
        <v>0</v>
      </c>
      <c r="P444" s="67">
        <f t="shared" ref="P444:P507" si="298">HOUR(K444)</f>
        <v>0</v>
      </c>
      <c r="Q444" s="67">
        <f>IF(E444&gt;HORAS!$B$97,J444,0)</f>
        <v>0</v>
      </c>
      <c r="R444" s="67">
        <f t="shared" si="271"/>
        <v>0</v>
      </c>
      <c r="S444" s="67">
        <f t="shared" si="272"/>
        <v>0</v>
      </c>
      <c r="T444" s="67"/>
      <c r="U444" s="67">
        <f t="shared" si="273"/>
        <v>6</v>
      </c>
      <c r="V444" s="70" t="e">
        <f>VLOOKUP(C444,HORAS!$A$120:$A$137,1,FALSE)</f>
        <v>#N/A</v>
      </c>
      <c r="W444" s="67" t="b">
        <f t="shared" si="274"/>
        <v>1</v>
      </c>
      <c r="X444" s="59">
        <f t="shared" si="275"/>
        <v>0</v>
      </c>
      <c r="Y444" s="71">
        <f t="shared" si="276"/>
        <v>0</v>
      </c>
      <c r="Z444" s="71">
        <f t="shared" si="277"/>
        <v>0</v>
      </c>
      <c r="AA444" s="67">
        <f t="shared" si="278"/>
        <v>0</v>
      </c>
      <c r="AB444" s="67">
        <f t="shared" si="279"/>
        <v>0</v>
      </c>
      <c r="AC444" s="69">
        <f>IF(U444=7,IF(E444&gt;HORAS!$B$97,E444-HORAS!$B$97,0),IF(W444=FALSE,IF(E444&gt;HORAS!$B$97,E444-HORAS!$B$97,0),0))</f>
        <v>0</v>
      </c>
      <c r="AD444" s="71">
        <f t="shared" si="280"/>
        <v>0</v>
      </c>
      <c r="AE444" s="71">
        <f t="shared" si="281"/>
        <v>0</v>
      </c>
      <c r="AF444" s="68">
        <f>IF(AE444&lt;=HORAS!$B$115,0,IF(AE444&lt;=HORAS!$B$116,0.25,IF(AE444&lt;=HORAS!$B$117,0.5,IF(AE444&lt;=HORAS!$B$114,0.75,1))))</f>
        <v>0</v>
      </c>
      <c r="AG444" s="67">
        <f t="shared" si="282"/>
        <v>0</v>
      </c>
      <c r="AH444" s="67">
        <f>IF(AA444&gt;=8,IF(E444&lt;HORAS!$B$97,AF444,0),0)</f>
        <v>0</v>
      </c>
      <c r="AI444" s="67">
        <f>IF(E444&gt;=HORAS!$B$97,AF444,0)</f>
        <v>0</v>
      </c>
      <c r="AJ444" s="67">
        <f t="shared" si="283"/>
        <v>0</v>
      </c>
      <c r="AK444" s="67">
        <f t="shared" si="283"/>
        <v>0</v>
      </c>
      <c r="AL444" s="71">
        <f t="shared" si="284"/>
        <v>0</v>
      </c>
      <c r="AN444" s="59">
        <f t="shared" si="285"/>
        <v>0</v>
      </c>
      <c r="AO444" s="58">
        <f>IF(H444=1,IF(D444&lt;HORAS!$B$104,HORAS!$D$104-HORAS!$B$104,HORAS!$D$104-D444),0)</f>
        <v>0</v>
      </c>
      <c r="AP444" s="58">
        <f>IF(H444=1,IF(E444&gt;HORAS!$C$104,HORAS!$C$104,E444),0)</f>
        <v>0</v>
      </c>
      <c r="AQ444" s="58">
        <f t="shared" si="286"/>
        <v>0</v>
      </c>
      <c r="AR444" s="72">
        <f t="shared" si="287"/>
        <v>0</v>
      </c>
      <c r="AS444" s="72">
        <f t="shared" si="288"/>
        <v>0</v>
      </c>
      <c r="AT444" s="68">
        <f>IF(AS444&lt;=HORAS!$B$115,0,IF(AS444&lt;=HORAS!$B$116,0.25,IF(AS444&lt;=HORAS!$B$117,0.5,IF(AS444&lt;=HORAS!$B$114,0.75,1))))</f>
        <v>0</v>
      </c>
      <c r="AU444" s="67">
        <f t="shared" si="289"/>
        <v>0</v>
      </c>
      <c r="AV444" s="59">
        <f>IF(H444=1,IF(E444&gt;HORAS!$C$104,E444-HORAS!$C$104),0)</f>
        <v>0</v>
      </c>
      <c r="AW444" s="67">
        <f t="shared" si="290"/>
        <v>0</v>
      </c>
      <c r="AX444" s="67">
        <f t="shared" si="291"/>
        <v>0</v>
      </c>
      <c r="AY444" s="68">
        <f>IF(AX444&lt;=HORAS!$B$115,0,IF(AX444&lt;=HORAS!$B$116,0.25,IF(AX444&lt;=HORAS!$B$117,0.5,IF(AX444&lt;=HORAS!$B$114,0.75,1))))</f>
        <v>0</v>
      </c>
      <c r="AZ444" s="67">
        <f t="shared" si="292"/>
        <v>0</v>
      </c>
      <c r="BA444" s="67"/>
    </row>
    <row r="445" spans="1:53" s="72" customFormat="1" x14ac:dyDescent="0.2">
      <c r="A445" s="64"/>
      <c r="B445" s="64"/>
      <c r="C445" s="61"/>
      <c r="D445" s="62"/>
      <c r="E445" s="59"/>
      <c r="F445" s="66">
        <f>IF(G445=1,0,IF(E445&gt;HORAS!$B$96,E445-HORAS!$B$96,))</f>
        <v>0</v>
      </c>
      <c r="G445" s="67">
        <f t="shared" si="293"/>
        <v>0</v>
      </c>
      <c r="H445" s="67">
        <f>IF(D445&gt;=HORAS!$B$103,1,0)</f>
        <v>0</v>
      </c>
      <c r="I445" s="68">
        <f t="shared" si="294"/>
        <v>0</v>
      </c>
      <c r="J445" s="68">
        <f>IF(I445&lt;=HORAS!$B$115,0,IF(I445&lt;=HORAS!$B$116,0.25,IF(I445&lt;=HORAS!$B$117,0.5,IF(I445&lt;=HORAS!$B$114,0.75,1))))</f>
        <v>0</v>
      </c>
      <c r="K445" s="69">
        <f>IF(G445=1,0,IF(E445&gt;HORAS!$B$97,E445-HORAS!$B$97,0))</f>
        <v>0</v>
      </c>
      <c r="L445" s="68">
        <f t="shared" si="295"/>
        <v>0</v>
      </c>
      <c r="M445" s="68">
        <f t="shared" si="296"/>
        <v>0</v>
      </c>
      <c r="N445" s="67">
        <f t="shared" si="297"/>
        <v>0</v>
      </c>
      <c r="O445" s="67">
        <f>IF(E445&lt;HORAS!$B$97,J445,0)</f>
        <v>0</v>
      </c>
      <c r="P445" s="67">
        <f t="shared" si="298"/>
        <v>0</v>
      </c>
      <c r="Q445" s="67">
        <f>IF(E445&gt;HORAS!$B$97,J445,0)</f>
        <v>0</v>
      </c>
      <c r="R445" s="67">
        <f t="shared" si="271"/>
        <v>0</v>
      </c>
      <c r="S445" s="67">
        <f t="shared" si="272"/>
        <v>0</v>
      </c>
      <c r="T445" s="67"/>
      <c r="U445" s="67">
        <f t="shared" si="273"/>
        <v>6</v>
      </c>
      <c r="V445" s="70" t="e">
        <f>VLOOKUP(C445,HORAS!$A$120:$A$137,1,FALSE)</f>
        <v>#N/A</v>
      </c>
      <c r="W445" s="67" t="b">
        <f t="shared" si="274"/>
        <v>1</v>
      </c>
      <c r="X445" s="59">
        <f t="shared" si="275"/>
        <v>0</v>
      </c>
      <c r="Y445" s="71">
        <f t="shared" si="276"/>
        <v>0</v>
      </c>
      <c r="Z445" s="71">
        <f t="shared" si="277"/>
        <v>0</v>
      </c>
      <c r="AA445" s="67">
        <f t="shared" si="278"/>
        <v>0</v>
      </c>
      <c r="AB445" s="67">
        <f t="shared" si="279"/>
        <v>0</v>
      </c>
      <c r="AC445" s="69">
        <f>IF(U445=7,IF(E445&gt;HORAS!$B$97,E445-HORAS!$B$97,0),IF(W445=FALSE,IF(E445&gt;HORAS!$B$97,E445-HORAS!$B$97,0),0))</f>
        <v>0</v>
      </c>
      <c r="AD445" s="71">
        <f t="shared" si="280"/>
        <v>0</v>
      </c>
      <c r="AE445" s="71">
        <f t="shared" si="281"/>
        <v>0</v>
      </c>
      <c r="AF445" s="68">
        <f>IF(AE445&lt;=HORAS!$B$115,0,IF(AE445&lt;=HORAS!$B$116,0.25,IF(AE445&lt;=HORAS!$B$117,0.5,IF(AE445&lt;=HORAS!$B$114,0.75,1))))</f>
        <v>0</v>
      </c>
      <c r="AG445" s="67">
        <f t="shared" si="282"/>
        <v>0</v>
      </c>
      <c r="AH445" s="67">
        <f>IF(AA445&gt;=8,IF(E445&lt;HORAS!$B$97,AF445,0),0)</f>
        <v>0</v>
      </c>
      <c r="AI445" s="67">
        <f>IF(E445&gt;=HORAS!$B$97,AF445,0)</f>
        <v>0</v>
      </c>
      <c r="AJ445" s="67">
        <f t="shared" si="283"/>
        <v>0</v>
      </c>
      <c r="AK445" s="67">
        <f t="shared" si="283"/>
        <v>0</v>
      </c>
      <c r="AL445" s="71">
        <f t="shared" si="284"/>
        <v>0</v>
      </c>
      <c r="AN445" s="59">
        <f t="shared" si="285"/>
        <v>0</v>
      </c>
      <c r="AO445" s="58">
        <f>IF(H445=1,IF(D445&lt;HORAS!$B$104,HORAS!$D$104-HORAS!$B$104,HORAS!$D$104-D445),0)</f>
        <v>0</v>
      </c>
      <c r="AP445" s="58">
        <f>IF(H445=1,IF(E445&gt;HORAS!$C$104,HORAS!$C$104,E445),0)</f>
        <v>0</v>
      </c>
      <c r="AQ445" s="58">
        <f t="shared" si="286"/>
        <v>0</v>
      </c>
      <c r="AR445" s="72">
        <f t="shared" si="287"/>
        <v>0</v>
      </c>
      <c r="AS445" s="72">
        <f t="shared" si="288"/>
        <v>0</v>
      </c>
      <c r="AT445" s="68">
        <f>IF(AS445&lt;=HORAS!$B$115,0,IF(AS445&lt;=HORAS!$B$116,0.25,IF(AS445&lt;=HORAS!$B$117,0.5,IF(AS445&lt;=HORAS!$B$114,0.75,1))))</f>
        <v>0</v>
      </c>
      <c r="AU445" s="67">
        <f t="shared" si="289"/>
        <v>0</v>
      </c>
      <c r="AV445" s="59">
        <f>IF(H445=1,IF(E445&gt;HORAS!$C$104,E445-HORAS!$C$104),0)</f>
        <v>0</v>
      </c>
      <c r="AW445" s="67">
        <f t="shared" si="290"/>
        <v>0</v>
      </c>
      <c r="AX445" s="67">
        <f t="shared" si="291"/>
        <v>0</v>
      </c>
      <c r="AY445" s="68">
        <f>IF(AX445&lt;=HORAS!$B$115,0,IF(AX445&lt;=HORAS!$B$116,0.25,IF(AX445&lt;=HORAS!$B$117,0.5,IF(AX445&lt;=HORAS!$B$114,0.75,1))))</f>
        <v>0</v>
      </c>
      <c r="AZ445" s="67">
        <f t="shared" si="292"/>
        <v>0</v>
      </c>
      <c r="BA445" s="67"/>
    </row>
    <row r="446" spans="1:53" s="72" customFormat="1" x14ac:dyDescent="0.2">
      <c r="A446" s="64"/>
      <c r="B446" s="64"/>
      <c r="C446" s="61"/>
      <c r="D446" s="62"/>
      <c r="E446" s="59"/>
      <c r="F446" s="66">
        <f>IF(G446=1,0,IF(E446&gt;HORAS!$B$96,E446-HORAS!$B$96,))</f>
        <v>0</v>
      </c>
      <c r="G446" s="67">
        <f t="shared" si="293"/>
        <v>0</v>
      </c>
      <c r="H446" s="67">
        <f>IF(D446&gt;=HORAS!$B$103,1,0)</f>
        <v>0</v>
      </c>
      <c r="I446" s="68">
        <f t="shared" si="294"/>
        <v>0</v>
      </c>
      <c r="J446" s="68">
        <f>IF(I446&lt;=HORAS!$B$115,0,IF(I446&lt;=HORAS!$B$116,0.25,IF(I446&lt;=HORAS!$B$117,0.5,IF(I446&lt;=HORAS!$B$114,0.75,1))))</f>
        <v>0</v>
      </c>
      <c r="K446" s="69">
        <f>IF(G446=1,0,IF(E446&gt;HORAS!$B$97,E446-HORAS!$B$97,0))</f>
        <v>0</v>
      </c>
      <c r="L446" s="68">
        <f t="shared" si="295"/>
        <v>0</v>
      </c>
      <c r="M446" s="68">
        <f t="shared" si="296"/>
        <v>0</v>
      </c>
      <c r="N446" s="67">
        <f t="shared" si="297"/>
        <v>0</v>
      </c>
      <c r="O446" s="67">
        <f>IF(E446&lt;HORAS!$B$97,J446,0)</f>
        <v>0</v>
      </c>
      <c r="P446" s="67">
        <f t="shared" si="298"/>
        <v>0</v>
      </c>
      <c r="Q446" s="67">
        <f>IF(E446&gt;HORAS!$B$97,J446,0)</f>
        <v>0</v>
      </c>
      <c r="R446" s="67">
        <f t="shared" si="271"/>
        <v>0</v>
      </c>
      <c r="S446" s="67">
        <f t="shared" si="272"/>
        <v>0</v>
      </c>
      <c r="T446" s="67"/>
      <c r="U446" s="67">
        <f t="shared" si="273"/>
        <v>6</v>
      </c>
      <c r="V446" s="70" t="e">
        <f>VLOOKUP(C446,HORAS!$A$120:$A$137,1,FALSE)</f>
        <v>#N/A</v>
      </c>
      <c r="W446" s="67" t="b">
        <f t="shared" si="274"/>
        <v>1</v>
      </c>
      <c r="X446" s="59">
        <f t="shared" si="275"/>
        <v>0</v>
      </c>
      <c r="Y446" s="71">
        <f t="shared" si="276"/>
        <v>0</v>
      </c>
      <c r="Z446" s="71">
        <f t="shared" si="277"/>
        <v>0</v>
      </c>
      <c r="AA446" s="67">
        <f t="shared" si="278"/>
        <v>0</v>
      </c>
      <c r="AB446" s="67">
        <f t="shared" si="279"/>
        <v>0</v>
      </c>
      <c r="AC446" s="69">
        <f>IF(U446=7,IF(E446&gt;HORAS!$B$97,E446-HORAS!$B$97,0),IF(W446=FALSE,IF(E446&gt;HORAS!$B$97,E446-HORAS!$B$97,0),0))</f>
        <v>0</v>
      </c>
      <c r="AD446" s="71">
        <f t="shared" si="280"/>
        <v>0</v>
      </c>
      <c r="AE446" s="71">
        <f t="shared" si="281"/>
        <v>0</v>
      </c>
      <c r="AF446" s="68">
        <f>IF(AE446&lt;=HORAS!$B$115,0,IF(AE446&lt;=HORAS!$B$116,0.25,IF(AE446&lt;=HORAS!$B$117,0.5,IF(AE446&lt;=HORAS!$B$114,0.75,1))))</f>
        <v>0</v>
      </c>
      <c r="AG446" s="67">
        <f t="shared" si="282"/>
        <v>0</v>
      </c>
      <c r="AH446" s="67">
        <f>IF(AA446&gt;=8,IF(E446&lt;HORAS!$B$97,AF446,0),0)</f>
        <v>0</v>
      </c>
      <c r="AI446" s="67">
        <f>IF(E446&gt;=HORAS!$B$97,AF446,0)</f>
        <v>0</v>
      </c>
      <c r="AJ446" s="67">
        <f t="shared" si="283"/>
        <v>0</v>
      </c>
      <c r="AK446" s="67">
        <f t="shared" si="283"/>
        <v>0</v>
      </c>
      <c r="AL446" s="71">
        <f t="shared" si="284"/>
        <v>0</v>
      </c>
      <c r="AN446" s="59">
        <f t="shared" si="285"/>
        <v>0</v>
      </c>
      <c r="AO446" s="58">
        <f>IF(H446=1,IF(D446&lt;HORAS!$B$104,HORAS!$D$104-HORAS!$B$104,HORAS!$D$104-D446),0)</f>
        <v>0</v>
      </c>
      <c r="AP446" s="58">
        <f>IF(H446=1,IF(E446&gt;HORAS!$C$104,HORAS!$C$104,E446),0)</f>
        <v>0</v>
      </c>
      <c r="AQ446" s="58">
        <f t="shared" si="286"/>
        <v>0</v>
      </c>
      <c r="AR446" s="72">
        <f t="shared" si="287"/>
        <v>0</v>
      </c>
      <c r="AS446" s="72">
        <f t="shared" si="288"/>
        <v>0</v>
      </c>
      <c r="AT446" s="68">
        <f>IF(AS446&lt;=HORAS!$B$115,0,IF(AS446&lt;=HORAS!$B$116,0.25,IF(AS446&lt;=HORAS!$B$117,0.5,IF(AS446&lt;=HORAS!$B$114,0.75,1))))</f>
        <v>0</v>
      </c>
      <c r="AU446" s="67">
        <f t="shared" si="289"/>
        <v>0</v>
      </c>
      <c r="AV446" s="59">
        <f>IF(H446=1,IF(E446&gt;HORAS!$C$104,E446-HORAS!$C$104),0)</f>
        <v>0</v>
      </c>
      <c r="AW446" s="67">
        <f t="shared" si="290"/>
        <v>0</v>
      </c>
      <c r="AX446" s="67">
        <f t="shared" si="291"/>
        <v>0</v>
      </c>
      <c r="AY446" s="68">
        <f>IF(AX446&lt;=HORAS!$B$115,0,IF(AX446&lt;=HORAS!$B$116,0.25,IF(AX446&lt;=HORAS!$B$117,0.5,IF(AX446&lt;=HORAS!$B$114,0.75,1))))</f>
        <v>0</v>
      </c>
      <c r="AZ446" s="67">
        <f t="shared" si="292"/>
        <v>0</v>
      </c>
      <c r="BA446" s="67"/>
    </row>
    <row r="447" spans="1:53" s="72" customFormat="1" x14ac:dyDescent="0.2">
      <c r="A447" s="64"/>
      <c r="B447" s="64"/>
      <c r="C447" s="61"/>
      <c r="D447" s="62"/>
      <c r="E447" s="59"/>
      <c r="F447" s="66">
        <f>IF(G447=1,0,IF(E447&gt;HORAS!$B$96,E447-HORAS!$B$96,))</f>
        <v>0</v>
      </c>
      <c r="G447" s="67">
        <f t="shared" si="293"/>
        <v>0</v>
      </c>
      <c r="H447" s="67">
        <f>IF(D447&gt;=HORAS!$B$103,1,0)</f>
        <v>0</v>
      </c>
      <c r="I447" s="68">
        <f t="shared" si="294"/>
        <v>0</v>
      </c>
      <c r="J447" s="68">
        <f>IF(I447&lt;=HORAS!$B$115,0,IF(I447&lt;=HORAS!$B$116,0.25,IF(I447&lt;=HORAS!$B$117,0.5,IF(I447&lt;=HORAS!$B$114,0.75,1))))</f>
        <v>0</v>
      </c>
      <c r="K447" s="69">
        <f>IF(G447=1,0,IF(E447&gt;HORAS!$B$97,E447-HORAS!$B$97,0))</f>
        <v>0</v>
      </c>
      <c r="L447" s="68">
        <f t="shared" si="295"/>
        <v>0</v>
      </c>
      <c r="M447" s="68">
        <f t="shared" si="296"/>
        <v>0</v>
      </c>
      <c r="N447" s="67">
        <f t="shared" si="297"/>
        <v>0</v>
      </c>
      <c r="O447" s="67">
        <f>IF(E447&lt;HORAS!$B$97,J447,0)</f>
        <v>0</v>
      </c>
      <c r="P447" s="67">
        <f t="shared" si="298"/>
        <v>0</v>
      </c>
      <c r="Q447" s="67">
        <f>IF(E447&gt;HORAS!$B$97,J447,0)</f>
        <v>0</v>
      </c>
      <c r="R447" s="67">
        <f t="shared" si="271"/>
        <v>0</v>
      </c>
      <c r="S447" s="67">
        <f t="shared" si="272"/>
        <v>0</v>
      </c>
      <c r="T447" s="67"/>
      <c r="U447" s="67">
        <f t="shared" si="273"/>
        <v>6</v>
      </c>
      <c r="V447" s="70" t="e">
        <f>VLOOKUP(C447,HORAS!$A$120:$A$137,1,FALSE)</f>
        <v>#N/A</v>
      </c>
      <c r="W447" s="67" t="b">
        <f t="shared" si="274"/>
        <v>1</v>
      </c>
      <c r="X447" s="59">
        <f t="shared" si="275"/>
        <v>0</v>
      </c>
      <c r="Y447" s="71">
        <f t="shared" si="276"/>
        <v>0</v>
      </c>
      <c r="Z447" s="71">
        <f t="shared" si="277"/>
        <v>0</v>
      </c>
      <c r="AA447" s="67">
        <f t="shared" si="278"/>
        <v>0</v>
      </c>
      <c r="AB447" s="67">
        <f t="shared" si="279"/>
        <v>0</v>
      </c>
      <c r="AC447" s="69">
        <f>IF(U447=7,IF(E447&gt;HORAS!$B$97,E447-HORAS!$B$97,0),IF(W447=FALSE,IF(E447&gt;HORAS!$B$97,E447-HORAS!$B$97,0),0))</f>
        <v>0</v>
      </c>
      <c r="AD447" s="71">
        <f t="shared" si="280"/>
        <v>0</v>
      </c>
      <c r="AE447" s="71">
        <f t="shared" si="281"/>
        <v>0</v>
      </c>
      <c r="AF447" s="68">
        <f>IF(AE447&lt;=HORAS!$B$115,0,IF(AE447&lt;=HORAS!$B$116,0.25,IF(AE447&lt;=HORAS!$B$117,0.5,IF(AE447&lt;=HORAS!$B$114,0.75,1))))</f>
        <v>0</v>
      </c>
      <c r="AG447" s="67">
        <f t="shared" si="282"/>
        <v>0</v>
      </c>
      <c r="AH447" s="67">
        <f>IF(AA447&gt;=8,IF(E447&lt;HORAS!$B$97,AF447,0),0)</f>
        <v>0</v>
      </c>
      <c r="AI447" s="67">
        <f>IF(E447&gt;=HORAS!$B$97,AF447,0)</f>
        <v>0</v>
      </c>
      <c r="AJ447" s="67">
        <f t="shared" si="283"/>
        <v>0</v>
      </c>
      <c r="AK447" s="67">
        <f t="shared" si="283"/>
        <v>0</v>
      </c>
      <c r="AL447" s="71">
        <f t="shared" si="284"/>
        <v>0</v>
      </c>
      <c r="AN447" s="59">
        <f t="shared" si="285"/>
        <v>0</v>
      </c>
      <c r="AO447" s="58">
        <f>IF(H447=1,IF(D447&lt;HORAS!$B$104,HORAS!$D$104-HORAS!$B$104,HORAS!$D$104-D447),0)</f>
        <v>0</v>
      </c>
      <c r="AP447" s="58">
        <f>IF(H447=1,IF(E447&gt;HORAS!$C$104,HORAS!$C$104,E447),0)</f>
        <v>0</v>
      </c>
      <c r="AQ447" s="58">
        <f t="shared" si="286"/>
        <v>0</v>
      </c>
      <c r="AR447" s="72">
        <f t="shared" si="287"/>
        <v>0</v>
      </c>
      <c r="AS447" s="72">
        <f t="shared" si="288"/>
        <v>0</v>
      </c>
      <c r="AT447" s="68">
        <f>IF(AS447&lt;=HORAS!$B$115,0,IF(AS447&lt;=HORAS!$B$116,0.25,IF(AS447&lt;=HORAS!$B$117,0.5,IF(AS447&lt;=HORAS!$B$114,0.75,1))))</f>
        <v>0</v>
      </c>
      <c r="AU447" s="67">
        <f t="shared" si="289"/>
        <v>0</v>
      </c>
      <c r="AV447" s="59">
        <f>IF(H447=1,IF(E447&gt;HORAS!$C$104,E447-HORAS!$C$104),0)</f>
        <v>0</v>
      </c>
      <c r="AW447" s="67">
        <f t="shared" si="290"/>
        <v>0</v>
      </c>
      <c r="AX447" s="67">
        <f t="shared" si="291"/>
        <v>0</v>
      </c>
      <c r="AY447" s="68">
        <f>IF(AX447&lt;=HORAS!$B$115,0,IF(AX447&lt;=HORAS!$B$116,0.25,IF(AX447&lt;=HORAS!$B$117,0.5,IF(AX447&lt;=HORAS!$B$114,0.75,1))))</f>
        <v>0</v>
      </c>
      <c r="AZ447" s="67">
        <f t="shared" si="292"/>
        <v>0</v>
      </c>
      <c r="BA447" s="67"/>
    </row>
    <row r="448" spans="1:53" s="72" customFormat="1" x14ac:dyDescent="0.2">
      <c r="A448" s="64"/>
      <c r="B448" s="64"/>
      <c r="C448" s="61"/>
      <c r="D448" s="62"/>
      <c r="E448" s="59"/>
      <c r="F448" s="66">
        <f>IF(G448=1,0,IF(E448&gt;HORAS!$B$96,E448-HORAS!$B$96,))</f>
        <v>0</v>
      </c>
      <c r="G448" s="67">
        <f t="shared" si="293"/>
        <v>0</v>
      </c>
      <c r="H448" s="67">
        <f>IF(D448&gt;=HORAS!$B$103,1,0)</f>
        <v>0</v>
      </c>
      <c r="I448" s="68">
        <f t="shared" si="294"/>
        <v>0</v>
      </c>
      <c r="J448" s="68">
        <f>IF(I448&lt;=HORAS!$B$115,0,IF(I448&lt;=HORAS!$B$116,0.25,IF(I448&lt;=HORAS!$B$117,0.5,IF(I448&lt;=HORAS!$B$114,0.75,1))))</f>
        <v>0</v>
      </c>
      <c r="K448" s="69">
        <f>IF(G448=1,0,IF(E448&gt;HORAS!$B$97,E448-HORAS!$B$97,0))</f>
        <v>0</v>
      </c>
      <c r="L448" s="68">
        <f t="shared" si="295"/>
        <v>0</v>
      </c>
      <c r="M448" s="68">
        <f t="shared" si="296"/>
        <v>0</v>
      </c>
      <c r="N448" s="67">
        <f t="shared" si="297"/>
        <v>0</v>
      </c>
      <c r="O448" s="67">
        <f>IF(E448&lt;HORAS!$B$97,J448,0)</f>
        <v>0</v>
      </c>
      <c r="P448" s="67">
        <f t="shared" si="298"/>
        <v>0</v>
      </c>
      <c r="Q448" s="67">
        <f>IF(E448&gt;HORAS!$B$97,J448,0)</f>
        <v>0</v>
      </c>
      <c r="R448" s="67">
        <f t="shared" si="271"/>
        <v>0</v>
      </c>
      <c r="S448" s="67">
        <f t="shared" si="272"/>
        <v>0</v>
      </c>
      <c r="T448" s="67"/>
      <c r="U448" s="67">
        <f t="shared" si="273"/>
        <v>6</v>
      </c>
      <c r="V448" s="70" t="e">
        <f>VLOOKUP(C448,HORAS!$A$120:$A$137,1,FALSE)</f>
        <v>#N/A</v>
      </c>
      <c r="W448" s="67" t="b">
        <f t="shared" si="274"/>
        <v>1</v>
      </c>
      <c r="X448" s="59">
        <f t="shared" si="275"/>
        <v>0</v>
      </c>
      <c r="Y448" s="71">
        <f t="shared" si="276"/>
        <v>0</v>
      </c>
      <c r="Z448" s="71">
        <f t="shared" si="277"/>
        <v>0</v>
      </c>
      <c r="AA448" s="67">
        <f t="shared" si="278"/>
        <v>0</v>
      </c>
      <c r="AB448" s="67">
        <f t="shared" si="279"/>
        <v>0</v>
      </c>
      <c r="AC448" s="69">
        <f>IF(U448=7,IF(E448&gt;HORAS!$B$97,E448-HORAS!$B$97,0),IF(W448=FALSE,IF(E448&gt;HORAS!$B$97,E448-HORAS!$B$97,0),0))</f>
        <v>0</v>
      </c>
      <c r="AD448" s="71">
        <f t="shared" si="280"/>
        <v>0</v>
      </c>
      <c r="AE448" s="71">
        <f t="shared" si="281"/>
        <v>0</v>
      </c>
      <c r="AF448" s="68">
        <f>IF(AE448&lt;=HORAS!$B$115,0,IF(AE448&lt;=HORAS!$B$116,0.25,IF(AE448&lt;=HORAS!$B$117,0.5,IF(AE448&lt;=HORAS!$B$114,0.75,1))))</f>
        <v>0</v>
      </c>
      <c r="AG448" s="67">
        <f t="shared" si="282"/>
        <v>0</v>
      </c>
      <c r="AH448" s="67">
        <f>IF(AA448&gt;=8,IF(E448&lt;HORAS!$B$97,AF448,0),0)</f>
        <v>0</v>
      </c>
      <c r="AI448" s="67">
        <f>IF(E448&gt;=HORAS!$B$97,AF448,0)</f>
        <v>0</v>
      </c>
      <c r="AJ448" s="67">
        <f t="shared" si="283"/>
        <v>0</v>
      </c>
      <c r="AK448" s="67">
        <f t="shared" si="283"/>
        <v>0</v>
      </c>
      <c r="AL448" s="71">
        <f t="shared" si="284"/>
        <v>0</v>
      </c>
      <c r="AN448" s="59">
        <f t="shared" si="285"/>
        <v>0</v>
      </c>
      <c r="AO448" s="58">
        <f>IF(H448=1,IF(D448&lt;HORAS!$B$104,HORAS!$D$104-HORAS!$B$104,HORAS!$D$104-D448),0)</f>
        <v>0</v>
      </c>
      <c r="AP448" s="58">
        <f>IF(H448=1,IF(E448&gt;HORAS!$C$104,HORAS!$C$104,E448),0)</f>
        <v>0</v>
      </c>
      <c r="AQ448" s="58">
        <f t="shared" si="286"/>
        <v>0</v>
      </c>
      <c r="AR448" s="72">
        <f t="shared" si="287"/>
        <v>0</v>
      </c>
      <c r="AS448" s="72">
        <f t="shared" si="288"/>
        <v>0</v>
      </c>
      <c r="AT448" s="68">
        <f>IF(AS448&lt;=HORAS!$B$115,0,IF(AS448&lt;=HORAS!$B$116,0.25,IF(AS448&lt;=HORAS!$B$117,0.5,IF(AS448&lt;=HORAS!$B$114,0.75,1))))</f>
        <v>0</v>
      </c>
      <c r="AU448" s="67">
        <f t="shared" si="289"/>
        <v>0</v>
      </c>
      <c r="AV448" s="59">
        <f>IF(H448=1,IF(E448&gt;HORAS!$C$104,E448-HORAS!$C$104),0)</f>
        <v>0</v>
      </c>
      <c r="AW448" s="67">
        <f t="shared" si="290"/>
        <v>0</v>
      </c>
      <c r="AX448" s="67">
        <f t="shared" si="291"/>
        <v>0</v>
      </c>
      <c r="AY448" s="68">
        <f>IF(AX448&lt;=HORAS!$B$115,0,IF(AX448&lt;=HORAS!$B$116,0.25,IF(AX448&lt;=HORAS!$B$117,0.5,IF(AX448&lt;=HORAS!$B$114,0.75,1))))</f>
        <v>0</v>
      </c>
      <c r="AZ448" s="67">
        <f t="shared" si="292"/>
        <v>0</v>
      </c>
      <c r="BA448" s="67"/>
    </row>
    <row r="449" spans="1:53" s="72" customFormat="1" x14ac:dyDescent="0.2">
      <c r="A449" s="64"/>
      <c r="B449" s="64"/>
      <c r="C449" s="61"/>
      <c r="D449" s="62"/>
      <c r="E449" s="59"/>
      <c r="F449" s="66">
        <f>IF(G449=1,0,IF(E449&gt;HORAS!$B$96,E449-HORAS!$B$96,))</f>
        <v>0</v>
      </c>
      <c r="G449" s="67">
        <f t="shared" si="293"/>
        <v>0</v>
      </c>
      <c r="H449" s="67">
        <f>IF(D449&gt;=HORAS!$B$103,1,0)</f>
        <v>0</v>
      </c>
      <c r="I449" s="68">
        <f t="shared" si="294"/>
        <v>0</v>
      </c>
      <c r="J449" s="68">
        <f>IF(I449&lt;=HORAS!$B$115,0,IF(I449&lt;=HORAS!$B$116,0.25,IF(I449&lt;=HORAS!$B$117,0.5,IF(I449&lt;=HORAS!$B$114,0.75,1))))</f>
        <v>0</v>
      </c>
      <c r="K449" s="69">
        <f>IF(G449=1,0,IF(E449&gt;HORAS!$B$97,E449-HORAS!$B$97,0))</f>
        <v>0</v>
      </c>
      <c r="L449" s="68">
        <f t="shared" si="295"/>
        <v>0</v>
      </c>
      <c r="M449" s="68">
        <f t="shared" si="296"/>
        <v>0</v>
      </c>
      <c r="N449" s="67">
        <f t="shared" si="297"/>
        <v>0</v>
      </c>
      <c r="O449" s="67">
        <f>IF(E449&lt;HORAS!$B$97,J449,0)</f>
        <v>0</v>
      </c>
      <c r="P449" s="67">
        <f t="shared" si="298"/>
        <v>0</v>
      </c>
      <c r="Q449" s="67">
        <f>IF(E449&gt;HORAS!$B$97,J449,0)</f>
        <v>0</v>
      </c>
      <c r="R449" s="67">
        <f t="shared" si="271"/>
        <v>0</v>
      </c>
      <c r="S449" s="67">
        <f t="shared" si="272"/>
        <v>0</v>
      </c>
      <c r="T449" s="67"/>
      <c r="U449" s="67">
        <f t="shared" si="273"/>
        <v>6</v>
      </c>
      <c r="V449" s="70" t="e">
        <f>VLOOKUP(C449,HORAS!$A$120:$A$137,1,FALSE)</f>
        <v>#N/A</v>
      </c>
      <c r="W449" s="67" t="b">
        <f t="shared" si="274"/>
        <v>1</v>
      </c>
      <c r="X449" s="59">
        <f t="shared" si="275"/>
        <v>0</v>
      </c>
      <c r="Y449" s="71">
        <f t="shared" si="276"/>
        <v>0</v>
      </c>
      <c r="Z449" s="71">
        <f t="shared" si="277"/>
        <v>0</v>
      </c>
      <c r="AA449" s="67">
        <f t="shared" si="278"/>
        <v>0</v>
      </c>
      <c r="AB449" s="67">
        <f t="shared" si="279"/>
        <v>0</v>
      </c>
      <c r="AC449" s="69">
        <f>IF(U449=7,IF(E449&gt;HORAS!$B$97,E449-HORAS!$B$97,0),IF(W449=FALSE,IF(E449&gt;HORAS!$B$97,E449-HORAS!$B$97,0),0))</f>
        <v>0</v>
      </c>
      <c r="AD449" s="71">
        <f t="shared" si="280"/>
        <v>0</v>
      </c>
      <c r="AE449" s="71">
        <f t="shared" si="281"/>
        <v>0</v>
      </c>
      <c r="AF449" s="68">
        <f>IF(AE449&lt;=HORAS!$B$115,0,IF(AE449&lt;=HORAS!$B$116,0.25,IF(AE449&lt;=HORAS!$B$117,0.5,IF(AE449&lt;=HORAS!$B$114,0.75,1))))</f>
        <v>0</v>
      </c>
      <c r="AG449" s="67">
        <f t="shared" si="282"/>
        <v>0</v>
      </c>
      <c r="AH449" s="67">
        <f>IF(AA449&gt;=8,IF(E449&lt;HORAS!$B$97,AF449,0),0)</f>
        <v>0</v>
      </c>
      <c r="AI449" s="67">
        <f>IF(E449&gt;=HORAS!$B$97,AF449,0)</f>
        <v>0</v>
      </c>
      <c r="AJ449" s="67">
        <f t="shared" si="283"/>
        <v>0</v>
      </c>
      <c r="AK449" s="67">
        <f t="shared" si="283"/>
        <v>0</v>
      </c>
      <c r="AL449" s="71">
        <f t="shared" si="284"/>
        <v>0</v>
      </c>
      <c r="AN449" s="59">
        <f t="shared" si="285"/>
        <v>0</v>
      </c>
      <c r="AO449" s="58">
        <f>IF(H449=1,IF(D449&lt;HORAS!$B$104,HORAS!$D$104-HORAS!$B$104,HORAS!$D$104-D449),0)</f>
        <v>0</v>
      </c>
      <c r="AP449" s="58">
        <f>IF(H449=1,IF(E449&gt;HORAS!$C$104,HORAS!$C$104,E449),0)</f>
        <v>0</v>
      </c>
      <c r="AQ449" s="58">
        <f t="shared" si="286"/>
        <v>0</v>
      </c>
      <c r="AR449" s="72">
        <f t="shared" si="287"/>
        <v>0</v>
      </c>
      <c r="AS449" s="72">
        <f t="shared" si="288"/>
        <v>0</v>
      </c>
      <c r="AT449" s="68">
        <f>IF(AS449&lt;=HORAS!$B$115,0,IF(AS449&lt;=HORAS!$B$116,0.25,IF(AS449&lt;=HORAS!$B$117,0.5,IF(AS449&lt;=HORAS!$B$114,0.75,1))))</f>
        <v>0</v>
      </c>
      <c r="AU449" s="67">
        <f t="shared" si="289"/>
        <v>0</v>
      </c>
      <c r="AV449" s="59">
        <f>IF(H449=1,IF(E449&gt;HORAS!$C$104,E449-HORAS!$C$104),0)</f>
        <v>0</v>
      </c>
      <c r="AW449" s="67">
        <f t="shared" si="290"/>
        <v>0</v>
      </c>
      <c r="AX449" s="67">
        <f t="shared" si="291"/>
        <v>0</v>
      </c>
      <c r="AY449" s="68">
        <f>IF(AX449&lt;=HORAS!$B$115,0,IF(AX449&lt;=HORAS!$B$116,0.25,IF(AX449&lt;=HORAS!$B$117,0.5,IF(AX449&lt;=HORAS!$B$114,0.75,1))))</f>
        <v>0</v>
      </c>
      <c r="AZ449" s="67">
        <f t="shared" si="292"/>
        <v>0</v>
      </c>
      <c r="BA449" s="67"/>
    </row>
    <row r="450" spans="1:53" s="72" customFormat="1" x14ac:dyDescent="0.2">
      <c r="A450" s="64"/>
      <c r="B450" s="64"/>
      <c r="C450" s="61"/>
      <c r="D450" s="62"/>
      <c r="E450" s="59"/>
      <c r="F450" s="66">
        <f>IF(G450=1,0,IF(E450&gt;HORAS!$B$96,E450-HORAS!$B$96,))</f>
        <v>0</v>
      </c>
      <c r="G450" s="67">
        <f t="shared" si="293"/>
        <v>0</v>
      </c>
      <c r="H450" s="67">
        <f>IF(D450&gt;=HORAS!$B$103,1,0)</f>
        <v>0</v>
      </c>
      <c r="I450" s="68">
        <f t="shared" si="294"/>
        <v>0</v>
      </c>
      <c r="J450" s="68">
        <f>IF(I450&lt;=HORAS!$B$115,0,IF(I450&lt;=HORAS!$B$116,0.25,IF(I450&lt;=HORAS!$B$117,0.5,IF(I450&lt;=HORAS!$B$114,0.75,1))))</f>
        <v>0</v>
      </c>
      <c r="K450" s="69">
        <f>IF(G450=1,0,IF(E450&gt;HORAS!$B$97,E450-HORAS!$B$97,0))</f>
        <v>0</v>
      </c>
      <c r="L450" s="68">
        <f t="shared" si="295"/>
        <v>0</v>
      </c>
      <c r="M450" s="68">
        <f t="shared" si="296"/>
        <v>0</v>
      </c>
      <c r="N450" s="67">
        <f t="shared" si="297"/>
        <v>0</v>
      </c>
      <c r="O450" s="67">
        <f>IF(E450&lt;HORAS!$B$97,J450,0)</f>
        <v>0</v>
      </c>
      <c r="P450" s="67">
        <f t="shared" si="298"/>
        <v>0</v>
      </c>
      <c r="Q450" s="67">
        <f>IF(E450&gt;HORAS!$B$97,J450,0)</f>
        <v>0</v>
      </c>
      <c r="R450" s="67">
        <f t="shared" si="271"/>
        <v>0</v>
      </c>
      <c r="S450" s="67">
        <f t="shared" si="272"/>
        <v>0</v>
      </c>
      <c r="T450" s="67"/>
      <c r="U450" s="67">
        <f t="shared" si="273"/>
        <v>6</v>
      </c>
      <c r="V450" s="70" t="e">
        <f>VLOOKUP(C450,HORAS!$A$120:$A$137,1,FALSE)</f>
        <v>#N/A</v>
      </c>
      <c r="W450" s="67" t="b">
        <f t="shared" si="274"/>
        <v>1</v>
      </c>
      <c r="X450" s="59">
        <f t="shared" si="275"/>
        <v>0</v>
      </c>
      <c r="Y450" s="71">
        <f t="shared" si="276"/>
        <v>0</v>
      </c>
      <c r="Z450" s="71">
        <f t="shared" si="277"/>
        <v>0</v>
      </c>
      <c r="AA450" s="67">
        <f t="shared" si="278"/>
        <v>0</v>
      </c>
      <c r="AB450" s="67">
        <f t="shared" si="279"/>
        <v>0</v>
      </c>
      <c r="AC450" s="69">
        <f>IF(U450=7,IF(E450&gt;HORAS!$B$97,E450-HORAS!$B$97,0),IF(W450=FALSE,IF(E450&gt;HORAS!$B$97,E450-HORAS!$B$97,0),0))</f>
        <v>0</v>
      </c>
      <c r="AD450" s="71">
        <f t="shared" si="280"/>
        <v>0</v>
      </c>
      <c r="AE450" s="71">
        <f t="shared" si="281"/>
        <v>0</v>
      </c>
      <c r="AF450" s="68">
        <f>IF(AE450&lt;=HORAS!$B$115,0,IF(AE450&lt;=HORAS!$B$116,0.25,IF(AE450&lt;=HORAS!$B$117,0.5,IF(AE450&lt;=HORAS!$B$114,0.75,1))))</f>
        <v>0</v>
      </c>
      <c r="AG450" s="67">
        <f t="shared" si="282"/>
        <v>0</v>
      </c>
      <c r="AH450" s="67">
        <f>IF(AA450&gt;=8,IF(E450&lt;HORAS!$B$97,AF450,0),0)</f>
        <v>0</v>
      </c>
      <c r="AI450" s="67">
        <f>IF(E450&gt;=HORAS!$B$97,AF450,0)</f>
        <v>0</v>
      </c>
      <c r="AJ450" s="67">
        <f t="shared" si="283"/>
        <v>0</v>
      </c>
      <c r="AK450" s="67">
        <f t="shared" si="283"/>
        <v>0</v>
      </c>
      <c r="AL450" s="71">
        <f t="shared" si="284"/>
        <v>0</v>
      </c>
      <c r="AN450" s="59">
        <f t="shared" si="285"/>
        <v>0</v>
      </c>
      <c r="AO450" s="58">
        <f>IF(H450=1,IF(D450&lt;HORAS!$B$104,HORAS!$D$104-HORAS!$B$104,HORAS!$D$104-D450),0)</f>
        <v>0</v>
      </c>
      <c r="AP450" s="58">
        <f>IF(H450=1,IF(E450&gt;HORAS!$C$104,HORAS!$C$104,E450),0)</f>
        <v>0</v>
      </c>
      <c r="AQ450" s="58">
        <f t="shared" si="286"/>
        <v>0</v>
      </c>
      <c r="AR450" s="72">
        <f t="shared" si="287"/>
        <v>0</v>
      </c>
      <c r="AS450" s="72">
        <f t="shared" si="288"/>
        <v>0</v>
      </c>
      <c r="AT450" s="68">
        <f>IF(AS450&lt;=HORAS!$B$115,0,IF(AS450&lt;=HORAS!$B$116,0.25,IF(AS450&lt;=HORAS!$B$117,0.5,IF(AS450&lt;=HORAS!$B$114,0.75,1))))</f>
        <v>0</v>
      </c>
      <c r="AU450" s="67">
        <f t="shared" si="289"/>
        <v>0</v>
      </c>
      <c r="AV450" s="59">
        <f>IF(H450=1,IF(E450&gt;HORAS!$C$104,E450-HORAS!$C$104),0)</f>
        <v>0</v>
      </c>
      <c r="AW450" s="67">
        <f t="shared" si="290"/>
        <v>0</v>
      </c>
      <c r="AX450" s="67">
        <f t="shared" si="291"/>
        <v>0</v>
      </c>
      <c r="AY450" s="68">
        <f>IF(AX450&lt;=HORAS!$B$115,0,IF(AX450&lt;=HORAS!$B$116,0.25,IF(AX450&lt;=HORAS!$B$117,0.5,IF(AX450&lt;=HORAS!$B$114,0.75,1))))</f>
        <v>0</v>
      </c>
      <c r="AZ450" s="67">
        <f t="shared" si="292"/>
        <v>0</v>
      </c>
      <c r="BA450" s="67"/>
    </row>
    <row r="451" spans="1:53" s="72" customFormat="1" x14ac:dyDescent="0.2">
      <c r="A451" s="64"/>
      <c r="B451" s="64"/>
      <c r="C451" s="61"/>
      <c r="D451" s="62"/>
      <c r="E451" s="59"/>
      <c r="F451" s="66">
        <f>IF(G451=1,0,IF(E451&gt;HORAS!$B$96,E451-HORAS!$B$96,))</f>
        <v>0</v>
      </c>
      <c r="G451" s="67">
        <f t="shared" si="293"/>
        <v>0</v>
      </c>
      <c r="H451" s="67">
        <f>IF(D451&gt;=HORAS!$B$103,1,0)</f>
        <v>0</v>
      </c>
      <c r="I451" s="68">
        <f t="shared" si="294"/>
        <v>0</v>
      </c>
      <c r="J451" s="68">
        <f>IF(I451&lt;=HORAS!$B$115,0,IF(I451&lt;=HORAS!$B$116,0.25,IF(I451&lt;=HORAS!$B$117,0.5,IF(I451&lt;=HORAS!$B$114,0.75,1))))</f>
        <v>0</v>
      </c>
      <c r="K451" s="69">
        <f>IF(G451=1,0,IF(E451&gt;HORAS!$B$97,E451-HORAS!$B$97,0))</f>
        <v>0</v>
      </c>
      <c r="L451" s="68">
        <f t="shared" si="295"/>
        <v>0</v>
      </c>
      <c r="M451" s="68">
        <f t="shared" si="296"/>
        <v>0</v>
      </c>
      <c r="N451" s="67">
        <f t="shared" si="297"/>
        <v>0</v>
      </c>
      <c r="O451" s="67">
        <f>IF(E451&lt;HORAS!$B$97,J451,0)</f>
        <v>0</v>
      </c>
      <c r="P451" s="67">
        <f t="shared" si="298"/>
        <v>0</v>
      </c>
      <c r="Q451" s="67">
        <f>IF(E451&gt;HORAS!$B$97,J451,0)</f>
        <v>0</v>
      </c>
      <c r="R451" s="67">
        <f t="shared" si="271"/>
        <v>0</v>
      </c>
      <c r="S451" s="67">
        <f t="shared" si="272"/>
        <v>0</v>
      </c>
      <c r="T451" s="67"/>
      <c r="U451" s="67">
        <f t="shared" si="273"/>
        <v>6</v>
      </c>
      <c r="V451" s="70" t="e">
        <f>VLOOKUP(C451,HORAS!$A$120:$A$137,1,FALSE)</f>
        <v>#N/A</v>
      </c>
      <c r="W451" s="67" t="b">
        <f t="shared" si="274"/>
        <v>1</v>
      </c>
      <c r="X451" s="59">
        <f t="shared" si="275"/>
        <v>0</v>
      </c>
      <c r="Y451" s="71">
        <f t="shared" si="276"/>
        <v>0</v>
      </c>
      <c r="Z451" s="71">
        <f t="shared" si="277"/>
        <v>0</v>
      </c>
      <c r="AA451" s="67">
        <f t="shared" si="278"/>
        <v>0</v>
      </c>
      <c r="AB451" s="67">
        <f t="shared" si="279"/>
        <v>0</v>
      </c>
      <c r="AC451" s="69">
        <f>IF(U451=7,IF(E451&gt;HORAS!$B$97,E451-HORAS!$B$97,0),IF(W451=FALSE,IF(E451&gt;HORAS!$B$97,E451-HORAS!$B$97,0),0))</f>
        <v>0</v>
      </c>
      <c r="AD451" s="71">
        <f t="shared" si="280"/>
        <v>0</v>
      </c>
      <c r="AE451" s="71">
        <f t="shared" si="281"/>
        <v>0</v>
      </c>
      <c r="AF451" s="68">
        <f>IF(AE451&lt;=HORAS!$B$115,0,IF(AE451&lt;=HORAS!$B$116,0.25,IF(AE451&lt;=HORAS!$B$117,0.5,IF(AE451&lt;=HORAS!$B$114,0.75,1))))</f>
        <v>0</v>
      </c>
      <c r="AG451" s="67">
        <f t="shared" si="282"/>
        <v>0</v>
      </c>
      <c r="AH451" s="67">
        <f>IF(AA451&gt;=8,IF(E451&lt;HORAS!$B$97,AF451,0),0)</f>
        <v>0</v>
      </c>
      <c r="AI451" s="67">
        <f>IF(E451&gt;=HORAS!$B$97,AF451,0)</f>
        <v>0</v>
      </c>
      <c r="AJ451" s="67">
        <f t="shared" si="283"/>
        <v>0</v>
      </c>
      <c r="AK451" s="67">
        <f t="shared" si="283"/>
        <v>0</v>
      </c>
      <c r="AL451" s="71">
        <f t="shared" si="284"/>
        <v>0</v>
      </c>
      <c r="AN451" s="59">
        <f t="shared" si="285"/>
        <v>0</v>
      </c>
      <c r="AO451" s="58">
        <f>IF(H451=1,IF(D451&lt;HORAS!$B$104,HORAS!$D$104-HORAS!$B$104,HORAS!$D$104-D451),0)</f>
        <v>0</v>
      </c>
      <c r="AP451" s="58">
        <f>IF(H451=1,IF(E451&gt;HORAS!$C$104,HORAS!$C$104,E451),0)</f>
        <v>0</v>
      </c>
      <c r="AQ451" s="58">
        <f t="shared" si="286"/>
        <v>0</v>
      </c>
      <c r="AR451" s="72">
        <f t="shared" si="287"/>
        <v>0</v>
      </c>
      <c r="AS451" s="72">
        <f t="shared" si="288"/>
        <v>0</v>
      </c>
      <c r="AT451" s="68">
        <f>IF(AS451&lt;=HORAS!$B$115,0,IF(AS451&lt;=HORAS!$B$116,0.25,IF(AS451&lt;=HORAS!$B$117,0.5,IF(AS451&lt;=HORAS!$B$114,0.75,1))))</f>
        <v>0</v>
      </c>
      <c r="AU451" s="67">
        <f t="shared" si="289"/>
        <v>0</v>
      </c>
      <c r="AV451" s="59">
        <f>IF(H451=1,IF(E451&gt;HORAS!$C$104,E451-HORAS!$C$104),0)</f>
        <v>0</v>
      </c>
      <c r="AW451" s="67">
        <f t="shared" si="290"/>
        <v>0</v>
      </c>
      <c r="AX451" s="67">
        <f t="shared" si="291"/>
        <v>0</v>
      </c>
      <c r="AY451" s="68">
        <f>IF(AX451&lt;=HORAS!$B$115,0,IF(AX451&lt;=HORAS!$B$116,0.25,IF(AX451&lt;=HORAS!$B$117,0.5,IF(AX451&lt;=HORAS!$B$114,0.75,1))))</f>
        <v>0</v>
      </c>
      <c r="AZ451" s="67">
        <f t="shared" si="292"/>
        <v>0</v>
      </c>
      <c r="BA451" s="67"/>
    </row>
    <row r="452" spans="1:53" s="72" customFormat="1" x14ac:dyDescent="0.2">
      <c r="A452" s="64"/>
      <c r="B452" s="64"/>
      <c r="C452" s="61"/>
      <c r="D452" s="62"/>
      <c r="E452" s="59"/>
      <c r="F452" s="66">
        <f>IF(G452=1,0,IF(E452&gt;HORAS!$B$96,E452-HORAS!$B$96,))</f>
        <v>0</v>
      </c>
      <c r="G452" s="67">
        <f t="shared" si="293"/>
        <v>0</v>
      </c>
      <c r="H452" s="67">
        <f>IF(D452&gt;=HORAS!$B$103,1,0)</f>
        <v>0</v>
      </c>
      <c r="I452" s="68">
        <f t="shared" si="294"/>
        <v>0</v>
      </c>
      <c r="J452" s="68">
        <f>IF(I452&lt;=HORAS!$B$115,0,IF(I452&lt;=HORAS!$B$116,0.25,IF(I452&lt;=HORAS!$B$117,0.5,IF(I452&lt;=HORAS!$B$114,0.75,1))))</f>
        <v>0</v>
      </c>
      <c r="K452" s="69">
        <f>IF(G452=1,0,IF(E452&gt;HORAS!$B$97,E452-HORAS!$B$97,0))</f>
        <v>0</v>
      </c>
      <c r="L452" s="68">
        <f t="shared" si="295"/>
        <v>0</v>
      </c>
      <c r="M452" s="68">
        <f t="shared" si="296"/>
        <v>0</v>
      </c>
      <c r="N452" s="67">
        <f t="shared" si="297"/>
        <v>0</v>
      </c>
      <c r="O452" s="67">
        <f>IF(E452&lt;HORAS!$B$97,J452,0)</f>
        <v>0</v>
      </c>
      <c r="P452" s="67">
        <f t="shared" si="298"/>
        <v>0</v>
      </c>
      <c r="Q452" s="67">
        <f>IF(E452&gt;HORAS!$B$97,J452,0)</f>
        <v>0</v>
      </c>
      <c r="R452" s="67">
        <f t="shared" si="271"/>
        <v>0</v>
      </c>
      <c r="S452" s="67">
        <f t="shared" si="272"/>
        <v>0</v>
      </c>
      <c r="T452" s="67"/>
      <c r="U452" s="67">
        <f t="shared" si="273"/>
        <v>6</v>
      </c>
      <c r="V452" s="70" t="e">
        <f>VLOOKUP(C452,HORAS!$A$120:$A$137,1,FALSE)</f>
        <v>#N/A</v>
      </c>
      <c r="W452" s="67" t="b">
        <f t="shared" si="274"/>
        <v>1</v>
      </c>
      <c r="X452" s="59">
        <f t="shared" si="275"/>
        <v>0</v>
      </c>
      <c r="Y452" s="71">
        <f t="shared" si="276"/>
        <v>0</v>
      </c>
      <c r="Z452" s="71">
        <f t="shared" si="277"/>
        <v>0</v>
      </c>
      <c r="AA452" s="67">
        <f t="shared" si="278"/>
        <v>0</v>
      </c>
      <c r="AB452" s="67">
        <f t="shared" si="279"/>
        <v>0</v>
      </c>
      <c r="AC452" s="69">
        <f>IF(U452=7,IF(E452&gt;HORAS!$B$97,E452-HORAS!$B$97,0),IF(W452=FALSE,IF(E452&gt;HORAS!$B$97,E452-HORAS!$B$97,0),0))</f>
        <v>0</v>
      </c>
      <c r="AD452" s="71">
        <f t="shared" si="280"/>
        <v>0</v>
      </c>
      <c r="AE452" s="71">
        <f t="shared" si="281"/>
        <v>0</v>
      </c>
      <c r="AF452" s="68">
        <f>IF(AE452&lt;=HORAS!$B$115,0,IF(AE452&lt;=HORAS!$B$116,0.25,IF(AE452&lt;=HORAS!$B$117,0.5,IF(AE452&lt;=HORAS!$B$114,0.75,1))))</f>
        <v>0</v>
      </c>
      <c r="AG452" s="67">
        <f t="shared" si="282"/>
        <v>0</v>
      </c>
      <c r="AH452" s="67">
        <f>IF(AA452&gt;=8,IF(E452&lt;HORAS!$B$97,AF452,0),0)</f>
        <v>0</v>
      </c>
      <c r="AI452" s="67">
        <f>IF(E452&gt;=HORAS!$B$97,AF452,0)</f>
        <v>0</v>
      </c>
      <c r="AJ452" s="67">
        <f t="shared" si="283"/>
        <v>0</v>
      </c>
      <c r="AK452" s="67">
        <f t="shared" si="283"/>
        <v>0</v>
      </c>
      <c r="AL452" s="71">
        <f t="shared" si="284"/>
        <v>0</v>
      </c>
      <c r="AN452" s="59">
        <f t="shared" si="285"/>
        <v>0</v>
      </c>
      <c r="AO452" s="58">
        <f>IF(H452=1,IF(D452&lt;HORAS!$B$104,HORAS!$D$104-HORAS!$B$104,HORAS!$D$104-D452),0)</f>
        <v>0</v>
      </c>
      <c r="AP452" s="58">
        <f>IF(H452=1,IF(E452&gt;HORAS!$C$104,HORAS!$C$104,E452),0)</f>
        <v>0</v>
      </c>
      <c r="AQ452" s="58">
        <f t="shared" si="286"/>
        <v>0</v>
      </c>
      <c r="AR452" s="72">
        <f t="shared" si="287"/>
        <v>0</v>
      </c>
      <c r="AS452" s="72">
        <f t="shared" si="288"/>
        <v>0</v>
      </c>
      <c r="AT452" s="68">
        <f>IF(AS452&lt;=HORAS!$B$115,0,IF(AS452&lt;=HORAS!$B$116,0.25,IF(AS452&lt;=HORAS!$B$117,0.5,IF(AS452&lt;=HORAS!$B$114,0.75,1))))</f>
        <v>0</v>
      </c>
      <c r="AU452" s="67">
        <f t="shared" si="289"/>
        <v>0</v>
      </c>
      <c r="AV452" s="59">
        <f>IF(H452=1,IF(E452&gt;HORAS!$C$104,E452-HORAS!$C$104),0)</f>
        <v>0</v>
      </c>
      <c r="AW452" s="67">
        <f t="shared" si="290"/>
        <v>0</v>
      </c>
      <c r="AX452" s="67">
        <f t="shared" si="291"/>
        <v>0</v>
      </c>
      <c r="AY452" s="68">
        <f>IF(AX452&lt;=HORAS!$B$115,0,IF(AX452&lt;=HORAS!$B$116,0.25,IF(AX452&lt;=HORAS!$B$117,0.5,IF(AX452&lt;=HORAS!$B$114,0.75,1))))</f>
        <v>0</v>
      </c>
      <c r="AZ452" s="67">
        <f t="shared" si="292"/>
        <v>0</v>
      </c>
      <c r="BA452" s="67"/>
    </row>
    <row r="453" spans="1:53" s="72" customFormat="1" x14ac:dyDescent="0.2">
      <c r="A453" s="64"/>
      <c r="B453" s="64"/>
      <c r="C453" s="61"/>
      <c r="D453" s="62"/>
      <c r="E453" s="59"/>
      <c r="F453" s="66">
        <f>IF(G453=1,0,IF(E453&gt;HORAS!$B$96,E453-HORAS!$B$96,))</f>
        <v>0</v>
      </c>
      <c r="G453" s="67">
        <f t="shared" si="293"/>
        <v>0</v>
      </c>
      <c r="H453" s="67">
        <f>IF(D453&gt;=HORAS!$B$103,1,0)</f>
        <v>0</v>
      </c>
      <c r="I453" s="68">
        <f t="shared" si="294"/>
        <v>0</v>
      </c>
      <c r="J453" s="68">
        <f>IF(I453&lt;=HORAS!$B$115,0,IF(I453&lt;=HORAS!$B$116,0.25,IF(I453&lt;=HORAS!$B$117,0.5,IF(I453&lt;=HORAS!$B$114,0.75,1))))</f>
        <v>0</v>
      </c>
      <c r="K453" s="69">
        <f>IF(G453=1,0,IF(E453&gt;HORAS!$B$97,E453-HORAS!$B$97,0))</f>
        <v>0</v>
      </c>
      <c r="L453" s="68">
        <f t="shared" si="295"/>
        <v>0</v>
      </c>
      <c r="M453" s="68">
        <f t="shared" si="296"/>
        <v>0</v>
      </c>
      <c r="N453" s="67">
        <f t="shared" si="297"/>
        <v>0</v>
      </c>
      <c r="O453" s="67">
        <f>IF(E453&lt;HORAS!$B$97,J453,0)</f>
        <v>0</v>
      </c>
      <c r="P453" s="67">
        <f t="shared" si="298"/>
        <v>0</v>
      </c>
      <c r="Q453" s="67">
        <f>IF(E453&gt;HORAS!$B$97,J453,0)</f>
        <v>0</v>
      </c>
      <c r="R453" s="67">
        <f t="shared" si="271"/>
        <v>0</v>
      </c>
      <c r="S453" s="67">
        <f t="shared" si="272"/>
        <v>0</v>
      </c>
      <c r="T453" s="67"/>
      <c r="U453" s="67">
        <f t="shared" si="273"/>
        <v>6</v>
      </c>
      <c r="V453" s="70" t="e">
        <f>VLOOKUP(C453,HORAS!$A$120:$A$137,1,FALSE)</f>
        <v>#N/A</v>
      </c>
      <c r="W453" s="67" t="b">
        <f t="shared" si="274"/>
        <v>1</v>
      </c>
      <c r="X453" s="59">
        <f t="shared" si="275"/>
        <v>0</v>
      </c>
      <c r="Y453" s="71">
        <f t="shared" si="276"/>
        <v>0</v>
      </c>
      <c r="Z453" s="71">
        <f t="shared" si="277"/>
        <v>0</v>
      </c>
      <c r="AA453" s="67">
        <f t="shared" si="278"/>
        <v>0</v>
      </c>
      <c r="AB453" s="67">
        <f t="shared" si="279"/>
        <v>0</v>
      </c>
      <c r="AC453" s="69">
        <f>IF(U453=7,IF(E453&gt;HORAS!$B$97,E453-HORAS!$B$97,0),IF(W453=FALSE,IF(E453&gt;HORAS!$B$97,E453-HORAS!$B$97,0),0))</f>
        <v>0</v>
      </c>
      <c r="AD453" s="71">
        <f t="shared" si="280"/>
        <v>0</v>
      </c>
      <c r="AE453" s="71">
        <f t="shared" si="281"/>
        <v>0</v>
      </c>
      <c r="AF453" s="68">
        <f>IF(AE453&lt;=HORAS!$B$115,0,IF(AE453&lt;=HORAS!$B$116,0.25,IF(AE453&lt;=HORAS!$B$117,0.5,IF(AE453&lt;=HORAS!$B$114,0.75,1))))</f>
        <v>0</v>
      </c>
      <c r="AG453" s="67">
        <f t="shared" si="282"/>
        <v>0</v>
      </c>
      <c r="AH453" s="67">
        <f>IF(AA453&gt;=8,IF(E453&lt;HORAS!$B$97,AF453,0),0)</f>
        <v>0</v>
      </c>
      <c r="AI453" s="67">
        <f>IF(E453&gt;=HORAS!$B$97,AF453,0)</f>
        <v>0</v>
      </c>
      <c r="AJ453" s="67">
        <f t="shared" si="283"/>
        <v>0</v>
      </c>
      <c r="AK453" s="67">
        <f t="shared" si="283"/>
        <v>0</v>
      </c>
      <c r="AL453" s="71">
        <f t="shared" si="284"/>
        <v>0</v>
      </c>
      <c r="AN453" s="59">
        <f t="shared" si="285"/>
        <v>0</v>
      </c>
      <c r="AO453" s="58">
        <f>IF(H453=1,IF(D453&lt;HORAS!$B$104,HORAS!$D$104-HORAS!$B$104,HORAS!$D$104-D453),0)</f>
        <v>0</v>
      </c>
      <c r="AP453" s="58">
        <f>IF(H453=1,IF(E453&gt;HORAS!$C$104,HORAS!$C$104,E453),0)</f>
        <v>0</v>
      </c>
      <c r="AQ453" s="58">
        <f t="shared" si="286"/>
        <v>0</v>
      </c>
      <c r="AR453" s="72">
        <f t="shared" si="287"/>
        <v>0</v>
      </c>
      <c r="AS453" s="72">
        <f t="shared" si="288"/>
        <v>0</v>
      </c>
      <c r="AT453" s="68">
        <f>IF(AS453&lt;=HORAS!$B$115,0,IF(AS453&lt;=HORAS!$B$116,0.25,IF(AS453&lt;=HORAS!$B$117,0.5,IF(AS453&lt;=HORAS!$B$114,0.75,1))))</f>
        <v>0</v>
      </c>
      <c r="AU453" s="67">
        <f t="shared" si="289"/>
        <v>0</v>
      </c>
      <c r="AV453" s="59">
        <f>IF(H453=1,IF(E453&gt;HORAS!$C$104,E453-HORAS!$C$104),0)</f>
        <v>0</v>
      </c>
      <c r="AW453" s="67">
        <f t="shared" si="290"/>
        <v>0</v>
      </c>
      <c r="AX453" s="67">
        <f t="shared" si="291"/>
        <v>0</v>
      </c>
      <c r="AY453" s="68">
        <f>IF(AX453&lt;=HORAS!$B$115,0,IF(AX453&lt;=HORAS!$B$116,0.25,IF(AX453&lt;=HORAS!$B$117,0.5,IF(AX453&lt;=HORAS!$B$114,0.75,1))))</f>
        <v>0</v>
      </c>
      <c r="AZ453" s="67">
        <f t="shared" si="292"/>
        <v>0</v>
      </c>
      <c r="BA453" s="67"/>
    </row>
    <row r="454" spans="1:53" s="72" customFormat="1" x14ac:dyDescent="0.2">
      <c r="A454" s="64"/>
      <c r="B454" s="64"/>
      <c r="C454" s="61"/>
      <c r="D454" s="62"/>
      <c r="E454" s="63"/>
      <c r="F454" s="66">
        <f>IF(G454=1,0,IF(E454&gt;HORAS!$B$96,E454-HORAS!$B$96,))</f>
        <v>0</v>
      </c>
      <c r="G454" s="67">
        <f t="shared" si="293"/>
        <v>0</v>
      </c>
      <c r="H454" s="67">
        <f>IF(D454&gt;=HORAS!$B$103,1,0)</f>
        <v>0</v>
      </c>
      <c r="I454" s="68">
        <f t="shared" si="294"/>
        <v>0</v>
      </c>
      <c r="J454" s="68">
        <f>IF(I454&lt;=HORAS!$B$115,0,IF(I454&lt;=HORAS!$B$116,0.25,IF(I454&lt;=HORAS!$B$117,0.5,IF(I454&lt;=HORAS!$B$114,0.75,1))))</f>
        <v>0</v>
      </c>
      <c r="K454" s="69">
        <f>IF(G454=1,0,IF(E454&gt;HORAS!$B$97,E454-HORAS!$B$97,0))</f>
        <v>0</v>
      </c>
      <c r="L454" s="68">
        <f t="shared" si="295"/>
        <v>0</v>
      </c>
      <c r="M454" s="68">
        <f t="shared" si="296"/>
        <v>0</v>
      </c>
      <c r="N454" s="67">
        <f t="shared" si="297"/>
        <v>0</v>
      </c>
      <c r="O454" s="67">
        <f>IF(E454&lt;HORAS!$B$97,J454,0)</f>
        <v>0</v>
      </c>
      <c r="P454" s="67">
        <f t="shared" si="298"/>
        <v>0</v>
      </c>
      <c r="Q454" s="67">
        <f>IF(E454&gt;HORAS!$B$97,J454,0)</f>
        <v>0</v>
      </c>
      <c r="R454" s="67">
        <f t="shared" si="271"/>
        <v>0</v>
      </c>
      <c r="S454" s="67">
        <f t="shared" si="272"/>
        <v>0</v>
      </c>
      <c r="T454" s="67"/>
      <c r="U454" s="67">
        <f t="shared" si="273"/>
        <v>6</v>
      </c>
      <c r="V454" s="70" t="e">
        <f>VLOOKUP(C454,HORAS!$A$120:$A$137,1,FALSE)</f>
        <v>#N/A</v>
      </c>
      <c r="W454" s="67" t="b">
        <f t="shared" si="274"/>
        <v>1</v>
      </c>
      <c r="X454" s="59">
        <f t="shared" si="275"/>
        <v>0</v>
      </c>
      <c r="Y454" s="71">
        <f t="shared" si="276"/>
        <v>0</v>
      </c>
      <c r="Z454" s="71">
        <f t="shared" si="277"/>
        <v>0</v>
      </c>
      <c r="AA454" s="67">
        <f t="shared" si="278"/>
        <v>0</v>
      </c>
      <c r="AB454" s="67">
        <f t="shared" si="279"/>
        <v>0</v>
      </c>
      <c r="AC454" s="69">
        <f>IF(U454=7,IF(E454&gt;HORAS!$B$97,E454-HORAS!$B$97,0),IF(W454=FALSE,IF(E454&gt;HORAS!$B$97,E454-HORAS!$B$97,0),0))</f>
        <v>0</v>
      </c>
      <c r="AD454" s="71">
        <f t="shared" si="280"/>
        <v>0</v>
      </c>
      <c r="AE454" s="71">
        <f t="shared" si="281"/>
        <v>0</v>
      </c>
      <c r="AF454" s="68">
        <f>IF(AE454&lt;=HORAS!$B$115,0,IF(AE454&lt;=HORAS!$B$116,0.25,IF(AE454&lt;=HORAS!$B$117,0.5,IF(AE454&lt;=HORAS!$B$114,0.75,1))))</f>
        <v>0</v>
      </c>
      <c r="AG454" s="67">
        <f t="shared" si="282"/>
        <v>0</v>
      </c>
      <c r="AH454" s="67">
        <f>IF(AA454&gt;=8,IF(E454&lt;HORAS!$B$97,AF454,0),0)</f>
        <v>0</v>
      </c>
      <c r="AI454" s="67">
        <f>IF(E454&gt;=HORAS!$B$97,AF454,0)</f>
        <v>0</v>
      </c>
      <c r="AJ454" s="67">
        <f t="shared" si="283"/>
        <v>0</v>
      </c>
      <c r="AK454" s="67">
        <f t="shared" si="283"/>
        <v>0</v>
      </c>
      <c r="AL454" s="71">
        <f t="shared" si="284"/>
        <v>0</v>
      </c>
      <c r="AN454" s="59">
        <f t="shared" si="285"/>
        <v>0</v>
      </c>
      <c r="AO454" s="58">
        <f>IF(H454=1,IF(D454&lt;HORAS!$B$104,HORAS!$D$104-HORAS!$B$104,HORAS!$D$104-D454),0)</f>
        <v>0</v>
      </c>
      <c r="AP454" s="58">
        <f>IF(H454=1,IF(E454&gt;HORAS!$C$104,HORAS!$C$104,E454),0)</f>
        <v>0</v>
      </c>
      <c r="AQ454" s="58">
        <f t="shared" si="286"/>
        <v>0</v>
      </c>
      <c r="AR454" s="72">
        <f t="shared" si="287"/>
        <v>0</v>
      </c>
      <c r="AS454" s="72">
        <f t="shared" si="288"/>
        <v>0</v>
      </c>
      <c r="AT454" s="68">
        <f>IF(AS454&lt;=HORAS!$B$115,0,IF(AS454&lt;=HORAS!$B$116,0.25,IF(AS454&lt;=HORAS!$B$117,0.5,IF(AS454&lt;=HORAS!$B$114,0.75,1))))</f>
        <v>0</v>
      </c>
      <c r="AU454" s="67">
        <f t="shared" si="289"/>
        <v>0</v>
      </c>
      <c r="AV454" s="59">
        <f>IF(H454=1,IF(E454&gt;HORAS!$C$104,E454-HORAS!$C$104),0)</f>
        <v>0</v>
      </c>
      <c r="AW454" s="67">
        <f t="shared" si="290"/>
        <v>0</v>
      </c>
      <c r="AX454" s="67">
        <f t="shared" si="291"/>
        <v>0</v>
      </c>
      <c r="AY454" s="68">
        <f>IF(AX454&lt;=HORAS!$B$115,0,IF(AX454&lt;=HORAS!$B$116,0.25,IF(AX454&lt;=HORAS!$B$117,0.5,IF(AX454&lt;=HORAS!$B$114,0.75,1))))</f>
        <v>0</v>
      </c>
      <c r="AZ454" s="67">
        <f t="shared" si="292"/>
        <v>0</v>
      </c>
      <c r="BA454" s="67"/>
    </row>
    <row r="455" spans="1:53" s="72" customFormat="1" x14ac:dyDescent="0.2">
      <c r="A455" s="64"/>
      <c r="B455" s="64"/>
      <c r="C455" s="61"/>
      <c r="D455" s="62"/>
      <c r="E455" s="64"/>
      <c r="F455" s="66">
        <f>IF(G455=1,0,IF(E455&gt;HORAS!$B$96,E455-HORAS!$B$96,))</f>
        <v>0</v>
      </c>
      <c r="G455" s="67">
        <f t="shared" si="293"/>
        <v>0</v>
      </c>
      <c r="H455" s="67">
        <f>IF(D455&gt;=HORAS!$B$103,1,0)</f>
        <v>0</v>
      </c>
      <c r="I455" s="68">
        <f t="shared" si="294"/>
        <v>0</v>
      </c>
      <c r="J455" s="68">
        <f>IF(I455&lt;=HORAS!$B$115,0,IF(I455&lt;=HORAS!$B$116,0.25,IF(I455&lt;=HORAS!$B$117,0.5,IF(I455&lt;=HORAS!$B$114,0.75,1))))</f>
        <v>0</v>
      </c>
      <c r="K455" s="69">
        <f>IF(G455=1,0,IF(E455&gt;HORAS!$B$97,E455-HORAS!$B$97,0))</f>
        <v>0</v>
      </c>
      <c r="L455" s="68">
        <f t="shared" si="295"/>
        <v>0</v>
      </c>
      <c r="M455" s="68">
        <f t="shared" si="296"/>
        <v>0</v>
      </c>
      <c r="N455" s="67">
        <f t="shared" si="297"/>
        <v>0</v>
      </c>
      <c r="O455" s="67">
        <f>IF(E455&lt;HORAS!$B$97,J455,0)</f>
        <v>0</v>
      </c>
      <c r="P455" s="67">
        <f t="shared" si="298"/>
        <v>0</v>
      </c>
      <c r="Q455" s="67">
        <f>IF(E455&gt;HORAS!$B$97,J455,0)</f>
        <v>0</v>
      </c>
      <c r="R455" s="67">
        <f t="shared" si="271"/>
        <v>0</v>
      </c>
      <c r="S455" s="67">
        <f t="shared" si="272"/>
        <v>0</v>
      </c>
      <c r="T455" s="67"/>
      <c r="U455" s="67">
        <f t="shared" si="273"/>
        <v>6</v>
      </c>
      <c r="V455" s="70" t="e">
        <f>VLOOKUP(C455,HORAS!$A$120:$A$137,1,FALSE)</f>
        <v>#N/A</v>
      </c>
      <c r="W455" s="67" t="b">
        <f t="shared" si="274"/>
        <v>1</v>
      </c>
      <c r="X455" s="59">
        <f t="shared" si="275"/>
        <v>0</v>
      </c>
      <c r="Y455" s="71">
        <f t="shared" si="276"/>
        <v>0</v>
      </c>
      <c r="Z455" s="71">
        <f t="shared" si="277"/>
        <v>0</v>
      </c>
      <c r="AA455" s="67">
        <f t="shared" si="278"/>
        <v>0</v>
      </c>
      <c r="AB455" s="67">
        <f t="shared" si="279"/>
        <v>0</v>
      </c>
      <c r="AC455" s="69">
        <f>IF(U455=7,IF(E455&gt;HORAS!$B$97,E455-HORAS!$B$97,0),IF(W455=FALSE,IF(E455&gt;HORAS!$B$97,E455-HORAS!$B$97,0),0))</f>
        <v>0</v>
      </c>
      <c r="AD455" s="71">
        <f t="shared" si="280"/>
        <v>0</v>
      </c>
      <c r="AE455" s="71">
        <f t="shared" si="281"/>
        <v>0</v>
      </c>
      <c r="AF455" s="68">
        <f>IF(AE455&lt;=HORAS!$B$115,0,IF(AE455&lt;=HORAS!$B$116,0.25,IF(AE455&lt;=HORAS!$B$117,0.5,IF(AE455&lt;=HORAS!$B$114,0.75,1))))</f>
        <v>0</v>
      </c>
      <c r="AG455" s="67">
        <f t="shared" si="282"/>
        <v>0</v>
      </c>
      <c r="AH455" s="67">
        <f>IF(AA455&gt;=8,IF(E455&lt;HORAS!$B$97,AF455,0),0)</f>
        <v>0</v>
      </c>
      <c r="AI455" s="67">
        <f>IF(E455&gt;=HORAS!$B$97,AF455,0)</f>
        <v>0</v>
      </c>
      <c r="AJ455" s="67">
        <f t="shared" si="283"/>
        <v>0</v>
      </c>
      <c r="AK455" s="67">
        <f t="shared" si="283"/>
        <v>0</v>
      </c>
      <c r="AL455" s="71">
        <f t="shared" si="284"/>
        <v>0</v>
      </c>
      <c r="AN455" s="59">
        <f t="shared" si="285"/>
        <v>0</v>
      </c>
      <c r="AO455" s="58">
        <f>IF(H455=1,IF(D455&lt;HORAS!$B$104,HORAS!$D$104-HORAS!$B$104,HORAS!$D$104-D455),0)</f>
        <v>0</v>
      </c>
      <c r="AP455" s="58">
        <f>IF(H455=1,IF(E455&gt;HORAS!$C$104,HORAS!$C$104,E455),0)</f>
        <v>0</v>
      </c>
      <c r="AQ455" s="58">
        <f t="shared" si="286"/>
        <v>0</v>
      </c>
      <c r="AR455" s="72">
        <f t="shared" si="287"/>
        <v>0</v>
      </c>
      <c r="AS455" s="72">
        <f t="shared" si="288"/>
        <v>0</v>
      </c>
      <c r="AT455" s="68">
        <f>IF(AS455&lt;=HORAS!$B$115,0,IF(AS455&lt;=HORAS!$B$116,0.25,IF(AS455&lt;=HORAS!$B$117,0.5,IF(AS455&lt;=HORAS!$B$114,0.75,1))))</f>
        <v>0</v>
      </c>
      <c r="AU455" s="67">
        <f t="shared" si="289"/>
        <v>0</v>
      </c>
      <c r="AV455" s="59">
        <f>IF(H455=1,IF(E455&gt;HORAS!$C$104,E455-HORAS!$C$104),0)</f>
        <v>0</v>
      </c>
      <c r="AW455" s="67">
        <f t="shared" si="290"/>
        <v>0</v>
      </c>
      <c r="AX455" s="67">
        <f t="shared" si="291"/>
        <v>0</v>
      </c>
      <c r="AY455" s="68">
        <f>IF(AX455&lt;=HORAS!$B$115,0,IF(AX455&lt;=HORAS!$B$116,0.25,IF(AX455&lt;=HORAS!$B$117,0.5,IF(AX455&lt;=HORAS!$B$114,0.75,1))))</f>
        <v>0</v>
      </c>
      <c r="AZ455" s="67">
        <f t="shared" si="292"/>
        <v>0</v>
      </c>
      <c r="BA455" s="67"/>
    </row>
    <row r="456" spans="1:53" s="72" customFormat="1" x14ac:dyDescent="0.2">
      <c r="A456" s="64"/>
      <c r="B456" s="64"/>
      <c r="C456" s="61"/>
      <c r="D456" s="62"/>
      <c r="E456" s="59"/>
      <c r="F456" s="66">
        <f>IF(G456=1,0,IF(E456&gt;HORAS!$B$96,E456-HORAS!$B$96,))</f>
        <v>0</v>
      </c>
      <c r="G456" s="67">
        <f t="shared" si="293"/>
        <v>0</v>
      </c>
      <c r="H456" s="67">
        <f>IF(D456&gt;=HORAS!$B$103,1,0)</f>
        <v>0</v>
      </c>
      <c r="I456" s="68">
        <f t="shared" si="294"/>
        <v>0</v>
      </c>
      <c r="J456" s="68">
        <f>IF(I456&lt;=HORAS!$B$115,0,IF(I456&lt;=HORAS!$B$116,0.25,IF(I456&lt;=HORAS!$B$117,0.5,IF(I456&lt;=HORAS!$B$114,0.75,1))))</f>
        <v>0</v>
      </c>
      <c r="K456" s="69">
        <f>IF(G456=1,0,IF(E456&gt;HORAS!$B$97,E456-HORAS!$B$97,0))</f>
        <v>0</v>
      </c>
      <c r="L456" s="68">
        <f t="shared" si="295"/>
        <v>0</v>
      </c>
      <c r="M456" s="68">
        <f t="shared" si="296"/>
        <v>0</v>
      </c>
      <c r="N456" s="67">
        <f t="shared" si="297"/>
        <v>0</v>
      </c>
      <c r="O456" s="67">
        <f>IF(E456&lt;HORAS!$B$97,J456,0)</f>
        <v>0</v>
      </c>
      <c r="P456" s="67">
        <f t="shared" si="298"/>
        <v>0</v>
      </c>
      <c r="Q456" s="67">
        <f>IF(E456&gt;HORAS!$B$97,J456,0)</f>
        <v>0</v>
      </c>
      <c r="R456" s="67">
        <f t="shared" si="271"/>
        <v>0</v>
      </c>
      <c r="S456" s="67">
        <f t="shared" si="272"/>
        <v>0</v>
      </c>
      <c r="T456" s="67"/>
      <c r="U456" s="67">
        <f t="shared" si="273"/>
        <v>6</v>
      </c>
      <c r="V456" s="70" t="e">
        <f>VLOOKUP(C456,HORAS!$A$120:$A$137,1,FALSE)</f>
        <v>#N/A</v>
      </c>
      <c r="W456" s="67" t="b">
        <f t="shared" si="274"/>
        <v>1</v>
      </c>
      <c r="X456" s="59">
        <f t="shared" si="275"/>
        <v>0</v>
      </c>
      <c r="Y456" s="71">
        <f t="shared" si="276"/>
        <v>0</v>
      </c>
      <c r="Z456" s="71">
        <f t="shared" si="277"/>
        <v>0</v>
      </c>
      <c r="AA456" s="67">
        <f t="shared" si="278"/>
        <v>0</v>
      </c>
      <c r="AB456" s="67">
        <f t="shared" si="279"/>
        <v>0</v>
      </c>
      <c r="AC456" s="69">
        <f>IF(U456=7,IF(E456&gt;HORAS!$B$97,E456-HORAS!$B$97,0),IF(W456=FALSE,IF(E456&gt;HORAS!$B$97,E456-HORAS!$B$97,0),0))</f>
        <v>0</v>
      </c>
      <c r="AD456" s="71">
        <f t="shared" si="280"/>
        <v>0</v>
      </c>
      <c r="AE456" s="71">
        <f t="shared" si="281"/>
        <v>0</v>
      </c>
      <c r="AF456" s="68">
        <f>IF(AE456&lt;=HORAS!$B$115,0,IF(AE456&lt;=HORAS!$B$116,0.25,IF(AE456&lt;=HORAS!$B$117,0.5,IF(AE456&lt;=HORAS!$B$114,0.75,1))))</f>
        <v>0</v>
      </c>
      <c r="AG456" s="67">
        <f t="shared" si="282"/>
        <v>0</v>
      </c>
      <c r="AH456" s="67">
        <f>IF(AA456&gt;=8,IF(E456&lt;HORAS!$B$97,AF456,0),0)</f>
        <v>0</v>
      </c>
      <c r="AI456" s="67">
        <f>IF(E456&gt;=HORAS!$B$97,AF456,0)</f>
        <v>0</v>
      </c>
      <c r="AJ456" s="67">
        <f t="shared" si="283"/>
        <v>0</v>
      </c>
      <c r="AK456" s="67">
        <f t="shared" si="283"/>
        <v>0</v>
      </c>
      <c r="AL456" s="71">
        <f t="shared" si="284"/>
        <v>0</v>
      </c>
      <c r="AN456" s="59">
        <f t="shared" si="285"/>
        <v>0</v>
      </c>
      <c r="AO456" s="58">
        <f>IF(H456=1,IF(D456&lt;HORAS!$B$104,HORAS!$D$104-HORAS!$B$104,HORAS!$D$104-D456),0)</f>
        <v>0</v>
      </c>
      <c r="AP456" s="58">
        <f>IF(H456=1,IF(E456&gt;HORAS!$C$104,HORAS!$C$104,E456),0)</f>
        <v>0</v>
      </c>
      <c r="AQ456" s="58">
        <f t="shared" si="286"/>
        <v>0</v>
      </c>
      <c r="AR456" s="72">
        <f t="shared" si="287"/>
        <v>0</v>
      </c>
      <c r="AS456" s="72">
        <f t="shared" si="288"/>
        <v>0</v>
      </c>
      <c r="AT456" s="68">
        <f>IF(AS456&lt;=HORAS!$B$115,0,IF(AS456&lt;=HORAS!$B$116,0.25,IF(AS456&lt;=HORAS!$B$117,0.5,IF(AS456&lt;=HORAS!$B$114,0.75,1))))</f>
        <v>0</v>
      </c>
      <c r="AU456" s="67">
        <f t="shared" si="289"/>
        <v>0</v>
      </c>
      <c r="AV456" s="59">
        <f>IF(H456=1,IF(E456&gt;HORAS!$C$104,E456-HORAS!$C$104),0)</f>
        <v>0</v>
      </c>
      <c r="AW456" s="67">
        <f t="shared" si="290"/>
        <v>0</v>
      </c>
      <c r="AX456" s="67">
        <f t="shared" si="291"/>
        <v>0</v>
      </c>
      <c r="AY456" s="68">
        <f>IF(AX456&lt;=HORAS!$B$115,0,IF(AX456&lt;=HORAS!$B$116,0.25,IF(AX456&lt;=HORAS!$B$117,0.5,IF(AX456&lt;=HORAS!$B$114,0.75,1))))</f>
        <v>0</v>
      </c>
      <c r="AZ456" s="67">
        <f t="shared" si="292"/>
        <v>0</v>
      </c>
      <c r="BA456" s="67"/>
    </row>
    <row r="457" spans="1:53" s="72" customFormat="1" x14ac:dyDescent="0.2">
      <c r="A457" s="64"/>
      <c r="B457" s="64"/>
      <c r="C457" s="61"/>
      <c r="D457" s="62"/>
      <c r="E457" s="59"/>
      <c r="F457" s="66">
        <f>IF(G457=1,0,IF(E457&gt;HORAS!$B$96,E457-HORAS!$B$96,))</f>
        <v>0</v>
      </c>
      <c r="G457" s="67">
        <f t="shared" si="293"/>
        <v>0</v>
      </c>
      <c r="H457" s="67">
        <f>IF(D457&gt;=HORAS!$B$103,1,0)</f>
        <v>0</v>
      </c>
      <c r="I457" s="68">
        <f t="shared" si="294"/>
        <v>0</v>
      </c>
      <c r="J457" s="68">
        <f>IF(I457&lt;=HORAS!$B$115,0,IF(I457&lt;=HORAS!$B$116,0.25,IF(I457&lt;=HORAS!$B$117,0.5,IF(I457&lt;=HORAS!$B$114,0.75,1))))</f>
        <v>0</v>
      </c>
      <c r="K457" s="69">
        <f>IF(G457=1,0,IF(E457&gt;HORAS!$B$97,E457-HORAS!$B$97,0))</f>
        <v>0</v>
      </c>
      <c r="L457" s="68">
        <f t="shared" si="295"/>
        <v>0</v>
      </c>
      <c r="M457" s="68">
        <f t="shared" si="296"/>
        <v>0</v>
      </c>
      <c r="N457" s="67">
        <f t="shared" si="297"/>
        <v>0</v>
      </c>
      <c r="O457" s="67">
        <f>IF(E457&lt;HORAS!$B$97,J457,0)</f>
        <v>0</v>
      </c>
      <c r="P457" s="67">
        <f t="shared" si="298"/>
        <v>0</v>
      </c>
      <c r="Q457" s="67">
        <f>IF(E457&gt;HORAS!$B$97,J457,0)</f>
        <v>0</v>
      </c>
      <c r="R457" s="67">
        <f t="shared" si="271"/>
        <v>0</v>
      </c>
      <c r="S457" s="67">
        <f t="shared" si="272"/>
        <v>0</v>
      </c>
      <c r="T457" s="67"/>
      <c r="U457" s="67">
        <f t="shared" si="273"/>
        <v>6</v>
      </c>
      <c r="V457" s="70" t="e">
        <f>VLOOKUP(C457,HORAS!$A$120:$A$137,1,FALSE)</f>
        <v>#N/A</v>
      </c>
      <c r="W457" s="67" t="b">
        <f t="shared" si="274"/>
        <v>1</v>
      </c>
      <c r="X457" s="59">
        <f t="shared" si="275"/>
        <v>0</v>
      </c>
      <c r="Y457" s="71">
        <f t="shared" si="276"/>
        <v>0</v>
      </c>
      <c r="Z457" s="71">
        <f t="shared" si="277"/>
        <v>0</v>
      </c>
      <c r="AA457" s="67">
        <f t="shared" si="278"/>
        <v>0</v>
      </c>
      <c r="AB457" s="67">
        <f t="shared" si="279"/>
        <v>0</v>
      </c>
      <c r="AC457" s="69">
        <f>IF(U457=7,IF(E457&gt;HORAS!$B$97,E457-HORAS!$B$97,0),IF(W457=FALSE,IF(E457&gt;HORAS!$B$97,E457-HORAS!$B$97,0),0))</f>
        <v>0</v>
      </c>
      <c r="AD457" s="71">
        <f t="shared" si="280"/>
        <v>0</v>
      </c>
      <c r="AE457" s="71">
        <f t="shared" si="281"/>
        <v>0</v>
      </c>
      <c r="AF457" s="68">
        <f>IF(AE457&lt;=HORAS!$B$115,0,IF(AE457&lt;=HORAS!$B$116,0.25,IF(AE457&lt;=HORAS!$B$117,0.5,IF(AE457&lt;=HORAS!$B$114,0.75,1))))</f>
        <v>0</v>
      </c>
      <c r="AG457" s="67">
        <f t="shared" si="282"/>
        <v>0</v>
      </c>
      <c r="AH457" s="67">
        <f>IF(AA457&gt;=8,IF(E457&lt;HORAS!$B$97,AF457,0),0)</f>
        <v>0</v>
      </c>
      <c r="AI457" s="67">
        <f>IF(E457&gt;=HORAS!$B$97,AF457,0)</f>
        <v>0</v>
      </c>
      <c r="AJ457" s="67">
        <f t="shared" si="283"/>
        <v>0</v>
      </c>
      <c r="AK457" s="67">
        <f t="shared" si="283"/>
        <v>0</v>
      </c>
      <c r="AL457" s="71">
        <f t="shared" si="284"/>
        <v>0</v>
      </c>
      <c r="AN457" s="59">
        <f t="shared" si="285"/>
        <v>0</v>
      </c>
      <c r="AO457" s="58">
        <f>IF(H457=1,IF(D457&lt;HORAS!$B$104,HORAS!$D$104-HORAS!$B$104,HORAS!$D$104-D457),0)</f>
        <v>0</v>
      </c>
      <c r="AP457" s="58">
        <f>IF(H457=1,IF(E457&gt;HORAS!$C$104,HORAS!$C$104,E457),0)</f>
        <v>0</v>
      </c>
      <c r="AQ457" s="58">
        <f t="shared" si="286"/>
        <v>0</v>
      </c>
      <c r="AR457" s="72">
        <f t="shared" si="287"/>
        <v>0</v>
      </c>
      <c r="AS457" s="72">
        <f t="shared" si="288"/>
        <v>0</v>
      </c>
      <c r="AT457" s="68">
        <f>IF(AS457&lt;=HORAS!$B$115,0,IF(AS457&lt;=HORAS!$B$116,0.25,IF(AS457&lt;=HORAS!$B$117,0.5,IF(AS457&lt;=HORAS!$B$114,0.75,1))))</f>
        <v>0</v>
      </c>
      <c r="AU457" s="67">
        <f t="shared" si="289"/>
        <v>0</v>
      </c>
      <c r="AV457" s="59">
        <f>IF(H457=1,IF(E457&gt;HORAS!$C$104,E457-HORAS!$C$104),0)</f>
        <v>0</v>
      </c>
      <c r="AW457" s="67">
        <f t="shared" si="290"/>
        <v>0</v>
      </c>
      <c r="AX457" s="67">
        <f t="shared" si="291"/>
        <v>0</v>
      </c>
      <c r="AY457" s="68">
        <f>IF(AX457&lt;=HORAS!$B$115,0,IF(AX457&lt;=HORAS!$B$116,0.25,IF(AX457&lt;=HORAS!$B$117,0.5,IF(AX457&lt;=HORAS!$B$114,0.75,1))))</f>
        <v>0</v>
      </c>
      <c r="AZ457" s="67">
        <f t="shared" si="292"/>
        <v>0</v>
      </c>
      <c r="BA457" s="67"/>
    </row>
    <row r="458" spans="1:53" s="72" customFormat="1" x14ac:dyDescent="0.2">
      <c r="A458" s="64"/>
      <c r="B458" s="64"/>
      <c r="C458" s="61"/>
      <c r="D458" s="62"/>
      <c r="E458" s="59"/>
      <c r="F458" s="66">
        <f>IF(G458=1,0,IF(E458&gt;HORAS!$B$96,E458-HORAS!$B$96,))</f>
        <v>0</v>
      </c>
      <c r="G458" s="67">
        <f t="shared" si="293"/>
        <v>0</v>
      </c>
      <c r="H458" s="67">
        <f>IF(D458&gt;=HORAS!$B$103,1,0)</f>
        <v>0</v>
      </c>
      <c r="I458" s="68">
        <f t="shared" si="294"/>
        <v>0</v>
      </c>
      <c r="J458" s="68">
        <f>IF(I458&lt;=HORAS!$B$115,0,IF(I458&lt;=HORAS!$B$116,0.25,IF(I458&lt;=HORAS!$B$117,0.5,IF(I458&lt;=HORAS!$B$114,0.75,1))))</f>
        <v>0</v>
      </c>
      <c r="K458" s="69">
        <f>IF(G458=1,0,IF(E458&gt;HORAS!$B$97,E458-HORAS!$B$97,0))</f>
        <v>0</v>
      </c>
      <c r="L458" s="68">
        <f t="shared" si="295"/>
        <v>0</v>
      </c>
      <c r="M458" s="68">
        <f t="shared" si="296"/>
        <v>0</v>
      </c>
      <c r="N458" s="67">
        <f t="shared" si="297"/>
        <v>0</v>
      </c>
      <c r="O458" s="67">
        <f>IF(E458&lt;HORAS!$B$97,J458,0)</f>
        <v>0</v>
      </c>
      <c r="P458" s="67">
        <f t="shared" si="298"/>
        <v>0</v>
      </c>
      <c r="Q458" s="67">
        <f>IF(E458&gt;HORAS!$B$97,J458,0)</f>
        <v>0</v>
      </c>
      <c r="R458" s="67">
        <f t="shared" si="271"/>
        <v>0</v>
      </c>
      <c r="S458" s="67">
        <f t="shared" si="272"/>
        <v>0</v>
      </c>
      <c r="T458" s="67"/>
      <c r="U458" s="67">
        <f t="shared" si="273"/>
        <v>6</v>
      </c>
      <c r="V458" s="70" t="e">
        <f>VLOOKUP(C458,HORAS!$A$120:$A$137,1,FALSE)</f>
        <v>#N/A</v>
      </c>
      <c r="W458" s="67" t="b">
        <f t="shared" si="274"/>
        <v>1</v>
      </c>
      <c r="X458" s="59">
        <f t="shared" si="275"/>
        <v>0</v>
      </c>
      <c r="Y458" s="71">
        <f t="shared" si="276"/>
        <v>0</v>
      </c>
      <c r="Z458" s="71">
        <f t="shared" si="277"/>
        <v>0</v>
      </c>
      <c r="AA458" s="67">
        <f t="shared" si="278"/>
        <v>0</v>
      </c>
      <c r="AB458" s="67">
        <f t="shared" si="279"/>
        <v>0</v>
      </c>
      <c r="AC458" s="69">
        <f>IF(U458=7,IF(E458&gt;HORAS!$B$97,E458-HORAS!$B$97,0),IF(W458=FALSE,IF(E458&gt;HORAS!$B$97,E458-HORAS!$B$97,0),0))</f>
        <v>0</v>
      </c>
      <c r="AD458" s="71">
        <f t="shared" si="280"/>
        <v>0</v>
      </c>
      <c r="AE458" s="71">
        <f t="shared" si="281"/>
        <v>0</v>
      </c>
      <c r="AF458" s="68">
        <f>IF(AE458&lt;=HORAS!$B$115,0,IF(AE458&lt;=HORAS!$B$116,0.25,IF(AE458&lt;=HORAS!$B$117,0.5,IF(AE458&lt;=HORAS!$B$114,0.75,1))))</f>
        <v>0</v>
      </c>
      <c r="AG458" s="67">
        <f t="shared" si="282"/>
        <v>0</v>
      </c>
      <c r="AH458" s="67">
        <f>IF(AA458&gt;=8,IF(E458&lt;HORAS!$B$97,AF458,0),0)</f>
        <v>0</v>
      </c>
      <c r="AI458" s="67">
        <f>IF(E458&gt;=HORAS!$B$97,AF458,0)</f>
        <v>0</v>
      </c>
      <c r="AJ458" s="67">
        <f t="shared" si="283"/>
        <v>0</v>
      </c>
      <c r="AK458" s="67">
        <f t="shared" si="283"/>
        <v>0</v>
      </c>
      <c r="AL458" s="71">
        <f t="shared" si="284"/>
        <v>0</v>
      </c>
      <c r="AN458" s="59">
        <f t="shared" si="285"/>
        <v>0</v>
      </c>
      <c r="AO458" s="58">
        <f>IF(H458=1,IF(D458&lt;HORAS!$B$104,HORAS!$D$104-HORAS!$B$104,HORAS!$D$104-D458),0)</f>
        <v>0</v>
      </c>
      <c r="AP458" s="58">
        <f>IF(H458=1,IF(E458&gt;HORAS!$C$104,HORAS!$C$104,E458),0)</f>
        <v>0</v>
      </c>
      <c r="AQ458" s="58">
        <f t="shared" si="286"/>
        <v>0</v>
      </c>
      <c r="AR458" s="72">
        <f t="shared" si="287"/>
        <v>0</v>
      </c>
      <c r="AS458" s="72">
        <f t="shared" si="288"/>
        <v>0</v>
      </c>
      <c r="AT458" s="68">
        <f>IF(AS458&lt;=HORAS!$B$115,0,IF(AS458&lt;=HORAS!$B$116,0.25,IF(AS458&lt;=HORAS!$B$117,0.5,IF(AS458&lt;=HORAS!$B$114,0.75,1))))</f>
        <v>0</v>
      </c>
      <c r="AU458" s="67">
        <f t="shared" si="289"/>
        <v>0</v>
      </c>
      <c r="AV458" s="59">
        <f>IF(H458=1,IF(E458&gt;HORAS!$C$104,E458-HORAS!$C$104),0)</f>
        <v>0</v>
      </c>
      <c r="AW458" s="67">
        <f t="shared" si="290"/>
        <v>0</v>
      </c>
      <c r="AX458" s="67">
        <f t="shared" si="291"/>
        <v>0</v>
      </c>
      <c r="AY458" s="68">
        <f>IF(AX458&lt;=HORAS!$B$115,0,IF(AX458&lt;=HORAS!$B$116,0.25,IF(AX458&lt;=HORAS!$B$117,0.5,IF(AX458&lt;=HORAS!$B$114,0.75,1))))</f>
        <v>0</v>
      </c>
      <c r="AZ458" s="67">
        <f t="shared" si="292"/>
        <v>0</v>
      </c>
      <c r="BA458" s="67"/>
    </row>
    <row r="459" spans="1:53" s="72" customFormat="1" x14ac:dyDescent="0.2">
      <c r="A459" s="64"/>
      <c r="B459" s="64"/>
      <c r="C459" s="61"/>
      <c r="D459" s="62"/>
      <c r="E459" s="59"/>
      <c r="F459" s="66">
        <f>IF(G459=1,0,IF(E459&gt;HORAS!$B$96,E459-HORAS!$B$96,))</f>
        <v>0</v>
      </c>
      <c r="G459" s="67">
        <f t="shared" si="293"/>
        <v>0</v>
      </c>
      <c r="H459" s="67">
        <f>IF(D459&gt;=HORAS!$B$103,1,0)</f>
        <v>0</v>
      </c>
      <c r="I459" s="68">
        <f t="shared" si="294"/>
        <v>0</v>
      </c>
      <c r="J459" s="68">
        <f>IF(I459&lt;=HORAS!$B$115,0,IF(I459&lt;=HORAS!$B$116,0.25,IF(I459&lt;=HORAS!$B$117,0.5,IF(I459&lt;=HORAS!$B$114,0.75,1))))</f>
        <v>0</v>
      </c>
      <c r="K459" s="69">
        <f>IF(G459=1,0,IF(E459&gt;HORAS!$B$97,E459-HORAS!$B$97,0))</f>
        <v>0</v>
      </c>
      <c r="L459" s="68">
        <f t="shared" si="295"/>
        <v>0</v>
      </c>
      <c r="M459" s="68">
        <f t="shared" si="296"/>
        <v>0</v>
      </c>
      <c r="N459" s="67">
        <f t="shared" si="297"/>
        <v>0</v>
      </c>
      <c r="O459" s="67">
        <f>IF(E459&lt;HORAS!$B$97,J459,0)</f>
        <v>0</v>
      </c>
      <c r="P459" s="67">
        <f t="shared" si="298"/>
        <v>0</v>
      </c>
      <c r="Q459" s="67">
        <f>IF(E459&gt;HORAS!$B$97,J459,0)</f>
        <v>0</v>
      </c>
      <c r="R459" s="67">
        <f t="shared" si="271"/>
        <v>0</v>
      </c>
      <c r="S459" s="67">
        <f t="shared" si="272"/>
        <v>0</v>
      </c>
      <c r="T459" s="67"/>
      <c r="U459" s="67">
        <f t="shared" si="273"/>
        <v>6</v>
      </c>
      <c r="V459" s="70" t="e">
        <f>VLOOKUP(C459,HORAS!$A$120:$A$137,1,FALSE)</f>
        <v>#N/A</v>
      </c>
      <c r="W459" s="67" t="b">
        <f t="shared" si="274"/>
        <v>1</v>
      </c>
      <c r="X459" s="59">
        <f t="shared" si="275"/>
        <v>0</v>
      </c>
      <c r="Y459" s="71">
        <f t="shared" si="276"/>
        <v>0</v>
      </c>
      <c r="Z459" s="71">
        <f t="shared" si="277"/>
        <v>0</v>
      </c>
      <c r="AA459" s="67">
        <f t="shared" si="278"/>
        <v>0</v>
      </c>
      <c r="AB459" s="67">
        <f t="shared" si="279"/>
        <v>0</v>
      </c>
      <c r="AC459" s="69">
        <f>IF(U459=7,IF(E459&gt;HORAS!$B$97,E459-HORAS!$B$97,0),IF(W459=FALSE,IF(E459&gt;HORAS!$B$97,E459-HORAS!$B$97,0),0))</f>
        <v>0</v>
      </c>
      <c r="AD459" s="71">
        <f t="shared" si="280"/>
        <v>0</v>
      </c>
      <c r="AE459" s="71">
        <f t="shared" si="281"/>
        <v>0</v>
      </c>
      <c r="AF459" s="68">
        <f>IF(AE459&lt;=HORAS!$B$115,0,IF(AE459&lt;=HORAS!$B$116,0.25,IF(AE459&lt;=HORAS!$B$117,0.5,IF(AE459&lt;=HORAS!$B$114,0.75,1))))</f>
        <v>0</v>
      </c>
      <c r="AG459" s="67">
        <f t="shared" si="282"/>
        <v>0</v>
      </c>
      <c r="AH459" s="67">
        <f>IF(AA459&gt;=8,IF(E459&lt;HORAS!$B$97,AF459,0),0)</f>
        <v>0</v>
      </c>
      <c r="AI459" s="67">
        <f>IF(E459&gt;=HORAS!$B$97,AF459,0)</f>
        <v>0</v>
      </c>
      <c r="AJ459" s="67">
        <f t="shared" si="283"/>
        <v>0</v>
      </c>
      <c r="AK459" s="67">
        <f t="shared" si="283"/>
        <v>0</v>
      </c>
      <c r="AL459" s="71">
        <f t="shared" si="284"/>
        <v>0</v>
      </c>
      <c r="AN459" s="59">
        <f t="shared" si="285"/>
        <v>0</v>
      </c>
      <c r="AO459" s="58">
        <f>IF(H459=1,IF(D459&lt;HORAS!$B$104,HORAS!$D$104-HORAS!$B$104,HORAS!$D$104-D459),0)</f>
        <v>0</v>
      </c>
      <c r="AP459" s="58">
        <f>IF(H459=1,IF(E459&gt;HORAS!$C$104,HORAS!$C$104,E459),0)</f>
        <v>0</v>
      </c>
      <c r="AQ459" s="58">
        <f t="shared" si="286"/>
        <v>0</v>
      </c>
      <c r="AR459" s="72">
        <f t="shared" si="287"/>
        <v>0</v>
      </c>
      <c r="AS459" s="72">
        <f t="shared" si="288"/>
        <v>0</v>
      </c>
      <c r="AT459" s="68">
        <f>IF(AS459&lt;=HORAS!$B$115,0,IF(AS459&lt;=HORAS!$B$116,0.25,IF(AS459&lt;=HORAS!$B$117,0.5,IF(AS459&lt;=HORAS!$B$114,0.75,1))))</f>
        <v>0</v>
      </c>
      <c r="AU459" s="67">
        <f t="shared" si="289"/>
        <v>0</v>
      </c>
      <c r="AV459" s="59">
        <f>IF(H459=1,IF(E459&gt;HORAS!$C$104,E459-HORAS!$C$104),0)</f>
        <v>0</v>
      </c>
      <c r="AW459" s="67">
        <f t="shared" si="290"/>
        <v>0</v>
      </c>
      <c r="AX459" s="67">
        <f t="shared" si="291"/>
        <v>0</v>
      </c>
      <c r="AY459" s="68">
        <f>IF(AX459&lt;=HORAS!$B$115,0,IF(AX459&lt;=HORAS!$B$116,0.25,IF(AX459&lt;=HORAS!$B$117,0.5,IF(AX459&lt;=HORAS!$B$114,0.75,1))))</f>
        <v>0</v>
      </c>
      <c r="AZ459" s="67">
        <f t="shared" si="292"/>
        <v>0</v>
      </c>
      <c r="BA459" s="67"/>
    </row>
    <row r="460" spans="1:53" s="72" customFormat="1" x14ac:dyDescent="0.2">
      <c r="A460" s="64"/>
      <c r="B460" s="64"/>
      <c r="C460" s="61"/>
      <c r="D460" s="62"/>
      <c r="E460" s="59"/>
      <c r="F460" s="66">
        <f>IF(G460=1,0,IF(E460&gt;HORAS!$B$96,E460-HORAS!$B$96,))</f>
        <v>0</v>
      </c>
      <c r="G460" s="67">
        <f t="shared" si="293"/>
        <v>0</v>
      </c>
      <c r="H460" s="67">
        <f>IF(D460&gt;=HORAS!$B$103,1,0)</f>
        <v>0</v>
      </c>
      <c r="I460" s="68">
        <f t="shared" si="294"/>
        <v>0</v>
      </c>
      <c r="J460" s="68">
        <f>IF(I460&lt;=HORAS!$B$115,0,IF(I460&lt;=HORAS!$B$116,0.25,IF(I460&lt;=HORAS!$B$117,0.5,IF(I460&lt;=HORAS!$B$114,0.75,1))))</f>
        <v>0</v>
      </c>
      <c r="K460" s="69">
        <f>IF(G460=1,0,IF(E460&gt;HORAS!$B$97,E460-HORAS!$B$97,0))</f>
        <v>0</v>
      </c>
      <c r="L460" s="68">
        <f t="shared" si="295"/>
        <v>0</v>
      </c>
      <c r="M460" s="68">
        <f t="shared" si="296"/>
        <v>0</v>
      </c>
      <c r="N460" s="67">
        <f t="shared" si="297"/>
        <v>0</v>
      </c>
      <c r="O460" s="67">
        <f>IF(E460&lt;HORAS!$B$97,J460,0)</f>
        <v>0</v>
      </c>
      <c r="P460" s="67">
        <f t="shared" si="298"/>
        <v>0</v>
      </c>
      <c r="Q460" s="67">
        <f>IF(E460&gt;HORAS!$B$97,J460,0)</f>
        <v>0</v>
      </c>
      <c r="R460" s="67">
        <f t="shared" si="271"/>
        <v>0</v>
      </c>
      <c r="S460" s="67">
        <f t="shared" si="272"/>
        <v>0</v>
      </c>
      <c r="T460" s="67"/>
      <c r="U460" s="67">
        <f t="shared" si="273"/>
        <v>6</v>
      </c>
      <c r="V460" s="70" t="e">
        <f>VLOOKUP(C460,HORAS!$A$120:$A$137,1,FALSE)</f>
        <v>#N/A</v>
      </c>
      <c r="W460" s="67" t="b">
        <f t="shared" si="274"/>
        <v>1</v>
      </c>
      <c r="X460" s="59">
        <f t="shared" si="275"/>
        <v>0</v>
      </c>
      <c r="Y460" s="71">
        <f t="shared" si="276"/>
        <v>0</v>
      </c>
      <c r="Z460" s="71">
        <f t="shared" si="277"/>
        <v>0</v>
      </c>
      <c r="AA460" s="67">
        <f t="shared" si="278"/>
        <v>0</v>
      </c>
      <c r="AB460" s="67">
        <f t="shared" si="279"/>
        <v>0</v>
      </c>
      <c r="AC460" s="69">
        <f>IF(U460=7,IF(E460&gt;HORAS!$B$97,E460-HORAS!$B$97,0),IF(W460=FALSE,IF(E460&gt;HORAS!$B$97,E460-HORAS!$B$97,0),0))</f>
        <v>0</v>
      </c>
      <c r="AD460" s="71">
        <f t="shared" si="280"/>
        <v>0</v>
      </c>
      <c r="AE460" s="71">
        <f t="shared" si="281"/>
        <v>0</v>
      </c>
      <c r="AF460" s="68">
        <f>IF(AE460&lt;=HORAS!$B$115,0,IF(AE460&lt;=HORAS!$B$116,0.25,IF(AE460&lt;=HORAS!$B$117,0.5,IF(AE460&lt;=HORAS!$B$114,0.75,1))))</f>
        <v>0</v>
      </c>
      <c r="AG460" s="67">
        <f t="shared" si="282"/>
        <v>0</v>
      </c>
      <c r="AH460" s="67">
        <f>IF(AA460&gt;=8,IF(E460&lt;HORAS!$B$97,AF460,0),0)</f>
        <v>0</v>
      </c>
      <c r="AI460" s="67">
        <f>IF(E460&gt;=HORAS!$B$97,AF460,0)</f>
        <v>0</v>
      </c>
      <c r="AJ460" s="67">
        <f t="shared" si="283"/>
        <v>0</v>
      </c>
      <c r="AK460" s="67">
        <f t="shared" si="283"/>
        <v>0</v>
      </c>
      <c r="AL460" s="71">
        <f t="shared" si="284"/>
        <v>0</v>
      </c>
      <c r="AN460" s="59">
        <f t="shared" si="285"/>
        <v>0</v>
      </c>
      <c r="AO460" s="58">
        <f>IF(H460=1,IF(D460&lt;HORAS!$B$104,HORAS!$D$104-HORAS!$B$104,HORAS!$D$104-D460),0)</f>
        <v>0</v>
      </c>
      <c r="AP460" s="58">
        <f>IF(H460=1,IF(E460&gt;HORAS!$C$104,HORAS!$C$104,E460),0)</f>
        <v>0</v>
      </c>
      <c r="AQ460" s="58">
        <f t="shared" si="286"/>
        <v>0</v>
      </c>
      <c r="AR460" s="72">
        <f t="shared" si="287"/>
        <v>0</v>
      </c>
      <c r="AS460" s="72">
        <f t="shared" si="288"/>
        <v>0</v>
      </c>
      <c r="AT460" s="68">
        <f>IF(AS460&lt;=HORAS!$B$115,0,IF(AS460&lt;=HORAS!$B$116,0.25,IF(AS460&lt;=HORAS!$B$117,0.5,IF(AS460&lt;=HORAS!$B$114,0.75,1))))</f>
        <v>0</v>
      </c>
      <c r="AU460" s="67">
        <f t="shared" si="289"/>
        <v>0</v>
      </c>
      <c r="AV460" s="59">
        <f>IF(H460=1,IF(E460&gt;HORAS!$C$104,E460-HORAS!$C$104),0)</f>
        <v>0</v>
      </c>
      <c r="AW460" s="67">
        <f t="shared" si="290"/>
        <v>0</v>
      </c>
      <c r="AX460" s="67">
        <f t="shared" si="291"/>
        <v>0</v>
      </c>
      <c r="AY460" s="68">
        <f>IF(AX460&lt;=HORAS!$B$115,0,IF(AX460&lt;=HORAS!$B$116,0.25,IF(AX460&lt;=HORAS!$B$117,0.5,IF(AX460&lt;=HORAS!$B$114,0.75,1))))</f>
        <v>0</v>
      </c>
      <c r="AZ460" s="67">
        <f t="shared" si="292"/>
        <v>0</v>
      </c>
      <c r="BA460" s="67"/>
    </row>
    <row r="461" spans="1:53" s="72" customFormat="1" x14ac:dyDescent="0.2">
      <c r="A461" s="64"/>
      <c r="B461" s="64"/>
      <c r="C461" s="61"/>
      <c r="D461" s="62"/>
      <c r="E461" s="59"/>
      <c r="F461" s="66">
        <f>IF(G461=1,0,IF(E461&gt;HORAS!$B$96,E461-HORAS!$B$96,))</f>
        <v>0</v>
      </c>
      <c r="G461" s="67">
        <f t="shared" si="293"/>
        <v>0</v>
      </c>
      <c r="H461" s="67">
        <f>IF(D461&gt;=HORAS!$B$103,1,0)</f>
        <v>0</v>
      </c>
      <c r="I461" s="68">
        <f t="shared" si="294"/>
        <v>0</v>
      </c>
      <c r="J461" s="68">
        <f>IF(I461&lt;=HORAS!$B$115,0,IF(I461&lt;=HORAS!$B$116,0.25,IF(I461&lt;=HORAS!$B$117,0.5,IF(I461&lt;=HORAS!$B$114,0.75,1))))</f>
        <v>0</v>
      </c>
      <c r="K461" s="69">
        <f>IF(G461=1,0,IF(E461&gt;HORAS!$B$97,E461-HORAS!$B$97,0))</f>
        <v>0</v>
      </c>
      <c r="L461" s="68">
        <f t="shared" si="295"/>
        <v>0</v>
      </c>
      <c r="M461" s="68">
        <f t="shared" si="296"/>
        <v>0</v>
      </c>
      <c r="N461" s="67">
        <f t="shared" si="297"/>
        <v>0</v>
      </c>
      <c r="O461" s="67">
        <f>IF(E461&lt;HORAS!$B$97,J461,0)</f>
        <v>0</v>
      </c>
      <c r="P461" s="67">
        <f t="shared" si="298"/>
        <v>0</v>
      </c>
      <c r="Q461" s="67">
        <f>IF(E461&gt;HORAS!$B$97,J461,0)</f>
        <v>0</v>
      </c>
      <c r="R461" s="67">
        <f t="shared" si="271"/>
        <v>0</v>
      </c>
      <c r="S461" s="67">
        <f t="shared" si="272"/>
        <v>0</v>
      </c>
      <c r="T461" s="67"/>
      <c r="U461" s="67">
        <f t="shared" si="273"/>
        <v>6</v>
      </c>
      <c r="V461" s="70" t="e">
        <f>VLOOKUP(C461,HORAS!$A$120:$A$137,1,FALSE)</f>
        <v>#N/A</v>
      </c>
      <c r="W461" s="67" t="b">
        <f t="shared" si="274"/>
        <v>1</v>
      </c>
      <c r="X461" s="59">
        <f t="shared" si="275"/>
        <v>0</v>
      </c>
      <c r="Y461" s="71">
        <f t="shared" si="276"/>
        <v>0</v>
      </c>
      <c r="Z461" s="71">
        <f t="shared" si="277"/>
        <v>0</v>
      </c>
      <c r="AA461" s="67">
        <f t="shared" si="278"/>
        <v>0</v>
      </c>
      <c r="AB461" s="67">
        <f t="shared" si="279"/>
        <v>0</v>
      </c>
      <c r="AC461" s="69">
        <f>IF(U461=7,IF(E461&gt;HORAS!$B$97,E461-HORAS!$B$97,0),IF(W461=FALSE,IF(E461&gt;HORAS!$B$97,E461-HORAS!$B$97,0),0))</f>
        <v>0</v>
      </c>
      <c r="AD461" s="71">
        <f t="shared" si="280"/>
        <v>0</v>
      </c>
      <c r="AE461" s="71">
        <f t="shared" si="281"/>
        <v>0</v>
      </c>
      <c r="AF461" s="68">
        <f>IF(AE461&lt;=HORAS!$B$115,0,IF(AE461&lt;=HORAS!$B$116,0.25,IF(AE461&lt;=HORAS!$B$117,0.5,IF(AE461&lt;=HORAS!$B$114,0.75,1))))</f>
        <v>0</v>
      </c>
      <c r="AG461" s="67">
        <f t="shared" si="282"/>
        <v>0</v>
      </c>
      <c r="AH461" s="67">
        <f>IF(AA461&gt;=8,IF(E461&lt;HORAS!$B$97,AF461,0),0)</f>
        <v>0</v>
      </c>
      <c r="AI461" s="67">
        <f>IF(E461&gt;=HORAS!$B$97,AF461,0)</f>
        <v>0</v>
      </c>
      <c r="AJ461" s="67">
        <f t="shared" si="283"/>
        <v>0</v>
      </c>
      <c r="AK461" s="67">
        <f t="shared" si="283"/>
        <v>0</v>
      </c>
      <c r="AL461" s="71">
        <f t="shared" si="284"/>
        <v>0</v>
      </c>
      <c r="AN461" s="59">
        <f t="shared" si="285"/>
        <v>0</v>
      </c>
      <c r="AO461" s="58">
        <f>IF(H461=1,IF(D461&lt;HORAS!$B$104,HORAS!$D$104-HORAS!$B$104,HORAS!$D$104-D461),0)</f>
        <v>0</v>
      </c>
      <c r="AP461" s="58">
        <f>IF(H461=1,IF(E461&gt;HORAS!$C$104,HORAS!$C$104,E461),0)</f>
        <v>0</v>
      </c>
      <c r="AQ461" s="58">
        <f t="shared" si="286"/>
        <v>0</v>
      </c>
      <c r="AR461" s="72">
        <f t="shared" si="287"/>
        <v>0</v>
      </c>
      <c r="AS461" s="72">
        <f t="shared" si="288"/>
        <v>0</v>
      </c>
      <c r="AT461" s="68">
        <f>IF(AS461&lt;=HORAS!$B$115,0,IF(AS461&lt;=HORAS!$B$116,0.25,IF(AS461&lt;=HORAS!$B$117,0.5,IF(AS461&lt;=HORAS!$B$114,0.75,1))))</f>
        <v>0</v>
      </c>
      <c r="AU461" s="67">
        <f t="shared" si="289"/>
        <v>0</v>
      </c>
      <c r="AV461" s="59">
        <f>IF(H461=1,IF(E461&gt;HORAS!$C$104,E461-HORAS!$C$104),0)</f>
        <v>0</v>
      </c>
      <c r="AW461" s="67">
        <f t="shared" si="290"/>
        <v>0</v>
      </c>
      <c r="AX461" s="67">
        <f t="shared" si="291"/>
        <v>0</v>
      </c>
      <c r="AY461" s="68">
        <f>IF(AX461&lt;=HORAS!$B$115,0,IF(AX461&lt;=HORAS!$B$116,0.25,IF(AX461&lt;=HORAS!$B$117,0.5,IF(AX461&lt;=HORAS!$B$114,0.75,1))))</f>
        <v>0</v>
      </c>
      <c r="AZ461" s="67">
        <f t="shared" si="292"/>
        <v>0</v>
      </c>
      <c r="BA461" s="67"/>
    </row>
    <row r="462" spans="1:53" s="72" customFormat="1" x14ac:dyDescent="0.2">
      <c r="A462" s="64"/>
      <c r="B462" s="64"/>
      <c r="C462" s="61"/>
      <c r="D462" s="62"/>
      <c r="E462" s="59"/>
      <c r="F462" s="66">
        <f>IF(G462=1,0,IF(E462&gt;HORAS!$B$96,E462-HORAS!$B$96,))</f>
        <v>0</v>
      </c>
      <c r="G462" s="67">
        <f t="shared" si="293"/>
        <v>0</v>
      </c>
      <c r="H462" s="67">
        <f>IF(D462&gt;=HORAS!$B$103,1,0)</f>
        <v>0</v>
      </c>
      <c r="I462" s="68">
        <f t="shared" si="294"/>
        <v>0</v>
      </c>
      <c r="J462" s="68">
        <f>IF(I462&lt;=HORAS!$B$115,0,IF(I462&lt;=HORAS!$B$116,0.25,IF(I462&lt;=HORAS!$B$117,0.5,IF(I462&lt;=HORAS!$B$114,0.75,1))))</f>
        <v>0</v>
      </c>
      <c r="K462" s="69">
        <f>IF(G462=1,0,IF(E462&gt;HORAS!$B$97,E462-HORAS!$B$97,0))</f>
        <v>0</v>
      </c>
      <c r="L462" s="68">
        <f t="shared" si="295"/>
        <v>0</v>
      </c>
      <c r="M462" s="68">
        <f t="shared" si="296"/>
        <v>0</v>
      </c>
      <c r="N462" s="67">
        <f t="shared" si="297"/>
        <v>0</v>
      </c>
      <c r="O462" s="67">
        <f>IF(E462&lt;HORAS!$B$97,J462,0)</f>
        <v>0</v>
      </c>
      <c r="P462" s="67">
        <f t="shared" si="298"/>
        <v>0</v>
      </c>
      <c r="Q462" s="67">
        <f>IF(E462&gt;HORAS!$B$97,J462,0)</f>
        <v>0</v>
      </c>
      <c r="R462" s="67">
        <f t="shared" si="271"/>
        <v>0</v>
      </c>
      <c r="S462" s="67">
        <f t="shared" si="272"/>
        <v>0</v>
      </c>
      <c r="T462" s="67"/>
      <c r="U462" s="67">
        <f t="shared" si="273"/>
        <v>6</v>
      </c>
      <c r="V462" s="70" t="e">
        <f>VLOOKUP(C462,HORAS!$A$120:$A$137,1,FALSE)</f>
        <v>#N/A</v>
      </c>
      <c r="W462" s="67" t="b">
        <f t="shared" si="274"/>
        <v>1</v>
      </c>
      <c r="X462" s="59">
        <f t="shared" si="275"/>
        <v>0</v>
      </c>
      <c r="Y462" s="71">
        <f t="shared" si="276"/>
        <v>0</v>
      </c>
      <c r="Z462" s="71">
        <f t="shared" si="277"/>
        <v>0</v>
      </c>
      <c r="AA462" s="67">
        <f t="shared" si="278"/>
        <v>0</v>
      </c>
      <c r="AB462" s="67">
        <f t="shared" si="279"/>
        <v>0</v>
      </c>
      <c r="AC462" s="69">
        <f>IF(U462=7,IF(E462&gt;HORAS!$B$97,E462-HORAS!$B$97,0),IF(W462=FALSE,IF(E462&gt;HORAS!$B$97,E462-HORAS!$B$97,0),0))</f>
        <v>0</v>
      </c>
      <c r="AD462" s="71">
        <f t="shared" si="280"/>
        <v>0</v>
      </c>
      <c r="AE462" s="71">
        <f t="shared" si="281"/>
        <v>0</v>
      </c>
      <c r="AF462" s="68">
        <f>IF(AE462&lt;=HORAS!$B$115,0,IF(AE462&lt;=HORAS!$B$116,0.25,IF(AE462&lt;=HORAS!$B$117,0.5,IF(AE462&lt;=HORAS!$B$114,0.75,1))))</f>
        <v>0</v>
      </c>
      <c r="AG462" s="67">
        <f t="shared" si="282"/>
        <v>0</v>
      </c>
      <c r="AH462" s="67">
        <f>IF(AA462&gt;=8,IF(E462&lt;HORAS!$B$97,AF462,0),0)</f>
        <v>0</v>
      </c>
      <c r="AI462" s="67">
        <f>IF(E462&gt;=HORAS!$B$97,AF462,0)</f>
        <v>0</v>
      </c>
      <c r="AJ462" s="67">
        <f t="shared" si="283"/>
        <v>0</v>
      </c>
      <c r="AK462" s="67">
        <f t="shared" si="283"/>
        <v>0</v>
      </c>
      <c r="AL462" s="71">
        <f t="shared" si="284"/>
        <v>0</v>
      </c>
      <c r="AN462" s="59">
        <f t="shared" si="285"/>
        <v>0</v>
      </c>
      <c r="AO462" s="58">
        <f>IF(H462=1,IF(D462&lt;HORAS!$B$104,HORAS!$D$104-HORAS!$B$104,HORAS!$D$104-D462),0)</f>
        <v>0</v>
      </c>
      <c r="AP462" s="58">
        <f>IF(H462=1,IF(E462&gt;HORAS!$C$104,HORAS!$C$104,E462),0)</f>
        <v>0</v>
      </c>
      <c r="AQ462" s="58">
        <f t="shared" si="286"/>
        <v>0</v>
      </c>
      <c r="AR462" s="72">
        <f t="shared" si="287"/>
        <v>0</v>
      </c>
      <c r="AS462" s="72">
        <f t="shared" si="288"/>
        <v>0</v>
      </c>
      <c r="AT462" s="68">
        <f>IF(AS462&lt;=HORAS!$B$115,0,IF(AS462&lt;=HORAS!$B$116,0.25,IF(AS462&lt;=HORAS!$B$117,0.5,IF(AS462&lt;=HORAS!$B$114,0.75,1))))</f>
        <v>0</v>
      </c>
      <c r="AU462" s="67">
        <f t="shared" si="289"/>
        <v>0</v>
      </c>
      <c r="AV462" s="59">
        <f>IF(H462=1,IF(E462&gt;HORAS!$C$104,E462-HORAS!$C$104),0)</f>
        <v>0</v>
      </c>
      <c r="AW462" s="67">
        <f t="shared" si="290"/>
        <v>0</v>
      </c>
      <c r="AX462" s="67">
        <f t="shared" si="291"/>
        <v>0</v>
      </c>
      <c r="AY462" s="68">
        <f>IF(AX462&lt;=HORAS!$B$115,0,IF(AX462&lt;=HORAS!$B$116,0.25,IF(AX462&lt;=HORAS!$B$117,0.5,IF(AX462&lt;=HORAS!$B$114,0.75,1))))</f>
        <v>0</v>
      </c>
      <c r="AZ462" s="67">
        <f t="shared" si="292"/>
        <v>0</v>
      </c>
      <c r="BA462" s="67"/>
    </row>
    <row r="463" spans="1:53" s="72" customFormat="1" x14ac:dyDescent="0.2">
      <c r="A463" s="64"/>
      <c r="B463" s="64"/>
      <c r="C463" s="61"/>
      <c r="D463" s="62"/>
      <c r="E463" s="59"/>
      <c r="F463" s="66">
        <f>IF(G463=1,0,IF(E463&gt;HORAS!$B$96,E463-HORAS!$B$96,))</f>
        <v>0</v>
      </c>
      <c r="G463" s="67">
        <f t="shared" si="293"/>
        <v>0</v>
      </c>
      <c r="H463" s="67">
        <f>IF(D463&gt;=HORAS!$B$103,1,0)</f>
        <v>0</v>
      </c>
      <c r="I463" s="68">
        <f t="shared" si="294"/>
        <v>0</v>
      </c>
      <c r="J463" s="68">
        <f>IF(I463&lt;=HORAS!$B$115,0,IF(I463&lt;=HORAS!$B$116,0.25,IF(I463&lt;=HORAS!$B$117,0.5,IF(I463&lt;=HORAS!$B$114,0.75,1))))</f>
        <v>0</v>
      </c>
      <c r="K463" s="69">
        <f>IF(G463=1,0,IF(E463&gt;HORAS!$B$97,E463-HORAS!$B$97,0))</f>
        <v>0</v>
      </c>
      <c r="L463" s="68">
        <f t="shared" si="295"/>
        <v>0</v>
      </c>
      <c r="M463" s="68">
        <f t="shared" si="296"/>
        <v>0</v>
      </c>
      <c r="N463" s="67">
        <f t="shared" si="297"/>
        <v>0</v>
      </c>
      <c r="O463" s="67">
        <f>IF(E463&lt;HORAS!$B$97,J463,0)</f>
        <v>0</v>
      </c>
      <c r="P463" s="67">
        <f t="shared" si="298"/>
        <v>0</v>
      </c>
      <c r="Q463" s="67">
        <f>IF(E463&gt;HORAS!$B$97,J463,0)</f>
        <v>0</v>
      </c>
      <c r="R463" s="67">
        <f t="shared" si="271"/>
        <v>0</v>
      </c>
      <c r="S463" s="67">
        <f t="shared" si="272"/>
        <v>0</v>
      </c>
      <c r="T463" s="67"/>
      <c r="U463" s="67">
        <f t="shared" si="273"/>
        <v>6</v>
      </c>
      <c r="V463" s="70" t="e">
        <f>VLOOKUP(C463,HORAS!$A$120:$A$137,1,FALSE)</f>
        <v>#N/A</v>
      </c>
      <c r="W463" s="67" t="b">
        <f t="shared" si="274"/>
        <v>1</v>
      </c>
      <c r="X463" s="59">
        <f t="shared" si="275"/>
        <v>0</v>
      </c>
      <c r="Y463" s="71">
        <f t="shared" si="276"/>
        <v>0</v>
      </c>
      <c r="Z463" s="71">
        <f t="shared" si="277"/>
        <v>0</v>
      </c>
      <c r="AA463" s="67">
        <f t="shared" si="278"/>
        <v>0</v>
      </c>
      <c r="AB463" s="67">
        <f t="shared" si="279"/>
        <v>0</v>
      </c>
      <c r="AC463" s="69">
        <f>IF(U463=7,IF(E463&gt;HORAS!$B$97,E463-HORAS!$B$97,0),IF(W463=FALSE,IF(E463&gt;HORAS!$B$97,E463-HORAS!$B$97,0),0))</f>
        <v>0</v>
      </c>
      <c r="AD463" s="71">
        <f t="shared" si="280"/>
        <v>0</v>
      </c>
      <c r="AE463" s="71">
        <f t="shared" si="281"/>
        <v>0</v>
      </c>
      <c r="AF463" s="68">
        <f>IF(AE463&lt;=HORAS!$B$115,0,IF(AE463&lt;=HORAS!$B$116,0.25,IF(AE463&lt;=HORAS!$B$117,0.5,IF(AE463&lt;=HORAS!$B$114,0.75,1))))</f>
        <v>0</v>
      </c>
      <c r="AG463" s="67">
        <f t="shared" si="282"/>
        <v>0</v>
      </c>
      <c r="AH463" s="67">
        <f>IF(AA463&gt;=8,IF(E463&lt;HORAS!$B$97,AF463,0),0)</f>
        <v>0</v>
      </c>
      <c r="AI463" s="67">
        <f>IF(E463&gt;=HORAS!$B$97,AF463,0)</f>
        <v>0</v>
      </c>
      <c r="AJ463" s="67">
        <f t="shared" si="283"/>
        <v>0</v>
      </c>
      <c r="AK463" s="67">
        <f t="shared" si="283"/>
        <v>0</v>
      </c>
      <c r="AL463" s="71">
        <f t="shared" si="284"/>
        <v>0</v>
      </c>
      <c r="AN463" s="59">
        <f t="shared" si="285"/>
        <v>0</v>
      </c>
      <c r="AO463" s="58">
        <f>IF(H463=1,IF(D463&lt;HORAS!$B$104,HORAS!$D$104-HORAS!$B$104,HORAS!$D$104-D463),0)</f>
        <v>0</v>
      </c>
      <c r="AP463" s="58">
        <f>IF(H463=1,IF(E463&gt;HORAS!$C$104,HORAS!$C$104,E463),0)</f>
        <v>0</v>
      </c>
      <c r="AQ463" s="58">
        <f t="shared" si="286"/>
        <v>0</v>
      </c>
      <c r="AR463" s="72">
        <f t="shared" si="287"/>
        <v>0</v>
      </c>
      <c r="AS463" s="72">
        <f t="shared" si="288"/>
        <v>0</v>
      </c>
      <c r="AT463" s="68">
        <f>IF(AS463&lt;=HORAS!$B$115,0,IF(AS463&lt;=HORAS!$B$116,0.25,IF(AS463&lt;=HORAS!$B$117,0.5,IF(AS463&lt;=HORAS!$B$114,0.75,1))))</f>
        <v>0</v>
      </c>
      <c r="AU463" s="67">
        <f t="shared" si="289"/>
        <v>0</v>
      </c>
      <c r="AV463" s="59">
        <f>IF(H463=1,IF(E463&gt;HORAS!$C$104,E463-HORAS!$C$104),0)</f>
        <v>0</v>
      </c>
      <c r="AW463" s="67">
        <f t="shared" si="290"/>
        <v>0</v>
      </c>
      <c r="AX463" s="67">
        <f t="shared" si="291"/>
        <v>0</v>
      </c>
      <c r="AY463" s="68">
        <f>IF(AX463&lt;=HORAS!$B$115,0,IF(AX463&lt;=HORAS!$B$116,0.25,IF(AX463&lt;=HORAS!$B$117,0.5,IF(AX463&lt;=HORAS!$B$114,0.75,1))))</f>
        <v>0</v>
      </c>
      <c r="AZ463" s="67">
        <f t="shared" si="292"/>
        <v>0</v>
      </c>
      <c r="BA463" s="67"/>
    </row>
    <row r="464" spans="1:53" s="72" customFormat="1" x14ac:dyDescent="0.2">
      <c r="A464" s="64"/>
      <c r="B464" s="64"/>
      <c r="C464" s="61"/>
      <c r="D464" s="62"/>
      <c r="E464" s="59"/>
      <c r="F464" s="66">
        <f>IF(G464=1,0,IF(E464&gt;HORAS!$B$96,E464-HORAS!$B$96,))</f>
        <v>0</v>
      </c>
      <c r="G464" s="67">
        <f t="shared" si="293"/>
        <v>0</v>
      </c>
      <c r="H464" s="67">
        <f>IF(D464&gt;=HORAS!$B$103,1,0)</f>
        <v>0</v>
      </c>
      <c r="I464" s="68">
        <f t="shared" si="294"/>
        <v>0</v>
      </c>
      <c r="J464" s="68">
        <f>IF(I464&lt;=HORAS!$B$115,0,IF(I464&lt;=HORAS!$B$116,0.25,IF(I464&lt;=HORAS!$B$117,0.5,IF(I464&lt;=HORAS!$B$114,0.75,1))))</f>
        <v>0</v>
      </c>
      <c r="K464" s="69">
        <f>IF(G464=1,0,IF(E464&gt;HORAS!$B$97,E464-HORAS!$B$97,0))</f>
        <v>0</v>
      </c>
      <c r="L464" s="68">
        <f t="shared" si="295"/>
        <v>0</v>
      </c>
      <c r="M464" s="68">
        <f t="shared" si="296"/>
        <v>0</v>
      </c>
      <c r="N464" s="67">
        <f t="shared" si="297"/>
        <v>0</v>
      </c>
      <c r="O464" s="67">
        <f>IF(E464&lt;HORAS!$B$97,J464,0)</f>
        <v>0</v>
      </c>
      <c r="P464" s="67">
        <f t="shared" si="298"/>
        <v>0</v>
      </c>
      <c r="Q464" s="67">
        <f>IF(E464&gt;HORAS!$B$97,J464,0)</f>
        <v>0</v>
      </c>
      <c r="R464" s="67">
        <f t="shared" si="271"/>
        <v>0</v>
      </c>
      <c r="S464" s="67">
        <f t="shared" si="272"/>
        <v>0</v>
      </c>
      <c r="T464" s="67"/>
      <c r="U464" s="67">
        <f t="shared" si="273"/>
        <v>6</v>
      </c>
      <c r="V464" s="70" t="e">
        <f>VLOOKUP(C464,HORAS!$A$120:$A$137,1,FALSE)</f>
        <v>#N/A</v>
      </c>
      <c r="W464" s="67" t="b">
        <f t="shared" si="274"/>
        <v>1</v>
      </c>
      <c r="X464" s="59">
        <f t="shared" si="275"/>
        <v>0</v>
      </c>
      <c r="Y464" s="71">
        <f t="shared" si="276"/>
        <v>0</v>
      </c>
      <c r="Z464" s="71">
        <f t="shared" si="277"/>
        <v>0</v>
      </c>
      <c r="AA464" s="67">
        <f t="shared" si="278"/>
        <v>0</v>
      </c>
      <c r="AB464" s="67">
        <f t="shared" si="279"/>
        <v>0</v>
      </c>
      <c r="AC464" s="69">
        <f>IF(U464=7,IF(E464&gt;HORAS!$B$97,E464-HORAS!$B$97,0),IF(W464=FALSE,IF(E464&gt;HORAS!$B$97,E464-HORAS!$B$97,0),0))</f>
        <v>0</v>
      </c>
      <c r="AD464" s="71">
        <f t="shared" si="280"/>
        <v>0</v>
      </c>
      <c r="AE464" s="71">
        <f t="shared" si="281"/>
        <v>0</v>
      </c>
      <c r="AF464" s="68">
        <f>IF(AE464&lt;=HORAS!$B$115,0,IF(AE464&lt;=HORAS!$B$116,0.25,IF(AE464&lt;=HORAS!$B$117,0.5,IF(AE464&lt;=HORAS!$B$114,0.75,1))))</f>
        <v>0</v>
      </c>
      <c r="AG464" s="67">
        <f t="shared" si="282"/>
        <v>0</v>
      </c>
      <c r="AH464" s="67">
        <f>IF(AA464&gt;=8,IF(E464&lt;HORAS!$B$97,AF464,0),0)</f>
        <v>0</v>
      </c>
      <c r="AI464" s="67">
        <f>IF(E464&gt;=HORAS!$B$97,AF464,0)</f>
        <v>0</v>
      </c>
      <c r="AJ464" s="67">
        <f t="shared" si="283"/>
        <v>0</v>
      </c>
      <c r="AK464" s="67">
        <f t="shared" si="283"/>
        <v>0</v>
      </c>
      <c r="AL464" s="71">
        <f t="shared" si="284"/>
        <v>0</v>
      </c>
      <c r="AN464" s="59">
        <f t="shared" si="285"/>
        <v>0</v>
      </c>
      <c r="AO464" s="58">
        <f>IF(H464=1,IF(D464&lt;HORAS!$B$104,HORAS!$D$104-HORAS!$B$104,HORAS!$D$104-D464),0)</f>
        <v>0</v>
      </c>
      <c r="AP464" s="58">
        <f>IF(H464=1,IF(E464&gt;HORAS!$C$104,HORAS!$C$104,E464),0)</f>
        <v>0</v>
      </c>
      <c r="AQ464" s="58">
        <f t="shared" si="286"/>
        <v>0</v>
      </c>
      <c r="AR464" s="72">
        <f t="shared" si="287"/>
        <v>0</v>
      </c>
      <c r="AS464" s="72">
        <f t="shared" si="288"/>
        <v>0</v>
      </c>
      <c r="AT464" s="68">
        <f>IF(AS464&lt;=HORAS!$B$115,0,IF(AS464&lt;=HORAS!$B$116,0.25,IF(AS464&lt;=HORAS!$B$117,0.5,IF(AS464&lt;=HORAS!$B$114,0.75,1))))</f>
        <v>0</v>
      </c>
      <c r="AU464" s="67">
        <f t="shared" si="289"/>
        <v>0</v>
      </c>
      <c r="AV464" s="59">
        <f>IF(H464=1,IF(E464&gt;HORAS!$C$104,E464-HORAS!$C$104),0)</f>
        <v>0</v>
      </c>
      <c r="AW464" s="67">
        <f t="shared" si="290"/>
        <v>0</v>
      </c>
      <c r="AX464" s="67">
        <f t="shared" si="291"/>
        <v>0</v>
      </c>
      <c r="AY464" s="68">
        <f>IF(AX464&lt;=HORAS!$B$115,0,IF(AX464&lt;=HORAS!$B$116,0.25,IF(AX464&lt;=HORAS!$B$117,0.5,IF(AX464&lt;=HORAS!$B$114,0.75,1))))</f>
        <v>0</v>
      </c>
      <c r="AZ464" s="67">
        <f t="shared" si="292"/>
        <v>0</v>
      </c>
      <c r="BA464" s="67"/>
    </row>
    <row r="465" spans="1:53" s="72" customFormat="1" x14ac:dyDescent="0.2">
      <c r="A465" s="64"/>
      <c r="B465" s="64"/>
      <c r="C465" s="61"/>
      <c r="D465" s="62"/>
      <c r="E465" s="59"/>
      <c r="F465" s="66">
        <f>IF(G465=1,0,IF(E465&gt;HORAS!$B$96,E465-HORAS!$B$96,))</f>
        <v>0</v>
      </c>
      <c r="G465" s="67">
        <f t="shared" si="293"/>
        <v>0</v>
      </c>
      <c r="H465" s="67">
        <f>IF(D465&gt;=HORAS!$B$103,1,0)</f>
        <v>0</v>
      </c>
      <c r="I465" s="68">
        <f t="shared" si="294"/>
        <v>0</v>
      </c>
      <c r="J465" s="68">
        <f>IF(I465&lt;=HORAS!$B$115,0,IF(I465&lt;=HORAS!$B$116,0.25,IF(I465&lt;=HORAS!$B$117,0.5,IF(I465&lt;=HORAS!$B$114,0.75,1))))</f>
        <v>0</v>
      </c>
      <c r="K465" s="69">
        <f>IF(G465=1,0,IF(E465&gt;HORAS!$B$97,E465-HORAS!$B$97,0))</f>
        <v>0</v>
      </c>
      <c r="L465" s="68">
        <f t="shared" si="295"/>
        <v>0</v>
      </c>
      <c r="M465" s="68">
        <f t="shared" si="296"/>
        <v>0</v>
      </c>
      <c r="N465" s="67">
        <f t="shared" si="297"/>
        <v>0</v>
      </c>
      <c r="O465" s="67">
        <f>IF(E465&lt;HORAS!$B$97,J465,0)</f>
        <v>0</v>
      </c>
      <c r="P465" s="67">
        <f t="shared" si="298"/>
        <v>0</v>
      </c>
      <c r="Q465" s="67">
        <f>IF(E465&gt;HORAS!$B$97,J465,0)</f>
        <v>0</v>
      </c>
      <c r="R465" s="67">
        <f t="shared" si="271"/>
        <v>0</v>
      </c>
      <c r="S465" s="67">
        <f t="shared" si="272"/>
        <v>0</v>
      </c>
      <c r="T465" s="67"/>
      <c r="U465" s="67">
        <f t="shared" si="273"/>
        <v>6</v>
      </c>
      <c r="V465" s="70" t="e">
        <f>VLOOKUP(C465,HORAS!$A$120:$A$137,1,FALSE)</f>
        <v>#N/A</v>
      </c>
      <c r="W465" s="67" t="b">
        <f t="shared" si="274"/>
        <v>1</v>
      </c>
      <c r="X465" s="59">
        <f t="shared" si="275"/>
        <v>0</v>
      </c>
      <c r="Y465" s="71">
        <f t="shared" si="276"/>
        <v>0</v>
      </c>
      <c r="Z465" s="71">
        <f t="shared" si="277"/>
        <v>0</v>
      </c>
      <c r="AA465" s="67">
        <f t="shared" si="278"/>
        <v>0</v>
      </c>
      <c r="AB465" s="67">
        <f t="shared" si="279"/>
        <v>0</v>
      </c>
      <c r="AC465" s="69">
        <f>IF(U465=7,IF(E465&gt;HORAS!$B$97,E465-HORAS!$B$97,0),IF(W465=FALSE,IF(E465&gt;HORAS!$B$97,E465-HORAS!$B$97,0),0))</f>
        <v>0</v>
      </c>
      <c r="AD465" s="71">
        <f t="shared" si="280"/>
        <v>0</v>
      </c>
      <c r="AE465" s="71">
        <f t="shared" si="281"/>
        <v>0</v>
      </c>
      <c r="AF465" s="68">
        <f>IF(AE465&lt;=HORAS!$B$115,0,IF(AE465&lt;=HORAS!$B$116,0.25,IF(AE465&lt;=HORAS!$B$117,0.5,IF(AE465&lt;=HORAS!$B$114,0.75,1))))</f>
        <v>0</v>
      </c>
      <c r="AG465" s="67">
        <f t="shared" si="282"/>
        <v>0</v>
      </c>
      <c r="AH465" s="67">
        <f>IF(AA465&gt;=8,IF(E465&lt;HORAS!$B$97,AF465,0),0)</f>
        <v>0</v>
      </c>
      <c r="AI465" s="67">
        <f>IF(E465&gt;=HORAS!$B$97,AF465,0)</f>
        <v>0</v>
      </c>
      <c r="AJ465" s="67">
        <f t="shared" si="283"/>
        <v>0</v>
      </c>
      <c r="AK465" s="67">
        <f t="shared" si="283"/>
        <v>0</v>
      </c>
      <c r="AL465" s="71">
        <f t="shared" si="284"/>
        <v>0</v>
      </c>
      <c r="AN465" s="59">
        <f t="shared" si="285"/>
        <v>0</v>
      </c>
      <c r="AO465" s="58">
        <f>IF(H465=1,IF(D465&lt;HORAS!$B$104,HORAS!$D$104-HORAS!$B$104,HORAS!$D$104-D465),0)</f>
        <v>0</v>
      </c>
      <c r="AP465" s="58">
        <f>IF(H465=1,IF(E465&gt;HORAS!$C$104,HORAS!$C$104,E465),0)</f>
        <v>0</v>
      </c>
      <c r="AQ465" s="58">
        <f t="shared" si="286"/>
        <v>0</v>
      </c>
      <c r="AR465" s="72">
        <f t="shared" si="287"/>
        <v>0</v>
      </c>
      <c r="AS465" s="72">
        <f t="shared" si="288"/>
        <v>0</v>
      </c>
      <c r="AT465" s="68">
        <f>IF(AS465&lt;=HORAS!$B$115,0,IF(AS465&lt;=HORAS!$B$116,0.25,IF(AS465&lt;=HORAS!$B$117,0.5,IF(AS465&lt;=HORAS!$B$114,0.75,1))))</f>
        <v>0</v>
      </c>
      <c r="AU465" s="67">
        <f t="shared" si="289"/>
        <v>0</v>
      </c>
      <c r="AV465" s="59">
        <f>IF(H465=1,IF(E465&gt;HORAS!$C$104,E465-HORAS!$C$104),0)</f>
        <v>0</v>
      </c>
      <c r="AW465" s="67">
        <f t="shared" si="290"/>
        <v>0</v>
      </c>
      <c r="AX465" s="67">
        <f t="shared" si="291"/>
        <v>0</v>
      </c>
      <c r="AY465" s="68">
        <f>IF(AX465&lt;=HORAS!$B$115,0,IF(AX465&lt;=HORAS!$B$116,0.25,IF(AX465&lt;=HORAS!$B$117,0.5,IF(AX465&lt;=HORAS!$B$114,0.75,1))))</f>
        <v>0</v>
      </c>
      <c r="AZ465" s="67">
        <f t="shared" si="292"/>
        <v>0</v>
      </c>
      <c r="BA465" s="67"/>
    </row>
    <row r="466" spans="1:53" s="72" customFormat="1" x14ac:dyDescent="0.2">
      <c r="A466" s="64"/>
      <c r="B466" s="64"/>
      <c r="C466" s="61"/>
      <c r="D466" s="62"/>
      <c r="E466" s="59"/>
      <c r="F466" s="66">
        <f>IF(G466=1,0,IF(E466&gt;HORAS!$B$96,E466-HORAS!$B$96,))</f>
        <v>0</v>
      </c>
      <c r="G466" s="67">
        <f t="shared" si="293"/>
        <v>0</v>
      </c>
      <c r="H466" s="67">
        <f>IF(D466&gt;=HORAS!$B$103,1,0)</f>
        <v>0</v>
      </c>
      <c r="I466" s="68">
        <f t="shared" si="294"/>
        <v>0</v>
      </c>
      <c r="J466" s="68">
        <f>IF(I466&lt;=HORAS!$B$115,0,IF(I466&lt;=HORAS!$B$116,0.25,IF(I466&lt;=HORAS!$B$117,0.5,IF(I466&lt;=HORAS!$B$114,0.75,1))))</f>
        <v>0</v>
      </c>
      <c r="K466" s="69">
        <f>IF(G466=1,0,IF(E466&gt;HORAS!$B$97,E466-HORAS!$B$97,0))</f>
        <v>0</v>
      </c>
      <c r="L466" s="68">
        <f t="shared" si="295"/>
        <v>0</v>
      </c>
      <c r="M466" s="68">
        <f t="shared" si="296"/>
        <v>0</v>
      </c>
      <c r="N466" s="67">
        <f t="shared" si="297"/>
        <v>0</v>
      </c>
      <c r="O466" s="67">
        <f>IF(E466&lt;HORAS!$B$97,J466,0)</f>
        <v>0</v>
      </c>
      <c r="P466" s="67">
        <f t="shared" si="298"/>
        <v>0</v>
      </c>
      <c r="Q466" s="67">
        <f>IF(E466&gt;HORAS!$B$97,J466,0)</f>
        <v>0</v>
      </c>
      <c r="R466" s="67">
        <f t="shared" si="271"/>
        <v>0</v>
      </c>
      <c r="S466" s="67">
        <f t="shared" si="272"/>
        <v>0</v>
      </c>
      <c r="T466" s="67"/>
      <c r="U466" s="67">
        <f t="shared" si="273"/>
        <v>6</v>
      </c>
      <c r="V466" s="70" t="e">
        <f>VLOOKUP(C466,HORAS!$A$120:$A$137,1,FALSE)</f>
        <v>#N/A</v>
      </c>
      <c r="W466" s="67" t="b">
        <f t="shared" si="274"/>
        <v>1</v>
      </c>
      <c r="X466" s="59">
        <f t="shared" si="275"/>
        <v>0</v>
      </c>
      <c r="Y466" s="71">
        <f t="shared" si="276"/>
        <v>0</v>
      </c>
      <c r="Z466" s="71">
        <f t="shared" si="277"/>
        <v>0</v>
      </c>
      <c r="AA466" s="67">
        <f t="shared" si="278"/>
        <v>0</v>
      </c>
      <c r="AB466" s="67">
        <f t="shared" si="279"/>
        <v>0</v>
      </c>
      <c r="AC466" s="69">
        <f>IF(U466=7,IF(E466&gt;HORAS!$B$97,E466-HORAS!$B$97,0),IF(W466=FALSE,IF(E466&gt;HORAS!$B$97,E466-HORAS!$B$97,0),0))</f>
        <v>0</v>
      </c>
      <c r="AD466" s="71">
        <f t="shared" si="280"/>
        <v>0</v>
      </c>
      <c r="AE466" s="71">
        <f t="shared" si="281"/>
        <v>0</v>
      </c>
      <c r="AF466" s="68">
        <f>IF(AE466&lt;=HORAS!$B$115,0,IF(AE466&lt;=HORAS!$B$116,0.25,IF(AE466&lt;=HORAS!$B$117,0.5,IF(AE466&lt;=HORAS!$B$114,0.75,1))))</f>
        <v>0</v>
      </c>
      <c r="AG466" s="67">
        <f t="shared" si="282"/>
        <v>0</v>
      </c>
      <c r="AH466" s="67">
        <f>IF(AA466&gt;=8,IF(E466&lt;HORAS!$B$97,AF466,0),0)</f>
        <v>0</v>
      </c>
      <c r="AI466" s="67">
        <f>IF(E466&gt;=HORAS!$B$97,AF466,0)</f>
        <v>0</v>
      </c>
      <c r="AJ466" s="67">
        <f t="shared" si="283"/>
        <v>0</v>
      </c>
      <c r="AK466" s="67">
        <f t="shared" si="283"/>
        <v>0</v>
      </c>
      <c r="AL466" s="71">
        <f t="shared" si="284"/>
        <v>0</v>
      </c>
      <c r="AN466" s="59">
        <f t="shared" si="285"/>
        <v>0</v>
      </c>
      <c r="AO466" s="58">
        <f>IF(H466=1,IF(D466&lt;HORAS!$B$104,HORAS!$D$104-HORAS!$B$104,HORAS!$D$104-D466),0)</f>
        <v>0</v>
      </c>
      <c r="AP466" s="58">
        <f>IF(H466=1,IF(E466&gt;HORAS!$C$104,HORAS!$C$104,E466),0)</f>
        <v>0</v>
      </c>
      <c r="AQ466" s="58">
        <f t="shared" si="286"/>
        <v>0</v>
      </c>
      <c r="AR466" s="72">
        <f t="shared" si="287"/>
        <v>0</v>
      </c>
      <c r="AS466" s="72">
        <f t="shared" si="288"/>
        <v>0</v>
      </c>
      <c r="AT466" s="68">
        <f>IF(AS466&lt;=HORAS!$B$115,0,IF(AS466&lt;=HORAS!$B$116,0.25,IF(AS466&lt;=HORAS!$B$117,0.5,IF(AS466&lt;=HORAS!$B$114,0.75,1))))</f>
        <v>0</v>
      </c>
      <c r="AU466" s="67">
        <f t="shared" si="289"/>
        <v>0</v>
      </c>
      <c r="AV466" s="59">
        <f>IF(H466=1,IF(E466&gt;HORAS!$C$104,E466-HORAS!$C$104),0)</f>
        <v>0</v>
      </c>
      <c r="AW466" s="67">
        <f t="shared" si="290"/>
        <v>0</v>
      </c>
      <c r="AX466" s="67">
        <f t="shared" si="291"/>
        <v>0</v>
      </c>
      <c r="AY466" s="68">
        <f>IF(AX466&lt;=HORAS!$B$115,0,IF(AX466&lt;=HORAS!$B$116,0.25,IF(AX466&lt;=HORAS!$B$117,0.5,IF(AX466&lt;=HORAS!$B$114,0.75,1))))</f>
        <v>0</v>
      </c>
      <c r="AZ466" s="67">
        <f t="shared" si="292"/>
        <v>0</v>
      </c>
      <c r="BA466" s="67"/>
    </row>
    <row r="467" spans="1:53" s="72" customFormat="1" x14ac:dyDescent="0.2">
      <c r="A467" s="64"/>
      <c r="B467" s="64"/>
      <c r="C467" s="61"/>
      <c r="D467" s="62"/>
      <c r="E467" s="63"/>
      <c r="F467" s="66">
        <f>IF(G467=1,0,IF(E467&gt;HORAS!$B$96,E467-HORAS!$B$96,))</f>
        <v>0</v>
      </c>
      <c r="G467" s="67">
        <f t="shared" si="293"/>
        <v>0</v>
      </c>
      <c r="H467" s="67">
        <f>IF(D467&gt;=HORAS!$B$103,1,0)</f>
        <v>0</v>
      </c>
      <c r="I467" s="68">
        <f t="shared" si="294"/>
        <v>0</v>
      </c>
      <c r="J467" s="68">
        <f>IF(I467&lt;=HORAS!$B$115,0,IF(I467&lt;=HORAS!$B$116,0.25,IF(I467&lt;=HORAS!$B$117,0.5,IF(I467&lt;=HORAS!$B$114,0.75,1))))</f>
        <v>0</v>
      </c>
      <c r="K467" s="69">
        <f>IF(G467=1,0,IF(E467&gt;HORAS!$B$97,E467-HORAS!$B$97,0))</f>
        <v>0</v>
      </c>
      <c r="L467" s="68">
        <f t="shared" si="295"/>
        <v>0</v>
      </c>
      <c r="M467" s="68">
        <f t="shared" si="296"/>
        <v>0</v>
      </c>
      <c r="N467" s="67">
        <f t="shared" si="297"/>
        <v>0</v>
      </c>
      <c r="O467" s="67">
        <f>IF(E467&lt;HORAS!$B$97,J467,0)</f>
        <v>0</v>
      </c>
      <c r="P467" s="67">
        <f t="shared" si="298"/>
        <v>0</v>
      </c>
      <c r="Q467" s="67">
        <f>IF(E467&gt;HORAS!$B$97,J467,0)</f>
        <v>0</v>
      </c>
      <c r="R467" s="67">
        <f t="shared" si="271"/>
        <v>0</v>
      </c>
      <c r="S467" s="67">
        <f t="shared" si="272"/>
        <v>0</v>
      </c>
      <c r="T467" s="67"/>
      <c r="U467" s="67">
        <f t="shared" si="273"/>
        <v>6</v>
      </c>
      <c r="V467" s="70" t="e">
        <f>VLOOKUP(C467,HORAS!$A$120:$A$137,1,FALSE)</f>
        <v>#N/A</v>
      </c>
      <c r="W467" s="67" t="b">
        <f t="shared" si="274"/>
        <v>1</v>
      </c>
      <c r="X467" s="59">
        <f t="shared" si="275"/>
        <v>0</v>
      </c>
      <c r="Y467" s="71">
        <f t="shared" si="276"/>
        <v>0</v>
      </c>
      <c r="Z467" s="71">
        <f t="shared" si="277"/>
        <v>0</v>
      </c>
      <c r="AA467" s="67">
        <f t="shared" si="278"/>
        <v>0</v>
      </c>
      <c r="AB467" s="67">
        <f t="shared" si="279"/>
        <v>0</v>
      </c>
      <c r="AC467" s="69">
        <f>IF(U467=7,IF(E467&gt;HORAS!$B$97,E467-HORAS!$B$97,0),IF(W467=FALSE,IF(E467&gt;HORAS!$B$97,E467-HORAS!$B$97,0),0))</f>
        <v>0</v>
      </c>
      <c r="AD467" s="71">
        <f t="shared" si="280"/>
        <v>0</v>
      </c>
      <c r="AE467" s="71">
        <f t="shared" si="281"/>
        <v>0</v>
      </c>
      <c r="AF467" s="68">
        <f>IF(AE467&lt;=HORAS!$B$115,0,IF(AE467&lt;=HORAS!$B$116,0.25,IF(AE467&lt;=HORAS!$B$117,0.5,IF(AE467&lt;=HORAS!$B$114,0.75,1))))</f>
        <v>0</v>
      </c>
      <c r="AG467" s="67">
        <f t="shared" si="282"/>
        <v>0</v>
      </c>
      <c r="AH467" s="67">
        <f>IF(AA467&gt;=8,IF(E467&lt;HORAS!$B$97,AF467,0),0)</f>
        <v>0</v>
      </c>
      <c r="AI467" s="67">
        <f>IF(E467&gt;=HORAS!$B$97,AF467,0)</f>
        <v>0</v>
      </c>
      <c r="AJ467" s="67">
        <f t="shared" si="283"/>
        <v>0</v>
      </c>
      <c r="AK467" s="67">
        <f t="shared" si="283"/>
        <v>0</v>
      </c>
      <c r="AL467" s="71">
        <f t="shared" si="284"/>
        <v>0</v>
      </c>
      <c r="AN467" s="59">
        <f t="shared" si="285"/>
        <v>0</v>
      </c>
      <c r="AO467" s="58">
        <f>IF(H467=1,IF(D467&lt;HORAS!$B$104,HORAS!$D$104-HORAS!$B$104,HORAS!$D$104-D467),0)</f>
        <v>0</v>
      </c>
      <c r="AP467" s="58">
        <f>IF(H467=1,IF(E467&gt;HORAS!$C$104,HORAS!$C$104,E467),0)</f>
        <v>0</v>
      </c>
      <c r="AQ467" s="58">
        <f t="shared" si="286"/>
        <v>0</v>
      </c>
      <c r="AR467" s="72">
        <f t="shared" si="287"/>
        <v>0</v>
      </c>
      <c r="AS467" s="72">
        <f t="shared" si="288"/>
        <v>0</v>
      </c>
      <c r="AT467" s="68">
        <f>IF(AS467&lt;=HORAS!$B$115,0,IF(AS467&lt;=HORAS!$B$116,0.25,IF(AS467&lt;=HORAS!$B$117,0.5,IF(AS467&lt;=HORAS!$B$114,0.75,1))))</f>
        <v>0</v>
      </c>
      <c r="AU467" s="67">
        <f t="shared" si="289"/>
        <v>0</v>
      </c>
      <c r="AV467" s="59">
        <f>IF(H467=1,IF(E467&gt;HORAS!$C$104,E467-HORAS!$C$104),0)</f>
        <v>0</v>
      </c>
      <c r="AW467" s="67">
        <f t="shared" si="290"/>
        <v>0</v>
      </c>
      <c r="AX467" s="67">
        <f t="shared" si="291"/>
        <v>0</v>
      </c>
      <c r="AY467" s="68">
        <f>IF(AX467&lt;=HORAS!$B$115,0,IF(AX467&lt;=HORAS!$B$116,0.25,IF(AX467&lt;=HORAS!$B$117,0.5,IF(AX467&lt;=HORAS!$B$114,0.75,1))))</f>
        <v>0</v>
      </c>
      <c r="AZ467" s="67">
        <f t="shared" si="292"/>
        <v>0</v>
      </c>
      <c r="BA467" s="67"/>
    </row>
    <row r="468" spans="1:53" s="72" customFormat="1" x14ac:dyDescent="0.2">
      <c r="A468" s="64"/>
      <c r="B468" s="64"/>
      <c r="C468" s="61"/>
      <c r="D468" s="62"/>
      <c r="E468" s="64"/>
      <c r="F468" s="66">
        <f>IF(G468=1,0,IF(E468&gt;HORAS!$B$96,E468-HORAS!$B$96,))</f>
        <v>0</v>
      </c>
      <c r="G468" s="67">
        <f t="shared" si="293"/>
        <v>0</v>
      </c>
      <c r="H468" s="67">
        <f>IF(D468&gt;=HORAS!$B$103,1,0)</f>
        <v>0</v>
      </c>
      <c r="I468" s="68">
        <f t="shared" si="294"/>
        <v>0</v>
      </c>
      <c r="J468" s="68">
        <f>IF(I468&lt;=HORAS!$B$115,0,IF(I468&lt;=HORAS!$B$116,0.25,IF(I468&lt;=HORAS!$B$117,0.5,IF(I468&lt;=HORAS!$B$114,0.75,1))))</f>
        <v>0</v>
      </c>
      <c r="K468" s="69">
        <f>IF(G468=1,0,IF(E468&gt;HORAS!$B$97,E468-HORAS!$B$97,0))</f>
        <v>0</v>
      </c>
      <c r="L468" s="68">
        <f t="shared" si="295"/>
        <v>0</v>
      </c>
      <c r="M468" s="68">
        <f t="shared" si="296"/>
        <v>0</v>
      </c>
      <c r="N468" s="67">
        <f t="shared" si="297"/>
        <v>0</v>
      </c>
      <c r="O468" s="67">
        <f>IF(E468&lt;HORAS!$B$97,J468,0)</f>
        <v>0</v>
      </c>
      <c r="P468" s="67">
        <f t="shared" si="298"/>
        <v>0</v>
      </c>
      <c r="Q468" s="67">
        <f>IF(E468&gt;HORAS!$B$97,J468,0)</f>
        <v>0</v>
      </c>
      <c r="R468" s="67">
        <f t="shared" si="271"/>
        <v>0</v>
      </c>
      <c r="S468" s="67">
        <f t="shared" si="272"/>
        <v>0</v>
      </c>
      <c r="T468" s="67"/>
      <c r="U468" s="67">
        <f t="shared" si="273"/>
        <v>6</v>
      </c>
      <c r="V468" s="70" t="e">
        <f>VLOOKUP(C468,HORAS!$A$120:$A$137,1,FALSE)</f>
        <v>#N/A</v>
      </c>
      <c r="W468" s="67" t="b">
        <f t="shared" si="274"/>
        <v>1</v>
      </c>
      <c r="X468" s="59">
        <f t="shared" si="275"/>
        <v>0</v>
      </c>
      <c r="Y468" s="71">
        <f t="shared" si="276"/>
        <v>0</v>
      </c>
      <c r="Z468" s="71">
        <f t="shared" si="277"/>
        <v>0</v>
      </c>
      <c r="AA468" s="67">
        <f t="shared" si="278"/>
        <v>0</v>
      </c>
      <c r="AB468" s="67">
        <f t="shared" si="279"/>
        <v>0</v>
      </c>
      <c r="AC468" s="69">
        <f>IF(U468=7,IF(E468&gt;HORAS!$B$97,E468-HORAS!$B$97,0),IF(W468=FALSE,IF(E468&gt;HORAS!$B$97,E468-HORAS!$B$97,0),0))</f>
        <v>0</v>
      </c>
      <c r="AD468" s="71">
        <f t="shared" si="280"/>
        <v>0</v>
      </c>
      <c r="AE468" s="71">
        <f t="shared" si="281"/>
        <v>0</v>
      </c>
      <c r="AF468" s="68">
        <f>IF(AE468&lt;=HORAS!$B$115,0,IF(AE468&lt;=HORAS!$B$116,0.25,IF(AE468&lt;=HORAS!$B$117,0.5,IF(AE468&lt;=HORAS!$B$114,0.75,1))))</f>
        <v>0</v>
      </c>
      <c r="AG468" s="67">
        <f t="shared" si="282"/>
        <v>0</v>
      </c>
      <c r="AH468" s="67">
        <f>IF(AA468&gt;=8,IF(E468&lt;HORAS!$B$97,AF468,0),0)</f>
        <v>0</v>
      </c>
      <c r="AI468" s="67">
        <f>IF(E468&gt;=HORAS!$B$97,AF468,0)</f>
        <v>0</v>
      </c>
      <c r="AJ468" s="67">
        <f t="shared" si="283"/>
        <v>0</v>
      </c>
      <c r="AK468" s="67">
        <f t="shared" si="283"/>
        <v>0</v>
      </c>
      <c r="AL468" s="71">
        <f t="shared" si="284"/>
        <v>0</v>
      </c>
      <c r="AN468" s="59">
        <f t="shared" si="285"/>
        <v>0</v>
      </c>
      <c r="AO468" s="58">
        <f>IF(H468=1,IF(D468&lt;HORAS!$B$104,HORAS!$D$104-HORAS!$B$104,HORAS!$D$104-D468),0)</f>
        <v>0</v>
      </c>
      <c r="AP468" s="58">
        <f>IF(H468=1,IF(E468&gt;HORAS!$C$104,HORAS!$C$104,E468),0)</f>
        <v>0</v>
      </c>
      <c r="AQ468" s="58">
        <f t="shared" si="286"/>
        <v>0</v>
      </c>
      <c r="AR468" s="72">
        <f t="shared" si="287"/>
        <v>0</v>
      </c>
      <c r="AS468" s="72">
        <f t="shared" si="288"/>
        <v>0</v>
      </c>
      <c r="AT468" s="68">
        <f>IF(AS468&lt;=HORAS!$B$115,0,IF(AS468&lt;=HORAS!$B$116,0.25,IF(AS468&lt;=HORAS!$B$117,0.5,IF(AS468&lt;=HORAS!$B$114,0.75,1))))</f>
        <v>0</v>
      </c>
      <c r="AU468" s="67">
        <f t="shared" si="289"/>
        <v>0</v>
      </c>
      <c r="AV468" s="59">
        <f>IF(H468=1,IF(E468&gt;HORAS!$C$104,E468-HORAS!$C$104),0)</f>
        <v>0</v>
      </c>
      <c r="AW468" s="67">
        <f t="shared" si="290"/>
        <v>0</v>
      </c>
      <c r="AX468" s="67">
        <f t="shared" si="291"/>
        <v>0</v>
      </c>
      <c r="AY468" s="68">
        <f>IF(AX468&lt;=HORAS!$B$115,0,IF(AX468&lt;=HORAS!$B$116,0.25,IF(AX468&lt;=HORAS!$B$117,0.5,IF(AX468&lt;=HORAS!$B$114,0.75,1))))</f>
        <v>0</v>
      </c>
      <c r="AZ468" s="67">
        <f t="shared" si="292"/>
        <v>0</v>
      </c>
      <c r="BA468" s="67"/>
    </row>
    <row r="469" spans="1:53" s="72" customFormat="1" x14ac:dyDescent="0.2">
      <c r="A469" s="64"/>
      <c r="B469" s="64"/>
      <c r="C469" s="61"/>
      <c r="D469" s="62"/>
      <c r="E469" s="59"/>
      <c r="F469" s="66">
        <f>IF(G469=1,0,IF(E469&gt;HORAS!$B$96,E469-HORAS!$B$96,))</f>
        <v>0</v>
      </c>
      <c r="G469" s="67">
        <f t="shared" si="293"/>
        <v>0</v>
      </c>
      <c r="H469" s="67">
        <f>IF(D469&gt;=HORAS!$B$103,1,0)</f>
        <v>0</v>
      </c>
      <c r="I469" s="68">
        <f t="shared" si="294"/>
        <v>0</v>
      </c>
      <c r="J469" s="68">
        <f>IF(I469&lt;=HORAS!$B$115,0,IF(I469&lt;=HORAS!$B$116,0.25,IF(I469&lt;=HORAS!$B$117,0.5,IF(I469&lt;=HORAS!$B$114,0.75,1))))</f>
        <v>0</v>
      </c>
      <c r="K469" s="69">
        <f>IF(G469=1,0,IF(E469&gt;HORAS!$B$97,E469-HORAS!$B$97,0))</f>
        <v>0</v>
      </c>
      <c r="L469" s="68">
        <f t="shared" si="295"/>
        <v>0</v>
      </c>
      <c r="M469" s="68">
        <f t="shared" si="296"/>
        <v>0</v>
      </c>
      <c r="N469" s="67">
        <f t="shared" si="297"/>
        <v>0</v>
      </c>
      <c r="O469" s="67">
        <f>IF(E469&lt;HORAS!$B$97,J469,0)</f>
        <v>0</v>
      </c>
      <c r="P469" s="67">
        <f t="shared" si="298"/>
        <v>0</v>
      </c>
      <c r="Q469" s="67">
        <f>IF(E469&gt;HORAS!$B$97,J469,0)</f>
        <v>0</v>
      </c>
      <c r="R469" s="67">
        <f t="shared" si="271"/>
        <v>0</v>
      </c>
      <c r="S469" s="67">
        <f t="shared" si="272"/>
        <v>0</v>
      </c>
      <c r="T469" s="67"/>
      <c r="U469" s="67">
        <f t="shared" si="273"/>
        <v>6</v>
      </c>
      <c r="V469" s="70" t="e">
        <f>VLOOKUP(C469,HORAS!$A$120:$A$137,1,FALSE)</f>
        <v>#N/A</v>
      </c>
      <c r="W469" s="67" t="b">
        <f t="shared" si="274"/>
        <v>1</v>
      </c>
      <c r="X469" s="59">
        <f t="shared" si="275"/>
        <v>0</v>
      </c>
      <c r="Y469" s="71">
        <f t="shared" si="276"/>
        <v>0</v>
      </c>
      <c r="Z469" s="71">
        <f t="shared" si="277"/>
        <v>0</v>
      </c>
      <c r="AA469" s="67">
        <f t="shared" si="278"/>
        <v>0</v>
      </c>
      <c r="AB469" s="67">
        <f t="shared" si="279"/>
        <v>0</v>
      </c>
      <c r="AC469" s="69">
        <f>IF(U469=7,IF(E469&gt;HORAS!$B$97,E469-HORAS!$B$97,0),IF(W469=FALSE,IF(E469&gt;HORAS!$B$97,E469-HORAS!$B$97,0),0))</f>
        <v>0</v>
      </c>
      <c r="AD469" s="71">
        <f t="shared" si="280"/>
        <v>0</v>
      </c>
      <c r="AE469" s="71">
        <f t="shared" si="281"/>
        <v>0</v>
      </c>
      <c r="AF469" s="68">
        <f>IF(AE469&lt;=HORAS!$B$115,0,IF(AE469&lt;=HORAS!$B$116,0.25,IF(AE469&lt;=HORAS!$B$117,0.5,IF(AE469&lt;=HORAS!$B$114,0.75,1))))</f>
        <v>0</v>
      </c>
      <c r="AG469" s="67">
        <f t="shared" si="282"/>
        <v>0</v>
      </c>
      <c r="AH469" s="67">
        <f>IF(AA469&gt;=8,IF(E469&lt;HORAS!$B$97,AF469,0),0)</f>
        <v>0</v>
      </c>
      <c r="AI469" s="67">
        <f>IF(E469&gt;=HORAS!$B$97,AF469,0)</f>
        <v>0</v>
      </c>
      <c r="AJ469" s="67">
        <f t="shared" si="283"/>
        <v>0</v>
      </c>
      <c r="AK469" s="67">
        <f t="shared" si="283"/>
        <v>0</v>
      </c>
      <c r="AL469" s="71">
        <f t="shared" si="284"/>
        <v>0</v>
      </c>
      <c r="AN469" s="59">
        <f t="shared" si="285"/>
        <v>0</v>
      </c>
      <c r="AO469" s="58">
        <f>IF(H469=1,IF(D469&lt;HORAS!$B$104,HORAS!$D$104-HORAS!$B$104,HORAS!$D$104-D469),0)</f>
        <v>0</v>
      </c>
      <c r="AP469" s="58">
        <f>IF(H469=1,IF(E469&gt;HORAS!$C$104,HORAS!$C$104,E469),0)</f>
        <v>0</v>
      </c>
      <c r="AQ469" s="58">
        <f t="shared" si="286"/>
        <v>0</v>
      </c>
      <c r="AR469" s="72">
        <f t="shared" si="287"/>
        <v>0</v>
      </c>
      <c r="AS469" s="72">
        <f t="shared" si="288"/>
        <v>0</v>
      </c>
      <c r="AT469" s="68">
        <f>IF(AS469&lt;=HORAS!$B$115,0,IF(AS469&lt;=HORAS!$B$116,0.25,IF(AS469&lt;=HORAS!$B$117,0.5,IF(AS469&lt;=HORAS!$B$114,0.75,1))))</f>
        <v>0</v>
      </c>
      <c r="AU469" s="67">
        <f t="shared" si="289"/>
        <v>0</v>
      </c>
      <c r="AV469" s="59">
        <f>IF(H469=1,IF(E469&gt;HORAS!$C$104,E469-HORAS!$C$104),0)</f>
        <v>0</v>
      </c>
      <c r="AW469" s="67">
        <f t="shared" si="290"/>
        <v>0</v>
      </c>
      <c r="AX469" s="67">
        <f t="shared" si="291"/>
        <v>0</v>
      </c>
      <c r="AY469" s="68">
        <f>IF(AX469&lt;=HORAS!$B$115,0,IF(AX469&lt;=HORAS!$B$116,0.25,IF(AX469&lt;=HORAS!$B$117,0.5,IF(AX469&lt;=HORAS!$B$114,0.75,1))))</f>
        <v>0</v>
      </c>
      <c r="AZ469" s="67">
        <f t="shared" si="292"/>
        <v>0</v>
      </c>
      <c r="BA469" s="67"/>
    </row>
    <row r="470" spans="1:53" s="72" customFormat="1" x14ac:dyDescent="0.2">
      <c r="A470" s="64"/>
      <c r="B470" s="64"/>
      <c r="C470" s="61"/>
      <c r="D470" s="62"/>
      <c r="E470" s="59"/>
      <c r="F470" s="66">
        <f>IF(G470=1,0,IF(E470&gt;HORAS!$B$96,E470-HORAS!$B$96,))</f>
        <v>0</v>
      </c>
      <c r="G470" s="67">
        <f t="shared" si="293"/>
        <v>0</v>
      </c>
      <c r="H470" s="67">
        <f>IF(D470&gt;=HORAS!$B$103,1,0)</f>
        <v>0</v>
      </c>
      <c r="I470" s="68">
        <f t="shared" si="294"/>
        <v>0</v>
      </c>
      <c r="J470" s="68">
        <f>IF(I470&lt;=HORAS!$B$115,0,IF(I470&lt;=HORAS!$B$116,0.25,IF(I470&lt;=HORAS!$B$117,0.5,IF(I470&lt;=HORAS!$B$114,0.75,1))))</f>
        <v>0</v>
      </c>
      <c r="K470" s="69">
        <f>IF(G470=1,0,IF(E470&gt;HORAS!$B$97,E470-HORAS!$B$97,0))</f>
        <v>0</v>
      </c>
      <c r="L470" s="68">
        <f t="shared" si="295"/>
        <v>0</v>
      </c>
      <c r="M470" s="68">
        <f t="shared" si="296"/>
        <v>0</v>
      </c>
      <c r="N470" s="67">
        <f t="shared" si="297"/>
        <v>0</v>
      </c>
      <c r="O470" s="67">
        <f>IF(E470&lt;HORAS!$B$97,J470,0)</f>
        <v>0</v>
      </c>
      <c r="P470" s="67">
        <f t="shared" si="298"/>
        <v>0</v>
      </c>
      <c r="Q470" s="67">
        <f>IF(E470&gt;HORAS!$B$97,J470,0)</f>
        <v>0</v>
      </c>
      <c r="R470" s="67">
        <f t="shared" si="271"/>
        <v>0</v>
      </c>
      <c r="S470" s="67">
        <f t="shared" si="272"/>
        <v>0</v>
      </c>
      <c r="T470" s="67"/>
      <c r="U470" s="67">
        <f t="shared" si="273"/>
        <v>6</v>
      </c>
      <c r="V470" s="70" t="e">
        <f>VLOOKUP(C470,HORAS!$A$120:$A$137,1,FALSE)</f>
        <v>#N/A</v>
      </c>
      <c r="W470" s="67" t="b">
        <f t="shared" si="274"/>
        <v>1</v>
      </c>
      <c r="X470" s="59">
        <f t="shared" si="275"/>
        <v>0</v>
      </c>
      <c r="Y470" s="71">
        <f t="shared" si="276"/>
        <v>0</v>
      </c>
      <c r="Z470" s="71">
        <f t="shared" si="277"/>
        <v>0</v>
      </c>
      <c r="AA470" s="67">
        <f t="shared" si="278"/>
        <v>0</v>
      </c>
      <c r="AB470" s="67">
        <f t="shared" si="279"/>
        <v>0</v>
      </c>
      <c r="AC470" s="69">
        <f>IF(U470=7,IF(E470&gt;HORAS!$B$97,E470-HORAS!$B$97,0),IF(W470=FALSE,IF(E470&gt;HORAS!$B$97,E470-HORAS!$B$97,0),0))</f>
        <v>0</v>
      </c>
      <c r="AD470" s="71">
        <f t="shared" si="280"/>
        <v>0</v>
      </c>
      <c r="AE470" s="71">
        <f t="shared" si="281"/>
        <v>0</v>
      </c>
      <c r="AF470" s="68">
        <f>IF(AE470&lt;=HORAS!$B$115,0,IF(AE470&lt;=HORAS!$B$116,0.25,IF(AE470&lt;=HORAS!$B$117,0.5,IF(AE470&lt;=HORAS!$B$114,0.75,1))))</f>
        <v>0</v>
      </c>
      <c r="AG470" s="67">
        <f t="shared" si="282"/>
        <v>0</v>
      </c>
      <c r="AH470" s="67">
        <f>IF(AA470&gt;=8,IF(E470&lt;HORAS!$B$97,AF470,0),0)</f>
        <v>0</v>
      </c>
      <c r="AI470" s="67">
        <f>IF(E470&gt;=HORAS!$B$97,AF470,0)</f>
        <v>0</v>
      </c>
      <c r="AJ470" s="67">
        <f t="shared" si="283"/>
        <v>0</v>
      </c>
      <c r="AK470" s="67">
        <f t="shared" si="283"/>
        <v>0</v>
      </c>
      <c r="AL470" s="71">
        <f t="shared" si="284"/>
        <v>0</v>
      </c>
      <c r="AN470" s="59">
        <f t="shared" si="285"/>
        <v>0</v>
      </c>
      <c r="AO470" s="58">
        <f>IF(H470=1,IF(D470&lt;HORAS!$B$104,HORAS!$D$104-HORAS!$B$104,HORAS!$D$104-D470),0)</f>
        <v>0</v>
      </c>
      <c r="AP470" s="58">
        <f>IF(H470=1,IF(E470&gt;HORAS!$C$104,HORAS!$C$104,E470),0)</f>
        <v>0</v>
      </c>
      <c r="AQ470" s="58">
        <f t="shared" si="286"/>
        <v>0</v>
      </c>
      <c r="AR470" s="72">
        <f t="shared" si="287"/>
        <v>0</v>
      </c>
      <c r="AS470" s="72">
        <f t="shared" si="288"/>
        <v>0</v>
      </c>
      <c r="AT470" s="68">
        <f>IF(AS470&lt;=HORAS!$B$115,0,IF(AS470&lt;=HORAS!$B$116,0.25,IF(AS470&lt;=HORAS!$B$117,0.5,IF(AS470&lt;=HORAS!$B$114,0.75,1))))</f>
        <v>0</v>
      </c>
      <c r="AU470" s="67">
        <f t="shared" si="289"/>
        <v>0</v>
      </c>
      <c r="AV470" s="59">
        <f>IF(H470=1,IF(E470&gt;HORAS!$C$104,E470-HORAS!$C$104),0)</f>
        <v>0</v>
      </c>
      <c r="AW470" s="67">
        <f t="shared" si="290"/>
        <v>0</v>
      </c>
      <c r="AX470" s="67">
        <f t="shared" si="291"/>
        <v>0</v>
      </c>
      <c r="AY470" s="68">
        <f>IF(AX470&lt;=HORAS!$B$115,0,IF(AX470&lt;=HORAS!$B$116,0.25,IF(AX470&lt;=HORAS!$B$117,0.5,IF(AX470&lt;=HORAS!$B$114,0.75,1))))</f>
        <v>0</v>
      </c>
      <c r="AZ470" s="67">
        <f t="shared" si="292"/>
        <v>0</v>
      </c>
      <c r="BA470" s="67"/>
    </row>
    <row r="471" spans="1:53" s="72" customFormat="1" x14ac:dyDescent="0.2">
      <c r="A471" s="64"/>
      <c r="B471" s="64"/>
      <c r="C471" s="61"/>
      <c r="D471" s="62"/>
      <c r="E471" s="59"/>
      <c r="F471" s="66">
        <f>IF(G471=1,0,IF(E471&gt;HORAS!$B$96,E471-HORAS!$B$96,))</f>
        <v>0</v>
      </c>
      <c r="G471" s="67">
        <f t="shared" si="293"/>
        <v>0</v>
      </c>
      <c r="H471" s="67">
        <f>IF(D471&gt;=HORAS!$B$103,1,0)</f>
        <v>0</v>
      </c>
      <c r="I471" s="68">
        <f t="shared" si="294"/>
        <v>0</v>
      </c>
      <c r="J471" s="68">
        <f>IF(I471&lt;=HORAS!$B$115,0,IF(I471&lt;=HORAS!$B$116,0.25,IF(I471&lt;=HORAS!$B$117,0.5,IF(I471&lt;=HORAS!$B$114,0.75,1))))</f>
        <v>0</v>
      </c>
      <c r="K471" s="69">
        <f>IF(G471=1,0,IF(E471&gt;HORAS!$B$97,E471-HORAS!$B$97,0))</f>
        <v>0</v>
      </c>
      <c r="L471" s="68">
        <f t="shared" si="295"/>
        <v>0</v>
      </c>
      <c r="M471" s="68">
        <f t="shared" si="296"/>
        <v>0</v>
      </c>
      <c r="N471" s="67">
        <f t="shared" si="297"/>
        <v>0</v>
      </c>
      <c r="O471" s="67">
        <f>IF(E471&lt;HORAS!$B$97,J471,0)</f>
        <v>0</v>
      </c>
      <c r="P471" s="67">
        <f t="shared" si="298"/>
        <v>0</v>
      </c>
      <c r="Q471" s="67">
        <f>IF(E471&gt;HORAS!$B$97,J471,0)</f>
        <v>0</v>
      </c>
      <c r="R471" s="67">
        <f t="shared" si="271"/>
        <v>0</v>
      </c>
      <c r="S471" s="67">
        <f t="shared" si="272"/>
        <v>0</v>
      </c>
      <c r="T471" s="67"/>
      <c r="U471" s="67">
        <f t="shared" si="273"/>
        <v>6</v>
      </c>
      <c r="V471" s="70" t="e">
        <f>VLOOKUP(C471,HORAS!$A$120:$A$137,1,FALSE)</f>
        <v>#N/A</v>
      </c>
      <c r="W471" s="67" t="b">
        <f t="shared" si="274"/>
        <v>1</v>
      </c>
      <c r="X471" s="59">
        <f t="shared" si="275"/>
        <v>0</v>
      </c>
      <c r="Y471" s="71">
        <f t="shared" si="276"/>
        <v>0</v>
      </c>
      <c r="Z471" s="71">
        <f t="shared" si="277"/>
        <v>0</v>
      </c>
      <c r="AA471" s="67">
        <f t="shared" si="278"/>
        <v>0</v>
      </c>
      <c r="AB471" s="67">
        <f t="shared" si="279"/>
        <v>0</v>
      </c>
      <c r="AC471" s="69">
        <f>IF(U471=7,IF(E471&gt;HORAS!$B$97,E471-HORAS!$B$97,0),IF(W471=FALSE,IF(E471&gt;HORAS!$B$97,E471-HORAS!$B$97,0),0))</f>
        <v>0</v>
      </c>
      <c r="AD471" s="71">
        <f t="shared" si="280"/>
        <v>0</v>
      </c>
      <c r="AE471" s="71">
        <f t="shared" si="281"/>
        <v>0</v>
      </c>
      <c r="AF471" s="68">
        <f>IF(AE471&lt;=HORAS!$B$115,0,IF(AE471&lt;=HORAS!$B$116,0.25,IF(AE471&lt;=HORAS!$B$117,0.5,IF(AE471&lt;=HORAS!$B$114,0.75,1))))</f>
        <v>0</v>
      </c>
      <c r="AG471" s="67">
        <f t="shared" si="282"/>
        <v>0</v>
      </c>
      <c r="AH471" s="67">
        <f>IF(AA471&gt;=8,IF(E471&lt;HORAS!$B$97,AF471,0),0)</f>
        <v>0</v>
      </c>
      <c r="AI471" s="67">
        <f>IF(E471&gt;=HORAS!$B$97,AF471,0)</f>
        <v>0</v>
      </c>
      <c r="AJ471" s="67">
        <f t="shared" si="283"/>
        <v>0</v>
      </c>
      <c r="AK471" s="67">
        <f t="shared" si="283"/>
        <v>0</v>
      </c>
      <c r="AL471" s="71">
        <f t="shared" si="284"/>
        <v>0</v>
      </c>
      <c r="AN471" s="59">
        <f t="shared" si="285"/>
        <v>0</v>
      </c>
      <c r="AO471" s="58">
        <f>IF(H471=1,IF(D471&lt;HORAS!$B$104,HORAS!$D$104-HORAS!$B$104,HORAS!$D$104-D471),0)</f>
        <v>0</v>
      </c>
      <c r="AP471" s="58">
        <f>IF(H471=1,IF(E471&gt;HORAS!$C$104,HORAS!$C$104,E471),0)</f>
        <v>0</v>
      </c>
      <c r="AQ471" s="58">
        <f t="shared" si="286"/>
        <v>0</v>
      </c>
      <c r="AR471" s="72">
        <f t="shared" si="287"/>
        <v>0</v>
      </c>
      <c r="AS471" s="72">
        <f t="shared" si="288"/>
        <v>0</v>
      </c>
      <c r="AT471" s="68">
        <f>IF(AS471&lt;=HORAS!$B$115,0,IF(AS471&lt;=HORAS!$B$116,0.25,IF(AS471&lt;=HORAS!$B$117,0.5,IF(AS471&lt;=HORAS!$B$114,0.75,1))))</f>
        <v>0</v>
      </c>
      <c r="AU471" s="67">
        <f t="shared" si="289"/>
        <v>0</v>
      </c>
      <c r="AV471" s="59">
        <f>IF(H471=1,IF(E471&gt;HORAS!$C$104,E471-HORAS!$C$104),0)</f>
        <v>0</v>
      </c>
      <c r="AW471" s="67">
        <f t="shared" si="290"/>
        <v>0</v>
      </c>
      <c r="AX471" s="67">
        <f t="shared" si="291"/>
        <v>0</v>
      </c>
      <c r="AY471" s="68">
        <f>IF(AX471&lt;=HORAS!$B$115,0,IF(AX471&lt;=HORAS!$B$116,0.25,IF(AX471&lt;=HORAS!$B$117,0.5,IF(AX471&lt;=HORAS!$B$114,0.75,1))))</f>
        <v>0</v>
      </c>
      <c r="AZ471" s="67">
        <f t="shared" si="292"/>
        <v>0</v>
      </c>
      <c r="BA471" s="67"/>
    </row>
    <row r="472" spans="1:53" s="72" customFormat="1" x14ac:dyDescent="0.2">
      <c r="A472" s="64"/>
      <c r="B472" s="64"/>
      <c r="C472" s="61"/>
      <c r="D472" s="62"/>
      <c r="E472" s="59"/>
      <c r="F472" s="66">
        <f>IF(G472=1,0,IF(E472&gt;HORAS!$B$96,E472-HORAS!$B$96,))</f>
        <v>0</v>
      </c>
      <c r="G472" s="67">
        <f t="shared" si="293"/>
        <v>0</v>
      </c>
      <c r="H472" s="67">
        <f>IF(D472&gt;=HORAS!$B$103,1,0)</f>
        <v>0</v>
      </c>
      <c r="I472" s="68">
        <f t="shared" si="294"/>
        <v>0</v>
      </c>
      <c r="J472" s="68">
        <f>IF(I472&lt;=HORAS!$B$115,0,IF(I472&lt;=HORAS!$B$116,0.25,IF(I472&lt;=HORAS!$B$117,0.5,IF(I472&lt;=HORAS!$B$114,0.75,1))))</f>
        <v>0</v>
      </c>
      <c r="K472" s="69">
        <f>IF(G472=1,0,IF(E472&gt;HORAS!$B$97,E472-HORAS!$B$97,0))</f>
        <v>0</v>
      </c>
      <c r="L472" s="68">
        <f t="shared" si="295"/>
        <v>0</v>
      </c>
      <c r="M472" s="68">
        <f t="shared" si="296"/>
        <v>0</v>
      </c>
      <c r="N472" s="67">
        <f t="shared" si="297"/>
        <v>0</v>
      </c>
      <c r="O472" s="67">
        <f>IF(E472&lt;HORAS!$B$97,J472,0)</f>
        <v>0</v>
      </c>
      <c r="P472" s="67">
        <f t="shared" si="298"/>
        <v>0</v>
      </c>
      <c r="Q472" s="67">
        <f>IF(E472&gt;HORAS!$B$97,J472,0)</f>
        <v>0</v>
      </c>
      <c r="R472" s="67">
        <f t="shared" si="271"/>
        <v>0</v>
      </c>
      <c r="S472" s="67">
        <f t="shared" si="272"/>
        <v>0</v>
      </c>
      <c r="T472" s="67"/>
      <c r="U472" s="67">
        <f t="shared" si="273"/>
        <v>6</v>
      </c>
      <c r="V472" s="70" t="e">
        <f>VLOOKUP(C472,HORAS!$A$120:$A$137,1,FALSE)</f>
        <v>#N/A</v>
      </c>
      <c r="W472" s="67" t="b">
        <f t="shared" si="274"/>
        <v>1</v>
      </c>
      <c r="X472" s="59">
        <f t="shared" si="275"/>
        <v>0</v>
      </c>
      <c r="Y472" s="71">
        <f t="shared" si="276"/>
        <v>0</v>
      </c>
      <c r="Z472" s="71">
        <f t="shared" si="277"/>
        <v>0</v>
      </c>
      <c r="AA472" s="67">
        <f t="shared" si="278"/>
        <v>0</v>
      </c>
      <c r="AB472" s="67">
        <f t="shared" si="279"/>
        <v>0</v>
      </c>
      <c r="AC472" s="69">
        <f>IF(U472=7,IF(E472&gt;HORAS!$B$97,E472-HORAS!$B$97,0),IF(W472=FALSE,IF(E472&gt;HORAS!$B$97,E472-HORAS!$B$97,0),0))</f>
        <v>0</v>
      </c>
      <c r="AD472" s="71">
        <f t="shared" si="280"/>
        <v>0</v>
      </c>
      <c r="AE472" s="71">
        <f t="shared" si="281"/>
        <v>0</v>
      </c>
      <c r="AF472" s="68">
        <f>IF(AE472&lt;=HORAS!$B$115,0,IF(AE472&lt;=HORAS!$B$116,0.25,IF(AE472&lt;=HORAS!$B$117,0.5,IF(AE472&lt;=HORAS!$B$114,0.75,1))))</f>
        <v>0</v>
      </c>
      <c r="AG472" s="67">
        <f t="shared" si="282"/>
        <v>0</v>
      </c>
      <c r="AH472" s="67">
        <f>IF(AA472&gt;=8,IF(E472&lt;HORAS!$B$97,AF472,0),0)</f>
        <v>0</v>
      </c>
      <c r="AI472" s="67">
        <f>IF(E472&gt;=HORAS!$B$97,AF472,0)</f>
        <v>0</v>
      </c>
      <c r="AJ472" s="67">
        <f t="shared" si="283"/>
        <v>0</v>
      </c>
      <c r="AK472" s="67">
        <f t="shared" si="283"/>
        <v>0</v>
      </c>
      <c r="AL472" s="71">
        <f t="shared" si="284"/>
        <v>0</v>
      </c>
      <c r="AN472" s="59">
        <f t="shared" si="285"/>
        <v>0</v>
      </c>
      <c r="AO472" s="58">
        <f>IF(H472=1,IF(D472&lt;HORAS!$B$104,HORAS!$D$104-HORAS!$B$104,HORAS!$D$104-D472),0)</f>
        <v>0</v>
      </c>
      <c r="AP472" s="58">
        <f>IF(H472=1,IF(E472&gt;HORAS!$C$104,HORAS!$C$104,E472),0)</f>
        <v>0</v>
      </c>
      <c r="AQ472" s="58">
        <f t="shared" si="286"/>
        <v>0</v>
      </c>
      <c r="AR472" s="72">
        <f t="shared" si="287"/>
        <v>0</v>
      </c>
      <c r="AS472" s="72">
        <f t="shared" si="288"/>
        <v>0</v>
      </c>
      <c r="AT472" s="68">
        <f>IF(AS472&lt;=HORAS!$B$115,0,IF(AS472&lt;=HORAS!$B$116,0.25,IF(AS472&lt;=HORAS!$B$117,0.5,IF(AS472&lt;=HORAS!$B$114,0.75,1))))</f>
        <v>0</v>
      </c>
      <c r="AU472" s="67">
        <f t="shared" si="289"/>
        <v>0</v>
      </c>
      <c r="AV472" s="59">
        <f>IF(H472=1,IF(E472&gt;HORAS!$C$104,E472-HORAS!$C$104),0)</f>
        <v>0</v>
      </c>
      <c r="AW472" s="67">
        <f t="shared" si="290"/>
        <v>0</v>
      </c>
      <c r="AX472" s="67">
        <f t="shared" si="291"/>
        <v>0</v>
      </c>
      <c r="AY472" s="68">
        <f>IF(AX472&lt;=HORAS!$B$115,0,IF(AX472&lt;=HORAS!$B$116,0.25,IF(AX472&lt;=HORAS!$B$117,0.5,IF(AX472&lt;=HORAS!$B$114,0.75,1))))</f>
        <v>0</v>
      </c>
      <c r="AZ472" s="67">
        <f t="shared" si="292"/>
        <v>0</v>
      </c>
      <c r="BA472" s="67"/>
    </row>
    <row r="473" spans="1:53" s="72" customFormat="1" x14ac:dyDescent="0.2">
      <c r="A473" s="64"/>
      <c r="B473" s="64"/>
      <c r="C473" s="61"/>
      <c r="D473" s="62"/>
      <c r="E473" s="59"/>
      <c r="F473" s="66">
        <f>IF(G473=1,0,IF(E473&gt;HORAS!$B$96,E473-HORAS!$B$96,))</f>
        <v>0</v>
      </c>
      <c r="G473" s="67">
        <f t="shared" si="293"/>
        <v>0</v>
      </c>
      <c r="H473" s="67">
        <f>IF(D473&gt;=HORAS!$B$103,1,0)</f>
        <v>0</v>
      </c>
      <c r="I473" s="68">
        <f t="shared" si="294"/>
        <v>0</v>
      </c>
      <c r="J473" s="68">
        <f>IF(I473&lt;=HORAS!$B$115,0,IF(I473&lt;=HORAS!$B$116,0.25,IF(I473&lt;=HORAS!$B$117,0.5,IF(I473&lt;=HORAS!$B$114,0.75,1))))</f>
        <v>0</v>
      </c>
      <c r="K473" s="69">
        <f>IF(G473=1,0,IF(E473&gt;HORAS!$B$97,E473-HORAS!$B$97,0))</f>
        <v>0</v>
      </c>
      <c r="L473" s="68">
        <f t="shared" si="295"/>
        <v>0</v>
      </c>
      <c r="M473" s="68">
        <f t="shared" si="296"/>
        <v>0</v>
      </c>
      <c r="N473" s="67">
        <f t="shared" si="297"/>
        <v>0</v>
      </c>
      <c r="O473" s="67">
        <f>IF(E473&lt;HORAS!$B$97,J473,0)</f>
        <v>0</v>
      </c>
      <c r="P473" s="67">
        <f t="shared" si="298"/>
        <v>0</v>
      </c>
      <c r="Q473" s="67">
        <f>IF(E473&gt;HORAS!$B$97,J473,0)</f>
        <v>0</v>
      </c>
      <c r="R473" s="67">
        <f t="shared" si="271"/>
        <v>0</v>
      </c>
      <c r="S473" s="67">
        <f t="shared" si="272"/>
        <v>0</v>
      </c>
      <c r="T473" s="67"/>
      <c r="U473" s="67">
        <f t="shared" si="273"/>
        <v>6</v>
      </c>
      <c r="V473" s="70" t="e">
        <f>VLOOKUP(C473,HORAS!$A$120:$A$137,1,FALSE)</f>
        <v>#N/A</v>
      </c>
      <c r="W473" s="67" t="b">
        <f t="shared" si="274"/>
        <v>1</v>
      </c>
      <c r="X473" s="59">
        <f t="shared" si="275"/>
        <v>0</v>
      </c>
      <c r="Y473" s="71">
        <f t="shared" si="276"/>
        <v>0</v>
      </c>
      <c r="Z473" s="71">
        <f t="shared" si="277"/>
        <v>0</v>
      </c>
      <c r="AA473" s="67">
        <f t="shared" si="278"/>
        <v>0</v>
      </c>
      <c r="AB473" s="67">
        <f t="shared" si="279"/>
        <v>0</v>
      </c>
      <c r="AC473" s="69">
        <f>IF(U473=7,IF(E473&gt;HORAS!$B$97,E473-HORAS!$B$97,0),IF(W473=FALSE,IF(E473&gt;HORAS!$B$97,E473-HORAS!$B$97,0),0))</f>
        <v>0</v>
      </c>
      <c r="AD473" s="71">
        <f t="shared" si="280"/>
        <v>0</v>
      </c>
      <c r="AE473" s="71">
        <f t="shared" si="281"/>
        <v>0</v>
      </c>
      <c r="AF473" s="68">
        <f>IF(AE473&lt;=HORAS!$B$115,0,IF(AE473&lt;=HORAS!$B$116,0.25,IF(AE473&lt;=HORAS!$B$117,0.5,IF(AE473&lt;=HORAS!$B$114,0.75,1))))</f>
        <v>0</v>
      </c>
      <c r="AG473" s="67">
        <f t="shared" si="282"/>
        <v>0</v>
      </c>
      <c r="AH473" s="67">
        <f>IF(AA473&gt;=8,IF(E473&lt;HORAS!$B$97,AF473,0),0)</f>
        <v>0</v>
      </c>
      <c r="AI473" s="67">
        <f>IF(E473&gt;=HORAS!$B$97,AF473,0)</f>
        <v>0</v>
      </c>
      <c r="AJ473" s="67">
        <f t="shared" si="283"/>
        <v>0</v>
      </c>
      <c r="AK473" s="67">
        <f t="shared" si="283"/>
        <v>0</v>
      </c>
      <c r="AL473" s="71">
        <f t="shared" si="284"/>
        <v>0</v>
      </c>
      <c r="AN473" s="59">
        <f t="shared" si="285"/>
        <v>0</v>
      </c>
      <c r="AO473" s="58">
        <f>IF(H473=1,IF(D473&lt;HORAS!$B$104,HORAS!$D$104-HORAS!$B$104,HORAS!$D$104-D473),0)</f>
        <v>0</v>
      </c>
      <c r="AP473" s="58">
        <f>IF(H473=1,IF(E473&gt;HORAS!$C$104,HORAS!$C$104,E473),0)</f>
        <v>0</v>
      </c>
      <c r="AQ473" s="58">
        <f t="shared" si="286"/>
        <v>0</v>
      </c>
      <c r="AR473" s="72">
        <f t="shared" si="287"/>
        <v>0</v>
      </c>
      <c r="AS473" s="72">
        <f t="shared" si="288"/>
        <v>0</v>
      </c>
      <c r="AT473" s="68">
        <f>IF(AS473&lt;=HORAS!$B$115,0,IF(AS473&lt;=HORAS!$B$116,0.25,IF(AS473&lt;=HORAS!$B$117,0.5,IF(AS473&lt;=HORAS!$B$114,0.75,1))))</f>
        <v>0</v>
      </c>
      <c r="AU473" s="67">
        <f t="shared" si="289"/>
        <v>0</v>
      </c>
      <c r="AV473" s="59">
        <f>IF(H473=1,IF(E473&gt;HORAS!$C$104,E473-HORAS!$C$104),0)</f>
        <v>0</v>
      </c>
      <c r="AW473" s="67">
        <f t="shared" si="290"/>
        <v>0</v>
      </c>
      <c r="AX473" s="67">
        <f t="shared" si="291"/>
        <v>0</v>
      </c>
      <c r="AY473" s="68">
        <f>IF(AX473&lt;=HORAS!$B$115,0,IF(AX473&lt;=HORAS!$B$116,0.25,IF(AX473&lt;=HORAS!$B$117,0.5,IF(AX473&lt;=HORAS!$B$114,0.75,1))))</f>
        <v>0</v>
      </c>
      <c r="AZ473" s="67">
        <f t="shared" si="292"/>
        <v>0</v>
      </c>
      <c r="BA473" s="67"/>
    </row>
    <row r="474" spans="1:53" s="72" customFormat="1" x14ac:dyDescent="0.2">
      <c r="A474" s="64"/>
      <c r="B474" s="64"/>
      <c r="C474" s="61"/>
      <c r="D474" s="62"/>
      <c r="E474" s="59"/>
      <c r="F474" s="66">
        <f>IF(G474=1,0,IF(E474&gt;HORAS!$B$96,E474-HORAS!$B$96,))</f>
        <v>0</v>
      </c>
      <c r="G474" s="67">
        <f t="shared" si="293"/>
        <v>0</v>
      </c>
      <c r="H474" s="67">
        <f>IF(D474&gt;=HORAS!$B$103,1,0)</f>
        <v>0</v>
      </c>
      <c r="I474" s="68">
        <f t="shared" si="294"/>
        <v>0</v>
      </c>
      <c r="J474" s="68">
        <f>IF(I474&lt;=HORAS!$B$115,0,IF(I474&lt;=HORAS!$B$116,0.25,IF(I474&lt;=HORAS!$B$117,0.5,IF(I474&lt;=HORAS!$B$114,0.75,1))))</f>
        <v>0</v>
      </c>
      <c r="K474" s="69">
        <f>IF(G474=1,0,IF(E474&gt;HORAS!$B$97,E474-HORAS!$B$97,0))</f>
        <v>0</v>
      </c>
      <c r="L474" s="68">
        <f t="shared" si="295"/>
        <v>0</v>
      </c>
      <c r="M474" s="68">
        <f t="shared" si="296"/>
        <v>0</v>
      </c>
      <c r="N474" s="67">
        <f t="shared" si="297"/>
        <v>0</v>
      </c>
      <c r="O474" s="67">
        <f>IF(E474&lt;HORAS!$B$97,J474,0)</f>
        <v>0</v>
      </c>
      <c r="P474" s="67">
        <f t="shared" si="298"/>
        <v>0</v>
      </c>
      <c r="Q474" s="67">
        <f>IF(E474&gt;HORAS!$B$97,J474,0)</f>
        <v>0</v>
      </c>
      <c r="R474" s="67">
        <f t="shared" si="271"/>
        <v>0</v>
      </c>
      <c r="S474" s="67">
        <f t="shared" si="272"/>
        <v>0</v>
      </c>
      <c r="T474" s="67"/>
      <c r="U474" s="67">
        <f t="shared" si="273"/>
        <v>6</v>
      </c>
      <c r="V474" s="70" t="e">
        <f>VLOOKUP(C474,HORAS!$A$120:$A$137,1,FALSE)</f>
        <v>#N/A</v>
      </c>
      <c r="W474" s="67" t="b">
        <f t="shared" si="274"/>
        <v>1</v>
      </c>
      <c r="X474" s="59">
        <f t="shared" si="275"/>
        <v>0</v>
      </c>
      <c r="Y474" s="71">
        <f t="shared" si="276"/>
        <v>0</v>
      </c>
      <c r="Z474" s="71">
        <f t="shared" si="277"/>
        <v>0</v>
      </c>
      <c r="AA474" s="67">
        <f t="shared" si="278"/>
        <v>0</v>
      </c>
      <c r="AB474" s="67">
        <f t="shared" si="279"/>
        <v>0</v>
      </c>
      <c r="AC474" s="69">
        <f>IF(U474=7,IF(E474&gt;HORAS!$B$97,E474-HORAS!$B$97,0),IF(W474=FALSE,IF(E474&gt;HORAS!$B$97,E474-HORAS!$B$97,0),0))</f>
        <v>0</v>
      </c>
      <c r="AD474" s="71">
        <f t="shared" si="280"/>
        <v>0</v>
      </c>
      <c r="AE474" s="71">
        <f t="shared" si="281"/>
        <v>0</v>
      </c>
      <c r="AF474" s="68">
        <f>IF(AE474&lt;=HORAS!$B$115,0,IF(AE474&lt;=HORAS!$B$116,0.25,IF(AE474&lt;=HORAS!$B$117,0.5,IF(AE474&lt;=HORAS!$B$114,0.75,1))))</f>
        <v>0</v>
      </c>
      <c r="AG474" s="67">
        <f t="shared" si="282"/>
        <v>0</v>
      </c>
      <c r="AH474" s="67">
        <f>IF(AA474&gt;=8,IF(E474&lt;HORAS!$B$97,AF474,0),0)</f>
        <v>0</v>
      </c>
      <c r="AI474" s="67">
        <f>IF(E474&gt;=HORAS!$B$97,AF474,0)</f>
        <v>0</v>
      </c>
      <c r="AJ474" s="67">
        <f t="shared" si="283"/>
        <v>0</v>
      </c>
      <c r="AK474" s="67">
        <f t="shared" si="283"/>
        <v>0</v>
      </c>
      <c r="AL474" s="71">
        <f t="shared" si="284"/>
        <v>0</v>
      </c>
      <c r="AN474" s="59">
        <f t="shared" si="285"/>
        <v>0</v>
      </c>
      <c r="AO474" s="58">
        <f>IF(H474=1,IF(D474&lt;HORAS!$B$104,HORAS!$D$104-HORAS!$B$104,HORAS!$D$104-D474),0)</f>
        <v>0</v>
      </c>
      <c r="AP474" s="58">
        <f>IF(H474=1,IF(E474&gt;HORAS!$C$104,HORAS!$C$104,E474),0)</f>
        <v>0</v>
      </c>
      <c r="AQ474" s="58">
        <f t="shared" si="286"/>
        <v>0</v>
      </c>
      <c r="AR474" s="72">
        <f t="shared" si="287"/>
        <v>0</v>
      </c>
      <c r="AS474" s="72">
        <f t="shared" si="288"/>
        <v>0</v>
      </c>
      <c r="AT474" s="68">
        <f>IF(AS474&lt;=HORAS!$B$115,0,IF(AS474&lt;=HORAS!$B$116,0.25,IF(AS474&lt;=HORAS!$B$117,0.5,IF(AS474&lt;=HORAS!$B$114,0.75,1))))</f>
        <v>0</v>
      </c>
      <c r="AU474" s="67">
        <f t="shared" si="289"/>
        <v>0</v>
      </c>
      <c r="AV474" s="59">
        <f>IF(H474=1,IF(E474&gt;HORAS!$C$104,E474-HORAS!$C$104),0)</f>
        <v>0</v>
      </c>
      <c r="AW474" s="67">
        <f t="shared" si="290"/>
        <v>0</v>
      </c>
      <c r="AX474" s="67">
        <f t="shared" si="291"/>
        <v>0</v>
      </c>
      <c r="AY474" s="68">
        <f>IF(AX474&lt;=HORAS!$B$115,0,IF(AX474&lt;=HORAS!$B$116,0.25,IF(AX474&lt;=HORAS!$B$117,0.5,IF(AX474&lt;=HORAS!$B$114,0.75,1))))</f>
        <v>0</v>
      </c>
      <c r="AZ474" s="67">
        <f t="shared" si="292"/>
        <v>0</v>
      </c>
      <c r="BA474" s="67"/>
    </row>
    <row r="475" spans="1:53" s="72" customFormat="1" x14ac:dyDescent="0.2">
      <c r="A475" s="64"/>
      <c r="B475" s="64"/>
      <c r="C475" s="61"/>
      <c r="D475" s="62"/>
      <c r="E475" s="59"/>
      <c r="F475" s="66">
        <f>IF(G475=1,0,IF(E475&gt;HORAS!$B$96,E475-HORAS!$B$96,))</f>
        <v>0</v>
      </c>
      <c r="G475" s="67">
        <f t="shared" si="293"/>
        <v>0</v>
      </c>
      <c r="H475" s="67">
        <f>IF(D475&gt;=HORAS!$B$103,1,0)</f>
        <v>0</v>
      </c>
      <c r="I475" s="68">
        <f t="shared" si="294"/>
        <v>0</v>
      </c>
      <c r="J475" s="68">
        <f>IF(I475&lt;=HORAS!$B$115,0,IF(I475&lt;=HORAS!$B$116,0.25,IF(I475&lt;=HORAS!$B$117,0.5,IF(I475&lt;=HORAS!$B$114,0.75,1))))</f>
        <v>0</v>
      </c>
      <c r="K475" s="69">
        <f>IF(G475=1,0,IF(E475&gt;HORAS!$B$97,E475-HORAS!$B$97,0))</f>
        <v>0</v>
      </c>
      <c r="L475" s="68">
        <f t="shared" si="295"/>
        <v>0</v>
      </c>
      <c r="M475" s="68">
        <f t="shared" si="296"/>
        <v>0</v>
      </c>
      <c r="N475" s="67">
        <f t="shared" si="297"/>
        <v>0</v>
      </c>
      <c r="O475" s="67">
        <f>IF(E475&lt;HORAS!$B$97,J475,0)</f>
        <v>0</v>
      </c>
      <c r="P475" s="67">
        <f t="shared" si="298"/>
        <v>0</v>
      </c>
      <c r="Q475" s="67">
        <f>IF(E475&gt;HORAS!$B$97,J475,0)</f>
        <v>0</v>
      </c>
      <c r="R475" s="67">
        <f t="shared" si="271"/>
        <v>0</v>
      </c>
      <c r="S475" s="67">
        <f t="shared" si="272"/>
        <v>0</v>
      </c>
      <c r="T475" s="67"/>
      <c r="U475" s="67">
        <f t="shared" si="273"/>
        <v>6</v>
      </c>
      <c r="V475" s="70" t="e">
        <f>VLOOKUP(C475,HORAS!$A$120:$A$137,1,FALSE)</f>
        <v>#N/A</v>
      </c>
      <c r="W475" s="67" t="b">
        <f t="shared" si="274"/>
        <v>1</v>
      </c>
      <c r="X475" s="59">
        <f t="shared" si="275"/>
        <v>0</v>
      </c>
      <c r="Y475" s="71">
        <f t="shared" si="276"/>
        <v>0</v>
      </c>
      <c r="Z475" s="71">
        <f t="shared" si="277"/>
        <v>0</v>
      </c>
      <c r="AA475" s="67">
        <f t="shared" si="278"/>
        <v>0</v>
      </c>
      <c r="AB475" s="67">
        <f t="shared" si="279"/>
        <v>0</v>
      </c>
      <c r="AC475" s="69">
        <f>IF(U475=7,IF(E475&gt;HORAS!$B$97,E475-HORAS!$B$97,0),IF(W475=FALSE,IF(E475&gt;HORAS!$B$97,E475-HORAS!$B$97,0),0))</f>
        <v>0</v>
      </c>
      <c r="AD475" s="71">
        <f t="shared" si="280"/>
        <v>0</v>
      </c>
      <c r="AE475" s="71">
        <f t="shared" si="281"/>
        <v>0</v>
      </c>
      <c r="AF475" s="68">
        <f>IF(AE475&lt;=HORAS!$B$115,0,IF(AE475&lt;=HORAS!$B$116,0.25,IF(AE475&lt;=HORAS!$B$117,0.5,IF(AE475&lt;=HORAS!$B$114,0.75,1))))</f>
        <v>0</v>
      </c>
      <c r="AG475" s="67">
        <f t="shared" si="282"/>
        <v>0</v>
      </c>
      <c r="AH475" s="67">
        <f>IF(AA475&gt;=8,IF(E475&lt;HORAS!$B$97,AF475,0),0)</f>
        <v>0</v>
      </c>
      <c r="AI475" s="67">
        <f>IF(E475&gt;=HORAS!$B$97,AF475,0)</f>
        <v>0</v>
      </c>
      <c r="AJ475" s="67">
        <f t="shared" si="283"/>
        <v>0</v>
      </c>
      <c r="AK475" s="67">
        <f t="shared" si="283"/>
        <v>0</v>
      </c>
      <c r="AL475" s="71">
        <f t="shared" si="284"/>
        <v>0</v>
      </c>
      <c r="AN475" s="59">
        <f t="shared" si="285"/>
        <v>0</v>
      </c>
      <c r="AO475" s="58">
        <f>IF(H475=1,IF(D475&lt;HORAS!$B$104,HORAS!$D$104-HORAS!$B$104,HORAS!$D$104-D475),0)</f>
        <v>0</v>
      </c>
      <c r="AP475" s="58">
        <f>IF(H475=1,IF(E475&gt;HORAS!$C$104,HORAS!$C$104,E475),0)</f>
        <v>0</v>
      </c>
      <c r="AQ475" s="58">
        <f t="shared" si="286"/>
        <v>0</v>
      </c>
      <c r="AR475" s="72">
        <f t="shared" si="287"/>
        <v>0</v>
      </c>
      <c r="AS475" s="72">
        <f t="shared" si="288"/>
        <v>0</v>
      </c>
      <c r="AT475" s="68">
        <f>IF(AS475&lt;=HORAS!$B$115,0,IF(AS475&lt;=HORAS!$B$116,0.25,IF(AS475&lt;=HORAS!$B$117,0.5,IF(AS475&lt;=HORAS!$B$114,0.75,1))))</f>
        <v>0</v>
      </c>
      <c r="AU475" s="67">
        <f t="shared" si="289"/>
        <v>0</v>
      </c>
      <c r="AV475" s="59">
        <f>IF(H475=1,IF(E475&gt;HORAS!$C$104,E475-HORAS!$C$104),0)</f>
        <v>0</v>
      </c>
      <c r="AW475" s="67">
        <f t="shared" si="290"/>
        <v>0</v>
      </c>
      <c r="AX475" s="67">
        <f t="shared" si="291"/>
        <v>0</v>
      </c>
      <c r="AY475" s="68">
        <f>IF(AX475&lt;=HORAS!$B$115,0,IF(AX475&lt;=HORAS!$B$116,0.25,IF(AX475&lt;=HORAS!$B$117,0.5,IF(AX475&lt;=HORAS!$B$114,0.75,1))))</f>
        <v>0</v>
      </c>
      <c r="AZ475" s="67">
        <f t="shared" si="292"/>
        <v>0</v>
      </c>
      <c r="BA475" s="67"/>
    </row>
    <row r="476" spans="1:53" s="72" customFormat="1" x14ac:dyDescent="0.2">
      <c r="A476" s="64"/>
      <c r="B476" s="64"/>
      <c r="C476" s="61"/>
      <c r="D476" s="62"/>
      <c r="E476" s="59"/>
      <c r="F476" s="66">
        <f>IF(G476=1,0,IF(E476&gt;HORAS!$B$96,E476-HORAS!$B$96,))</f>
        <v>0</v>
      </c>
      <c r="G476" s="67">
        <f t="shared" si="293"/>
        <v>0</v>
      </c>
      <c r="H476" s="67">
        <f>IF(D476&gt;=HORAS!$B$103,1,0)</f>
        <v>0</v>
      </c>
      <c r="I476" s="68">
        <f t="shared" si="294"/>
        <v>0</v>
      </c>
      <c r="J476" s="68">
        <f>IF(I476&lt;=HORAS!$B$115,0,IF(I476&lt;=HORAS!$B$116,0.25,IF(I476&lt;=HORAS!$B$117,0.5,IF(I476&lt;=HORAS!$B$114,0.75,1))))</f>
        <v>0</v>
      </c>
      <c r="K476" s="69">
        <f>IF(G476=1,0,IF(E476&gt;HORAS!$B$97,E476-HORAS!$B$97,0))</f>
        <v>0</v>
      </c>
      <c r="L476" s="68">
        <f t="shared" si="295"/>
        <v>0</v>
      </c>
      <c r="M476" s="68">
        <f t="shared" si="296"/>
        <v>0</v>
      </c>
      <c r="N476" s="67">
        <f t="shared" si="297"/>
        <v>0</v>
      </c>
      <c r="O476" s="67">
        <f>IF(E476&lt;HORAS!$B$97,J476,0)</f>
        <v>0</v>
      </c>
      <c r="P476" s="67">
        <f t="shared" si="298"/>
        <v>0</v>
      </c>
      <c r="Q476" s="67">
        <f>IF(E476&gt;HORAS!$B$97,J476,0)</f>
        <v>0</v>
      </c>
      <c r="R476" s="67">
        <f t="shared" si="271"/>
        <v>0</v>
      </c>
      <c r="S476" s="67">
        <f t="shared" si="272"/>
        <v>0</v>
      </c>
      <c r="T476" s="67"/>
      <c r="U476" s="67">
        <f t="shared" si="273"/>
        <v>6</v>
      </c>
      <c r="V476" s="70" t="e">
        <f>VLOOKUP(C476,HORAS!$A$120:$A$137,1,FALSE)</f>
        <v>#N/A</v>
      </c>
      <c r="W476" s="67" t="b">
        <f t="shared" si="274"/>
        <v>1</v>
      </c>
      <c r="X476" s="59">
        <f t="shared" si="275"/>
        <v>0</v>
      </c>
      <c r="Y476" s="71">
        <f t="shared" si="276"/>
        <v>0</v>
      </c>
      <c r="Z476" s="71">
        <f t="shared" si="277"/>
        <v>0</v>
      </c>
      <c r="AA476" s="67">
        <f t="shared" si="278"/>
        <v>0</v>
      </c>
      <c r="AB476" s="67">
        <f t="shared" si="279"/>
        <v>0</v>
      </c>
      <c r="AC476" s="69">
        <f>IF(U476=7,IF(E476&gt;HORAS!$B$97,E476-HORAS!$B$97,0),IF(W476=FALSE,IF(E476&gt;HORAS!$B$97,E476-HORAS!$B$97,0),0))</f>
        <v>0</v>
      </c>
      <c r="AD476" s="71">
        <f t="shared" si="280"/>
        <v>0</v>
      </c>
      <c r="AE476" s="71">
        <f t="shared" si="281"/>
        <v>0</v>
      </c>
      <c r="AF476" s="68">
        <f>IF(AE476&lt;=HORAS!$B$115,0,IF(AE476&lt;=HORAS!$B$116,0.25,IF(AE476&lt;=HORAS!$B$117,0.5,IF(AE476&lt;=HORAS!$B$114,0.75,1))))</f>
        <v>0</v>
      </c>
      <c r="AG476" s="67">
        <f t="shared" si="282"/>
        <v>0</v>
      </c>
      <c r="AH476" s="67">
        <f>IF(AA476&gt;=8,IF(E476&lt;HORAS!$B$97,AF476,0),0)</f>
        <v>0</v>
      </c>
      <c r="AI476" s="67">
        <f>IF(E476&gt;=HORAS!$B$97,AF476,0)</f>
        <v>0</v>
      </c>
      <c r="AJ476" s="67">
        <f t="shared" si="283"/>
        <v>0</v>
      </c>
      <c r="AK476" s="67">
        <f t="shared" si="283"/>
        <v>0</v>
      </c>
      <c r="AL476" s="71">
        <f t="shared" si="284"/>
        <v>0</v>
      </c>
      <c r="AN476" s="59">
        <f t="shared" si="285"/>
        <v>0</v>
      </c>
      <c r="AO476" s="58">
        <f>IF(H476=1,IF(D476&lt;HORAS!$B$104,HORAS!$D$104-HORAS!$B$104,HORAS!$D$104-D476),0)</f>
        <v>0</v>
      </c>
      <c r="AP476" s="58">
        <f>IF(H476=1,IF(E476&gt;HORAS!$C$104,HORAS!$C$104,E476),0)</f>
        <v>0</v>
      </c>
      <c r="AQ476" s="58">
        <f t="shared" si="286"/>
        <v>0</v>
      </c>
      <c r="AR476" s="72">
        <f t="shared" si="287"/>
        <v>0</v>
      </c>
      <c r="AS476" s="72">
        <f t="shared" si="288"/>
        <v>0</v>
      </c>
      <c r="AT476" s="68">
        <f>IF(AS476&lt;=HORAS!$B$115,0,IF(AS476&lt;=HORAS!$B$116,0.25,IF(AS476&lt;=HORAS!$B$117,0.5,IF(AS476&lt;=HORAS!$B$114,0.75,1))))</f>
        <v>0</v>
      </c>
      <c r="AU476" s="67">
        <f t="shared" si="289"/>
        <v>0</v>
      </c>
      <c r="AV476" s="59">
        <f>IF(H476=1,IF(E476&gt;HORAS!$C$104,E476-HORAS!$C$104),0)</f>
        <v>0</v>
      </c>
      <c r="AW476" s="67">
        <f t="shared" si="290"/>
        <v>0</v>
      </c>
      <c r="AX476" s="67">
        <f t="shared" si="291"/>
        <v>0</v>
      </c>
      <c r="AY476" s="68">
        <f>IF(AX476&lt;=HORAS!$B$115,0,IF(AX476&lt;=HORAS!$B$116,0.25,IF(AX476&lt;=HORAS!$B$117,0.5,IF(AX476&lt;=HORAS!$B$114,0.75,1))))</f>
        <v>0</v>
      </c>
      <c r="AZ476" s="67">
        <f t="shared" si="292"/>
        <v>0</v>
      </c>
      <c r="BA476" s="67"/>
    </row>
    <row r="477" spans="1:53" s="72" customFormat="1" x14ac:dyDescent="0.2">
      <c r="A477" s="64"/>
      <c r="B477" s="64"/>
      <c r="C477" s="61"/>
      <c r="D477" s="62"/>
      <c r="E477" s="59"/>
      <c r="F477" s="66">
        <f>IF(G477=1,0,IF(E477&gt;HORAS!$B$96,E477-HORAS!$B$96,))</f>
        <v>0</v>
      </c>
      <c r="G477" s="67">
        <f t="shared" si="293"/>
        <v>0</v>
      </c>
      <c r="H477" s="67">
        <f>IF(D477&gt;=HORAS!$B$103,1,0)</f>
        <v>0</v>
      </c>
      <c r="I477" s="68">
        <f t="shared" si="294"/>
        <v>0</v>
      </c>
      <c r="J477" s="68">
        <f>IF(I477&lt;=HORAS!$B$115,0,IF(I477&lt;=HORAS!$B$116,0.25,IF(I477&lt;=HORAS!$B$117,0.5,IF(I477&lt;=HORAS!$B$114,0.75,1))))</f>
        <v>0</v>
      </c>
      <c r="K477" s="69">
        <f>IF(G477=1,0,IF(E477&gt;HORAS!$B$97,E477-HORAS!$B$97,0))</f>
        <v>0</v>
      </c>
      <c r="L477" s="68">
        <f t="shared" si="295"/>
        <v>0</v>
      </c>
      <c r="M477" s="68">
        <f t="shared" si="296"/>
        <v>0</v>
      </c>
      <c r="N477" s="67">
        <f t="shared" si="297"/>
        <v>0</v>
      </c>
      <c r="O477" s="67">
        <f>IF(E477&lt;HORAS!$B$97,J477,0)</f>
        <v>0</v>
      </c>
      <c r="P477" s="67">
        <f t="shared" si="298"/>
        <v>0</v>
      </c>
      <c r="Q477" s="67">
        <f>IF(E477&gt;HORAS!$B$97,J477,0)</f>
        <v>0</v>
      </c>
      <c r="R477" s="67">
        <f t="shared" si="271"/>
        <v>0</v>
      </c>
      <c r="S477" s="67">
        <f t="shared" si="272"/>
        <v>0</v>
      </c>
      <c r="T477" s="67"/>
      <c r="U477" s="67">
        <f t="shared" si="273"/>
        <v>6</v>
      </c>
      <c r="V477" s="70" t="e">
        <f>VLOOKUP(C477,HORAS!$A$120:$A$137,1,FALSE)</f>
        <v>#N/A</v>
      </c>
      <c r="W477" s="67" t="b">
        <f t="shared" si="274"/>
        <v>1</v>
      </c>
      <c r="X477" s="59">
        <f t="shared" si="275"/>
        <v>0</v>
      </c>
      <c r="Y477" s="71">
        <f t="shared" si="276"/>
        <v>0</v>
      </c>
      <c r="Z477" s="71">
        <f t="shared" si="277"/>
        <v>0</v>
      </c>
      <c r="AA477" s="67">
        <f t="shared" si="278"/>
        <v>0</v>
      </c>
      <c r="AB477" s="67">
        <f t="shared" si="279"/>
        <v>0</v>
      </c>
      <c r="AC477" s="69">
        <f>IF(U477=7,IF(E477&gt;HORAS!$B$97,E477-HORAS!$B$97,0),IF(W477=FALSE,IF(E477&gt;HORAS!$B$97,E477-HORAS!$B$97,0),0))</f>
        <v>0</v>
      </c>
      <c r="AD477" s="71">
        <f t="shared" si="280"/>
        <v>0</v>
      </c>
      <c r="AE477" s="71">
        <f t="shared" si="281"/>
        <v>0</v>
      </c>
      <c r="AF477" s="68">
        <f>IF(AE477&lt;=HORAS!$B$115,0,IF(AE477&lt;=HORAS!$B$116,0.25,IF(AE477&lt;=HORAS!$B$117,0.5,IF(AE477&lt;=HORAS!$B$114,0.75,1))))</f>
        <v>0</v>
      </c>
      <c r="AG477" s="67">
        <f t="shared" si="282"/>
        <v>0</v>
      </c>
      <c r="AH477" s="67">
        <f>IF(AA477&gt;=8,IF(E477&lt;HORAS!$B$97,AF477,0),0)</f>
        <v>0</v>
      </c>
      <c r="AI477" s="67">
        <f>IF(E477&gt;=HORAS!$B$97,AF477,0)</f>
        <v>0</v>
      </c>
      <c r="AJ477" s="67">
        <f t="shared" si="283"/>
        <v>0</v>
      </c>
      <c r="AK477" s="67">
        <f t="shared" si="283"/>
        <v>0</v>
      </c>
      <c r="AL477" s="71">
        <f t="shared" si="284"/>
        <v>0</v>
      </c>
      <c r="AN477" s="59">
        <f t="shared" si="285"/>
        <v>0</v>
      </c>
      <c r="AO477" s="58">
        <f>IF(H477=1,IF(D477&lt;HORAS!$B$104,HORAS!$D$104-HORAS!$B$104,HORAS!$D$104-D477),0)</f>
        <v>0</v>
      </c>
      <c r="AP477" s="58">
        <f>IF(H477=1,IF(E477&gt;HORAS!$C$104,HORAS!$C$104,E477),0)</f>
        <v>0</v>
      </c>
      <c r="AQ477" s="58">
        <f t="shared" si="286"/>
        <v>0</v>
      </c>
      <c r="AR477" s="72">
        <f t="shared" si="287"/>
        <v>0</v>
      </c>
      <c r="AS477" s="72">
        <f t="shared" si="288"/>
        <v>0</v>
      </c>
      <c r="AT477" s="68">
        <f>IF(AS477&lt;=HORAS!$B$115,0,IF(AS477&lt;=HORAS!$B$116,0.25,IF(AS477&lt;=HORAS!$B$117,0.5,IF(AS477&lt;=HORAS!$B$114,0.75,1))))</f>
        <v>0</v>
      </c>
      <c r="AU477" s="67">
        <f t="shared" si="289"/>
        <v>0</v>
      </c>
      <c r="AV477" s="59">
        <f>IF(H477=1,IF(E477&gt;HORAS!$C$104,E477-HORAS!$C$104),0)</f>
        <v>0</v>
      </c>
      <c r="AW477" s="67">
        <f t="shared" si="290"/>
        <v>0</v>
      </c>
      <c r="AX477" s="67">
        <f t="shared" si="291"/>
        <v>0</v>
      </c>
      <c r="AY477" s="68">
        <f>IF(AX477&lt;=HORAS!$B$115,0,IF(AX477&lt;=HORAS!$B$116,0.25,IF(AX477&lt;=HORAS!$B$117,0.5,IF(AX477&lt;=HORAS!$B$114,0.75,1))))</f>
        <v>0</v>
      </c>
      <c r="AZ477" s="67">
        <f t="shared" si="292"/>
        <v>0</v>
      </c>
      <c r="BA477" s="67"/>
    </row>
    <row r="478" spans="1:53" s="72" customFormat="1" x14ac:dyDescent="0.2">
      <c r="A478" s="64"/>
      <c r="B478" s="64"/>
      <c r="C478" s="61"/>
      <c r="D478" s="62"/>
      <c r="E478" s="59"/>
      <c r="F478" s="66">
        <f>IF(G478=1,0,IF(E478&gt;HORAS!$B$96,E478-HORAS!$B$96,))</f>
        <v>0</v>
      </c>
      <c r="G478" s="67">
        <f t="shared" si="293"/>
        <v>0</v>
      </c>
      <c r="H478" s="67">
        <f>IF(D478&gt;=HORAS!$B$103,1,0)</f>
        <v>0</v>
      </c>
      <c r="I478" s="68">
        <f t="shared" si="294"/>
        <v>0</v>
      </c>
      <c r="J478" s="68">
        <f>IF(I478&lt;=HORAS!$B$115,0,IF(I478&lt;=HORAS!$B$116,0.25,IF(I478&lt;=HORAS!$B$117,0.5,IF(I478&lt;=HORAS!$B$114,0.75,1))))</f>
        <v>0</v>
      </c>
      <c r="K478" s="69">
        <f>IF(G478=1,0,IF(E478&gt;HORAS!$B$97,E478-HORAS!$B$97,0))</f>
        <v>0</v>
      </c>
      <c r="L478" s="68">
        <f t="shared" si="295"/>
        <v>0</v>
      </c>
      <c r="M478" s="68">
        <f t="shared" si="296"/>
        <v>0</v>
      </c>
      <c r="N478" s="67">
        <f t="shared" si="297"/>
        <v>0</v>
      </c>
      <c r="O478" s="67">
        <f>IF(E478&lt;HORAS!$B$97,J478,0)</f>
        <v>0</v>
      </c>
      <c r="P478" s="67">
        <f t="shared" si="298"/>
        <v>0</v>
      </c>
      <c r="Q478" s="67">
        <f>IF(E478&gt;HORAS!$B$97,J478,0)</f>
        <v>0</v>
      </c>
      <c r="R478" s="67">
        <f t="shared" si="271"/>
        <v>0</v>
      </c>
      <c r="S478" s="67">
        <f t="shared" si="272"/>
        <v>0</v>
      </c>
      <c r="T478" s="67"/>
      <c r="U478" s="67">
        <f t="shared" si="273"/>
        <v>6</v>
      </c>
      <c r="V478" s="70" t="e">
        <f>VLOOKUP(C478,HORAS!$A$120:$A$137,1,FALSE)</f>
        <v>#N/A</v>
      </c>
      <c r="W478" s="67" t="b">
        <f t="shared" si="274"/>
        <v>1</v>
      </c>
      <c r="X478" s="59">
        <f t="shared" si="275"/>
        <v>0</v>
      </c>
      <c r="Y478" s="71">
        <f t="shared" si="276"/>
        <v>0</v>
      </c>
      <c r="Z478" s="71">
        <f t="shared" si="277"/>
        <v>0</v>
      </c>
      <c r="AA478" s="67">
        <f t="shared" si="278"/>
        <v>0</v>
      </c>
      <c r="AB478" s="67">
        <f t="shared" si="279"/>
        <v>0</v>
      </c>
      <c r="AC478" s="69">
        <f>IF(U478=7,IF(E478&gt;HORAS!$B$97,E478-HORAS!$B$97,0),IF(W478=FALSE,IF(E478&gt;HORAS!$B$97,E478-HORAS!$B$97,0),0))</f>
        <v>0</v>
      </c>
      <c r="AD478" s="71">
        <f t="shared" si="280"/>
        <v>0</v>
      </c>
      <c r="AE478" s="71">
        <f t="shared" si="281"/>
        <v>0</v>
      </c>
      <c r="AF478" s="68">
        <f>IF(AE478&lt;=HORAS!$B$115,0,IF(AE478&lt;=HORAS!$B$116,0.25,IF(AE478&lt;=HORAS!$B$117,0.5,IF(AE478&lt;=HORAS!$B$114,0.75,1))))</f>
        <v>0</v>
      </c>
      <c r="AG478" s="67">
        <f t="shared" si="282"/>
        <v>0</v>
      </c>
      <c r="AH478" s="67">
        <f>IF(AA478&gt;=8,IF(E478&lt;HORAS!$B$97,AF478,0),0)</f>
        <v>0</v>
      </c>
      <c r="AI478" s="67">
        <f>IF(E478&gt;=HORAS!$B$97,AF478,0)</f>
        <v>0</v>
      </c>
      <c r="AJ478" s="67">
        <f t="shared" si="283"/>
        <v>0</v>
      </c>
      <c r="AK478" s="67">
        <f t="shared" si="283"/>
        <v>0</v>
      </c>
      <c r="AL478" s="71">
        <f t="shared" si="284"/>
        <v>0</v>
      </c>
      <c r="AN478" s="59">
        <f t="shared" si="285"/>
        <v>0</v>
      </c>
      <c r="AO478" s="58">
        <f>IF(H478=1,IF(D478&lt;HORAS!$B$104,HORAS!$D$104-HORAS!$B$104,HORAS!$D$104-D478),0)</f>
        <v>0</v>
      </c>
      <c r="AP478" s="58">
        <f>IF(H478=1,IF(E478&gt;HORAS!$C$104,HORAS!$C$104,E478),0)</f>
        <v>0</v>
      </c>
      <c r="AQ478" s="58">
        <f t="shared" si="286"/>
        <v>0</v>
      </c>
      <c r="AR478" s="72">
        <f t="shared" si="287"/>
        <v>0</v>
      </c>
      <c r="AS478" s="72">
        <f t="shared" si="288"/>
        <v>0</v>
      </c>
      <c r="AT478" s="68">
        <f>IF(AS478&lt;=HORAS!$B$115,0,IF(AS478&lt;=HORAS!$B$116,0.25,IF(AS478&lt;=HORAS!$B$117,0.5,IF(AS478&lt;=HORAS!$B$114,0.75,1))))</f>
        <v>0</v>
      </c>
      <c r="AU478" s="67">
        <f t="shared" si="289"/>
        <v>0</v>
      </c>
      <c r="AV478" s="59">
        <f>IF(H478=1,IF(E478&gt;HORAS!$C$104,E478-HORAS!$C$104),0)</f>
        <v>0</v>
      </c>
      <c r="AW478" s="67">
        <f t="shared" si="290"/>
        <v>0</v>
      </c>
      <c r="AX478" s="67">
        <f t="shared" si="291"/>
        <v>0</v>
      </c>
      <c r="AY478" s="68">
        <f>IF(AX478&lt;=HORAS!$B$115,0,IF(AX478&lt;=HORAS!$B$116,0.25,IF(AX478&lt;=HORAS!$B$117,0.5,IF(AX478&lt;=HORAS!$B$114,0.75,1))))</f>
        <v>0</v>
      </c>
      <c r="AZ478" s="67">
        <f t="shared" si="292"/>
        <v>0</v>
      </c>
      <c r="BA478" s="67"/>
    </row>
    <row r="479" spans="1:53" s="72" customFormat="1" x14ac:dyDescent="0.2">
      <c r="A479" s="64"/>
      <c r="B479" s="64"/>
      <c r="C479" s="61"/>
      <c r="D479" s="62"/>
      <c r="E479" s="59"/>
      <c r="F479" s="66">
        <f>IF(G479=1,0,IF(E479&gt;HORAS!$B$96,E479-HORAS!$B$96,))</f>
        <v>0</v>
      </c>
      <c r="G479" s="67">
        <f t="shared" si="293"/>
        <v>0</v>
      </c>
      <c r="H479" s="67">
        <f>IF(D479&gt;=HORAS!$B$103,1,0)</f>
        <v>0</v>
      </c>
      <c r="I479" s="68">
        <f t="shared" si="294"/>
        <v>0</v>
      </c>
      <c r="J479" s="68">
        <f>IF(I479&lt;=HORAS!$B$115,0,IF(I479&lt;=HORAS!$B$116,0.25,IF(I479&lt;=HORAS!$B$117,0.5,IF(I479&lt;=HORAS!$B$114,0.75,1))))</f>
        <v>0</v>
      </c>
      <c r="K479" s="69">
        <f>IF(G479=1,0,IF(E479&gt;HORAS!$B$97,E479-HORAS!$B$97,0))</f>
        <v>0</v>
      </c>
      <c r="L479" s="68">
        <f t="shared" si="295"/>
        <v>0</v>
      </c>
      <c r="M479" s="68">
        <f t="shared" si="296"/>
        <v>0</v>
      </c>
      <c r="N479" s="67">
        <f t="shared" si="297"/>
        <v>0</v>
      </c>
      <c r="O479" s="67">
        <f>IF(E479&lt;HORAS!$B$97,J479,0)</f>
        <v>0</v>
      </c>
      <c r="P479" s="67">
        <f t="shared" si="298"/>
        <v>0</v>
      </c>
      <c r="Q479" s="67">
        <f>IF(E479&gt;HORAS!$B$97,J479,0)</f>
        <v>0</v>
      </c>
      <c r="R479" s="67">
        <f t="shared" si="271"/>
        <v>0</v>
      </c>
      <c r="S479" s="67">
        <f t="shared" si="272"/>
        <v>0</v>
      </c>
      <c r="T479" s="67"/>
      <c r="U479" s="67">
        <f t="shared" si="273"/>
        <v>6</v>
      </c>
      <c r="V479" s="70" t="e">
        <f>VLOOKUP(C479,HORAS!$A$120:$A$137,1,FALSE)</f>
        <v>#N/A</v>
      </c>
      <c r="W479" s="67" t="b">
        <f t="shared" si="274"/>
        <v>1</v>
      </c>
      <c r="X479" s="59">
        <f t="shared" si="275"/>
        <v>0</v>
      </c>
      <c r="Y479" s="71">
        <f t="shared" si="276"/>
        <v>0</v>
      </c>
      <c r="Z479" s="71">
        <f t="shared" si="277"/>
        <v>0</v>
      </c>
      <c r="AA479" s="67">
        <f t="shared" si="278"/>
        <v>0</v>
      </c>
      <c r="AB479" s="67">
        <f t="shared" si="279"/>
        <v>0</v>
      </c>
      <c r="AC479" s="69">
        <f>IF(U479=7,IF(E479&gt;HORAS!$B$97,E479-HORAS!$B$97,0),IF(W479=FALSE,IF(E479&gt;HORAS!$B$97,E479-HORAS!$B$97,0),0))</f>
        <v>0</v>
      </c>
      <c r="AD479" s="71">
        <f t="shared" si="280"/>
        <v>0</v>
      </c>
      <c r="AE479" s="71">
        <f t="shared" si="281"/>
        <v>0</v>
      </c>
      <c r="AF479" s="68">
        <f>IF(AE479&lt;=HORAS!$B$115,0,IF(AE479&lt;=HORAS!$B$116,0.25,IF(AE479&lt;=HORAS!$B$117,0.5,IF(AE479&lt;=HORAS!$B$114,0.75,1))))</f>
        <v>0</v>
      </c>
      <c r="AG479" s="67">
        <f t="shared" si="282"/>
        <v>0</v>
      </c>
      <c r="AH479" s="67">
        <f>IF(AA479&gt;=8,IF(E479&lt;HORAS!$B$97,AF479,0),0)</f>
        <v>0</v>
      </c>
      <c r="AI479" s="67">
        <f>IF(E479&gt;=HORAS!$B$97,AF479,0)</f>
        <v>0</v>
      </c>
      <c r="AJ479" s="67">
        <f t="shared" si="283"/>
        <v>0</v>
      </c>
      <c r="AK479" s="67">
        <f t="shared" si="283"/>
        <v>0</v>
      </c>
      <c r="AL479" s="71">
        <f t="shared" si="284"/>
        <v>0</v>
      </c>
      <c r="AN479" s="59">
        <f t="shared" si="285"/>
        <v>0</v>
      </c>
      <c r="AO479" s="58">
        <f>IF(H479=1,IF(D479&lt;HORAS!$B$104,HORAS!$D$104-HORAS!$B$104,HORAS!$D$104-D479),0)</f>
        <v>0</v>
      </c>
      <c r="AP479" s="58">
        <f>IF(H479=1,IF(E479&gt;HORAS!$C$104,HORAS!$C$104,E479),0)</f>
        <v>0</v>
      </c>
      <c r="AQ479" s="58">
        <f t="shared" si="286"/>
        <v>0</v>
      </c>
      <c r="AR479" s="72">
        <f t="shared" si="287"/>
        <v>0</v>
      </c>
      <c r="AS479" s="72">
        <f t="shared" si="288"/>
        <v>0</v>
      </c>
      <c r="AT479" s="68">
        <f>IF(AS479&lt;=HORAS!$B$115,0,IF(AS479&lt;=HORAS!$B$116,0.25,IF(AS479&lt;=HORAS!$B$117,0.5,IF(AS479&lt;=HORAS!$B$114,0.75,1))))</f>
        <v>0</v>
      </c>
      <c r="AU479" s="67">
        <f t="shared" si="289"/>
        <v>0</v>
      </c>
      <c r="AV479" s="59">
        <f>IF(H479=1,IF(E479&gt;HORAS!$C$104,E479-HORAS!$C$104),0)</f>
        <v>0</v>
      </c>
      <c r="AW479" s="67">
        <f t="shared" si="290"/>
        <v>0</v>
      </c>
      <c r="AX479" s="67">
        <f t="shared" si="291"/>
        <v>0</v>
      </c>
      <c r="AY479" s="68">
        <f>IF(AX479&lt;=HORAS!$B$115,0,IF(AX479&lt;=HORAS!$B$116,0.25,IF(AX479&lt;=HORAS!$B$117,0.5,IF(AX479&lt;=HORAS!$B$114,0.75,1))))</f>
        <v>0</v>
      </c>
      <c r="AZ479" s="67">
        <f t="shared" si="292"/>
        <v>0</v>
      </c>
      <c r="BA479" s="67"/>
    </row>
    <row r="480" spans="1:53" s="72" customFormat="1" x14ac:dyDescent="0.2">
      <c r="A480" s="64"/>
      <c r="B480" s="64"/>
      <c r="C480" s="61"/>
      <c r="D480" s="62"/>
      <c r="E480" s="63"/>
      <c r="F480" s="66">
        <f>IF(G480=1,0,IF(E480&gt;HORAS!$B$96,E480-HORAS!$B$96,))</f>
        <v>0</v>
      </c>
      <c r="G480" s="67">
        <f t="shared" si="293"/>
        <v>0</v>
      </c>
      <c r="H480" s="67">
        <f>IF(D480&gt;=HORAS!$B$103,1,0)</f>
        <v>0</v>
      </c>
      <c r="I480" s="68">
        <f t="shared" si="294"/>
        <v>0</v>
      </c>
      <c r="J480" s="68">
        <f>IF(I480&lt;=HORAS!$B$115,0,IF(I480&lt;=HORAS!$B$116,0.25,IF(I480&lt;=HORAS!$B$117,0.5,IF(I480&lt;=HORAS!$B$114,0.75,1))))</f>
        <v>0</v>
      </c>
      <c r="K480" s="69">
        <f>IF(G480=1,0,IF(E480&gt;HORAS!$B$97,E480-HORAS!$B$97,0))</f>
        <v>0</v>
      </c>
      <c r="L480" s="68">
        <f t="shared" si="295"/>
        <v>0</v>
      </c>
      <c r="M480" s="68">
        <f t="shared" si="296"/>
        <v>0</v>
      </c>
      <c r="N480" s="67">
        <f t="shared" si="297"/>
        <v>0</v>
      </c>
      <c r="O480" s="67">
        <f>IF(E480&lt;HORAS!$B$97,J480,0)</f>
        <v>0</v>
      </c>
      <c r="P480" s="67">
        <f t="shared" si="298"/>
        <v>0</v>
      </c>
      <c r="Q480" s="67">
        <f>IF(E480&gt;HORAS!$B$97,J480,0)</f>
        <v>0</v>
      </c>
      <c r="R480" s="67">
        <f t="shared" si="271"/>
        <v>0</v>
      </c>
      <c r="S480" s="67">
        <f t="shared" si="272"/>
        <v>0</v>
      </c>
      <c r="T480" s="67"/>
      <c r="U480" s="67">
        <f t="shared" si="273"/>
        <v>6</v>
      </c>
      <c r="V480" s="70" t="e">
        <f>VLOOKUP(C480,HORAS!$A$120:$A$137,1,FALSE)</f>
        <v>#N/A</v>
      </c>
      <c r="W480" s="67" t="b">
        <f t="shared" si="274"/>
        <v>1</v>
      </c>
      <c r="X480" s="59">
        <f t="shared" si="275"/>
        <v>0</v>
      </c>
      <c r="Y480" s="71">
        <f t="shared" si="276"/>
        <v>0</v>
      </c>
      <c r="Z480" s="71">
        <f t="shared" si="277"/>
        <v>0</v>
      </c>
      <c r="AA480" s="67">
        <f t="shared" si="278"/>
        <v>0</v>
      </c>
      <c r="AB480" s="67">
        <f t="shared" si="279"/>
        <v>0</v>
      </c>
      <c r="AC480" s="69">
        <f>IF(U480=7,IF(E480&gt;HORAS!$B$97,E480-HORAS!$B$97,0),IF(W480=FALSE,IF(E480&gt;HORAS!$B$97,E480-HORAS!$B$97,0),0))</f>
        <v>0</v>
      </c>
      <c r="AD480" s="71">
        <f t="shared" si="280"/>
        <v>0</v>
      </c>
      <c r="AE480" s="71">
        <f t="shared" si="281"/>
        <v>0</v>
      </c>
      <c r="AF480" s="68">
        <f>IF(AE480&lt;=HORAS!$B$115,0,IF(AE480&lt;=HORAS!$B$116,0.25,IF(AE480&lt;=HORAS!$B$117,0.5,IF(AE480&lt;=HORAS!$B$114,0.75,1))))</f>
        <v>0</v>
      </c>
      <c r="AG480" s="67">
        <f t="shared" si="282"/>
        <v>0</v>
      </c>
      <c r="AH480" s="67">
        <f>IF(AA480&gt;=8,IF(E480&lt;HORAS!$B$97,AF480,0),0)</f>
        <v>0</v>
      </c>
      <c r="AI480" s="67">
        <f>IF(E480&gt;=HORAS!$B$97,AF480,0)</f>
        <v>0</v>
      </c>
      <c r="AJ480" s="67">
        <f t="shared" si="283"/>
        <v>0</v>
      </c>
      <c r="AK480" s="67">
        <f t="shared" si="283"/>
        <v>0</v>
      </c>
      <c r="AL480" s="71">
        <f t="shared" si="284"/>
        <v>0</v>
      </c>
      <c r="AN480" s="59">
        <f t="shared" si="285"/>
        <v>0</v>
      </c>
      <c r="AO480" s="58">
        <f>IF(H480=1,IF(D480&lt;HORAS!$B$104,HORAS!$D$104-HORAS!$B$104,HORAS!$D$104-D480),0)</f>
        <v>0</v>
      </c>
      <c r="AP480" s="58">
        <f>IF(H480=1,IF(E480&gt;HORAS!$C$104,HORAS!$C$104,E480),0)</f>
        <v>0</v>
      </c>
      <c r="AQ480" s="58">
        <f t="shared" si="286"/>
        <v>0</v>
      </c>
      <c r="AR480" s="72">
        <f t="shared" si="287"/>
        <v>0</v>
      </c>
      <c r="AS480" s="72">
        <f t="shared" si="288"/>
        <v>0</v>
      </c>
      <c r="AT480" s="68">
        <f>IF(AS480&lt;=HORAS!$B$115,0,IF(AS480&lt;=HORAS!$B$116,0.25,IF(AS480&lt;=HORAS!$B$117,0.5,IF(AS480&lt;=HORAS!$B$114,0.75,1))))</f>
        <v>0</v>
      </c>
      <c r="AU480" s="67">
        <f t="shared" si="289"/>
        <v>0</v>
      </c>
      <c r="AV480" s="59">
        <f>IF(H480=1,IF(E480&gt;HORAS!$C$104,E480-HORAS!$C$104),0)</f>
        <v>0</v>
      </c>
      <c r="AW480" s="67">
        <f t="shared" si="290"/>
        <v>0</v>
      </c>
      <c r="AX480" s="67">
        <f t="shared" si="291"/>
        <v>0</v>
      </c>
      <c r="AY480" s="68">
        <f>IF(AX480&lt;=HORAS!$B$115,0,IF(AX480&lt;=HORAS!$B$116,0.25,IF(AX480&lt;=HORAS!$B$117,0.5,IF(AX480&lt;=HORAS!$B$114,0.75,1))))</f>
        <v>0</v>
      </c>
      <c r="AZ480" s="67">
        <f t="shared" si="292"/>
        <v>0</v>
      </c>
      <c r="BA480" s="67"/>
    </row>
    <row r="481" spans="1:53" s="72" customFormat="1" x14ac:dyDescent="0.2">
      <c r="A481" s="64"/>
      <c r="B481" s="64"/>
      <c r="C481" s="61"/>
      <c r="D481" s="62"/>
      <c r="E481" s="64"/>
      <c r="F481" s="66">
        <f>IF(G481=1,0,IF(E481&gt;HORAS!$B$96,E481-HORAS!$B$96,))</f>
        <v>0</v>
      </c>
      <c r="G481" s="67">
        <f t="shared" si="293"/>
        <v>0</v>
      </c>
      <c r="H481" s="67">
        <f>IF(D481&gt;=HORAS!$B$103,1,0)</f>
        <v>0</v>
      </c>
      <c r="I481" s="68">
        <f t="shared" si="294"/>
        <v>0</v>
      </c>
      <c r="J481" s="68">
        <f>IF(I481&lt;=HORAS!$B$115,0,IF(I481&lt;=HORAS!$B$116,0.25,IF(I481&lt;=HORAS!$B$117,0.5,IF(I481&lt;=HORAS!$B$114,0.75,1))))</f>
        <v>0</v>
      </c>
      <c r="K481" s="69">
        <f>IF(G481=1,0,IF(E481&gt;HORAS!$B$97,E481-HORAS!$B$97,0))</f>
        <v>0</v>
      </c>
      <c r="L481" s="68">
        <f t="shared" si="295"/>
        <v>0</v>
      </c>
      <c r="M481" s="68">
        <f t="shared" si="296"/>
        <v>0</v>
      </c>
      <c r="N481" s="67">
        <f t="shared" si="297"/>
        <v>0</v>
      </c>
      <c r="O481" s="67">
        <f>IF(E481&lt;HORAS!$B$97,J481,0)</f>
        <v>0</v>
      </c>
      <c r="P481" s="67">
        <f t="shared" si="298"/>
        <v>0</v>
      </c>
      <c r="Q481" s="67">
        <f>IF(E481&gt;HORAS!$B$97,J481,0)</f>
        <v>0</v>
      </c>
      <c r="R481" s="67">
        <f t="shared" ref="R481:R544" si="299">N481+O481</f>
        <v>0</v>
      </c>
      <c r="S481" s="67">
        <f t="shared" ref="S481:S544" si="300">P481+Q481</f>
        <v>0</v>
      </c>
      <c r="T481" s="67"/>
      <c r="U481" s="67">
        <f t="shared" ref="U481:U544" si="301">WEEKDAY(C481,2)</f>
        <v>6</v>
      </c>
      <c r="V481" s="70" t="e">
        <f>VLOOKUP(C481,HORAS!$A$120:$A$137,1,FALSE)</f>
        <v>#N/A</v>
      </c>
      <c r="W481" s="67" t="b">
        <f t="shared" ref="W481:W544" si="302">ISERROR(V481)</f>
        <v>1</v>
      </c>
      <c r="X481" s="59">
        <f t="shared" ref="X481:X544" si="303">IF(U481=7,E481-D481,IF(W481=FALSE,E481-D481,0))</f>
        <v>0</v>
      </c>
      <c r="Y481" s="71">
        <f t="shared" ref="Y481:Y544" si="304">HOUR(X481)</f>
        <v>0</v>
      </c>
      <c r="Z481" s="71">
        <f t="shared" ref="Z481:Z544" si="305">MINUTE(X481)</f>
        <v>0</v>
      </c>
      <c r="AA481" s="67">
        <f t="shared" ref="AA481:AA544" si="306">IF(Y481&lt;8,Y481,8)</f>
        <v>0</v>
      </c>
      <c r="AB481" s="67">
        <f t="shared" ref="AB481:AB544" si="307">IF(Y481&gt;=8,Y481-AA481,0)</f>
        <v>0</v>
      </c>
      <c r="AC481" s="69">
        <f>IF(U481=7,IF(E481&gt;HORAS!$B$97,E481-HORAS!$B$97,0),IF(W481=FALSE,IF(E481&gt;HORAS!$B$97,E481-HORAS!$B$97,0),0))</f>
        <v>0</v>
      </c>
      <c r="AD481" s="71">
        <f t="shared" ref="AD481:AD544" si="308">HOUR(AC481)</f>
        <v>0</v>
      </c>
      <c r="AE481" s="71">
        <f t="shared" ref="AE481:AE544" si="309">MINUTE(AC481)</f>
        <v>0</v>
      </c>
      <c r="AF481" s="68">
        <f>IF(AE481&lt;=HORAS!$B$115,0,IF(AE481&lt;=HORAS!$B$116,0.25,IF(AE481&lt;=HORAS!$B$117,0.5,IF(AE481&lt;=HORAS!$B$114,0.75,1))))</f>
        <v>0</v>
      </c>
      <c r="AG481" s="67">
        <f t="shared" ref="AG481:AG544" si="310">IF(AA481&lt;8,AF481,0)</f>
        <v>0</v>
      </c>
      <c r="AH481" s="67">
        <f>IF(AA481&gt;=8,IF(E481&lt;HORAS!$B$97,AF481,0),0)</f>
        <v>0</v>
      </c>
      <c r="AI481" s="67">
        <f>IF(E481&gt;=HORAS!$B$97,AF481,0)</f>
        <v>0</v>
      </c>
      <c r="AJ481" s="67">
        <f t="shared" ref="AJ481:AK544" si="311">AA481+AG481</f>
        <v>0</v>
      </c>
      <c r="AK481" s="67">
        <f t="shared" si="311"/>
        <v>0</v>
      </c>
      <c r="AL481" s="71">
        <f t="shared" ref="AL481:AL544" si="312">AD481+AI481</f>
        <v>0</v>
      </c>
      <c r="AN481" s="59">
        <f t="shared" ref="AN481:AN544" si="313">IF(H481=1,E481-(D481-12),0)</f>
        <v>0</v>
      </c>
      <c r="AO481" s="58">
        <f>IF(H481=1,IF(D481&lt;HORAS!$B$104,HORAS!$D$104-HORAS!$B$104,HORAS!$D$104-D481),0)</f>
        <v>0</v>
      </c>
      <c r="AP481" s="58">
        <f>IF(H481=1,IF(E481&gt;HORAS!$C$104,HORAS!$C$104,E481),0)</f>
        <v>0</v>
      </c>
      <c r="AQ481" s="58">
        <f t="shared" ref="AQ481:AQ544" si="314">AO481+AP481</f>
        <v>0</v>
      </c>
      <c r="AR481" s="72">
        <f t="shared" ref="AR481:AR544" si="315">HOUR(AQ481)</f>
        <v>0</v>
      </c>
      <c r="AS481" s="72">
        <f t="shared" ref="AS481:AS544" si="316">MINUTE(AQ481)</f>
        <v>0</v>
      </c>
      <c r="AT481" s="68">
        <f>IF(AS481&lt;=HORAS!$B$115,0,IF(AS481&lt;=HORAS!$B$116,0.25,IF(AS481&lt;=HORAS!$B$117,0.5,IF(AS481&lt;=HORAS!$B$114,0.75,1))))</f>
        <v>0</v>
      </c>
      <c r="AU481" s="67">
        <f t="shared" ref="AU481:AU544" si="317">AR481+AT481</f>
        <v>0</v>
      </c>
      <c r="AV481" s="59">
        <f>IF(H481=1,IF(E481&gt;HORAS!$C$104,E481-HORAS!$C$104),0)</f>
        <v>0</v>
      </c>
      <c r="AW481" s="67">
        <f t="shared" ref="AW481:AW544" si="318">HOUR(AV481)</f>
        <v>0</v>
      </c>
      <c r="AX481" s="67">
        <f t="shared" ref="AX481:AX544" si="319">MINUTE(AV481)</f>
        <v>0</v>
      </c>
      <c r="AY481" s="68">
        <f>IF(AX481&lt;=HORAS!$B$115,0,IF(AX481&lt;=HORAS!$B$116,0.25,IF(AX481&lt;=HORAS!$B$117,0.5,IF(AX481&lt;=HORAS!$B$114,0.75,1))))</f>
        <v>0</v>
      </c>
      <c r="AZ481" s="67">
        <f t="shared" ref="AZ481:AZ544" si="320">AW481+AY481</f>
        <v>0</v>
      </c>
      <c r="BA481" s="67"/>
    </row>
    <row r="482" spans="1:53" s="72" customFormat="1" x14ac:dyDescent="0.2">
      <c r="A482" s="64"/>
      <c r="B482" s="64"/>
      <c r="C482" s="61"/>
      <c r="D482" s="62"/>
      <c r="E482" s="59"/>
      <c r="F482" s="66">
        <f>IF(G482=1,0,IF(E482&gt;HORAS!$B$96,E482-HORAS!$B$96,))</f>
        <v>0</v>
      </c>
      <c r="G482" s="67">
        <f t="shared" si="293"/>
        <v>0</v>
      </c>
      <c r="H482" s="67">
        <f>IF(D482&gt;=HORAS!$B$103,1,0)</f>
        <v>0</v>
      </c>
      <c r="I482" s="68">
        <f t="shared" si="294"/>
        <v>0</v>
      </c>
      <c r="J482" s="68">
        <f>IF(I482&lt;=HORAS!$B$115,0,IF(I482&lt;=HORAS!$B$116,0.25,IF(I482&lt;=HORAS!$B$117,0.5,IF(I482&lt;=HORAS!$B$114,0.75,1))))</f>
        <v>0</v>
      </c>
      <c r="K482" s="69">
        <f>IF(G482=1,0,IF(E482&gt;HORAS!$B$97,E482-HORAS!$B$97,0))</f>
        <v>0</v>
      </c>
      <c r="L482" s="68">
        <f t="shared" si="295"/>
        <v>0</v>
      </c>
      <c r="M482" s="68">
        <f t="shared" si="296"/>
        <v>0</v>
      </c>
      <c r="N482" s="67">
        <f t="shared" si="297"/>
        <v>0</v>
      </c>
      <c r="O482" s="67">
        <f>IF(E482&lt;HORAS!$B$97,J482,0)</f>
        <v>0</v>
      </c>
      <c r="P482" s="67">
        <f t="shared" si="298"/>
        <v>0</v>
      </c>
      <c r="Q482" s="67">
        <f>IF(E482&gt;HORAS!$B$97,J482,0)</f>
        <v>0</v>
      </c>
      <c r="R482" s="67">
        <f t="shared" si="299"/>
        <v>0</v>
      </c>
      <c r="S482" s="67">
        <f t="shared" si="300"/>
        <v>0</v>
      </c>
      <c r="T482" s="67"/>
      <c r="U482" s="67">
        <f t="shared" si="301"/>
        <v>6</v>
      </c>
      <c r="V482" s="70" t="e">
        <f>VLOOKUP(C482,HORAS!$A$120:$A$137,1,FALSE)</f>
        <v>#N/A</v>
      </c>
      <c r="W482" s="67" t="b">
        <f t="shared" si="302"/>
        <v>1</v>
      </c>
      <c r="X482" s="59">
        <f t="shared" si="303"/>
        <v>0</v>
      </c>
      <c r="Y482" s="71">
        <f t="shared" si="304"/>
        <v>0</v>
      </c>
      <c r="Z482" s="71">
        <f t="shared" si="305"/>
        <v>0</v>
      </c>
      <c r="AA482" s="67">
        <f t="shared" si="306"/>
        <v>0</v>
      </c>
      <c r="AB482" s="67">
        <f t="shared" si="307"/>
        <v>0</v>
      </c>
      <c r="AC482" s="69">
        <f>IF(U482=7,IF(E482&gt;HORAS!$B$97,E482-HORAS!$B$97,0),IF(W482=FALSE,IF(E482&gt;HORAS!$B$97,E482-HORAS!$B$97,0),0))</f>
        <v>0</v>
      </c>
      <c r="AD482" s="71">
        <f t="shared" si="308"/>
        <v>0</v>
      </c>
      <c r="AE482" s="71">
        <f t="shared" si="309"/>
        <v>0</v>
      </c>
      <c r="AF482" s="68">
        <f>IF(AE482&lt;=HORAS!$B$115,0,IF(AE482&lt;=HORAS!$B$116,0.25,IF(AE482&lt;=HORAS!$B$117,0.5,IF(AE482&lt;=HORAS!$B$114,0.75,1))))</f>
        <v>0</v>
      </c>
      <c r="AG482" s="67">
        <f t="shared" si="310"/>
        <v>0</v>
      </c>
      <c r="AH482" s="67">
        <f>IF(AA482&gt;=8,IF(E482&lt;HORAS!$B$97,AF482,0),0)</f>
        <v>0</v>
      </c>
      <c r="AI482" s="67">
        <f>IF(E482&gt;=HORAS!$B$97,AF482,0)</f>
        <v>0</v>
      </c>
      <c r="AJ482" s="67">
        <f t="shared" si="311"/>
        <v>0</v>
      </c>
      <c r="AK482" s="67">
        <f t="shared" si="311"/>
        <v>0</v>
      </c>
      <c r="AL482" s="71">
        <f t="shared" si="312"/>
        <v>0</v>
      </c>
      <c r="AN482" s="59">
        <f t="shared" si="313"/>
        <v>0</v>
      </c>
      <c r="AO482" s="58">
        <f>IF(H482=1,IF(D482&lt;HORAS!$B$104,HORAS!$D$104-HORAS!$B$104,HORAS!$D$104-D482),0)</f>
        <v>0</v>
      </c>
      <c r="AP482" s="58">
        <f>IF(H482=1,IF(E482&gt;HORAS!$C$104,HORAS!$C$104,E482),0)</f>
        <v>0</v>
      </c>
      <c r="AQ482" s="58">
        <f t="shared" si="314"/>
        <v>0</v>
      </c>
      <c r="AR482" s="72">
        <f t="shared" si="315"/>
        <v>0</v>
      </c>
      <c r="AS482" s="72">
        <f t="shared" si="316"/>
        <v>0</v>
      </c>
      <c r="AT482" s="68">
        <f>IF(AS482&lt;=HORAS!$B$115,0,IF(AS482&lt;=HORAS!$B$116,0.25,IF(AS482&lt;=HORAS!$B$117,0.5,IF(AS482&lt;=HORAS!$B$114,0.75,1))))</f>
        <v>0</v>
      </c>
      <c r="AU482" s="67">
        <f t="shared" si="317"/>
        <v>0</v>
      </c>
      <c r="AV482" s="59">
        <f>IF(H482=1,IF(E482&gt;HORAS!$C$104,E482-HORAS!$C$104),0)</f>
        <v>0</v>
      </c>
      <c r="AW482" s="67">
        <f t="shared" si="318"/>
        <v>0</v>
      </c>
      <c r="AX482" s="67">
        <f t="shared" si="319"/>
        <v>0</v>
      </c>
      <c r="AY482" s="68">
        <f>IF(AX482&lt;=HORAS!$B$115,0,IF(AX482&lt;=HORAS!$B$116,0.25,IF(AX482&lt;=HORAS!$B$117,0.5,IF(AX482&lt;=HORAS!$B$114,0.75,1))))</f>
        <v>0</v>
      </c>
      <c r="AZ482" s="67">
        <f t="shared" si="320"/>
        <v>0</v>
      </c>
      <c r="BA482" s="67"/>
    </row>
    <row r="483" spans="1:53" s="72" customFormat="1" x14ac:dyDescent="0.2">
      <c r="A483" s="64"/>
      <c r="B483" s="64"/>
      <c r="C483" s="61"/>
      <c r="D483" s="62"/>
      <c r="E483" s="59"/>
      <c r="F483" s="66">
        <f>IF(G483=1,0,IF(E483&gt;HORAS!$B$96,E483-HORAS!$B$96,))</f>
        <v>0</v>
      </c>
      <c r="G483" s="67">
        <f t="shared" si="293"/>
        <v>0</v>
      </c>
      <c r="H483" s="67">
        <f>IF(D483&gt;=HORAS!$B$103,1,0)</f>
        <v>0</v>
      </c>
      <c r="I483" s="68">
        <f t="shared" si="294"/>
        <v>0</v>
      </c>
      <c r="J483" s="68">
        <f>IF(I483&lt;=HORAS!$B$115,0,IF(I483&lt;=HORAS!$B$116,0.25,IF(I483&lt;=HORAS!$B$117,0.5,IF(I483&lt;=HORAS!$B$114,0.75,1))))</f>
        <v>0</v>
      </c>
      <c r="K483" s="69">
        <f>IF(G483=1,0,IF(E483&gt;HORAS!$B$97,E483-HORAS!$B$97,0))</f>
        <v>0</v>
      </c>
      <c r="L483" s="68">
        <f t="shared" si="295"/>
        <v>0</v>
      </c>
      <c r="M483" s="68">
        <f t="shared" si="296"/>
        <v>0</v>
      </c>
      <c r="N483" s="67">
        <f t="shared" si="297"/>
        <v>0</v>
      </c>
      <c r="O483" s="67">
        <f>IF(E483&lt;HORAS!$B$97,J483,0)</f>
        <v>0</v>
      </c>
      <c r="P483" s="67">
        <f t="shared" si="298"/>
        <v>0</v>
      </c>
      <c r="Q483" s="67">
        <f>IF(E483&gt;HORAS!$B$97,J483,0)</f>
        <v>0</v>
      </c>
      <c r="R483" s="67">
        <f t="shared" si="299"/>
        <v>0</v>
      </c>
      <c r="S483" s="67">
        <f t="shared" si="300"/>
        <v>0</v>
      </c>
      <c r="T483" s="67"/>
      <c r="U483" s="67">
        <f t="shared" si="301"/>
        <v>6</v>
      </c>
      <c r="V483" s="70" t="e">
        <f>VLOOKUP(C483,HORAS!$A$120:$A$137,1,FALSE)</f>
        <v>#N/A</v>
      </c>
      <c r="W483" s="67" t="b">
        <f t="shared" si="302"/>
        <v>1</v>
      </c>
      <c r="X483" s="59">
        <f t="shared" si="303"/>
        <v>0</v>
      </c>
      <c r="Y483" s="71">
        <f t="shared" si="304"/>
        <v>0</v>
      </c>
      <c r="Z483" s="71">
        <f t="shared" si="305"/>
        <v>0</v>
      </c>
      <c r="AA483" s="67">
        <f t="shared" si="306"/>
        <v>0</v>
      </c>
      <c r="AB483" s="67">
        <f t="shared" si="307"/>
        <v>0</v>
      </c>
      <c r="AC483" s="69">
        <f>IF(U483=7,IF(E483&gt;HORAS!$B$97,E483-HORAS!$B$97,0),IF(W483=FALSE,IF(E483&gt;HORAS!$B$97,E483-HORAS!$B$97,0),0))</f>
        <v>0</v>
      </c>
      <c r="AD483" s="71">
        <f t="shared" si="308"/>
        <v>0</v>
      </c>
      <c r="AE483" s="71">
        <f t="shared" si="309"/>
        <v>0</v>
      </c>
      <c r="AF483" s="68">
        <f>IF(AE483&lt;=HORAS!$B$115,0,IF(AE483&lt;=HORAS!$B$116,0.25,IF(AE483&lt;=HORAS!$B$117,0.5,IF(AE483&lt;=HORAS!$B$114,0.75,1))))</f>
        <v>0</v>
      </c>
      <c r="AG483" s="67">
        <f t="shared" si="310"/>
        <v>0</v>
      </c>
      <c r="AH483" s="67">
        <f>IF(AA483&gt;=8,IF(E483&lt;HORAS!$B$97,AF483,0),0)</f>
        <v>0</v>
      </c>
      <c r="AI483" s="67">
        <f>IF(E483&gt;=HORAS!$B$97,AF483,0)</f>
        <v>0</v>
      </c>
      <c r="AJ483" s="67">
        <f t="shared" si="311"/>
        <v>0</v>
      </c>
      <c r="AK483" s="67">
        <f t="shared" si="311"/>
        <v>0</v>
      </c>
      <c r="AL483" s="71">
        <f t="shared" si="312"/>
        <v>0</v>
      </c>
      <c r="AN483" s="59">
        <f t="shared" si="313"/>
        <v>0</v>
      </c>
      <c r="AO483" s="58">
        <f>IF(H483=1,IF(D483&lt;HORAS!$B$104,HORAS!$D$104-HORAS!$B$104,HORAS!$D$104-D483),0)</f>
        <v>0</v>
      </c>
      <c r="AP483" s="58">
        <f>IF(H483=1,IF(E483&gt;HORAS!$C$104,HORAS!$C$104,E483),0)</f>
        <v>0</v>
      </c>
      <c r="AQ483" s="58">
        <f t="shared" si="314"/>
        <v>0</v>
      </c>
      <c r="AR483" s="72">
        <f t="shared" si="315"/>
        <v>0</v>
      </c>
      <c r="AS483" s="72">
        <f t="shared" si="316"/>
        <v>0</v>
      </c>
      <c r="AT483" s="68">
        <f>IF(AS483&lt;=HORAS!$B$115,0,IF(AS483&lt;=HORAS!$B$116,0.25,IF(AS483&lt;=HORAS!$B$117,0.5,IF(AS483&lt;=HORAS!$B$114,0.75,1))))</f>
        <v>0</v>
      </c>
      <c r="AU483" s="67">
        <f t="shared" si="317"/>
        <v>0</v>
      </c>
      <c r="AV483" s="59">
        <f>IF(H483=1,IF(E483&gt;HORAS!$C$104,E483-HORAS!$C$104),0)</f>
        <v>0</v>
      </c>
      <c r="AW483" s="67">
        <f t="shared" si="318"/>
        <v>0</v>
      </c>
      <c r="AX483" s="67">
        <f t="shared" si="319"/>
        <v>0</v>
      </c>
      <c r="AY483" s="68">
        <f>IF(AX483&lt;=HORAS!$B$115,0,IF(AX483&lt;=HORAS!$B$116,0.25,IF(AX483&lt;=HORAS!$B$117,0.5,IF(AX483&lt;=HORAS!$B$114,0.75,1))))</f>
        <v>0</v>
      </c>
      <c r="AZ483" s="67">
        <f t="shared" si="320"/>
        <v>0</v>
      </c>
      <c r="BA483" s="67"/>
    </row>
    <row r="484" spans="1:53" s="72" customFormat="1" x14ac:dyDescent="0.2">
      <c r="A484" s="64"/>
      <c r="B484" s="64"/>
      <c r="C484" s="61"/>
      <c r="D484" s="62"/>
      <c r="E484" s="59"/>
      <c r="F484" s="66">
        <f>IF(G484=1,0,IF(E484&gt;HORAS!$B$96,E484-HORAS!$B$96,))</f>
        <v>0</v>
      </c>
      <c r="G484" s="67">
        <f t="shared" si="293"/>
        <v>0</v>
      </c>
      <c r="H484" s="67">
        <f>IF(D484&gt;=HORAS!$B$103,1,0)</f>
        <v>0</v>
      </c>
      <c r="I484" s="68">
        <f t="shared" si="294"/>
        <v>0</v>
      </c>
      <c r="J484" s="68">
        <f>IF(I484&lt;=HORAS!$B$115,0,IF(I484&lt;=HORAS!$B$116,0.25,IF(I484&lt;=HORAS!$B$117,0.5,IF(I484&lt;=HORAS!$B$114,0.75,1))))</f>
        <v>0</v>
      </c>
      <c r="K484" s="69">
        <f>IF(G484=1,0,IF(E484&gt;HORAS!$B$97,E484-HORAS!$B$97,0))</f>
        <v>0</v>
      </c>
      <c r="L484" s="68">
        <f t="shared" si="295"/>
        <v>0</v>
      </c>
      <c r="M484" s="68">
        <f t="shared" si="296"/>
        <v>0</v>
      </c>
      <c r="N484" s="67">
        <f t="shared" si="297"/>
        <v>0</v>
      </c>
      <c r="O484" s="67">
        <f>IF(E484&lt;HORAS!$B$97,J484,0)</f>
        <v>0</v>
      </c>
      <c r="P484" s="67">
        <f t="shared" si="298"/>
        <v>0</v>
      </c>
      <c r="Q484" s="67">
        <f>IF(E484&gt;HORAS!$B$97,J484,0)</f>
        <v>0</v>
      </c>
      <c r="R484" s="67">
        <f t="shared" si="299"/>
        <v>0</v>
      </c>
      <c r="S484" s="67">
        <f t="shared" si="300"/>
        <v>0</v>
      </c>
      <c r="T484" s="67"/>
      <c r="U484" s="67">
        <f t="shared" si="301"/>
        <v>6</v>
      </c>
      <c r="V484" s="70" t="e">
        <f>VLOOKUP(C484,HORAS!$A$120:$A$137,1,FALSE)</f>
        <v>#N/A</v>
      </c>
      <c r="W484" s="67" t="b">
        <f t="shared" si="302"/>
        <v>1</v>
      </c>
      <c r="X484" s="59">
        <f t="shared" si="303"/>
        <v>0</v>
      </c>
      <c r="Y484" s="71">
        <f t="shared" si="304"/>
        <v>0</v>
      </c>
      <c r="Z484" s="71">
        <f t="shared" si="305"/>
        <v>0</v>
      </c>
      <c r="AA484" s="67">
        <f t="shared" si="306"/>
        <v>0</v>
      </c>
      <c r="AB484" s="67">
        <f t="shared" si="307"/>
        <v>0</v>
      </c>
      <c r="AC484" s="69">
        <f>IF(U484=7,IF(E484&gt;HORAS!$B$97,E484-HORAS!$B$97,0),IF(W484=FALSE,IF(E484&gt;HORAS!$B$97,E484-HORAS!$B$97,0),0))</f>
        <v>0</v>
      </c>
      <c r="AD484" s="71">
        <f t="shared" si="308"/>
        <v>0</v>
      </c>
      <c r="AE484" s="71">
        <f t="shared" si="309"/>
        <v>0</v>
      </c>
      <c r="AF484" s="68">
        <f>IF(AE484&lt;=HORAS!$B$115,0,IF(AE484&lt;=HORAS!$B$116,0.25,IF(AE484&lt;=HORAS!$B$117,0.5,IF(AE484&lt;=HORAS!$B$114,0.75,1))))</f>
        <v>0</v>
      </c>
      <c r="AG484" s="67">
        <f t="shared" si="310"/>
        <v>0</v>
      </c>
      <c r="AH484" s="67">
        <f>IF(AA484&gt;=8,IF(E484&lt;HORAS!$B$97,AF484,0),0)</f>
        <v>0</v>
      </c>
      <c r="AI484" s="67">
        <f>IF(E484&gt;=HORAS!$B$97,AF484,0)</f>
        <v>0</v>
      </c>
      <c r="AJ484" s="67">
        <f t="shared" si="311"/>
        <v>0</v>
      </c>
      <c r="AK484" s="67">
        <f t="shared" si="311"/>
        <v>0</v>
      </c>
      <c r="AL484" s="71">
        <f t="shared" si="312"/>
        <v>0</v>
      </c>
      <c r="AN484" s="59">
        <f t="shared" si="313"/>
        <v>0</v>
      </c>
      <c r="AO484" s="58">
        <f>IF(H484=1,IF(D484&lt;HORAS!$B$104,HORAS!$D$104-HORAS!$B$104,HORAS!$D$104-D484),0)</f>
        <v>0</v>
      </c>
      <c r="AP484" s="58">
        <f>IF(H484=1,IF(E484&gt;HORAS!$C$104,HORAS!$C$104,E484),0)</f>
        <v>0</v>
      </c>
      <c r="AQ484" s="58">
        <f t="shared" si="314"/>
        <v>0</v>
      </c>
      <c r="AR484" s="72">
        <f t="shared" si="315"/>
        <v>0</v>
      </c>
      <c r="AS484" s="72">
        <f t="shared" si="316"/>
        <v>0</v>
      </c>
      <c r="AT484" s="68">
        <f>IF(AS484&lt;=HORAS!$B$115,0,IF(AS484&lt;=HORAS!$B$116,0.25,IF(AS484&lt;=HORAS!$B$117,0.5,IF(AS484&lt;=HORAS!$B$114,0.75,1))))</f>
        <v>0</v>
      </c>
      <c r="AU484" s="67">
        <f t="shared" si="317"/>
        <v>0</v>
      </c>
      <c r="AV484" s="59">
        <f>IF(H484=1,IF(E484&gt;HORAS!$C$104,E484-HORAS!$C$104),0)</f>
        <v>0</v>
      </c>
      <c r="AW484" s="67">
        <f t="shared" si="318"/>
        <v>0</v>
      </c>
      <c r="AX484" s="67">
        <f t="shared" si="319"/>
        <v>0</v>
      </c>
      <c r="AY484" s="68">
        <f>IF(AX484&lt;=HORAS!$B$115,0,IF(AX484&lt;=HORAS!$B$116,0.25,IF(AX484&lt;=HORAS!$B$117,0.5,IF(AX484&lt;=HORAS!$B$114,0.75,1))))</f>
        <v>0</v>
      </c>
      <c r="AZ484" s="67">
        <f t="shared" si="320"/>
        <v>0</v>
      </c>
      <c r="BA484" s="67"/>
    </row>
    <row r="485" spans="1:53" s="72" customFormat="1" x14ac:dyDescent="0.2">
      <c r="A485" s="64"/>
      <c r="B485" s="64"/>
      <c r="C485" s="61"/>
      <c r="D485" s="62"/>
      <c r="E485" s="59"/>
      <c r="F485" s="66">
        <f>IF(G485=1,0,IF(E485&gt;HORAS!$B$96,E485-HORAS!$B$96,))</f>
        <v>0</v>
      </c>
      <c r="G485" s="67">
        <f t="shared" si="293"/>
        <v>0</v>
      </c>
      <c r="H485" s="67">
        <f>IF(D485&gt;=HORAS!$B$103,1,0)</f>
        <v>0</v>
      </c>
      <c r="I485" s="68">
        <f t="shared" si="294"/>
        <v>0</v>
      </c>
      <c r="J485" s="68">
        <f>IF(I485&lt;=HORAS!$B$115,0,IF(I485&lt;=HORAS!$B$116,0.25,IF(I485&lt;=HORAS!$B$117,0.5,IF(I485&lt;=HORAS!$B$114,0.75,1))))</f>
        <v>0</v>
      </c>
      <c r="K485" s="69">
        <f>IF(G485=1,0,IF(E485&gt;HORAS!$B$97,E485-HORAS!$B$97,0))</f>
        <v>0</v>
      </c>
      <c r="L485" s="68">
        <f t="shared" si="295"/>
        <v>0</v>
      </c>
      <c r="M485" s="68">
        <f t="shared" si="296"/>
        <v>0</v>
      </c>
      <c r="N485" s="67">
        <f t="shared" si="297"/>
        <v>0</v>
      </c>
      <c r="O485" s="67">
        <f>IF(E485&lt;HORAS!$B$97,J485,0)</f>
        <v>0</v>
      </c>
      <c r="P485" s="67">
        <f t="shared" si="298"/>
        <v>0</v>
      </c>
      <c r="Q485" s="67">
        <f>IF(E485&gt;HORAS!$B$97,J485,0)</f>
        <v>0</v>
      </c>
      <c r="R485" s="67">
        <f t="shared" si="299"/>
        <v>0</v>
      </c>
      <c r="S485" s="67">
        <f t="shared" si="300"/>
        <v>0</v>
      </c>
      <c r="T485" s="67"/>
      <c r="U485" s="67">
        <f t="shared" si="301"/>
        <v>6</v>
      </c>
      <c r="V485" s="70" t="e">
        <f>VLOOKUP(C485,HORAS!$A$120:$A$137,1,FALSE)</f>
        <v>#N/A</v>
      </c>
      <c r="W485" s="67" t="b">
        <f t="shared" si="302"/>
        <v>1</v>
      </c>
      <c r="X485" s="59">
        <f t="shared" si="303"/>
        <v>0</v>
      </c>
      <c r="Y485" s="71">
        <f t="shared" si="304"/>
        <v>0</v>
      </c>
      <c r="Z485" s="71">
        <f t="shared" si="305"/>
        <v>0</v>
      </c>
      <c r="AA485" s="67">
        <f t="shared" si="306"/>
        <v>0</v>
      </c>
      <c r="AB485" s="67">
        <f t="shared" si="307"/>
        <v>0</v>
      </c>
      <c r="AC485" s="69">
        <f>IF(U485=7,IF(E485&gt;HORAS!$B$97,E485-HORAS!$B$97,0),IF(W485=FALSE,IF(E485&gt;HORAS!$B$97,E485-HORAS!$B$97,0),0))</f>
        <v>0</v>
      </c>
      <c r="AD485" s="71">
        <f t="shared" si="308"/>
        <v>0</v>
      </c>
      <c r="AE485" s="71">
        <f t="shared" si="309"/>
        <v>0</v>
      </c>
      <c r="AF485" s="68">
        <f>IF(AE485&lt;=HORAS!$B$115,0,IF(AE485&lt;=HORAS!$B$116,0.25,IF(AE485&lt;=HORAS!$B$117,0.5,IF(AE485&lt;=HORAS!$B$114,0.75,1))))</f>
        <v>0</v>
      </c>
      <c r="AG485" s="67">
        <f t="shared" si="310"/>
        <v>0</v>
      </c>
      <c r="AH485" s="67">
        <f>IF(AA485&gt;=8,IF(E485&lt;HORAS!$B$97,AF485,0),0)</f>
        <v>0</v>
      </c>
      <c r="AI485" s="67">
        <f>IF(E485&gt;=HORAS!$B$97,AF485,0)</f>
        <v>0</v>
      </c>
      <c r="AJ485" s="67">
        <f t="shared" si="311"/>
        <v>0</v>
      </c>
      <c r="AK485" s="67">
        <f t="shared" si="311"/>
        <v>0</v>
      </c>
      <c r="AL485" s="71">
        <f t="shared" si="312"/>
        <v>0</v>
      </c>
      <c r="AN485" s="59">
        <f t="shared" si="313"/>
        <v>0</v>
      </c>
      <c r="AO485" s="58">
        <f>IF(H485=1,IF(D485&lt;HORAS!$B$104,HORAS!$D$104-HORAS!$B$104,HORAS!$D$104-D485),0)</f>
        <v>0</v>
      </c>
      <c r="AP485" s="58">
        <f>IF(H485=1,IF(E485&gt;HORAS!$C$104,HORAS!$C$104,E485),0)</f>
        <v>0</v>
      </c>
      <c r="AQ485" s="58">
        <f t="shared" si="314"/>
        <v>0</v>
      </c>
      <c r="AR485" s="72">
        <f t="shared" si="315"/>
        <v>0</v>
      </c>
      <c r="AS485" s="72">
        <f t="shared" si="316"/>
        <v>0</v>
      </c>
      <c r="AT485" s="68">
        <f>IF(AS485&lt;=HORAS!$B$115,0,IF(AS485&lt;=HORAS!$B$116,0.25,IF(AS485&lt;=HORAS!$B$117,0.5,IF(AS485&lt;=HORAS!$B$114,0.75,1))))</f>
        <v>0</v>
      </c>
      <c r="AU485" s="67">
        <f t="shared" si="317"/>
        <v>0</v>
      </c>
      <c r="AV485" s="59">
        <f>IF(H485=1,IF(E485&gt;HORAS!$C$104,E485-HORAS!$C$104),0)</f>
        <v>0</v>
      </c>
      <c r="AW485" s="67">
        <f t="shared" si="318"/>
        <v>0</v>
      </c>
      <c r="AX485" s="67">
        <f t="shared" si="319"/>
        <v>0</v>
      </c>
      <c r="AY485" s="68">
        <f>IF(AX485&lt;=HORAS!$B$115,0,IF(AX485&lt;=HORAS!$B$116,0.25,IF(AX485&lt;=HORAS!$B$117,0.5,IF(AX485&lt;=HORAS!$B$114,0.75,1))))</f>
        <v>0</v>
      </c>
      <c r="AZ485" s="67">
        <f t="shared" si="320"/>
        <v>0</v>
      </c>
      <c r="BA485" s="67"/>
    </row>
    <row r="486" spans="1:53" s="72" customFormat="1" x14ac:dyDescent="0.2">
      <c r="A486" s="64"/>
      <c r="B486" s="64"/>
      <c r="C486" s="61"/>
      <c r="D486" s="62"/>
      <c r="E486" s="59"/>
      <c r="F486" s="66">
        <f>IF(G486=1,0,IF(E486&gt;HORAS!$B$96,E486-HORAS!$B$96,))</f>
        <v>0</v>
      </c>
      <c r="G486" s="67">
        <f t="shared" si="293"/>
        <v>0</v>
      </c>
      <c r="H486" s="67">
        <f>IF(D486&gt;=HORAS!$B$103,1,0)</f>
        <v>0</v>
      </c>
      <c r="I486" s="68">
        <f t="shared" si="294"/>
        <v>0</v>
      </c>
      <c r="J486" s="68">
        <f>IF(I486&lt;=HORAS!$B$115,0,IF(I486&lt;=HORAS!$B$116,0.25,IF(I486&lt;=HORAS!$B$117,0.5,IF(I486&lt;=HORAS!$B$114,0.75,1))))</f>
        <v>0</v>
      </c>
      <c r="K486" s="69">
        <f>IF(G486=1,0,IF(E486&gt;HORAS!$B$97,E486-HORAS!$B$97,0))</f>
        <v>0</v>
      </c>
      <c r="L486" s="68">
        <f t="shared" si="295"/>
        <v>0</v>
      </c>
      <c r="M486" s="68">
        <f t="shared" si="296"/>
        <v>0</v>
      </c>
      <c r="N486" s="67">
        <f t="shared" si="297"/>
        <v>0</v>
      </c>
      <c r="O486" s="67">
        <f>IF(E486&lt;HORAS!$B$97,J486,0)</f>
        <v>0</v>
      </c>
      <c r="P486" s="67">
        <f t="shared" si="298"/>
        <v>0</v>
      </c>
      <c r="Q486" s="67">
        <f>IF(E486&gt;HORAS!$B$97,J486,0)</f>
        <v>0</v>
      </c>
      <c r="R486" s="67">
        <f t="shared" si="299"/>
        <v>0</v>
      </c>
      <c r="S486" s="67">
        <f t="shared" si="300"/>
        <v>0</v>
      </c>
      <c r="T486" s="67"/>
      <c r="U486" s="67">
        <f t="shared" si="301"/>
        <v>6</v>
      </c>
      <c r="V486" s="70" t="e">
        <f>VLOOKUP(C486,HORAS!$A$120:$A$137,1,FALSE)</f>
        <v>#N/A</v>
      </c>
      <c r="W486" s="67" t="b">
        <f t="shared" si="302"/>
        <v>1</v>
      </c>
      <c r="X486" s="59">
        <f t="shared" si="303"/>
        <v>0</v>
      </c>
      <c r="Y486" s="71">
        <f t="shared" si="304"/>
        <v>0</v>
      </c>
      <c r="Z486" s="71">
        <f t="shared" si="305"/>
        <v>0</v>
      </c>
      <c r="AA486" s="67">
        <f t="shared" si="306"/>
        <v>0</v>
      </c>
      <c r="AB486" s="67">
        <f t="shared" si="307"/>
        <v>0</v>
      </c>
      <c r="AC486" s="69">
        <f>IF(U486=7,IF(E486&gt;HORAS!$B$97,E486-HORAS!$B$97,0),IF(W486=FALSE,IF(E486&gt;HORAS!$B$97,E486-HORAS!$B$97,0),0))</f>
        <v>0</v>
      </c>
      <c r="AD486" s="71">
        <f t="shared" si="308"/>
        <v>0</v>
      </c>
      <c r="AE486" s="71">
        <f t="shared" si="309"/>
        <v>0</v>
      </c>
      <c r="AF486" s="68">
        <f>IF(AE486&lt;=HORAS!$B$115,0,IF(AE486&lt;=HORAS!$B$116,0.25,IF(AE486&lt;=HORAS!$B$117,0.5,IF(AE486&lt;=HORAS!$B$114,0.75,1))))</f>
        <v>0</v>
      </c>
      <c r="AG486" s="67">
        <f t="shared" si="310"/>
        <v>0</v>
      </c>
      <c r="AH486" s="67">
        <f>IF(AA486&gt;=8,IF(E486&lt;HORAS!$B$97,AF486,0),0)</f>
        <v>0</v>
      </c>
      <c r="AI486" s="67">
        <f>IF(E486&gt;=HORAS!$B$97,AF486,0)</f>
        <v>0</v>
      </c>
      <c r="AJ486" s="67">
        <f t="shared" si="311"/>
        <v>0</v>
      </c>
      <c r="AK486" s="67">
        <f t="shared" si="311"/>
        <v>0</v>
      </c>
      <c r="AL486" s="71">
        <f t="shared" si="312"/>
        <v>0</v>
      </c>
      <c r="AN486" s="59">
        <f t="shared" si="313"/>
        <v>0</v>
      </c>
      <c r="AO486" s="58">
        <f>IF(H486=1,IF(D486&lt;HORAS!$B$104,HORAS!$D$104-HORAS!$B$104,HORAS!$D$104-D486),0)</f>
        <v>0</v>
      </c>
      <c r="AP486" s="58">
        <f>IF(H486=1,IF(E486&gt;HORAS!$C$104,HORAS!$C$104,E486),0)</f>
        <v>0</v>
      </c>
      <c r="AQ486" s="58">
        <f t="shared" si="314"/>
        <v>0</v>
      </c>
      <c r="AR486" s="72">
        <f t="shared" si="315"/>
        <v>0</v>
      </c>
      <c r="AS486" s="72">
        <f t="shared" si="316"/>
        <v>0</v>
      </c>
      <c r="AT486" s="68">
        <f>IF(AS486&lt;=HORAS!$B$115,0,IF(AS486&lt;=HORAS!$B$116,0.25,IF(AS486&lt;=HORAS!$B$117,0.5,IF(AS486&lt;=HORAS!$B$114,0.75,1))))</f>
        <v>0</v>
      </c>
      <c r="AU486" s="67">
        <f t="shared" si="317"/>
        <v>0</v>
      </c>
      <c r="AV486" s="59">
        <f>IF(H486=1,IF(E486&gt;HORAS!$C$104,E486-HORAS!$C$104),0)</f>
        <v>0</v>
      </c>
      <c r="AW486" s="67">
        <f t="shared" si="318"/>
        <v>0</v>
      </c>
      <c r="AX486" s="67">
        <f t="shared" si="319"/>
        <v>0</v>
      </c>
      <c r="AY486" s="68">
        <f>IF(AX486&lt;=HORAS!$B$115,0,IF(AX486&lt;=HORAS!$B$116,0.25,IF(AX486&lt;=HORAS!$B$117,0.5,IF(AX486&lt;=HORAS!$B$114,0.75,1))))</f>
        <v>0</v>
      </c>
      <c r="AZ486" s="67">
        <f t="shared" si="320"/>
        <v>0</v>
      </c>
      <c r="BA486" s="67"/>
    </row>
    <row r="487" spans="1:53" s="72" customFormat="1" x14ac:dyDescent="0.2">
      <c r="A487" s="64"/>
      <c r="B487" s="64"/>
      <c r="C487" s="61"/>
      <c r="D487" s="62"/>
      <c r="E487" s="59"/>
      <c r="F487" s="66">
        <f>IF(G487=1,0,IF(E487&gt;HORAS!$B$96,E487-HORAS!$B$96,))</f>
        <v>0</v>
      </c>
      <c r="G487" s="67">
        <f t="shared" si="293"/>
        <v>0</v>
      </c>
      <c r="H487" s="67">
        <f>IF(D487&gt;=HORAS!$B$103,1,0)</f>
        <v>0</v>
      </c>
      <c r="I487" s="68">
        <f t="shared" si="294"/>
        <v>0</v>
      </c>
      <c r="J487" s="68">
        <f>IF(I487&lt;=HORAS!$B$115,0,IF(I487&lt;=HORAS!$B$116,0.25,IF(I487&lt;=HORAS!$B$117,0.5,IF(I487&lt;=HORAS!$B$114,0.75,1))))</f>
        <v>0</v>
      </c>
      <c r="K487" s="69">
        <f>IF(G487=1,0,IF(E487&gt;HORAS!$B$97,E487-HORAS!$B$97,0))</f>
        <v>0</v>
      </c>
      <c r="L487" s="68">
        <f t="shared" si="295"/>
        <v>0</v>
      </c>
      <c r="M487" s="68">
        <f t="shared" si="296"/>
        <v>0</v>
      </c>
      <c r="N487" s="67">
        <f t="shared" si="297"/>
        <v>0</v>
      </c>
      <c r="O487" s="67">
        <f>IF(E487&lt;HORAS!$B$97,J487,0)</f>
        <v>0</v>
      </c>
      <c r="P487" s="67">
        <f t="shared" si="298"/>
        <v>0</v>
      </c>
      <c r="Q487" s="67">
        <f>IF(E487&gt;HORAS!$B$97,J487,0)</f>
        <v>0</v>
      </c>
      <c r="R487" s="67">
        <f t="shared" si="299"/>
        <v>0</v>
      </c>
      <c r="S487" s="67">
        <f t="shared" si="300"/>
        <v>0</v>
      </c>
      <c r="T487" s="67"/>
      <c r="U487" s="67">
        <f t="shared" si="301"/>
        <v>6</v>
      </c>
      <c r="V487" s="70" t="e">
        <f>VLOOKUP(C487,HORAS!$A$120:$A$137,1,FALSE)</f>
        <v>#N/A</v>
      </c>
      <c r="W487" s="67" t="b">
        <f t="shared" si="302"/>
        <v>1</v>
      </c>
      <c r="X487" s="59">
        <f t="shared" si="303"/>
        <v>0</v>
      </c>
      <c r="Y487" s="71">
        <f t="shared" si="304"/>
        <v>0</v>
      </c>
      <c r="Z487" s="71">
        <f t="shared" si="305"/>
        <v>0</v>
      </c>
      <c r="AA487" s="67">
        <f t="shared" si="306"/>
        <v>0</v>
      </c>
      <c r="AB487" s="67">
        <f t="shared" si="307"/>
        <v>0</v>
      </c>
      <c r="AC487" s="69">
        <f>IF(U487=7,IF(E487&gt;HORAS!$B$97,E487-HORAS!$B$97,0),IF(W487=FALSE,IF(E487&gt;HORAS!$B$97,E487-HORAS!$B$97,0),0))</f>
        <v>0</v>
      </c>
      <c r="AD487" s="71">
        <f t="shared" si="308"/>
        <v>0</v>
      </c>
      <c r="AE487" s="71">
        <f t="shared" si="309"/>
        <v>0</v>
      </c>
      <c r="AF487" s="68">
        <f>IF(AE487&lt;=HORAS!$B$115,0,IF(AE487&lt;=HORAS!$B$116,0.25,IF(AE487&lt;=HORAS!$B$117,0.5,IF(AE487&lt;=HORAS!$B$114,0.75,1))))</f>
        <v>0</v>
      </c>
      <c r="AG487" s="67">
        <f t="shared" si="310"/>
        <v>0</v>
      </c>
      <c r="AH487" s="67">
        <f>IF(AA487&gt;=8,IF(E487&lt;HORAS!$B$97,AF487,0),0)</f>
        <v>0</v>
      </c>
      <c r="AI487" s="67">
        <f>IF(E487&gt;=HORAS!$B$97,AF487,0)</f>
        <v>0</v>
      </c>
      <c r="AJ487" s="67">
        <f t="shared" si="311"/>
        <v>0</v>
      </c>
      <c r="AK487" s="67">
        <f t="shared" si="311"/>
        <v>0</v>
      </c>
      <c r="AL487" s="71">
        <f t="shared" si="312"/>
        <v>0</v>
      </c>
      <c r="AN487" s="59">
        <f t="shared" si="313"/>
        <v>0</v>
      </c>
      <c r="AO487" s="58">
        <f>IF(H487=1,IF(D487&lt;HORAS!$B$104,HORAS!$D$104-HORAS!$B$104,HORAS!$D$104-D487),0)</f>
        <v>0</v>
      </c>
      <c r="AP487" s="58">
        <f>IF(H487=1,IF(E487&gt;HORAS!$C$104,HORAS!$C$104,E487),0)</f>
        <v>0</v>
      </c>
      <c r="AQ487" s="58">
        <f t="shared" si="314"/>
        <v>0</v>
      </c>
      <c r="AR487" s="72">
        <f t="shared" si="315"/>
        <v>0</v>
      </c>
      <c r="AS487" s="72">
        <f t="shared" si="316"/>
        <v>0</v>
      </c>
      <c r="AT487" s="68">
        <f>IF(AS487&lt;=HORAS!$B$115,0,IF(AS487&lt;=HORAS!$B$116,0.25,IF(AS487&lt;=HORAS!$B$117,0.5,IF(AS487&lt;=HORAS!$B$114,0.75,1))))</f>
        <v>0</v>
      </c>
      <c r="AU487" s="67">
        <f t="shared" si="317"/>
        <v>0</v>
      </c>
      <c r="AV487" s="59">
        <f>IF(H487=1,IF(E487&gt;HORAS!$C$104,E487-HORAS!$C$104),0)</f>
        <v>0</v>
      </c>
      <c r="AW487" s="67">
        <f t="shared" si="318"/>
        <v>0</v>
      </c>
      <c r="AX487" s="67">
        <f t="shared" si="319"/>
        <v>0</v>
      </c>
      <c r="AY487" s="68">
        <f>IF(AX487&lt;=HORAS!$B$115,0,IF(AX487&lt;=HORAS!$B$116,0.25,IF(AX487&lt;=HORAS!$B$117,0.5,IF(AX487&lt;=HORAS!$B$114,0.75,1))))</f>
        <v>0</v>
      </c>
      <c r="AZ487" s="67">
        <f t="shared" si="320"/>
        <v>0</v>
      </c>
      <c r="BA487" s="67"/>
    </row>
    <row r="488" spans="1:53" s="72" customFormat="1" x14ac:dyDescent="0.2">
      <c r="A488" s="64"/>
      <c r="B488" s="64"/>
      <c r="C488" s="61"/>
      <c r="D488" s="62"/>
      <c r="E488" s="59"/>
      <c r="F488" s="66">
        <f>IF(G488=1,0,IF(E488&gt;HORAS!$B$96,E488-HORAS!$B$96,))</f>
        <v>0</v>
      </c>
      <c r="G488" s="67">
        <f t="shared" si="293"/>
        <v>0</v>
      </c>
      <c r="H488" s="67">
        <f>IF(D488&gt;=HORAS!$B$103,1,0)</f>
        <v>0</v>
      </c>
      <c r="I488" s="68">
        <f t="shared" si="294"/>
        <v>0</v>
      </c>
      <c r="J488" s="68">
        <f>IF(I488&lt;=HORAS!$B$115,0,IF(I488&lt;=HORAS!$B$116,0.25,IF(I488&lt;=HORAS!$B$117,0.5,IF(I488&lt;=HORAS!$B$114,0.75,1))))</f>
        <v>0</v>
      </c>
      <c r="K488" s="69">
        <f>IF(G488=1,0,IF(E488&gt;HORAS!$B$97,E488-HORAS!$B$97,0))</f>
        <v>0</v>
      </c>
      <c r="L488" s="68">
        <f t="shared" si="295"/>
        <v>0</v>
      </c>
      <c r="M488" s="68">
        <f t="shared" si="296"/>
        <v>0</v>
      </c>
      <c r="N488" s="67">
        <f t="shared" si="297"/>
        <v>0</v>
      </c>
      <c r="O488" s="67">
        <f>IF(E488&lt;HORAS!$B$97,J488,0)</f>
        <v>0</v>
      </c>
      <c r="P488" s="67">
        <f t="shared" si="298"/>
        <v>0</v>
      </c>
      <c r="Q488" s="67">
        <f>IF(E488&gt;HORAS!$B$97,J488,0)</f>
        <v>0</v>
      </c>
      <c r="R488" s="67">
        <f t="shared" si="299"/>
        <v>0</v>
      </c>
      <c r="S488" s="67">
        <f t="shared" si="300"/>
        <v>0</v>
      </c>
      <c r="T488" s="67"/>
      <c r="U488" s="67">
        <f t="shared" si="301"/>
        <v>6</v>
      </c>
      <c r="V488" s="70" t="e">
        <f>VLOOKUP(C488,HORAS!$A$120:$A$137,1,FALSE)</f>
        <v>#N/A</v>
      </c>
      <c r="W488" s="67" t="b">
        <f t="shared" si="302"/>
        <v>1</v>
      </c>
      <c r="X488" s="59">
        <f t="shared" si="303"/>
        <v>0</v>
      </c>
      <c r="Y488" s="71">
        <f t="shared" si="304"/>
        <v>0</v>
      </c>
      <c r="Z488" s="71">
        <f t="shared" si="305"/>
        <v>0</v>
      </c>
      <c r="AA488" s="67">
        <f t="shared" si="306"/>
        <v>0</v>
      </c>
      <c r="AB488" s="67">
        <f t="shared" si="307"/>
        <v>0</v>
      </c>
      <c r="AC488" s="69">
        <f>IF(U488=7,IF(E488&gt;HORAS!$B$97,E488-HORAS!$B$97,0),IF(W488=FALSE,IF(E488&gt;HORAS!$B$97,E488-HORAS!$B$97,0),0))</f>
        <v>0</v>
      </c>
      <c r="AD488" s="71">
        <f t="shared" si="308"/>
        <v>0</v>
      </c>
      <c r="AE488" s="71">
        <f t="shared" si="309"/>
        <v>0</v>
      </c>
      <c r="AF488" s="68">
        <f>IF(AE488&lt;=HORAS!$B$115,0,IF(AE488&lt;=HORAS!$B$116,0.25,IF(AE488&lt;=HORAS!$B$117,0.5,IF(AE488&lt;=HORAS!$B$114,0.75,1))))</f>
        <v>0</v>
      </c>
      <c r="AG488" s="67">
        <f t="shared" si="310"/>
        <v>0</v>
      </c>
      <c r="AH488" s="67">
        <f>IF(AA488&gt;=8,IF(E488&lt;HORAS!$B$97,AF488,0),0)</f>
        <v>0</v>
      </c>
      <c r="AI488" s="67">
        <f>IF(E488&gt;=HORAS!$B$97,AF488,0)</f>
        <v>0</v>
      </c>
      <c r="AJ488" s="67">
        <f t="shared" si="311"/>
        <v>0</v>
      </c>
      <c r="AK488" s="67">
        <f t="shared" si="311"/>
        <v>0</v>
      </c>
      <c r="AL488" s="71">
        <f t="shared" si="312"/>
        <v>0</v>
      </c>
      <c r="AN488" s="59">
        <f t="shared" si="313"/>
        <v>0</v>
      </c>
      <c r="AO488" s="58">
        <f>IF(H488=1,IF(D488&lt;HORAS!$B$104,HORAS!$D$104-HORAS!$B$104,HORAS!$D$104-D488),0)</f>
        <v>0</v>
      </c>
      <c r="AP488" s="58">
        <f>IF(H488=1,IF(E488&gt;HORAS!$C$104,HORAS!$C$104,E488),0)</f>
        <v>0</v>
      </c>
      <c r="AQ488" s="58">
        <f t="shared" si="314"/>
        <v>0</v>
      </c>
      <c r="AR488" s="72">
        <f t="shared" si="315"/>
        <v>0</v>
      </c>
      <c r="AS488" s="72">
        <f t="shared" si="316"/>
        <v>0</v>
      </c>
      <c r="AT488" s="68">
        <f>IF(AS488&lt;=HORAS!$B$115,0,IF(AS488&lt;=HORAS!$B$116,0.25,IF(AS488&lt;=HORAS!$B$117,0.5,IF(AS488&lt;=HORAS!$B$114,0.75,1))))</f>
        <v>0</v>
      </c>
      <c r="AU488" s="67">
        <f t="shared" si="317"/>
        <v>0</v>
      </c>
      <c r="AV488" s="59">
        <f>IF(H488=1,IF(E488&gt;HORAS!$C$104,E488-HORAS!$C$104),0)</f>
        <v>0</v>
      </c>
      <c r="AW488" s="67">
        <f t="shared" si="318"/>
        <v>0</v>
      </c>
      <c r="AX488" s="67">
        <f t="shared" si="319"/>
        <v>0</v>
      </c>
      <c r="AY488" s="68">
        <f>IF(AX488&lt;=HORAS!$B$115,0,IF(AX488&lt;=HORAS!$B$116,0.25,IF(AX488&lt;=HORAS!$B$117,0.5,IF(AX488&lt;=HORAS!$B$114,0.75,1))))</f>
        <v>0</v>
      </c>
      <c r="AZ488" s="67">
        <f t="shared" si="320"/>
        <v>0</v>
      </c>
      <c r="BA488" s="67"/>
    </row>
    <row r="489" spans="1:53" s="72" customFormat="1" x14ac:dyDescent="0.2">
      <c r="A489" s="64"/>
      <c r="B489" s="64"/>
      <c r="C489" s="61"/>
      <c r="D489" s="62"/>
      <c r="E489" s="59"/>
      <c r="F489" s="66">
        <f>IF(G489=1,0,IF(E489&gt;HORAS!$B$96,E489-HORAS!$B$96,))</f>
        <v>0</v>
      </c>
      <c r="G489" s="67">
        <f t="shared" si="293"/>
        <v>0</v>
      </c>
      <c r="H489" s="67">
        <f>IF(D489&gt;=HORAS!$B$103,1,0)</f>
        <v>0</v>
      </c>
      <c r="I489" s="68">
        <f t="shared" si="294"/>
        <v>0</v>
      </c>
      <c r="J489" s="68">
        <f>IF(I489&lt;=HORAS!$B$115,0,IF(I489&lt;=HORAS!$B$116,0.25,IF(I489&lt;=HORAS!$B$117,0.5,IF(I489&lt;=HORAS!$B$114,0.75,1))))</f>
        <v>0</v>
      </c>
      <c r="K489" s="69">
        <f>IF(G489=1,0,IF(E489&gt;HORAS!$B$97,E489-HORAS!$B$97,0))</f>
        <v>0</v>
      </c>
      <c r="L489" s="68">
        <f t="shared" si="295"/>
        <v>0</v>
      </c>
      <c r="M489" s="68">
        <f t="shared" si="296"/>
        <v>0</v>
      </c>
      <c r="N489" s="67">
        <f t="shared" si="297"/>
        <v>0</v>
      </c>
      <c r="O489" s="67">
        <f>IF(E489&lt;HORAS!$B$97,J489,0)</f>
        <v>0</v>
      </c>
      <c r="P489" s="67">
        <f t="shared" si="298"/>
        <v>0</v>
      </c>
      <c r="Q489" s="67">
        <f>IF(E489&gt;HORAS!$B$97,J489,0)</f>
        <v>0</v>
      </c>
      <c r="R489" s="67">
        <f t="shared" si="299"/>
        <v>0</v>
      </c>
      <c r="S489" s="67">
        <f t="shared" si="300"/>
        <v>0</v>
      </c>
      <c r="T489" s="67"/>
      <c r="U489" s="67">
        <f t="shared" si="301"/>
        <v>6</v>
      </c>
      <c r="V489" s="70" t="e">
        <f>VLOOKUP(C489,HORAS!$A$120:$A$137,1,FALSE)</f>
        <v>#N/A</v>
      </c>
      <c r="W489" s="67" t="b">
        <f t="shared" si="302"/>
        <v>1</v>
      </c>
      <c r="X489" s="59">
        <f t="shared" si="303"/>
        <v>0</v>
      </c>
      <c r="Y489" s="71">
        <f t="shared" si="304"/>
        <v>0</v>
      </c>
      <c r="Z489" s="71">
        <f t="shared" si="305"/>
        <v>0</v>
      </c>
      <c r="AA489" s="67">
        <f t="shared" si="306"/>
        <v>0</v>
      </c>
      <c r="AB489" s="67">
        <f t="shared" si="307"/>
        <v>0</v>
      </c>
      <c r="AC489" s="69">
        <f>IF(U489=7,IF(E489&gt;HORAS!$B$97,E489-HORAS!$B$97,0),IF(W489=FALSE,IF(E489&gt;HORAS!$B$97,E489-HORAS!$B$97,0),0))</f>
        <v>0</v>
      </c>
      <c r="AD489" s="71">
        <f t="shared" si="308"/>
        <v>0</v>
      </c>
      <c r="AE489" s="71">
        <f t="shared" si="309"/>
        <v>0</v>
      </c>
      <c r="AF489" s="68">
        <f>IF(AE489&lt;=HORAS!$B$115,0,IF(AE489&lt;=HORAS!$B$116,0.25,IF(AE489&lt;=HORAS!$B$117,0.5,IF(AE489&lt;=HORAS!$B$114,0.75,1))))</f>
        <v>0</v>
      </c>
      <c r="AG489" s="67">
        <f t="shared" si="310"/>
        <v>0</v>
      </c>
      <c r="AH489" s="67">
        <f>IF(AA489&gt;=8,IF(E489&lt;HORAS!$B$97,AF489,0),0)</f>
        <v>0</v>
      </c>
      <c r="AI489" s="67">
        <f>IF(E489&gt;=HORAS!$B$97,AF489,0)</f>
        <v>0</v>
      </c>
      <c r="AJ489" s="67">
        <f t="shared" si="311"/>
        <v>0</v>
      </c>
      <c r="AK489" s="67">
        <f t="shared" si="311"/>
        <v>0</v>
      </c>
      <c r="AL489" s="71">
        <f t="shared" si="312"/>
        <v>0</v>
      </c>
      <c r="AN489" s="59">
        <f t="shared" si="313"/>
        <v>0</v>
      </c>
      <c r="AO489" s="58">
        <f>IF(H489=1,IF(D489&lt;HORAS!$B$104,HORAS!$D$104-HORAS!$B$104,HORAS!$D$104-D489),0)</f>
        <v>0</v>
      </c>
      <c r="AP489" s="58">
        <f>IF(H489=1,IF(E489&gt;HORAS!$C$104,HORAS!$C$104,E489),0)</f>
        <v>0</v>
      </c>
      <c r="AQ489" s="58">
        <f t="shared" si="314"/>
        <v>0</v>
      </c>
      <c r="AR489" s="72">
        <f t="shared" si="315"/>
        <v>0</v>
      </c>
      <c r="AS489" s="72">
        <f t="shared" si="316"/>
        <v>0</v>
      </c>
      <c r="AT489" s="68">
        <f>IF(AS489&lt;=HORAS!$B$115,0,IF(AS489&lt;=HORAS!$B$116,0.25,IF(AS489&lt;=HORAS!$B$117,0.5,IF(AS489&lt;=HORAS!$B$114,0.75,1))))</f>
        <v>0</v>
      </c>
      <c r="AU489" s="67">
        <f t="shared" si="317"/>
        <v>0</v>
      </c>
      <c r="AV489" s="59">
        <f>IF(H489=1,IF(E489&gt;HORAS!$C$104,E489-HORAS!$C$104),0)</f>
        <v>0</v>
      </c>
      <c r="AW489" s="67">
        <f t="shared" si="318"/>
        <v>0</v>
      </c>
      <c r="AX489" s="67">
        <f t="shared" si="319"/>
        <v>0</v>
      </c>
      <c r="AY489" s="68">
        <f>IF(AX489&lt;=HORAS!$B$115,0,IF(AX489&lt;=HORAS!$B$116,0.25,IF(AX489&lt;=HORAS!$B$117,0.5,IF(AX489&lt;=HORAS!$B$114,0.75,1))))</f>
        <v>0</v>
      </c>
      <c r="AZ489" s="67">
        <f t="shared" si="320"/>
        <v>0</v>
      </c>
      <c r="BA489" s="67"/>
    </row>
    <row r="490" spans="1:53" s="72" customFormat="1" x14ac:dyDescent="0.2">
      <c r="A490" s="64"/>
      <c r="B490" s="64"/>
      <c r="C490" s="61"/>
      <c r="D490" s="62"/>
      <c r="E490" s="59"/>
      <c r="F490" s="66">
        <f>IF(G490=1,0,IF(E490&gt;HORAS!$B$96,E490-HORAS!$B$96,))</f>
        <v>0</v>
      </c>
      <c r="G490" s="67">
        <f t="shared" si="293"/>
        <v>0</v>
      </c>
      <c r="H490" s="67">
        <f>IF(D490&gt;=HORAS!$B$103,1,0)</f>
        <v>0</v>
      </c>
      <c r="I490" s="68">
        <f t="shared" si="294"/>
        <v>0</v>
      </c>
      <c r="J490" s="68">
        <f>IF(I490&lt;=HORAS!$B$115,0,IF(I490&lt;=HORAS!$B$116,0.25,IF(I490&lt;=HORAS!$B$117,0.5,IF(I490&lt;=HORAS!$B$114,0.75,1))))</f>
        <v>0</v>
      </c>
      <c r="K490" s="69">
        <f>IF(G490=1,0,IF(E490&gt;HORAS!$B$97,E490-HORAS!$B$97,0))</f>
        <v>0</v>
      </c>
      <c r="L490" s="68">
        <f t="shared" si="295"/>
        <v>0</v>
      </c>
      <c r="M490" s="68">
        <f t="shared" si="296"/>
        <v>0</v>
      </c>
      <c r="N490" s="67">
        <f t="shared" si="297"/>
        <v>0</v>
      </c>
      <c r="O490" s="67">
        <f>IF(E490&lt;HORAS!$B$97,J490,0)</f>
        <v>0</v>
      </c>
      <c r="P490" s="67">
        <f t="shared" si="298"/>
        <v>0</v>
      </c>
      <c r="Q490" s="67">
        <f>IF(E490&gt;HORAS!$B$97,J490,0)</f>
        <v>0</v>
      </c>
      <c r="R490" s="67">
        <f t="shared" si="299"/>
        <v>0</v>
      </c>
      <c r="S490" s="67">
        <f t="shared" si="300"/>
        <v>0</v>
      </c>
      <c r="T490" s="67"/>
      <c r="U490" s="67">
        <f t="shared" si="301"/>
        <v>6</v>
      </c>
      <c r="V490" s="70" t="e">
        <f>VLOOKUP(C490,HORAS!$A$120:$A$137,1,FALSE)</f>
        <v>#N/A</v>
      </c>
      <c r="W490" s="67" t="b">
        <f t="shared" si="302"/>
        <v>1</v>
      </c>
      <c r="X490" s="59">
        <f t="shared" si="303"/>
        <v>0</v>
      </c>
      <c r="Y490" s="71">
        <f t="shared" si="304"/>
        <v>0</v>
      </c>
      <c r="Z490" s="71">
        <f t="shared" si="305"/>
        <v>0</v>
      </c>
      <c r="AA490" s="67">
        <f t="shared" si="306"/>
        <v>0</v>
      </c>
      <c r="AB490" s="67">
        <f t="shared" si="307"/>
        <v>0</v>
      </c>
      <c r="AC490" s="69">
        <f>IF(U490=7,IF(E490&gt;HORAS!$B$97,E490-HORAS!$B$97,0),IF(W490=FALSE,IF(E490&gt;HORAS!$B$97,E490-HORAS!$B$97,0),0))</f>
        <v>0</v>
      </c>
      <c r="AD490" s="71">
        <f t="shared" si="308"/>
        <v>0</v>
      </c>
      <c r="AE490" s="71">
        <f t="shared" si="309"/>
        <v>0</v>
      </c>
      <c r="AF490" s="68">
        <f>IF(AE490&lt;=HORAS!$B$115,0,IF(AE490&lt;=HORAS!$B$116,0.25,IF(AE490&lt;=HORAS!$B$117,0.5,IF(AE490&lt;=HORAS!$B$114,0.75,1))))</f>
        <v>0</v>
      </c>
      <c r="AG490" s="67">
        <f t="shared" si="310"/>
        <v>0</v>
      </c>
      <c r="AH490" s="67">
        <f>IF(AA490&gt;=8,IF(E490&lt;HORAS!$B$97,AF490,0),0)</f>
        <v>0</v>
      </c>
      <c r="AI490" s="67">
        <f>IF(E490&gt;=HORAS!$B$97,AF490,0)</f>
        <v>0</v>
      </c>
      <c r="AJ490" s="67">
        <f t="shared" si="311"/>
        <v>0</v>
      </c>
      <c r="AK490" s="67">
        <f t="shared" si="311"/>
        <v>0</v>
      </c>
      <c r="AL490" s="71">
        <f t="shared" si="312"/>
        <v>0</v>
      </c>
      <c r="AN490" s="59">
        <f t="shared" si="313"/>
        <v>0</v>
      </c>
      <c r="AO490" s="58">
        <f>IF(H490=1,IF(D490&lt;HORAS!$B$104,HORAS!$D$104-HORAS!$B$104,HORAS!$D$104-D490),0)</f>
        <v>0</v>
      </c>
      <c r="AP490" s="58">
        <f>IF(H490=1,IF(E490&gt;HORAS!$C$104,HORAS!$C$104,E490),0)</f>
        <v>0</v>
      </c>
      <c r="AQ490" s="58">
        <f t="shared" si="314"/>
        <v>0</v>
      </c>
      <c r="AR490" s="72">
        <f t="shared" si="315"/>
        <v>0</v>
      </c>
      <c r="AS490" s="72">
        <f t="shared" si="316"/>
        <v>0</v>
      </c>
      <c r="AT490" s="68">
        <f>IF(AS490&lt;=HORAS!$B$115,0,IF(AS490&lt;=HORAS!$B$116,0.25,IF(AS490&lt;=HORAS!$B$117,0.5,IF(AS490&lt;=HORAS!$B$114,0.75,1))))</f>
        <v>0</v>
      </c>
      <c r="AU490" s="67">
        <f t="shared" si="317"/>
        <v>0</v>
      </c>
      <c r="AV490" s="59">
        <f>IF(H490=1,IF(E490&gt;HORAS!$C$104,E490-HORAS!$C$104),0)</f>
        <v>0</v>
      </c>
      <c r="AW490" s="67">
        <f t="shared" si="318"/>
        <v>0</v>
      </c>
      <c r="AX490" s="67">
        <f t="shared" si="319"/>
        <v>0</v>
      </c>
      <c r="AY490" s="68">
        <f>IF(AX490&lt;=HORAS!$B$115,0,IF(AX490&lt;=HORAS!$B$116,0.25,IF(AX490&lt;=HORAS!$B$117,0.5,IF(AX490&lt;=HORAS!$B$114,0.75,1))))</f>
        <v>0</v>
      </c>
      <c r="AZ490" s="67">
        <f t="shared" si="320"/>
        <v>0</v>
      </c>
      <c r="BA490" s="67"/>
    </row>
    <row r="491" spans="1:53" s="72" customFormat="1" x14ac:dyDescent="0.2">
      <c r="A491" s="64"/>
      <c r="B491" s="64"/>
      <c r="C491" s="61"/>
      <c r="D491" s="62"/>
      <c r="E491" s="59"/>
      <c r="F491" s="66">
        <f>IF(G491=1,0,IF(E491&gt;HORAS!$B$96,E491-HORAS!$B$96,))</f>
        <v>0</v>
      </c>
      <c r="G491" s="67">
        <f t="shared" si="293"/>
        <v>0</v>
      </c>
      <c r="H491" s="67">
        <f>IF(D491&gt;=HORAS!$B$103,1,0)</f>
        <v>0</v>
      </c>
      <c r="I491" s="68">
        <f t="shared" si="294"/>
        <v>0</v>
      </c>
      <c r="J491" s="68">
        <f>IF(I491&lt;=HORAS!$B$115,0,IF(I491&lt;=HORAS!$B$116,0.25,IF(I491&lt;=HORAS!$B$117,0.5,IF(I491&lt;=HORAS!$B$114,0.75,1))))</f>
        <v>0</v>
      </c>
      <c r="K491" s="69">
        <f>IF(G491=1,0,IF(E491&gt;HORAS!$B$97,E491-HORAS!$B$97,0))</f>
        <v>0</v>
      </c>
      <c r="L491" s="68">
        <f t="shared" si="295"/>
        <v>0</v>
      </c>
      <c r="M491" s="68">
        <f t="shared" si="296"/>
        <v>0</v>
      </c>
      <c r="N491" s="67">
        <f t="shared" si="297"/>
        <v>0</v>
      </c>
      <c r="O491" s="67">
        <f>IF(E491&lt;HORAS!$B$97,J491,0)</f>
        <v>0</v>
      </c>
      <c r="P491" s="67">
        <f t="shared" si="298"/>
        <v>0</v>
      </c>
      <c r="Q491" s="67">
        <f>IF(E491&gt;HORAS!$B$97,J491,0)</f>
        <v>0</v>
      </c>
      <c r="R491" s="67">
        <f t="shared" si="299"/>
        <v>0</v>
      </c>
      <c r="S491" s="67">
        <f t="shared" si="300"/>
        <v>0</v>
      </c>
      <c r="T491" s="67"/>
      <c r="U491" s="67">
        <f t="shared" si="301"/>
        <v>6</v>
      </c>
      <c r="V491" s="70" t="e">
        <f>VLOOKUP(C491,HORAS!$A$120:$A$137,1,FALSE)</f>
        <v>#N/A</v>
      </c>
      <c r="W491" s="67" t="b">
        <f t="shared" si="302"/>
        <v>1</v>
      </c>
      <c r="X491" s="59">
        <f t="shared" si="303"/>
        <v>0</v>
      </c>
      <c r="Y491" s="71">
        <f t="shared" si="304"/>
        <v>0</v>
      </c>
      <c r="Z491" s="71">
        <f t="shared" si="305"/>
        <v>0</v>
      </c>
      <c r="AA491" s="67">
        <f t="shared" si="306"/>
        <v>0</v>
      </c>
      <c r="AB491" s="67">
        <f t="shared" si="307"/>
        <v>0</v>
      </c>
      <c r="AC491" s="69">
        <f>IF(U491=7,IF(E491&gt;HORAS!$B$97,E491-HORAS!$B$97,0),IF(W491=FALSE,IF(E491&gt;HORAS!$B$97,E491-HORAS!$B$97,0),0))</f>
        <v>0</v>
      </c>
      <c r="AD491" s="71">
        <f t="shared" si="308"/>
        <v>0</v>
      </c>
      <c r="AE491" s="71">
        <f t="shared" si="309"/>
        <v>0</v>
      </c>
      <c r="AF491" s="68">
        <f>IF(AE491&lt;=HORAS!$B$115,0,IF(AE491&lt;=HORAS!$B$116,0.25,IF(AE491&lt;=HORAS!$B$117,0.5,IF(AE491&lt;=HORAS!$B$114,0.75,1))))</f>
        <v>0</v>
      </c>
      <c r="AG491" s="67">
        <f t="shared" si="310"/>
        <v>0</v>
      </c>
      <c r="AH491" s="67">
        <f>IF(AA491&gt;=8,IF(E491&lt;HORAS!$B$97,AF491,0),0)</f>
        <v>0</v>
      </c>
      <c r="AI491" s="67">
        <f>IF(E491&gt;=HORAS!$B$97,AF491,0)</f>
        <v>0</v>
      </c>
      <c r="AJ491" s="67">
        <f t="shared" si="311"/>
        <v>0</v>
      </c>
      <c r="AK491" s="67">
        <f t="shared" si="311"/>
        <v>0</v>
      </c>
      <c r="AL491" s="71">
        <f t="shared" si="312"/>
        <v>0</v>
      </c>
      <c r="AN491" s="59">
        <f t="shared" si="313"/>
        <v>0</v>
      </c>
      <c r="AO491" s="58">
        <f>IF(H491=1,IF(D491&lt;HORAS!$B$104,HORAS!$D$104-HORAS!$B$104,HORAS!$D$104-D491),0)</f>
        <v>0</v>
      </c>
      <c r="AP491" s="58">
        <f>IF(H491=1,IF(E491&gt;HORAS!$C$104,HORAS!$C$104,E491),0)</f>
        <v>0</v>
      </c>
      <c r="AQ491" s="58">
        <f t="shared" si="314"/>
        <v>0</v>
      </c>
      <c r="AR491" s="72">
        <f t="shared" si="315"/>
        <v>0</v>
      </c>
      <c r="AS491" s="72">
        <f t="shared" si="316"/>
        <v>0</v>
      </c>
      <c r="AT491" s="68">
        <f>IF(AS491&lt;=HORAS!$B$115,0,IF(AS491&lt;=HORAS!$B$116,0.25,IF(AS491&lt;=HORAS!$B$117,0.5,IF(AS491&lt;=HORAS!$B$114,0.75,1))))</f>
        <v>0</v>
      </c>
      <c r="AU491" s="67">
        <f t="shared" si="317"/>
        <v>0</v>
      </c>
      <c r="AV491" s="59">
        <f>IF(H491=1,IF(E491&gt;HORAS!$C$104,E491-HORAS!$C$104),0)</f>
        <v>0</v>
      </c>
      <c r="AW491" s="67">
        <f t="shared" si="318"/>
        <v>0</v>
      </c>
      <c r="AX491" s="67">
        <f t="shared" si="319"/>
        <v>0</v>
      </c>
      <c r="AY491" s="68">
        <f>IF(AX491&lt;=HORAS!$B$115,0,IF(AX491&lt;=HORAS!$B$116,0.25,IF(AX491&lt;=HORAS!$B$117,0.5,IF(AX491&lt;=HORAS!$B$114,0.75,1))))</f>
        <v>0</v>
      </c>
      <c r="AZ491" s="67">
        <f t="shared" si="320"/>
        <v>0</v>
      </c>
      <c r="BA491" s="67"/>
    </row>
    <row r="492" spans="1:53" s="72" customFormat="1" x14ac:dyDescent="0.2">
      <c r="A492" s="64"/>
      <c r="B492" s="64"/>
      <c r="C492" s="61"/>
      <c r="D492" s="62"/>
      <c r="E492" s="59"/>
      <c r="F492" s="66">
        <f>IF(G492=1,0,IF(E492&gt;HORAS!$B$96,E492-HORAS!$B$96,))</f>
        <v>0</v>
      </c>
      <c r="G492" s="67">
        <f t="shared" si="293"/>
        <v>0</v>
      </c>
      <c r="H492" s="67">
        <f>IF(D492&gt;=HORAS!$B$103,1,0)</f>
        <v>0</v>
      </c>
      <c r="I492" s="68">
        <f t="shared" si="294"/>
        <v>0</v>
      </c>
      <c r="J492" s="68">
        <f>IF(I492&lt;=HORAS!$B$115,0,IF(I492&lt;=HORAS!$B$116,0.25,IF(I492&lt;=HORAS!$B$117,0.5,IF(I492&lt;=HORAS!$B$114,0.75,1))))</f>
        <v>0</v>
      </c>
      <c r="K492" s="69">
        <f>IF(G492=1,0,IF(E492&gt;HORAS!$B$97,E492-HORAS!$B$97,0))</f>
        <v>0</v>
      </c>
      <c r="L492" s="68">
        <f t="shared" si="295"/>
        <v>0</v>
      </c>
      <c r="M492" s="68">
        <f t="shared" si="296"/>
        <v>0</v>
      </c>
      <c r="N492" s="67">
        <f t="shared" si="297"/>
        <v>0</v>
      </c>
      <c r="O492" s="67">
        <f>IF(E492&lt;HORAS!$B$97,J492,0)</f>
        <v>0</v>
      </c>
      <c r="P492" s="67">
        <f t="shared" si="298"/>
        <v>0</v>
      </c>
      <c r="Q492" s="67">
        <f>IF(E492&gt;HORAS!$B$97,J492,0)</f>
        <v>0</v>
      </c>
      <c r="R492" s="67">
        <f t="shared" si="299"/>
        <v>0</v>
      </c>
      <c r="S492" s="67">
        <f t="shared" si="300"/>
        <v>0</v>
      </c>
      <c r="T492" s="67"/>
      <c r="U492" s="67">
        <f t="shared" si="301"/>
        <v>6</v>
      </c>
      <c r="V492" s="70" t="e">
        <f>VLOOKUP(C492,HORAS!$A$120:$A$137,1,FALSE)</f>
        <v>#N/A</v>
      </c>
      <c r="W492" s="67" t="b">
        <f t="shared" si="302"/>
        <v>1</v>
      </c>
      <c r="X492" s="59">
        <f t="shared" si="303"/>
        <v>0</v>
      </c>
      <c r="Y492" s="71">
        <f t="shared" si="304"/>
        <v>0</v>
      </c>
      <c r="Z492" s="71">
        <f t="shared" si="305"/>
        <v>0</v>
      </c>
      <c r="AA492" s="67">
        <f t="shared" si="306"/>
        <v>0</v>
      </c>
      <c r="AB492" s="67">
        <f t="shared" si="307"/>
        <v>0</v>
      </c>
      <c r="AC492" s="69">
        <f>IF(U492=7,IF(E492&gt;HORAS!$B$97,E492-HORAS!$B$97,0),IF(W492=FALSE,IF(E492&gt;HORAS!$B$97,E492-HORAS!$B$97,0),0))</f>
        <v>0</v>
      </c>
      <c r="AD492" s="71">
        <f t="shared" si="308"/>
        <v>0</v>
      </c>
      <c r="AE492" s="71">
        <f t="shared" si="309"/>
        <v>0</v>
      </c>
      <c r="AF492" s="68">
        <f>IF(AE492&lt;=HORAS!$B$115,0,IF(AE492&lt;=HORAS!$B$116,0.25,IF(AE492&lt;=HORAS!$B$117,0.5,IF(AE492&lt;=HORAS!$B$114,0.75,1))))</f>
        <v>0</v>
      </c>
      <c r="AG492" s="67">
        <f t="shared" si="310"/>
        <v>0</v>
      </c>
      <c r="AH492" s="67">
        <f>IF(AA492&gt;=8,IF(E492&lt;HORAS!$B$97,AF492,0),0)</f>
        <v>0</v>
      </c>
      <c r="AI492" s="67">
        <f>IF(E492&gt;=HORAS!$B$97,AF492,0)</f>
        <v>0</v>
      </c>
      <c r="AJ492" s="67">
        <f t="shared" si="311"/>
        <v>0</v>
      </c>
      <c r="AK492" s="67">
        <f t="shared" si="311"/>
        <v>0</v>
      </c>
      <c r="AL492" s="71">
        <f t="shared" si="312"/>
        <v>0</v>
      </c>
      <c r="AN492" s="59">
        <f t="shared" si="313"/>
        <v>0</v>
      </c>
      <c r="AO492" s="58">
        <f>IF(H492=1,IF(D492&lt;HORAS!$B$104,HORAS!$D$104-HORAS!$B$104,HORAS!$D$104-D492),0)</f>
        <v>0</v>
      </c>
      <c r="AP492" s="58">
        <f>IF(H492=1,IF(E492&gt;HORAS!$C$104,HORAS!$C$104,E492),0)</f>
        <v>0</v>
      </c>
      <c r="AQ492" s="58">
        <f t="shared" si="314"/>
        <v>0</v>
      </c>
      <c r="AR492" s="72">
        <f t="shared" si="315"/>
        <v>0</v>
      </c>
      <c r="AS492" s="72">
        <f t="shared" si="316"/>
        <v>0</v>
      </c>
      <c r="AT492" s="68">
        <f>IF(AS492&lt;=HORAS!$B$115,0,IF(AS492&lt;=HORAS!$B$116,0.25,IF(AS492&lt;=HORAS!$B$117,0.5,IF(AS492&lt;=HORAS!$B$114,0.75,1))))</f>
        <v>0</v>
      </c>
      <c r="AU492" s="67">
        <f t="shared" si="317"/>
        <v>0</v>
      </c>
      <c r="AV492" s="59">
        <f>IF(H492=1,IF(E492&gt;HORAS!$C$104,E492-HORAS!$C$104),0)</f>
        <v>0</v>
      </c>
      <c r="AW492" s="67">
        <f t="shared" si="318"/>
        <v>0</v>
      </c>
      <c r="AX492" s="67">
        <f t="shared" si="319"/>
        <v>0</v>
      </c>
      <c r="AY492" s="68">
        <f>IF(AX492&lt;=HORAS!$B$115,0,IF(AX492&lt;=HORAS!$B$116,0.25,IF(AX492&lt;=HORAS!$B$117,0.5,IF(AX492&lt;=HORAS!$B$114,0.75,1))))</f>
        <v>0</v>
      </c>
      <c r="AZ492" s="67">
        <f t="shared" si="320"/>
        <v>0</v>
      </c>
      <c r="BA492" s="67"/>
    </row>
    <row r="493" spans="1:53" s="72" customFormat="1" x14ac:dyDescent="0.2">
      <c r="A493" s="64"/>
      <c r="B493" s="64"/>
      <c r="C493" s="61"/>
      <c r="D493" s="62"/>
      <c r="E493" s="63"/>
      <c r="F493" s="66">
        <f>IF(G493=1,0,IF(E493&gt;HORAS!$B$96,E493-HORAS!$B$96,))</f>
        <v>0</v>
      </c>
      <c r="G493" s="67">
        <f t="shared" si="293"/>
        <v>0</v>
      </c>
      <c r="H493" s="67">
        <f>IF(D493&gt;=HORAS!$B$103,1,0)</f>
        <v>0</v>
      </c>
      <c r="I493" s="68">
        <f t="shared" si="294"/>
        <v>0</v>
      </c>
      <c r="J493" s="68">
        <f>IF(I493&lt;=HORAS!$B$115,0,IF(I493&lt;=HORAS!$B$116,0.25,IF(I493&lt;=HORAS!$B$117,0.5,IF(I493&lt;=HORAS!$B$114,0.75,1))))</f>
        <v>0</v>
      </c>
      <c r="K493" s="69">
        <f>IF(G493=1,0,IF(E493&gt;HORAS!$B$97,E493-HORAS!$B$97,0))</f>
        <v>0</v>
      </c>
      <c r="L493" s="68">
        <f t="shared" si="295"/>
        <v>0</v>
      </c>
      <c r="M493" s="68">
        <f t="shared" si="296"/>
        <v>0</v>
      </c>
      <c r="N493" s="67">
        <f t="shared" si="297"/>
        <v>0</v>
      </c>
      <c r="O493" s="67">
        <f>IF(E493&lt;HORAS!$B$97,J493,0)</f>
        <v>0</v>
      </c>
      <c r="P493" s="67">
        <f t="shared" si="298"/>
        <v>0</v>
      </c>
      <c r="Q493" s="67">
        <f>IF(E493&gt;HORAS!$B$97,J493,0)</f>
        <v>0</v>
      </c>
      <c r="R493" s="67">
        <f t="shared" si="299"/>
        <v>0</v>
      </c>
      <c r="S493" s="67">
        <f t="shared" si="300"/>
        <v>0</v>
      </c>
      <c r="T493" s="67"/>
      <c r="U493" s="67">
        <f t="shared" si="301"/>
        <v>6</v>
      </c>
      <c r="V493" s="70" t="e">
        <f>VLOOKUP(C493,HORAS!$A$120:$A$137,1,FALSE)</f>
        <v>#N/A</v>
      </c>
      <c r="W493" s="67" t="b">
        <f t="shared" si="302"/>
        <v>1</v>
      </c>
      <c r="X493" s="59">
        <f t="shared" si="303"/>
        <v>0</v>
      </c>
      <c r="Y493" s="71">
        <f t="shared" si="304"/>
        <v>0</v>
      </c>
      <c r="Z493" s="71">
        <f t="shared" si="305"/>
        <v>0</v>
      </c>
      <c r="AA493" s="67">
        <f t="shared" si="306"/>
        <v>0</v>
      </c>
      <c r="AB493" s="67">
        <f t="shared" si="307"/>
        <v>0</v>
      </c>
      <c r="AC493" s="69">
        <f>IF(U493=7,IF(E493&gt;HORAS!$B$97,E493-HORAS!$B$97,0),IF(W493=FALSE,IF(E493&gt;HORAS!$B$97,E493-HORAS!$B$97,0),0))</f>
        <v>0</v>
      </c>
      <c r="AD493" s="71">
        <f t="shared" si="308"/>
        <v>0</v>
      </c>
      <c r="AE493" s="71">
        <f t="shared" si="309"/>
        <v>0</v>
      </c>
      <c r="AF493" s="68">
        <f>IF(AE493&lt;=HORAS!$B$115,0,IF(AE493&lt;=HORAS!$B$116,0.25,IF(AE493&lt;=HORAS!$B$117,0.5,IF(AE493&lt;=HORAS!$B$114,0.75,1))))</f>
        <v>0</v>
      </c>
      <c r="AG493" s="67">
        <f t="shared" si="310"/>
        <v>0</v>
      </c>
      <c r="AH493" s="67">
        <f>IF(AA493&gt;=8,IF(E493&lt;HORAS!$B$97,AF493,0),0)</f>
        <v>0</v>
      </c>
      <c r="AI493" s="67">
        <f>IF(E493&gt;=HORAS!$B$97,AF493,0)</f>
        <v>0</v>
      </c>
      <c r="AJ493" s="67">
        <f t="shared" si="311"/>
        <v>0</v>
      </c>
      <c r="AK493" s="67">
        <f t="shared" si="311"/>
        <v>0</v>
      </c>
      <c r="AL493" s="71">
        <f t="shared" si="312"/>
        <v>0</v>
      </c>
      <c r="AN493" s="59">
        <f t="shared" si="313"/>
        <v>0</v>
      </c>
      <c r="AO493" s="58">
        <f>IF(H493=1,IF(D493&lt;HORAS!$B$104,HORAS!$D$104-HORAS!$B$104,HORAS!$D$104-D493),0)</f>
        <v>0</v>
      </c>
      <c r="AP493" s="58">
        <f>IF(H493=1,IF(E493&gt;HORAS!$C$104,HORAS!$C$104,E493),0)</f>
        <v>0</v>
      </c>
      <c r="AQ493" s="58">
        <f t="shared" si="314"/>
        <v>0</v>
      </c>
      <c r="AR493" s="72">
        <f t="shared" si="315"/>
        <v>0</v>
      </c>
      <c r="AS493" s="72">
        <f t="shared" si="316"/>
        <v>0</v>
      </c>
      <c r="AT493" s="68">
        <f>IF(AS493&lt;=HORAS!$B$115,0,IF(AS493&lt;=HORAS!$B$116,0.25,IF(AS493&lt;=HORAS!$B$117,0.5,IF(AS493&lt;=HORAS!$B$114,0.75,1))))</f>
        <v>0</v>
      </c>
      <c r="AU493" s="67">
        <f t="shared" si="317"/>
        <v>0</v>
      </c>
      <c r="AV493" s="59">
        <f>IF(H493=1,IF(E493&gt;HORAS!$C$104,E493-HORAS!$C$104),0)</f>
        <v>0</v>
      </c>
      <c r="AW493" s="67">
        <f t="shared" si="318"/>
        <v>0</v>
      </c>
      <c r="AX493" s="67">
        <f t="shared" si="319"/>
        <v>0</v>
      </c>
      <c r="AY493" s="68">
        <f>IF(AX493&lt;=HORAS!$B$115,0,IF(AX493&lt;=HORAS!$B$116,0.25,IF(AX493&lt;=HORAS!$B$117,0.5,IF(AX493&lt;=HORAS!$B$114,0.75,1))))</f>
        <v>0</v>
      </c>
      <c r="AZ493" s="67">
        <f t="shared" si="320"/>
        <v>0</v>
      </c>
      <c r="BA493" s="67"/>
    </row>
    <row r="494" spans="1:53" s="72" customFormat="1" x14ac:dyDescent="0.2">
      <c r="A494" s="64"/>
      <c r="B494" s="64"/>
      <c r="C494" s="61"/>
      <c r="D494" s="62"/>
      <c r="E494" s="64"/>
      <c r="F494" s="66">
        <f>IF(G494=1,0,IF(E494&gt;HORAS!$B$96,E494-HORAS!$B$96,))</f>
        <v>0</v>
      </c>
      <c r="G494" s="67">
        <f t="shared" si="293"/>
        <v>0</v>
      </c>
      <c r="H494" s="67">
        <f>IF(D494&gt;=HORAS!$B$103,1,0)</f>
        <v>0</v>
      </c>
      <c r="I494" s="68">
        <f t="shared" si="294"/>
        <v>0</v>
      </c>
      <c r="J494" s="68">
        <f>IF(I494&lt;=HORAS!$B$115,0,IF(I494&lt;=HORAS!$B$116,0.25,IF(I494&lt;=HORAS!$B$117,0.5,IF(I494&lt;=HORAS!$B$114,0.75,1))))</f>
        <v>0</v>
      </c>
      <c r="K494" s="69">
        <f>IF(G494=1,0,IF(E494&gt;HORAS!$B$97,E494-HORAS!$B$97,0))</f>
        <v>0</v>
      </c>
      <c r="L494" s="68">
        <f t="shared" si="295"/>
        <v>0</v>
      </c>
      <c r="M494" s="68">
        <f t="shared" si="296"/>
        <v>0</v>
      </c>
      <c r="N494" s="67">
        <f t="shared" si="297"/>
        <v>0</v>
      </c>
      <c r="O494" s="67">
        <f>IF(E494&lt;HORAS!$B$97,J494,0)</f>
        <v>0</v>
      </c>
      <c r="P494" s="67">
        <f t="shared" si="298"/>
        <v>0</v>
      </c>
      <c r="Q494" s="67">
        <f>IF(E494&gt;HORAS!$B$97,J494,0)</f>
        <v>0</v>
      </c>
      <c r="R494" s="67">
        <f t="shared" si="299"/>
        <v>0</v>
      </c>
      <c r="S494" s="67">
        <f t="shared" si="300"/>
        <v>0</v>
      </c>
      <c r="T494" s="67"/>
      <c r="U494" s="67">
        <f t="shared" si="301"/>
        <v>6</v>
      </c>
      <c r="V494" s="70" t="e">
        <f>VLOOKUP(C494,HORAS!$A$120:$A$137,1,FALSE)</f>
        <v>#N/A</v>
      </c>
      <c r="W494" s="67" t="b">
        <f t="shared" si="302"/>
        <v>1</v>
      </c>
      <c r="X494" s="59">
        <f t="shared" si="303"/>
        <v>0</v>
      </c>
      <c r="Y494" s="71">
        <f t="shared" si="304"/>
        <v>0</v>
      </c>
      <c r="Z494" s="71">
        <f t="shared" si="305"/>
        <v>0</v>
      </c>
      <c r="AA494" s="67">
        <f t="shared" si="306"/>
        <v>0</v>
      </c>
      <c r="AB494" s="67">
        <f t="shared" si="307"/>
        <v>0</v>
      </c>
      <c r="AC494" s="69">
        <f>IF(U494=7,IF(E494&gt;HORAS!$B$97,E494-HORAS!$B$97,0),IF(W494=FALSE,IF(E494&gt;HORAS!$B$97,E494-HORAS!$B$97,0),0))</f>
        <v>0</v>
      </c>
      <c r="AD494" s="71">
        <f t="shared" si="308"/>
        <v>0</v>
      </c>
      <c r="AE494" s="71">
        <f t="shared" si="309"/>
        <v>0</v>
      </c>
      <c r="AF494" s="68">
        <f>IF(AE494&lt;=HORAS!$B$115,0,IF(AE494&lt;=HORAS!$B$116,0.25,IF(AE494&lt;=HORAS!$B$117,0.5,IF(AE494&lt;=HORAS!$B$114,0.75,1))))</f>
        <v>0</v>
      </c>
      <c r="AG494" s="67">
        <f t="shared" si="310"/>
        <v>0</v>
      </c>
      <c r="AH494" s="67">
        <f>IF(AA494&gt;=8,IF(E494&lt;HORAS!$B$97,AF494,0),0)</f>
        <v>0</v>
      </c>
      <c r="AI494" s="67">
        <f>IF(E494&gt;=HORAS!$B$97,AF494,0)</f>
        <v>0</v>
      </c>
      <c r="AJ494" s="67">
        <f t="shared" si="311"/>
        <v>0</v>
      </c>
      <c r="AK494" s="67">
        <f t="shared" si="311"/>
        <v>0</v>
      </c>
      <c r="AL494" s="71">
        <f t="shared" si="312"/>
        <v>0</v>
      </c>
      <c r="AN494" s="59">
        <f t="shared" si="313"/>
        <v>0</v>
      </c>
      <c r="AO494" s="58">
        <f>IF(H494=1,IF(D494&lt;HORAS!$B$104,HORAS!$D$104-HORAS!$B$104,HORAS!$D$104-D494),0)</f>
        <v>0</v>
      </c>
      <c r="AP494" s="58">
        <f>IF(H494=1,IF(E494&gt;HORAS!$C$104,HORAS!$C$104,E494),0)</f>
        <v>0</v>
      </c>
      <c r="AQ494" s="58">
        <f t="shared" si="314"/>
        <v>0</v>
      </c>
      <c r="AR494" s="72">
        <f t="shared" si="315"/>
        <v>0</v>
      </c>
      <c r="AS494" s="72">
        <f t="shared" si="316"/>
        <v>0</v>
      </c>
      <c r="AT494" s="68">
        <f>IF(AS494&lt;=HORAS!$B$115,0,IF(AS494&lt;=HORAS!$B$116,0.25,IF(AS494&lt;=HORAS!$B$117,0.5,IF(AS494&lt;=HORAS!$B$114,0.75,1))))</f>
        <v>0</v>
      </c>
      <c r="AU494" s="67">
        <f t="shared" si="317"/>
        <v>0</v>
      </c>
      <c r="AV494" s="59">
        <f>IF(H494=1,IF(E494&gt;HORAS!$C$104,E494-HORAS!$C$104),0)</f>
        <v>0</v>
      </c>
      <c r="AW494" s="67">
        <f t="shared" si="318"/>
        <v>0</v>
      </c>
      <c r="AX494" s="67">
        <f t="shared" si="319"/>
        <v>0</v>
      </c>
      <c r="AY494" s="68">
        <f>IF(AX494&lt;=HORAS!$B$115,0,IF(AX494&lt;=HORAS!$B$116,0.25,IF(AX494&lt;=HORAS!$B$117,0.5,IF(AX494&lt;=HORAS!$B$114,0.75,1))))</f>
        <v>0</v>
      </c>
      <c r="AZ494" s="67">
        <f t="shared" si="320"/>
        <v>0</v>
      </c>
      <c r="BA494" s="67"/>
    </row>
    <row r="495" spans="1:53" s="72" customFormat="1" x14ac:dyDescent="0.2">
      <c r="A495" s="64"/>
      <c r="B495" s="64"/>
      <c r="C495" s="61"/>
      <c r="D495" s="62"/>
      <c r="E495" s="59"/>
      <c r="F495" s="66">
        <f>IF(G495=1,0,IF(E495&gt;HORAS!$B$96,E495-HORAS!$B$96,))</f>
        <v>0</v>
      </c>
      <c r="G495" s="67">
        <f t="shared" si="293"/>
        <v>0</v>
      </c>
      <c r="H495" s="67">
        <f>IF(D495&gt;=HORAS!$B$103,1,0)</f>
        <v>0</v>
      </c>
      <c r="I495" s="68">
        <f t="shared" si="294"/>
        <v>0</v>
      </c>
      <c r="J495" s="68">
        <f>IF(I495&lt;=HORAS!$B$115,0,IF(I495&lt;=HORAS!$B$116,0.25,IF(I495&lt;=HORAS!$B$117,0.5,IF(I495&lt;=HORAS!$B$114,0.75,1))))</f>
        <v>0</v>
      </c>
      <c r="K495" s="69">
        <f>IF(G495=1,0,IF(E495&gt;HORAS!$B$97,E495-HORAS!$B$97,0))</f>
        <v>0</v>
      </c>
      <c r="L495" s="68">
        <f t="shared" si="295"/>
        <v>0</v>
      </c>
      <c r="M495" s="68">
        <f t="shared" si="296"/>
        <v>0</v>
      </c>
      <c r="N495" s="67">
        <f t="shared" si="297"/>
        <v>0</v>
      </c>
      <c r="O495" s="67">
        <f>IF(E495&lt;HORAS!$B$97,J495,0)</f>
        <v>0</v>
      </c>
      <c r="P495" s="67">
        <f t="shared" si="298"/>
        <v>0</v>
      </c>
      <c r="Q495" s="67">
        <f>IF(E495&gt;HORAS!$B$97,J495,0)</f>
        <v>0</v>
      </c>
      <c r="R495" s="67">
        <f t="shared" si="299"/>
        <v>0</v>
      </c>
      <c r="S495" s="67">
        <f t="shared" si="300"/>
        <v>0</v>
      </c>
      <c r="T495" s="67"/>
      <c r="U495" s="67">
        <f t="shared" si="301"/>
        <v>6</v>
      </c>
      <c r="V495" s="70" t="e">
        <f>VLOOKUP(C495,HORAS!$A$120:$A$137,1,FALSE)</f>
        <v>#N/A</v>
      </c>
      <c r="W495" s="67" t="b">
        <f t="shared" si="302"/>
        <v>1</v>
      </c>
      <c r="X495" s="59">
        <f t="shared" si="303"/>
        <v>0</v>
      </c>
      <c r="Y495" s="71">
        <f t="shared" si="304"/>
        <v>0</v>
      </c>
      <c r="Z495" s="71">
        <f t="shared" si="305"/>
        <v>0</v>
      </c>
      <c r="AA495" s="67">
        <f t="shared" si="306"/>
        <v>0</v>
      </c>
      <c r="AB495" s="67">
        <f t="shared" si="307"/>
        <v>0</v>
      </c>
      <c r="AC495" s="69">
        <f>IF(U495=7,IF(E495&gt;HORAS!$B$97,E495-HORAS!$B$97,0),IF(W495=FALSE,IF(E495&gt;HORAS!$B$97,E495-HORAS!$B$97,0),0))</f>
        <v>0</v>
      </c>
      <c r="AD495" s="71">
        <f t="shared" si="308"/>
        <v>0</v>
      </c>
      <c r="AE495" s="71">
        <f t="shared" si="309"/>
        <v>0</v>
      </c>
      <c r="AF495" s="68">
        <f>IF(AE495&lt;=HORAS!$B$115,0,IF(AE495&lt;=HORAS!$B$116,0.25,IF(AE495&lt;=HORAS!$B$117,0.5,IF(AE495&lt;=HORAS!$B$114,0.75,1))))</f>
        <v>0</v>
      </c>
      <c r="AG495" s="67">
        <f t="shared" si="310"/>
        <v>0</v>
      </c>
      <c r="AH495" s="67">
        <f>IF(AA495&gt;=8,IF(E495&lt;HORAS!$B$97,AF495,0),0)</f>
        <v>0</v>
      </c>
      <c r="AI495" s="67">
        <f>IF(E495&gt;=HORAS!$B$97,AF495,0)</f>
        <v>0</v>
      </c>
      <c r="AJ495" s="67">
        <f t="shared" si="311"/>
        <v>0</v>
      </c>
      <c r="AK495" s="67">
        <f t="shared" si="311"/>
        <v>0</v>
      </c>
      <c r="AL495" s="71">
        <f t="shared" si="312"/>
        <v>0</v>
      </c>
      <c r="AN495" s="59">
        <f t="shared" si="313"/>
        <v>0</v>
      </c>
      <c r="AO495" s="58">
        <f>IF(H495=1,IF(D495&lt;HORAS!$B$104,HORAS!$D$104-HORAS!$B$104,HORAS!$D$104-D495),0)</f>
        <v>0</v>
      </c>
      <c r="AP495" s="58">
        <f>IF(H495=1,IF(E495&gt;HORAS!$C$104,HORAS!$C$104,E495),0)</f>
        <v>0</v>
      </c>
      <c r="AQ495" s="58">
        <f t="shared" si="314"/>
        <v>0</v>
      </c>
      <c r="AR495" s="72">
        <f t="shared" si="315"/>
        <v>0</v>
      </c>
      <c r="AS495" s="72">
        <f t="shared" si="316"/>
        <v>0</v>
      </c>
      <c r="AT495" s="68">
        <f>IF(AS495&lt;=HORAS!$B$115,0,IF(AS495&lt;=HORAS!$B$116,0.25,IF(AS495&lt;=HORAS!$B$117,0.5,IF(AS495&lt;=HORAS!$B$114,0.75,1))))</f>
        <v>0</v>
      </c>
      <c r="AU495" s="67">
        <f t="shared" si="317"/>
        <v>0</v>
      </c>
      <c r="AV495" s="59">
        <f>IF(H495=1,IF(E495&gt;HORAS!$C$104,E495-HORAS!$C$104),0)</f>
        <v>0</v>
      </c>
      <c r="AW495" s="67">
        <f t="shared" si="318"/>
        <v>0</v>
      </c>
      <c r="AX495" s="67">
        <f t="shared" si="319"/>
        <v>0</v>
      </c>
      <c r="AY495" s="68">
        <f>IF(AX495&lt;=HORAS!$B$115,0,IF(AX495&lt;=HORAS!$B$116,0.25,IF(AX495&lt;=HORAS!$B$117,0.5,IF(AX495&lt;=HORAS!$B$114,0.75,1))))</f>
        <v>0</v>
      </c>
      <c r="AZ495" s="67">
        <f t="shared" si="320"/>
        <v>0</v>
      </c>
      <c r="BA495" s="67"/>
    </row>
    <row r="496" spans="1:53" s="72" customFormat="1" x14ac:dyDescent="0.2">
      <c r="A496" s="64"/>
      <c r="B496" s="64"/>
      <c r="C496" s="61"/>
      <c r="D496" s="62"/>
      <c r="E496" s="59"/>
      <c r="F496" s="66">
        <f>IF(G496=1,0,IF(E496&gt;HORAS!$B$96,E496-HORAS!$B$96,))</f>
        <v>0</v>
      </c>
      <c r="G496" s="67">
        <f t="shared" si="293"/>
        <v>0</v>
      </c>
      <c r="H496" s="67">
        <f>IF(D496&gt;=HORAS!$B$103,1,0)</f>
        <v>0</v>
      </c>
      <c r="I496" s="68">
        <f t="shared" si="294"/>
        <v>0</v>
      </c>
      <c r="J496" s="68">
        <f>IF(I496&lt;=HORAS!$B$115,0,IF(I496&lt;=HORAS!$B$116,0.25,IF(I496&lt;=HORAS!$B$117,0.5,IF(I496&lt;=HORAS!$B$114,0.75,1))))</f>
        <v>0</v>
      </c>
      <c r="K496" s="69">
        <f>IF(G496=1,0,IF(E496&gt;HORAS!$B$97,E496-HORAS!$B$97,0))</f>
        <v>0</v>
      </c>
      <c r="L496" s="68">
        <f t="shared" si="295"/>
        <v>0</v>
      </c>
      <c r="M496" s="68">
        <f t="shared" si="296"/>
        <v>0</v>
      </c>
      <c r="N496" s="67">
        <f t="shared" si="297"/>
        <v>0</v>
      </c>
      <c r="O496" s="67">
        <f>IF(E496&lt;HORAS!$B$97,J496,0)</f>
        <v>0</v>
      </c>
      <c r="P496" s="67">
        <f t="shared" si="298"/>
        <v>0</v>
      </c>
      <c r="Q496" s="67">
        <f>IF(E496&gt;HORAS!$B$97,J496,0)</f>
        <v>0</v>
      </c>
      <c r="R496" s="67">
        <f t="shared" si="299"/>
        <v>0</v>
      </c>
      <c r="S496" s="67">
        <f t="shared" si="300"/>
        <v>0</v>
      </c>
      <c r="T496" s="67"/>
      <c r="U496" s="67">
        <f t="shared" si="301"/>
        <v>6</v>
      </c>
      <c r="V496" s="70" t="e">
        <f>VLOOKUP(C496,HORAS!$A$120:$A$137,1,FALSE)</f>
        <v>#N/A</v>
      </c>
      <c r="W496" s="67" t="b">
        <f t="shared" si="302"/>
        <v>1</v>
      </c>
      <c r="X496" s="59">
        <f t="shared" si="303"/>
        <v>0</v>
      </c>
      <c r="Y496" s="71">
        <f t="shared" si="304"/>
        <v>0</v>
      </c>
      <c r="Z496" s="71">
        <f t="shared" si="305"/>
        <v>0</v>
      </c>
      <c r="AA496" s="67">
        <f t="shared" si="306"/>
        <v>0</v>
      </c>
      <c r="AB496" s="67">
        <f t="shared" si="307"/>
        <v>0</v>
      </c>
      <c r="AC496" s="69">
        <f>IF(U496=7,IF(E496&gt;HORAS!$B$97,E496-HORAS!$B$97,0),IF(W496=FALSE,IF(E496&gt;HORAS!$B$97,E496-HORAS!$B$97,0),0))</f>
        <v>0</v>
      </c>
      <c r="AD496" s="71">
        <f t="shared" si="308"/>
        <v>0</v>
      </c>
      <c r="AE496" s="71">
        <f t="shared" si="309"/>
        <v>0</v>
      </c>
      <c r="AF496" s="68">
        <f>IF(AE496&lt;=HORAS!$B$115,0,IF(AE496&lt;=HORAS!$B$116,0.25,IF(AE496&lt;=HORAS!$B$117,0.5,IF(AE496&lt;=HORAS!$B$114,0.75,1))))</f>
        <v>0</v>
      </c>
      <c r="AG496" s="67">
        <f t="shared" si="310"/>
        <v>0</v>
      </c>
      <c r="AH496" s="67">
        <f>IF(AA496&gt;=8,IF(E496&lt;HORAS!$B$97,AF496,0),0)</f>
        <v>0</v>
      </c>
      <c r="AI496" s="67">
        <f>IF(E496&gt;=HORAS!$B$97,AF496,0)</f>
        <v>0</v>
      </c>
      <c r="AJ496" s="67">
        <f t="shared" si="311"/>
        <v>0</v>
      </c>
      <c r="AK496" s="67">
        <f t="shared" si="311"/>
        <v>0</v>
      </c>
      <c r="AL496" s="71">
        <f t="shared" si="312"/>
        <v>0</v>
      </c>
      <c r="AN496" s="59">
        <f t="shared" si="313"/>
        <v>0</v>
      </c>
      <c r="AO496" s="58">
        <f>IF(H496=1,IF(D496&lt;HORAS!$B$104,HORAS!$D$104-HORAS!$B$104,HORAS!$D$104-D496),0)</f>
        <v>0</v>
      </c>
      <c r="AP496" s="58">
        <f>IF(H496=1,IF(E496&gt;HORAS!$C$104,HORAS!$C$104,E496),0)</f>
        <v>0</v>
      </c>
      <c r="AQ496" s="58">
        <f t="shared" si="314"/>
        <v>0</v>
      </c>
      <c r="AR496" s="72">
        <f t="shared" si="315"/>
        <v>0</v>
      </c>
      <c r="AS496" s="72">
        <f t="shared" si="316"/>
        <v>0</v>
      </c>
      <c r="AT496" s="68">
        <f>IF(AS496&lt;=HORAS!$B$115,0,IF(AS496&lt;=HORAS!$B$116,0.25,IF(AS496&lt;=HORAS!$B$117,0.5,IF(AS496&lt;=HORAS!$B$114,0.75,1))))</f>
        <v>0</v>
      </c>
      <c r="AU496" s="67">
        <f t="shared" si="317"/>
        <v>0</v>
      </c>
      <c r="AV496" s="59">
        <f>IF(H496=1,IF(E496&gt;HORAS!$C$104,E496-HORAS!$C$104),0)</f>
        <v>0</v>
      </c>
      <c r="AW496" s="67">
        <f t="shared" si="318"/>
        <v>0</v>
      </c>
      <c r="AX496" s="67">
        <f t="shared" si="319"/>
        <v>0</v>
      </c>
      <c r="AY496" s="68">
        <f>IF(AX496&lt;=HORAS!$B$115,0,IF(AX496&lt;=HORAS!$B$116,0.25,IF(AX496&lt;=HORAS!$B$117,0.5,IF(AX496&lt;=HORAS!$B$114,0.75,1))))</f>
        <v>0</v>
      </c>
      <c r="AZ496" s="67">
        <f t="shared" si="320"/>
        <v>0</v>
      </c>
      <c r="BA496" s="67"/>
    </row>
    <row r="497" spans="1:53" s="72" customFormat="1" x14ac:dyDescent="0.2">
      <c r="A497" s="64"/>
      <c r="B497" s="64"/>
      <c r="C497" s="61"/>
      <c r="D497" s="62"/>
      <c r="E497" s="59"/>
      <c r="F497" s="66">
        <f>IF(G497=1,0,IF(E497&gt;HORAS!$B$96,E497-HORAS!$B$96,))</f>
        <v>0</v>
      </c>
      <c r="G497" s="67">
        <f t="shared" si="293"/>
        <v>0</v>
      </c>
      <c r="H497" s="67">
        <f>IF(D497&gt;=HORAS!$B$103,1,0)</f>
        <v>0</v>
      </c>
      <c r="I497" s="68">
        <f t="shared" si="294"/>
        <v>0</v>
      </c>
      <c r="J497" s="68">
        <f>IF(I497&lt;=HORAS!$B$115,0,IF(I497&lt;=HORAS!$B$116,0.25,IF(I497&lt;=HORAS!$B$117,0.5,IF(I497&lt;=HORAS!$B$114,0.75,1))))</f>
        <v>0</v>
      </c>
      <c r="K497" s="69">
        <f>IF(G497=1,0,IF(E497&gt;HORAS!$B$97,E497-HORAS!$B$97,0))</f>
        <v>0</v>
      </c>
      <c r="L497" s="68">
        <f t="shared" si="295"/>
        <v>0</v>
      </c>
      <c r="M497" s="68">
        <f t="shared" si="296"/>
        <v>0</v>
      </c>
      <c r="N497" s="67">
        <f t="shared" si="297"/>
        <v>0</v>
      </c>
      <c r="O497" s="67">
        <f>IF(E497&lt;HORAS!$B$97,J497,0)</f>
        <v>0</v>
      </c>
      <c r="P497" s="67">
        <f t="shared" si="298"/>
        <v>0</v>
      </c>
      <c r="Q497" s="67">
        <f>IF(E497&gt;HORAS!$B$97,J497,0)</f>
        <v>0</v>
      </c>
      <c r="R497" s="67">
        <f t="shared" si="299"/>
        <v>0</v>
      </c>
      <c r="S497" s="67">
        <f t="shared" si="300"/>
        <v>0</v>
      </c>
      <c r="T497" s="67"/>
      <c r="U497" s="67">
        <f t="shared" si="301"/>
        <v>6</v>
      </c>
      <c r="V497" s="70" t="e">
        <f>VLOOKUP(C497,HORAS!$A$120:$A$137,1,FALSE)</f>
        <v>#N/A</v>
      </c>
      <c r="W497" s="67" t="b">
        <f t="shared" si="302"/>
        <v>1</v>
      </c>
      <c r="X497" s="59">
        <f t="shared" si="303"/>
        <v>0</v>
      </c>
      <c r="Y497" s="71">
        <f t="shared" si="304"/>
        <v>0</v>
      </c>
      <c r="Z497" s="71">
        <f t="shared" si="305"/>
        <v>0</v>
      </c>
      <c r="AA497" s="67">
        <f t="shared" si="306"/>
        <v>0</v>
      </c>
      <c r="AB497" s="67">
        <f t="shared" si="307"/>
        <v>0</v>
      </c>
      <c r="AC497" s="69">
        <f>IF(U497=7,IF(E497&gt;HORAS!$B$97,E497-HORAS!$B$97,0),IF(W497=FALSE,IF(E497&gt;HORAS!$B$97,E497-HORAS!$B$97,0),0))</f>
        <v>0</v>
      </c>
      <c r="AD497" s="71">
        <f t="shared" si="308"/>
        <v>0</v>
      </c>
      <c r="AE497" s="71">
        <f t="shared" si="309"/>
        <v>0</v>
      </c>
      <c r="AF497" s="68">
        <f>IF(AE497&lt;=HORAS!$B$115,0,IF(AE497&lt;=HORAS!$B$116,0.25,IF(AE497&lt;=HORAS!$B$117,0.5,IF(AE497&lt;=HORAS!$B$114,0.75,1))))</f>
        <v>0</v>
      </c>
      <c r="AG497" s="67">
        <f t="shared" si="310"/>
        <v>0</v>
      </c>
      <c r="AH497" s="67">
        <f>IF(AA497&gt;=8,IF(E497&lt;HORAS!$B$97,AF497,0),0)</f>
        <v>0</v>
      </c>
      <c r="AI497" s="67">
        <f>IF(E497&gt;=HORAS!$B$97,AF497,0)</f>
        <v>0</v>
      </c>
      <c r="AJ497" s="67">
        <f t="shared" si="311"/>
        <v>0</v>
      </c>
      <c r="AK497" s="67">
        <f t="shared" si="311"/>
        <v>0</v>
      </c>
      <c r="AL497" s="71">
        <f t="shared" si="312"/>
        <v>0</v>
      </c>
      <c r="AN497" s="59">
        <f t="shared" si="313"/>
        <v>0</v>
      </c>
      <c r="AO497" s="58">
        <f>IF(H497=1,IF(D497&lt;HORAS!$B$104,HORAS!$D$104-HORAS!$B$104,HORAS!$D$104-D497),0)</f>
        <v>0</v>
      </c>
      <c r="AP497" s="58">
        <f>IF(H497=1,IF(E497&gt;HORAS!$C$104,HORAS!$C$104,E497),0)</f>
        <v>0</v>
      </c>
      <c r="AQ497" s="58">
        <f t="shared" si="314"/>
        <v>0</v>
      </c>
      <c r="AR497" s="72">
        <f t="shared" si="315"/>
        <v>0</v>
      </c>
      <c r="AS497" s="72">
        <f t="shared" si="316"/>
        <v>0</v>
      </c>
      <c r="AT497" s="68">
        <f>IF(AS497&lt;=HORAS!$B$115,0,IF(AS497&lt;=HORAS!$B$116,0.25,IF(AS497&lt;=HORAS!$B$117,0.5,IF(AS497&lt;=HORAS!$B$114,0.75,1))))</f>
        <v>0</v>
      </c>
      <c r="AU497" s="67">
        <f t="shared" si="317"/>
        <v>0</v>
      </c>
      <c r="AV497" s="59">
        <f>IF(H497=1,IF(E497&gt;HORAS!$C$104,E497-HORAS!$C$104),0)</f>
        <v>0</v>
      </c>
      <c r="AW497" s="67">
        <f t="shared" si="318"/>
        <v>0</v>
      </c>
      <c r="AX497" s="67">
        <f t="shared" si="319"/>
        <v>0</v>
      </c>
      <c r="AY497" s="68">
        <f>IF(AX497&lt;=HORAS!$B$115,0,IF(AX497&lt;=HORAS!$B$116,0.25,IF(AX497&lt;=HORAS!$B$117,0.5,IF(AX497&lt;=HORAS!$B$114,0.75,1))))</f>
        <v>0</v>
      </c>
      <c r="AZ497" s="67">
        <f t="shared" si="320"/>
        <v>0</v>
      </c>
      <c r="BA497" s="67"/>
    </row>
    <row r="498" spans="1:53" s="72" customFormat="1" x14ac:dyDescent="0.2">
      <c r="A498" s="64"/>
      <c r="B498" s="64"/>
      <c r="C498" s="61"/>
      <c r="D498" s="62"/>
      <c r="E498" s="59"/>
      <c r="F498" s="66">
        <f>IF(G498=1,0,IF(E498&gt;HORAS!$B$96,E498-HORAS!$B$96,))</f>
        <v>0</v>
      </c>
      <c r="G498" s="67">
        <f t="shared" si="293"/>
        <v>0</v>
      </c>
      <c r="H498" s="67">
        <f>IF(D498&gt;=HORAS!$B$103,1,0)</f>
        <v>0</v>
      </c>
      <c r="I498" s="68">
        <f t="shared" si="294"/>
        <v>0</v>
      </c>
      <c r="J498" s="68">
        <f>IF(I498&lt;=HORAS!$B$115,0,IF(I498&lt;=HORAS!$B$116,0.25,IF(I498&lt;=HORAS!$B$117,0.5,IF(I498&lt;=HORAS!$B$114,0.75,1))))</f>
        <v>0</v>
      </c>
      <c r="K498" s="69">
        <f>IF(G498=1,0,IF(E498&gt;HORAS!$B$97,E498-HORAS!$B$97,0))</f>
        <v>0</v>
      </c>
      <c r="L498" s="68">
        <f t="shared" si="295"/>
        <v>0</v>
      </c>
      <c r="M498" s="68">
        <f t="shared" si="296"/>
        <v>0</v>
      </c>
      <c r="N498" s="67">
        <f t="shared" si="297"/>
        <v>0</v>
      </c>
      <c r="O498" s="67">
        <f>IF(E498&lt;HORAS!$B$97,J498,0)</f>
        <v>0</v>
      </c>
      <c r="P498" s="67">
        <f t="shared" si="298"/>
        <v>0</v>
      </c>
      <c r="Q498" s="67">
        <f>IF(E498&gt;HORAS!$B$97,J498,0)</f>
        <v>0</v>
      </c>
      <c r="R498" s="67">
        <f t="shared" si="299"/>
        <v>0</v>
      </c>
      <c r="S498" s="67">
        <f t="shared" si="300"/>
        <v>0</v>
      </c>
      <c r="T498" s="67"/>
      <c r="U498" s="67">
        <f t="shared" si="301"/>
        <v>6</v>
      </c>
      <c r="V498" s="70" t="e">
        <f>VLOOKUP(C498,HORAS!$A$120:$A$137,1,FALSE)</f>
        <v>#N/A</v>
      </c>
      <c r="W498" s="67" t="b">
        <f t="shared" si="302"/>
        <v>1</v>
      </c>
      <c r="X498" s="59">
        <f t="shared" si="303"/>
        <v>0</v>
      </c>
      <c r="Y498" s="71">
        <f t="shared" si="304"/>
        <v>0</v>
      </c>
      <c r="Z498" s="71">
        <f t="shared" si="305"/>
        <v>0</v>
      </c>
      <c r="AA498" s="67">
        <f t="shared" si="306"/>
        <v>0</v>
      </c>
      <c r="AB498" s="67">
        <f t="shared" si="307"/>
        <v>0</v>
      </c>
      <c r="AC498" s="69">
        <f>IF(U498=7,IF(E498&gt;HORAS!$B$97,E498-HORAS!$B$97,0),IF(W498=FALSE,IF(E498&gt;HORAS!$B$97,E498-HORAS!$B$97,0),0))</f>
        <v>0</v>
      </c>
      <c r="AD498" s="71">
        <f t="shared" si="308"/>
        <v>0</v>
      </c>
      <c r="AE498" s="71">
        <f t="shared" si="309"/>
        <v>0</v>
      </c>
      <c r="AF498" s="68">
        <f>IF(AE498&lt;=HORAS!$B$115,0,IF(AE498&lt;=HORAS!$B$116,0.25,IF(AE498&lt;=HORAS!$B$117,0.5,IF(AE498&lt;=HORAS!$B$114,0.75,1))))</f>
        <v>0</v>
      </c>
      <c r="AG498" s="67">
        <f t="shared" si="310"/>
        <v>0</v>
      </c>
      <c r="AH498" s="67">
        <f>IF(AA498&gt;=8,IF(E498&lt;HORAS!$B$97,AF498,0),0)</f>
        <v>0</v>
      </c>
      <c r="AI498" s="67">
        <f>IF(E498&gt;=HORAS!$B$97,AF498,0)</f>
        <v>0</v>
      </c>
      <c r="AJ498" s="67">
        <f t="shared" si="311"/>
        <v>0</v>
      </c>
      <c r="AK498" s="67">
        <f t="shared" si="311"/>
        <v>0</v>
      </c>
      <c r="AL498" s="71">
        <f t="shared" si="312"/>
        <v>0</v>
      </c>
      <c r="AN498" s="59">
        <f t="shared" si="313"/>
        <v>0</v>
      </c>
      <c r="AO498" s="58">
        <f>IF(H498=1,IF(D498&lt;HORAS!$B$104,HORAS!$D$104-HORAS!$B$104,HORAS!$D$104-D498),0)</f>
        <v>0</v>
      </c>
      <c r="AP498" s="58">
        <f>IF(H498=1,IF(E498&gt;HORAS!$C$104,HORAS!$C$104,E498),0)</f>
        <v>0</v>
      </c>
      <c r="AQ498" s="58">
        <f t="shared" si="314"/>
        <v>0</v>
      </c>
      <c r="AR498" s="72">
        <f t="shared" si="315"/>
        <v>0</v>
      </c>
      <c r="AS498" s="72">
        <f t="shared" si="316"/>
        <v>0</v>
      </c>
      <c r="AT498" s="68">
        <f>IF(AS498&lt;=HORAS!$B$115,0,IF(AS498&lt;=HORAS!$B$116,0.25,IF(AS498&lt;=HORAS!$B$117,0.5,IF(AS498&lt;=HORAS!$B$114,0.75,1))))</f>
        <v>0</v>
      </c>
      <c r="AU498" s="67">
        <f t="shared" si="317"/>
        <v>0</v>
      </c>
      <c r="AV498" s="59">
        <f>IF(H498=1,IF(E498&gt;HORAS!$C$104,E498-HORAS!$C$104),0)</f>
        <v>0</v>
      </c>
      <c r="AW498" s="67">
        <f t="shared" si="318"/>
        <v>0</v>
      </c>
      <c r="AX498" s="67">
        <f t="shared" si="319"/>
        <v>0</v>
      </c>
      <c r="AY498" s="68">
        <f>IF(AX498&lt;=HORAS!$B$115,0,IF(AX498&lt;=HORAS!$B$116,0.25,IF(AX498&lt;=HORAS!$B$117,0.5,IF(AX498&lt;=HORAS!$B$114,0.75,1))))</f>
        <v>0</v>
      </c>
      <c r="AZ498" s="67">
        <f t="shared" si="320"/>
        <v>0</v>
      </c>
      <c r="BA498" s="67"/>
    </row>
    <row r="499" spans="1:53" s="72" customFormat="1" x14ac:dyDescent="0.2">
      <c r="A499" s="64"/>
      <c r="B499" s="64"/>
      <c r="C499" s="61"/>
      <c r="D499" s="62"/>
      <c r="E499" s="59"/>
      <c r="F499" s="66">
        <f>IF(G499=1,0,IF(E499&gt;HORAS!$B$96,E499-HORAS!$B$96,))</f>
        <v>0</v>
      </c>
      <c r="G499" s="67">
        <f t="shared" si="293"/>
        <v>0</v>
      </c>
      <c r="H499" s="67">
        <f>IF(D499&gt;=HORAS!$B$103,1,0)</f>
        <v>0</v>
      </c>
      <c r="I499" s="68">
        <f t="shared" si="294"/>
        <v>0</v>
      </c>
      <c r="J499" s="68">
        <f>IF(I499&lt;=HORAS!$B$115,0,IF(I499&lt;=HORAS!$B$116,0.25,IF(I499&lt;=HORAS!$B$117,0.5,IF(I499&lt;=HORAS!$B$114,0.75,1))))</f>
        <v>0</v>
      </c>
      <c r="K499" s="69">
        <f>IF(G499=1,0,IF(E499&gt;HORAS!$B$97,E499-HORAS!$B$97,0))</f>
        <v>0</v>
      </c>
      <c r="L499" s="68">
        <f t="shared" si="295"/>
        <v>0</v>
      </c>
      <c r="M499" s="68">
        <f t="shared" si="296"/>
        <v>0</v>
      </c>
      <c r="N499" s="67">
        <f t="shared" si="297"/>
        <v>0</v>
      </c>
      <c r="O499" s="67">
        <f>IF(E499&lt;HORAS!$B$97,J499,0)</f>
        <v>0</v>
      </c>
      <c r="P499" s="67">
        <f t="shared" si="298"/>
        <v>0</v>
      </c>
      <c r="Q499" s="67">
        <f>IF(E499&gt;HORAS!$B$97,J499,0)</f>
        <v>0</v>
      </c>
      <c r="R499" s="67">
        <f t="shared" si="299"/>
        <v>0</v>
      </c>
      <c r="S499" s="67">
        <f t="shared" si="300"/>
        <v>0</v>
      </c>
      <c r="T499" s="67"/>
      <c r="U499" s="67">
        <f t="shared" si="301"/>
        <v>6</v>
      </c>
      <c r="V499" s="70" t="e">
        <f>VLOOKUP(C499,HORAS!$A$120:$A$137,1,FALSE)</f>
        <v>#N/A</v>
      </c>
      <c r="W499" s="67" t="b">
        <f t="shared" si="302"/>
        <v>1</v>
      </c>
      <c r="X499" s="59">
        <f t="shared" si="303"/>
        <v>0</v>
      </c>
      <c r="Y499" s="71">
        <f t="shared" si="304"/>
        <v>0</v>
      </c>
      <c r="Z499" s="71">
        <f t="shared" si="305"/>
        <v>0</v>
      </c>
      <c r="AA499" s="67">
        <f t="shared" si="306"/>
        <v>0</v>
      </c>
      <c r="AB499" s="67">
        <f t="shared" si="307"/>
        <v>0</v>
      </c>
      <c r="AC499" s="69">
        <f>IF(U499=7,IF(E499&gt;HORAS!$B$97,E499-HORAS!$B$97,0),IF(W499=FALSE,IF(E499&gt;HORAS!$B$97,E499-HORAS!$B$97,0),0))</f>
        <v>0</v>
      </c>
      <c r="AD499" s="71">
        <f t="shared" si="308"/>
        <v>0</v>
      </c>
      <c r="AE499" s="71">
        <f t="shared" si="309"/>
        <v>0</v>
      </c>
      <c r="AF499" s="68">
        <f>IF(AE499&lt;=HORAS!$B$115,0,IF(AE499&lt;=HORAS!$B$116,0.25,IF(AE499&lt;=HORAS!$B$117,0.5,IF(AE499&lt;=HORAS!$B$114,0.75,1))))</f>
        <v>0</v>
      </c>
      <c r="AG499" s="67">
        <f t="shared" si="310"/>
        <v>0</v>
      </c>
      <c r="AH499" s="67">
        <f>IF(AA499&gt;=8,IF(E499&lt;HORAS!$B$97,AF499,0),0)</f>
        <v>0</v>
      </c>
      <c r="AI499" s="67">
        <f>IF(E499&gt;=HORAS!$B$97,AF499,0)</f>
        <v>0</v>
      </c>
      <c r="AJ499" s="67">
        <f t="shared" si="311"/>
        <v>0</v>
      </c>
      <c r="AK499" s="67">
        <f t="shared" si="311"/>
        <v>0</v>
      </c>
      <c r="AL499" s="71">
        <f t="shared" si="312"/>
        <v>0</v>
      </c>
      <c r="AN499" s="59">
        <f t="shared" si="313"/>
        <v>0</v>
      </c>
      <c r="AO499" s="58">
        <f>IF(H499=1,IF(D499&lt;HORAS!$B$104,HORAS!$D$104-HORAS!$B$104,HORAS!$D$104-D499),0)</f>
        <v>0</v>
      </c>
      <c r="AP499" s="58">
        <f>IF(H499=1,IF(E499&gt;HORAS!$C$104,HORAS!$C$104,E499),0)</f>
        <v>0</v>
      </c>
      <c r="AQ499" s="58">
        <f t="shared" si="314"/>
        <v>0</v>
      </c>
      <c r="AR499" s="72">
        <f t="shared" si="315"/>
        <v>0</v>
      </c>
      <c r="AS499" s="72">
        <f t="shared" si="316"/>
        <v>0</v>
      </c>
      <c r="AT499" s="68">
        <f>IF(AS499&lt;=HORAS!$B$115,0,IF(AS499&lt;=HORAS!$B$116,0.25,IF(AS499&lt;=HORAS!$B$117,0.5,IF(AS499&lt;=HORAS!$B$114,0.75,1))))</f>
        <v>0</v>
      </c>
      <c r="AU499" s="67">
        <f t="shared" si="317"/>
        <v>0</v>
      </c>
      <c r="AV499" s="59">
        <f>IF(H499=1,IF(E499&gt;HORAS!$C$104,E499-HORAS!$C$104),0)</f>
        <v>0</v>
      </c>
      <c r="AW499" s="67">
        <f t="shared" si="318"/>
        <v>0</v>
      </c>
      <c r="AX499" s="67">
        <f t="shared" si="319"/>
        <v>0</v>
      </c>
      <c r="AY499" s="68">
        <f>IF(AX499&lt;=HORAS!$B$115,0,IF(AX499&lt;=HORAS!$B$116,0.25,IF(AX499&lt;=HORAS!$B$117,0.5,IF(AX499&lt;=HORAS!$B$114,0.75,1))))</f>
        <v>0</v>
      </c>
      <c r="AZ499" s="67">
        <f t="shared" si="320"/>
        <v>0</v>
      </c>
      <c r="BA499" s="67"/>
    </row>
    <row r="500" spans="1:53" s="72" customFormat="1" x14ac:dyDescent="0.2">
      <c r="A500" s="64"/>
      <c r="B500" s="64"/>
      <c r="C500" s="61"/>
      <c r="D500" s="62"/>
      <c r="E500" s="59"/>
      <c r="F500" s="66">
        <f>IF(G500=1,0,IF(E500&gt;HORAS!$B$96,E500-HORAS!$B$96,))</f>
        <v>0</v>
      </c>
      <c r="G500" s="67">
        <f t="shared" si="293"/>
        <v>0</v>
      </c>
      <c r="H500" s="67">
        <f>IF(D500&gt;=HORAS!$B$103,1,0)</f>
        <v>0</v>
      </c>
      <c r="I500" s="68">
        <f t="shared" si="294"/>
        <v>0</v>
      </c>
      <c r="J500" s="68">
        <f>IF(I500&lt;=HORAS!$B$115,0,IF(I500&lt;=HORAS!$B$116,0.25,IF(I500&lt;=HORAS!$B$117,0.5,IF(I500&lt;=HORAS!$B$114,0.75,1))))</f>
        <v>0</v>
      </c>
      <c r="K500" s="69">
        <f>IF(G500=1,0,IF(E500&gt;HORAS!$B$97,E500-HORAS!$B$97,0))</f>
        <v>0</v>
      </c>
      <c r="L500" s="68">
        <f t="shared" si="295"/>
        <v>0</v>
      </c>
      <c r="M500" s="68">
        <f t="shared" si="296"/>
        <v>0</v>
      </c>
      <c r="N500" s="67">
        <f t="shared" si="297"/>
        <v>0</v>
      </c>
      <c r="O500" s="67">
        <f>IF(E500&lt;HORAS!$B$97,J500,0)</f>
        <v>0</v>
      </c>
      <c r="P500" s="67">
        <f t="shared" si="298"/>
        <v>0</v>
      </c>
      <c r="Q500" s="67">
        <f>IF(E500&gt;HORAS!$B$97,J500,0)</f>
        <v>0</v>
      </c>
      <c r="R500" s="67">
        <f t="shared" si="299"/>
        <v>0</v>
      </c>
      <c r="S500" s="67">
        <f t="shared" si="300"/>
        <v>0</v>
      </c>
      <c r="T500" s="67"/>
      <c r="U500" s="67">
        <f t="shared" si="301"/>
        <v>6</v>
      </c>
      <c r="V500" s="70" t="e">
        <f>VLOOKUP(C500,HORAS!$A$120:$A$137,1,FALSE)</f>
        <v>#N/A</v>
      </c>
      <c r="W500" s="67" t="b">
        <f t="shared" si="302"/>
        <v>1</v>
      </c>
      <c r="X500" s="59">
        <f t="shared" si="303"/>
        <v>0</v>
      </c>
      <c r="Y500" s="71">
        <f t="shared" si="304"/>
        <v>0</v>
      </c>
      <c r="Z500" s="71">
        <f t="shared" si="305"/>
        <v>0</v>
      </c>
      <c r="AA500" s="67">
        <f t="shared" si="306"/>
        <v>0</v>
      </c>
      <c r="AB500" s="67">
        <f t="shared" si="307"/>
        <v>0</v>
      </c>
      <c r="AC500" s="69">
        <f>IF(U500=7,IF(E500&gt;HORAS!$B$97,E500-HORAS!$B$97,0),IF(W500=FALSE,IF(E500&gt;HORAS!$B$97,E500-HORAS!$B$97,0),0))</f>
        <v>0</v>
      </c>
      <c r="AD500" s="71">
        <f t="shared" si="308"/>
        <v>0</v>
      </c>
      <c r="AE500" s="71">
        <f t="shared" si="309"/>
        <v>0</v>
      </c>
      <c r="AF500" s="68">
        <f>IF(AE500&lt;=HORAS!$B$115,0,IF(AE500&lt;=HORAS!$B$116,0.25,IF(AE500&lt;=HORAS!$B$117,0.5,IF(AE500&lt;=HORAS!$B$114,0.75,1))))</f>
        <v>0</v>
      </c>
      <c r="AG500" s="67">
        <f t="shared" si="310"/>
        <v>0</v>
      </c>
      <c r="AH500" s="67">
        <f>IF(AA500&gt;=8,IF(E500&lt;HORAS!$B$97,AF500,0),0)</f>
        <v>0</v>
      </c>
      <c r="AI500" s="67">
        <f>IF(E500&gt;=HORAS!$B$97,AF500,0)</f>
        <v>0</v>
      </c>
      <c r="AJ500" s="67">
        <f t="shared" si="311"/>
        <v>0</v>
      </c>
      <c r="AK500" s="67">
        <f t="shared" si="311"/>
        <v>0</v>
      </c>
      <c r="AL500" s="71">
        <f t="shared" si="312"/>
        <v>0</v>
      </c>
      <c r="AN500" s="59">
        <f t="shared" si="313"/>
        <v>0</v>
      </c>
      <c r="AO500" s="58">
        <f>IF(H500=1,IF(D500&lt;HORAS!$B$104,HORAS!$D$104-HORAS!$B$104,HORAS!$D$104-D500),0)</f>
        <v>0</v>
      </c>
      <c r="AP500" s="58">
        <f>IF(H500=1,IF(E500&gt;HORAS!$C$104,HORAS!$C$104,E500),0)</f>
        <v>0</v>
      </c>
      <c r="AQ500" s="58">
        <f t="shared" si="314"/>
        <v>0</v>
      </c>
      <c r="AR500" s="72">
        <f t="shared" si="315"/>
        <v>0</v>
      </c>
      <c r="AS500" s="72">
        <f t="shared" si="316"/>
        <v>0</v>
      </c>
      <c r="AT500" s="68">
        <f>IF(AS500&lt;=HORAS!$B$115,0,IF(AS500&lt;=HORAS!$B$116,0.25,IF(AS500&lt;=HORAS!$B$117,0.5,IF(AS500&lt;=HORAS!$B$114,0.75,1))))</f>
        <v>0</v>
      </c>
      <c r="AU500" s="67">
        <f t="shared" si="317"/>
        <v>0</v>
      </c>
      <c r="AV500" s="59">
        <f>IF(H500=1,IF(E500&gt;HORAS!$C$104,E500-HORAS!$C$104),0)</f>
        <v>0</v>
      </c>
      <c r="AW500" s="67">
        <f t="shared" si="318"/>
        <v>0</v>
      </c>
      <c r="AX500" s="67">
        <f t="shared" si="319"/>
        <v>0</v>
      </c>
      <c r="AY500" s="68">
        <f>IF(AX500&lt;=HORAS!$B$115,0,IF(AX500&lt;=HORAS!$B$116,0.25,IF(AX500&lt;=HORAS!$B$117,0.5,IF(AX500&lt;=HORAS!$B$114,0.75,1))))</f>
        <v>0</v>
      </c>
      <c r="AZ500" s="67">
        <f t="shared" si="320"/>
        <v>0</v>
      </c>
      <c r="BA500" s="67"/>
    </row>
    <row r="501" spans="1:53" s="72" customFormat="1" x14ac:dyDescent="0.2">
      <c r="A501" s="64"/>
      <c r="B501" s="64"/>
      <c r="C501" s="61"/>
      <c r="D501" s="62"/>
      <c r="E501" s="59"/>
      <c r="F501" s="66">
        <f>IF(G501=1,0,IF(E501&gt;HORAS!$B$96,E501-HORAS!$B$96,))</f>
        <v>0</v>
      </c>
      <c r="G501" s="67">
        <f t="shared" si="293"/>
        <v>0</v>
      </c>
      <c r="H501" s="67">
        <f>IF(D501&gt;=HORAS!$B$103,1,0)</f>
        <v>0</v>
      </c>
      <c r="I501" s="68">
        <f t="shared" si="294"/>
        <v>0</v>
      </c>
      <c r="J501" s="68">
        <f>IF(I501&lt;=HORAS!$B$115,0,IF(I501&lt;=HORAS!$B$116,0.25,IF(I501&lt;=HORAS!$B$117,0.5,IF(I501&lt;=HORAS!$B$114,0.75,1))))</f>
        <v>0</v>
      </c>
      <c r="K501" s="69">
        <f>IF(G501=1,0,IF(E501&gt;HORAS!$B$97,E501-HORAS!$B$97,0))</f>
        <v>0</v>
      </c>
      <c r="L501" s="68">
        <f t="shared" si="295"/>
        <v>0</v>
      </c>
      <c r="M501" s="68">
        <f t="shared" si="296"/>
        <v>0</v>
      </c>
      <c r="N501" s="67">
        <f t="shared" si="297"/>
        <v>0</v>
      </c>
      <c r="O501" s="67">
        <f>IF(E501&lt;HORAS!$B$97,J501,0)</f>
        <v>0</v>
      </c>
      <c r="P501" s="67">
        <f t="shared" si="298"/>
        <v>0</v>
      </c>
      <c r="Q501" s="67">
        <f>IF(E501&gt;HORAS!$B$97,J501,0)</f>
        <v>0</v>
      </c>
      <c r="R501" s="67">
        <f t="shared" si="299"/>
        <v>0</v>
      </c>
      <c r="S501" s="67">
        <f t="shared" si="300"/>
        <v>0</v>
      </c>
      <c r="T501" s="67"/>
      <c r="U501" s="67">
        <f t="shared" si="301"/>
        <v>6</v>
      </c>
      <c r="V501" s="70" t="e">
        <f>VLOOKUP(C501,HORAS!$A$120:$A$137,1,FALSE)</f>
        <v>#N/A</v>
      </c>
      <c r="W501" s="67" t="b">
        <f t="shared" si="302"/>
        <v>1</v>
      </c>
      <c r="X501" s="59">
        <f t="shared" si="303"/>
        <v>0</v>
      </c>
      <c r="Y501" s="71">
        <f t="shared" si="304"/>
        <v>0</v>
      </c>
      <c r="Z501" s="71">
        <f t="shared" si="305"/>
        <v>0</v>
      </c>
      <c r="AA501" s="67">
        <f t="shared" si="306"/>
        <v>0</v>
      </c>
      <c r="AB501" s="67">
        <f t="shared" si="307"/>
        <v>0</v>
      </c>
      <c r="AC501" s="69">
        <f>IF(U501=7,IF(E501&gt;HORAS!$B$97,E501-HORAS!$B$97,0),IF(W501=FALSE,IF(E501&gt;HORAS!$B$97,E501-HORAS!$B$97,0),0))</f>
        <v>0</v>
      </c>
      <c r="AD501" s="71">
        <f t="shared" si="308"/>
        <v>0</v>
      </c>
      <c r="AE501" s="71">
        <f t="shared" si="309"/>
        <v>0</v>
      </c>
      <c r="AF501" s="68">
        <f>IF(AE501&lt;=HORAS!$B$115,0,IF(AE501&lt;=HORAS!$B$116,0.25,IF(AE501&lt;=HORAS!$B$117,0.5,IF(AE501&lt;=HORAS!$B$114,0.75,1))))</f>
        <v>0</v>
      </c>
      <c r="AG501" s="67">
        <f t="shared" si="310"/>
        <v>0</v>
      </c>
      <c r="AH501" s="67">
        <f>IF(AA501&gt;=8,IF(E501&lt;HORAS!$B$97,AF501,0),0)</f>
        <v>0</v>
      </c>
      <c r="AI501" s="67">
        <f>IF(E501&gt;=HORAS!$B$97,AF501,0)</f>
        <v>0</v>
      </c>
      <c r="AJ501" s="67">
        <f t="shared" si="311"/>
        <v>0</v>
      </c>
      <c r="AK501" s="67">
        <f t="shared" si="311"/>
        <v>0</v>
      </c>
      <c r="AL501" s="71">
        <f t="shared" si="312"/>
        <v>0</v>
      </c>
      <c r="AN501" s="59">
        <f t="shared" si="313"/>
        <v>0</v>
      </c>
      <c r="AO501" s="58">
        <f>IF(H501=1,IF(D501&lt;HORAS!$B$104,HORAS!$D$104-HORAS!$B$104,HORAS!$D$104-D501),0)</f>
        <v>0</v>
      </c>
      <c r="AP501" s="58">
        <f>IF(H501=1,IF(E501&gt;HORAS!$C$104,HORAS!$C$104,E501),0)</f>
        <v>0</v>
      </c>
      <c r="AQ501" s="58">
        <f t="shared" si="314"/>
        <v>0</v>
      </c>
      <c r="AR501" s="72">
        <f t="shared" si="315"/>
        <v>0</v>
      </c>
      <c r="AS501" s="72">
        <f t="shared" si="316"/>
        <v>0</v>
      </c>
      <c r="AT501" s="68">
        <f>IF(AS501&lt;=HORAS!$B$115,0,IF(AS501&lt;=HORAS!$B$116,0.25,IF(AS501&lt;=HORAS!$B$117,0.5,IF(AS501&lt;=HORAS!$B$114,0.75,1))))</f>
        <v>0</v>
      </c>
      <c r="AU501" s="67">
        <f t="shared" si="317"/>
        <v>0</v>
      </c>
      <c r="AV501" s="59">
        <f>IF(H501=1,IF(E501&gt;HORAS!$C$104,E501-HORAS!$C$104),0)</f>
        <v>0</v>
      </c>
      <c r="AW501" s="67">
        <f t="shared" si="318"/>
        <v>0</v>
      </c>
      <c r="AX501" s="67">
        <f t="shared" si="319"/>
        <v>0</v>
      </c>
      <c r="AY501" s="68">
        <f>IF(AX501&lt;=HORAS!$B$115,0,IF(AX501&lt;=HORAS!$B$116,0.25,IF(AX501&lt;=HORAS!$B$117,0.5,IF(AX501&lt;=HORAS!$B$114,0.75,1))))</f>
        <v>0</v>
      </c>
      <c r="AZ501" s="67">
        <f t="shared" si="320"/>
        <v>0</v>
      </c>
      <c r="BA501" s="67"/>
    </row>
    <row r="502" spans="1:53" s="72" customFormat="1" x14ac:dyDescent="0.2">
      <c r="A502" s="64"/>
      <c r="B502" s="64"/>
      <c r="C502" s="61"/>
      <c r="D502" s="62"/>
      <c r="E502" s="59"/>
      <c r="F502" s="66">
        <f>IF(G502=1,0,IF(E502&gt;HORAS!$B$96,E502-HORAS!$B$96,))</f>
        <v>0</v>
      </c>
      <c r="G502" s="67">
        <f t="shared" si="293"/>
        <v>0</v>
      </c>
      <c r="H502" s="67">
        <f>IF(D502&gt;=HORAS!$B$103,1,0)</f>
        <v>0</v>
      </c>
      <c r="I502" s="68">
        <f t="shared" si="294"/>
        <v>0</v>
      </c>
      <c r="J502" s="68">
        <f>IF(I502&lt;=HORAS!$B$115,0,IF(I502&lt;=HORAS!$B$116,0.25,IF(I502&lt;=HORAS!$B$117,0.5,IF(I502&lt;=HORAS!$B$114,0.75,1))))</f>
        <v>0</v>
      </c>
      <c r="K502" s="69">
        <f>IF(G502=1,0,IF(E502&gt;HORAS!$B$97,E502-HORAS!$B$97,0))</f>
        <v>0</v>
      </c>
      <c r="L502" s="68">
        <f t="shared" si="295"/>
        <v>0</v>
      </c>
      <c r="M502" s="68">
        <f t="shared" si="296"/>
        <v>0</v>
      </c>
      <c r="N502" s="67">
        <f t="shared" si="297"/>
        <v>0</v>
      </c>
      <c r="O502" s="67">
        <f>IF(E502&lt;HORAS!$B$97,J502,0)</f>
        <v>0</v>
      </c>
      <c r="P502" s="67">
        <f t="shared" si="298"/>
        <v>0</v>
      </c>
      <c r="Q502" s="67">
        <f>IF(E502&gt;HORAS!$B$97,J502,0)</f>
        <v>0</v>
      </c>
      <c r="R502" s="67">
        <f t="shared" si="299"/>
        <v>0</v>
      </c>
      <c r="S502" s="67">
        <f t="shared" si="300"/>
        <v>0</v>
      </c>
      <c r="T502" s="67"/>
      <c r="U502" s="67">
        <f t="shared" si="301"/>
        <v>6</v>
      </c>
      <c r="V502" s="70" t="e">
        <f>VLOOKUP(C502,HORAS!$A$120:$A$137,1,FALSE)</f>
        <v>#N/A</v>
      </c>
      <c r="W502" s="67" t="b">
        <f t="shared" si="302"/>
        <v>1</v>
      </c>
      <c r="X502" s="59">
        <f t="shared" si="303"/>
        <v>0</v>
      </c>
      <c r="Y502" s="71">
        <f t="shared" si="304"/>
        <v>0</v>
      </c>
      <c r="Z502" s="71">
        <f t="shared" si="305"/>
        <v>0</v>
      </c>
      <c r="AA502" s="67">
        <f t="shared" si="306"/>
        <v>0</v>
      </c>
      <c r="AB502" s="67">
        <f t="shared" si="307"/>
        <v>0</v>
      </c>
      <c r="AC502" s="69">
        <f>IF(U502=7,IF(E502&gt;HORAS!$B$97,E502-HORAS!$B$97,0),IF(W502=FALSE,IF(E502&gt;HORAS!$B$97,E502-HORAS!$B$97,0),0))</f>
        <v>0</v>
      </c>
      <c r="AD502" s="71">
        <f t="shared" si="308"/>
        <v>0</v>
      </c>
      <c r="AE502" s="71">
        <f t="shared" si="309"/>
        <v>0</v>
      </c>
      <c r="AF502" s="68">
        <f>IF(AE502&lt;=HORAS!$B$115,0,IF(AE502&lt;=HORAS!$B$116,0.25,IF(AE502&lt;=HORAS!$B$117,0.5,IF(AE502&lt;=HORAS!$B$114,0.75,1))))</f>
        <v>0</v>
      </c>
      <c r="AG502" s="67">
        <f t="shared" si="310"/>
        <v>0</v>
      </c>
      <c r="AH502" s="67">
        <f>IF(AA502&gt;=8,IF(E502&lt;HORAS!$B$97,AF502,0),0)</f>
        <v>0</v>
      </c>
      <c r="AI502" s="67">
        <f>IF(E502&gt;=HORAS!$B$97,AF502,0)</f>
        <v>0</v>
      </c>
      <c r="AJ502" s="67">
        <f t="shared" si="311"/>
        <v>0</v>
      </c>
      <c r="AK502" s="67">
        <f t="shared" si="311"/>
        <v>0</v>
      </c>
      <c r="AL502" s="71">
        <f t="shared" si="312"/>
        <v>0</v>
      </c>
      <c r="AN502" s="59">
        <f t="shared" si="313"/>
        <v>0</v>
      </c>
      <c r="AO502" s="58">
        <f>IF(H502=1,IF(D502&lt;HORAS!$B$104,HORAS!$D$104-HORAS!$B$104,HORAS!$D$104-D502),0)</f>
        <v>0</v>
      </c>
      <c r="AP502" s="58">
        <f>IF(H502=1,IF(E502&gt;HORAS!$C$104,HORAS!$C$104,E502),0)</f>
        <v>0</v>
      </c>
      <c r="AQ502" s="58">
        <f t="shared" si="314"/>
        <v>0</v>
      </c>
      <c r="AR502" s="72">
        <f t="shared" si="315"/>
        <v>0</v>
      </c>
      <c r="AS502" s="72">
        <f t="shared" si="316"/>
        <v>0</v>
      </c>
      <c r="AT502" s="68">
        <f>IF(AS502&lt;=HORAS!$B$115,0,IF(AS502&lt;=HORAS!$B$116,0.25,IF(AS502&lt;=HORAS!$B$117,0.5,IF(AS502&lt;=HORAS!$B$114,0.75,1))))</f>
        <v>0</v>
      </c>
      <c r="AU502" s="67">
        <f t="shared" si="317"/>
        <v>0</v>
      </c>
      <c r="AV502" s="59">
        <f>IF(H502=1,IF(E502&gt;HORAS!$C$104,E502-HORAS!$C$104),0)</f>
        <v>0</v>
      </c>
      <c r="AW502" s="67">
        <f t="shared" si="318"/>
        <v>0</v>
      </c>
      <c r="AX502" s="67">
        <f t="shared" si="319"/>
        <v>0</v>
      </c>
      <c r="AY502" s="68">
        <f>IF(AX502&lt;=HORAS!$B$115,0,IF(AX502&lt;=HORAS!$B$116,0.25,IF(AX502&lt;=HORAS!$B$117,0.5,IF(AX502&lt;=HORAS!$B$114,0.75,1))))</f>
        <v>0</v>
      </c>
      <c r="AZ502" s="67">
        <f t="shared" si="320"/>
        <v>0</v>
      </c>
      <c r="BA502" s="67"/>
    </row>
    <row r="503" spans="1:53" s="72" customFormat="1" x14ac:dyDescent="0.2">
      <c r="A503" s="64"/>
      <c r="B503" s="64"/>
      <c r="C503" s="61"/>
      <c r="D503" s="62"/>
      <c r="E503" s="59"/>
      <c r="F503" s="66">
        <f>IF(G503=1,0,IF(E503&gt;HORAS!$B$96,E503-HORAS!$B$96,))</f>
        <v>0</v>
      </c>
      <c r="G503" s="67">
        <f t="shared" si="293"/>
        <v>0</v>
      </c>
      <c r="H503" s="67">
        <f>IF(D503&gt;=HORAS!$B$103,1,0)</f>
        <v>0</v>
      </c>
      <c r="I503" s="68">
        <f t="shared" si="294"/>
        <v>0</v>
      </c>
      <c r="J503" s="68">
        <f>IF(I503&lt;=HORAS!$B$115,0,IF(I503&lt;=HORAS!$B$116,0.25,IF(I503&lt;=HORAS!$B$117,0.5,IF(I503&lt;=HORAS!$B$114,0.75,1))))</f>
        <v>0</v>
      </c>
      <c r="K503" s="69">
        <f>IF(G503=1,0,IF(E503&gt;HORAS!$B$97,E503-HORAS!$B$97,0))</f>
        <v>0</v>
      </c>
      <c r="L503" s="68">
        <f t="shared" si="295"/>
        <v>0</v>
      </c>
      <c r="M503" s="68">
        <f t="shared" si="296"/>
        <v>0</v>
      </c>
      <c r="N503" s="67">
        <f t="shared" si="297"/>
        <v>0</v>
      </c>
      <c r="O503" s="67">
        <f>IF(E503&lt;HORAS!$B$97,J503,0)</f>
        <v>0</v>
      </c>
      <c r="P503" s="67">
        <f t="shared" si="298"/>
        <v>0</v>
      </c>
      <c r="Q503" s="67">
        <f>IF(E503&gt;HORAS!$B$97,J503,0)</f>
        <v>0</v>
      </c>
      <c r="R503" s="67">
        <f t="shared" si="299"/>
        <v>0</v>
      </c>
      <c r="S503" s="67">
        <f t="shared" si="300"/>
        <v>0</v>
      </c>
      <c r="T503" s="67"/>
      <c r="U503" s="67">
        <f t="shared" si="301"/>
        <v>6</v>
      </c>
      <c r="V503" s="70" t="e">
        <f>VLOOKUP(C503,HORAS!$A$120:$A$137,1,FALSE)</f>
        <v>#N/A</v>
      </c>
      <c r="W503" s="67" t="b">
        <f t="shared" si="302"/>
        <v>1</v>
      </c>
      <c r="X503" s="59">
        <f t="shared" si="303"/>
        <v>0</v>
      </c>
      <c r="Y503" s="71">
        <f t="shared" si="304"/>
        <v>0</v>
      </c>
      <c r="Z503" s="71">
        <f t="shared" si="305"/>
        <v>0</v>
      </c>
      <c r="AA503" s="67">
        <f t="shared" si="306"/>
        <v>0</v>
      </c>
      <c r="AB503" s="67">
        <f t="shared" si="307"/>
        <v>0</v>
      </c>
      <c r="AC503" s="69">
        <f>IF(U503=7,IF(E503&gt;HORAS!$B$97,E503-HORAS!$B$97,0),IF(W503=FALSE,IF(E503&gt;HORAS!$B$97,E503-HORAS!$B$97,0),0))</f>
        <v>0</v>
      </c>
      <c r="AD503" s="71">
        <f t="shared" si="308"/>
        <v>0</v>
      </c>
      <c r="AE503" s="71">
        <f t="shared" si="309"/>
        <v>0</v>
      </c>
      <c r="AF503" s="68">
        <f>IF(AE503&lt;=HORAS!$B$115,0,IF(AE503&lt;=HORAS!$B$116,0.25,IF(AE503&lt;=HORAS!$B$117,0.5,IF(AE503&lt;=HORAS!$B$114,0.75,1))))</f>
        <v>0</v>
      </c>
      <c r="AG503" s="67">
        <f t="shared" si="310"/>
        <v>0</v>
      </c>
      <c r="AH503" s="67">
        <f>IF(AA503&gt;=8,IF(E503&lt;HORAS!$B$97,AF503,0),0)</f>
        <v>0</v>
      </c>
      <c r="AI503" s="67">
        <f>IF(E503&gt;=HORAS!$B$97,AF503,0)</f>
        <v>0</v>
      </c>
      <c r="AJ503" s="67">
        <f t="shared" si="311"/>
        <v>0</v>
      </c>
      <c r="AK503" s="67">
        <f t="shared" si="311"/>
        <v>0</v>
      </c>
      <c r="AL503" s="71">
        <f t="shared" si="312"/>
        <v>0</v>
      </c>
      <c r="AN503" s="59">
        <f t="shared" si="313"/>
        <v>0</v>
      </c>
      <c r="AO503" s="58">
        <f>IF(H503=1,IF(D503&lt;HORAS!$B$104,HORAS!$D$104-HORAS!$B$104,HORAS!$D$104-D503),0)</f>
        <v>0</v>
      </c>
      <c r="AP503" s="58">
        <f>IF(H503=1,IF(E503&gt;HORAS!$C$104,HORAS!$C$104,E503),0)</f>
        <v>0</v>
      </c>
      <c r="AQ503" s="58">
        <f t="shared" si="314"/>
        <v>0</v>
      </c>
      <c r="AR503" s="72">
        <f t="shared" si="315"/>
        <v>0</v>
      </c>
      <c r="AS503" s="72">
        <f t="shared" si="316"/>
        <v>0</v>
      </c>
      <c r="AT503" s="68">
        <f>IF(AS503&lt;=HORAS!$B$115,0,IF(AS503&lt;=HORAS!$B$116,0.25,IF(AS503&lt;=HORAS!$B$117,0.5,IF(AS503&lt;=HORAS!$B$114,0.75,1))))</f>
        <v>0</v>
      </c>
      <c r="AU503" s="67">
        <f t="shared" si="317"/>
        <v>0</v>
      </c>
      <c r="AV503" s="59">
        <f>IF(H503=1,IF(E503&gt;HORAS!$C$104,E503-HORAS!$C$104),0)</f>
        <v>0</v>
      </c>
      <c r="AW503" s="67">
        <f t="shared" si="318"/>
        <v>0</v>
      </c>
      <c r="AX503" s="67">
        <f t="shared" si="319"/>
        <v>0</v>
      </c>
      <c r="AY503" s="68">
        <f>IF(AX503&lt;=HORAS!$B$115,0,IF(AX503&lt;=HORAS!$B$116,0.25,IF(AX503&lt;=HORAS!$B$117,0.5,IF(AX503&lt;=HORAS!$B$114,0.75,1))))</f>
        <v>0</v>
      </c>
      <c r="AZ503" s="67">
        <f t="shared" si="320"/>
        <v>0</v>
      </c>
      <c r="BA503" s="67"/>
    </row>
    <row r="504" spans="1:53" s="72" customFormat="1" x14ac:dyDescent="0.2">
      <c r="A504" s="64"/>
      <c r="B504" s="64"/>
      <c r="C504" s="61"/>
      <c r="D504" s="62"/>
      <c r="E504" s="59"/>
      <c r="F504" s="66">
        <f>IF(G504=1,0,IF(E504&gt;HORAS!$B$96,E504-HORAS!$B$96,))</f>
        <v>0</v>
      </c>
      <c r="G504" s="67">
        <f t="shared" si="293"/>
        <v>0</v>
      </c>
      <c r="H504" s="67">
        <f>IF(D504&gt;=HORAS!$B$103,1,0)</f>
        <v>0</v>
      </c>
      <c r="I504" s="68">
        <f t="shared" si="294"/>
        <v>0</v>
      </c>
      <c r="J504" s="68">
        <f>IF(I504&lt;=HORAS!$B$115,0,IF(I504&lt;=HORAS!$B$116,0.25,IF(I504&lt;=HORAS!$B$117,0.5,IF(I504&lt;=HORAS!$B$114,0.75,1))))</f>
        <v>0</v>
      </c>
      <c r="K504" s="69">
        <f>IF(G504=1,0,IF(E504&gt;HORAS!$B$97,E504-HORAS!$B$97,0))</f>
        <v>0</v>
      </c>
      <c r="L504" s="68">
        <f t="shared" si="295"/>
        <v>0</v>
      </c>
      <c r="M504" s="68">
        <f t="shared" si="296"/>
        <v>0</v>
      </c>
      <c r="N504" s="67">
        <f t="shared" si="297"/>
        <v>0</v>
      </c>
      <c r="O504" s="67">
        <f>IF(E504&lt;HORAS!$B$97,J504,0)</f>
        <v>0</v>
      </c>
      <c r="P504" s="67">
        <f t="shared" si="298"/>
        <v>0</v>
      </c>
      <c r="Q504" s="67">
        <f>IF(E504&gt;HORAS!$B$97,J504,0)</f>
        <v>0</v>
      </c>
      <c r="R504" s="67">
        <f t="shared" si="299"/>
        <v>0</v>
      </c>
      <c r="S504" s="67">
        <f t="shared" si="300"/>
        <v>0</v>
      </c>
      <c r="T504" s="67"/>
      <c r="U504" s="67">
        <f t="shared" si="301"/>
        <v>6</v>
      </c>
      <c r="V504" s="70" t="e">
        <f>VLOOKUP(C504,HORAS!$A$120:$A$137,1,FALSE)</f>
        <v>#N/A</v>
      </c>
      <c r="W504" s="67" t="b">
        <f t="shared" si="302"/>
        <v>1</v>
      </c>
      <c r="X504" s="59">
        <f t="shared" si="303"/>
        <v>0</v>
      </c>
      <c r="Y504" s="71">
        <f t="shared" si="304"/>
        <v>0</v>
      </c>
      <c r="Z504" s="71">
        <f t="shared" si="305"/>
        <v>0</v>
      </c>
      <c r="AA504" s="67">
        <f t="shared" si="306"/>
        <v>0</v>
      </c>
      <c r="AB504" s="67">
        <f t="shared" si="307"/>
        <v>0</v>
      </c>
      <c r="AC504" s="69">
        <f>IF(U504=7,IF(E504&gt;HORAS!$B$97,E504-HORAS!$B$97,0),IF(W504=FALSE,IF(E504&gt;HORAS!$B$97,E504-HORAS!$B$97,0),0))</f>
        <v>0</v>
      </c>
      <c r="AD504" s="71">
        <f t="shared" si="308"/>
        <v>0</v>
      </c>
      <c r="AE504" s="71">
        <f t="shared" si="309"/>
        <v>0</v>
      </c>
      <c r="AF504" s="68">
        <f>IF(AE504&lt;=HORAS!$B$115,0,IF(AE504&lt;=HORAS!$B$116,0.25,IF(AE504&lt;=HORAS!$B$117,0.5,IF(AE504&lt;=HORAS!$B$114,0.75,1))))</f>
        <v>0</v>
      </c>
      <c r="AG504" s="67">
        <f t="shared" si="310"/>
        <v>0</v>
      </c>
      <c r="AH504" s="67">
        <f>IF(AA504&gt;=8,IF(E504&lt;HORAS!$B$97,AF504,0),0)</f>
        <v>0</v>
      </c>
      <c r="AI504" s="67">
        <f>IF(E504&gt;=HORAS!$B$97,AF504,0)</f>
        <v>0</v>
      </c>
      <c r="AJ504" s="67">
        <f t="shared" si="311"/>
        <v>0</v>
      </c>
      <c r="AK504" s="67">
        <f t="shared" si="311"/>
        <v>0</v>
      </c>
      <c r="AL504" s="71">
        <f t="shared" si="312"/>
        <v>0</v>
      </c>
      <c r="AN504" s="59">
        <f t="shared" si="313"/>
        <v>0</v>
      </c>
      <c r="AO504" s="58">
        <f>IF(H504=1,IF(D504&lt;HORAS!$B$104,HORAS!$D$104-HORAS!$B$104,HORAS!$D$104-D504),0)</f>
        <v>0</v>
      </c>
      <c r="AP504" s="58">
        <f>IF(H504=1,IF(E504&gt;HORAS!$C$104,HORAS!$C$104,E504),0)</f>
        <v>0</v>
      </c>
      <c r="AQ504" s="58">
        <f t="shared" si="314"/>
        <v>0</v>
      </c>
      <c r="AR504" s="72">
        <f t="shared" si="315"/>
        <v>0</v>
      </c>
      <c r="AS504" s="72">
        <f t="shared" si="316"/>
        <v>0</v>
      </c>
      <c r="AT504" s="68">
        <f>IF(AS504&lt;=HORAS!$B$115,0,IF(AS504&lt;=HORAS!$B$116,0.25,IF(AS504&lt;=HORAS!$B$117,0.5,IF(AS504&lt;=HORAS!$B$114,0.75,1))))</f>
        <v>0</v>
      </c>
      <c r="AU504" s="67">
        <f t="shared" si="317"/>
        <v>0</v>
      </c>
      <c r="AV504" s="59">
        <f>IF(H504=1,IF(E504&gt;HORAS!$C$104,E504-HORAS!$C$104),0)</f>
        <v>0</v>
      </c>
      <c r="AW504" s="67">
        <f t="shared" si="318"/>
        <v>0</v>
      </c>
      <c r="AX504" s="67">
        <f t="shared" si="319"/>
        <v>0</v>
      </c>
      <c r="AY504" s="68">
        <f>IF(AX504&lt;=HORAS!$B$115,0,IF(AX504&lt;=HORAS!$B$116,0.25,IF(AX504&lt;=HORAS!$B$117,0.5,IF(AX504&lt;=HORAS!$B$114,0.75,1))))</f>
        <v>0</v>
      </c>
      <c r="AZ504" s="67">
        <f t="shared" si="320"/>
        <v>0</v>
      </c>
      <c r="BA504" s="67"/>
    </row>
    <row r="505" spans="1:53" s="72" customFormat="1" x14ac:dyDescent="0.2">
      <c r="A505" s="64"/>
      <c r="B505" s="64"/>
      <c r="C505" s="61"/>
      <c r="D505" s="62"/>
      <c r="E505" s="59"/>
      <c r="F505" s="66">
        <f>IF(G505=1,0,IF(E505&gt;HORAS!$B$96,E505-HORAS!$B$96,))</f>
        <v>0</v>
      </c>
      <c r="G505" s="67">
        <f t="shared" si="293"/>
        <v>0</v>
      </c>
      <c r="H505" s="67">
        <f>IF(D505&gt;=HORAS!$B$103,1,0)</f>
        <v>0</v>
      </c>
      <c r="I505" s="68">
        <f t="shared" si="294"/>
        <v>0</v>
      </c>
      <c r="J505" s="68">
        <f>IF(I505&lt;=HORAS!$B$115,0,IF(I505&lt;=HORAS!$B$116,0.25,IF(I505&lt;=HORAS!$B$117,0.5,IF(I505&lt;=HORAS!$B$114,0.75,1))))</f>
        <v>0</v>
      </c>
      <c r="K505" s="69">
        <f>IF(G505=1,0,IF(E505&gt;HORAS!$B$97,E505-HORAS!$B$97,0))</f>
        <v>0</v>
      </c>
      <c r="L505" s="68">
        <f t="shared" si="295"/>
        <v>0</v>
      </c>
      <c r="M505" s="68">
        <f t="shared" si="296"/>
        <v>0</v>
      </c>
      <c r="N505" s="67">
        <f t="shared" si="297"/>
        <v>0</v>
      </c>
      <c r="O505" s="67">
        <f>IF(E505&lt;HORAS!$B$97,J505,0)</f>
        <v>0</v>
      </c>
      <c r="P505" s="67">
        <f t="shared" si="298"/>
        <v>0</v>
      </c>
      <c r="Q505" s="67">
        <f>IF(E505&gt;HORAS!$B$97,J505,0)</f>
        <v>0</v>
      </c>
      <c r="R505" s="67">
        <f t="shared" si="299"/>
        <v>0</v>
      </c>
      <c r="S505" s="67">
        <f t="shared" si="300"/>
        <v>0</v>
      </c>
      <c r="T505" s="67"/>
      <c r="U505" s="67">
        <f t="shared" si="301"/>
        <v>6</v>
      </c>
      <c r="V505" s="70" t="e">
        <f>VLOOKUP(C505,HORAS!$A$120:$A$137,1,FALSE)</f>
        <v>#N/A</v>
      </c>
      <c r="W505" s="67" t="b">
        <f t="shared" si="302"/>
        <v>1</v>
      </c>
      <c r="X505" s="59">
        <f t="shared" si="303"/>
        <v>0</v>
      </c>
      <c r="Y505" s="71">
        <f t="shared" si="304"/>
        <v>0</v>
      </c>
      <c r="Z505" s="71">
        <f t="shared" si="305"/>
        <v>0</v>
      </c>
      <c r="AA505" s="67">
        <f t="shared" si="306"/>
        <v>0</v>
      </c>
      <c r="AB505" s="67">
        <f t="shared" si="307"/>
        <v>0</v>
      </c>
      <c r="AC505" s="69">
        <f>IF(U505=7,IF(E505&gt;HORAS!$B$97,E505-HORAS!$B$97,0),IF(W505=FALSE,IF(E505&gt;HORAS!$B$97,E505-HORAS!$B$97,0),0))</f>
        <v>0</v>
      </c>
      <c r="AD505" s="71">
        <f t="shared" si="308"/>
        <v>0</v>
      </c>
      <c r="AE505" s="71">
        <f t="shared" si="309"/>
        <v>0</v>
      </c>
      <c r="AF505" s="68">
        <f>IF(AE505&lt;=HORAS!$B$115,0,IF(AE505&lt;=HORAS!$B$116,0.25,IF(AE505&lt;=HORAS!$B$117,0.5,IF(AE505&lt;=HORAS!$B$114,0.75,1))))</f>
        <v>0</v>
      </c>
      <c r="AG505" s="67">
        <f t="shared" si="310"/>
        <v>0</v>
      </c>
      <c r="AH505" s="67">
        <f>IF(AA505&gt;=8,IF(E505&lt;HORAS!$B$97,AF505,0),0)</f>
        <v>0</v>
      </c>
      <c r="AI505" s="67">
        <f>IF(E505&gt;=HORAS!$B$97,AF505,0)</f>
        <v>0</v>
      </c>
      <c r="AJ505" s="67">
        <f t="shared" si="311"/>
        <v>0</v>
      </c>
      <c r="AK505" s="67">
        <f t="shared" si="311"/>
        <v>0</v>
      </c>
      <c r="AL505" s="71">
        <f t="shared" si="312"/>
        <v>0</v>
      </c>
      <c r="AN505" s="59">
        <f t="shared" si="313"/>
        <v>0</v>
      </c>
      <c r="AO505" s="58">
        <f>IF(H505=1,IF(D505&lt;HORAS!$B$104,HORAS!$D$104-HORAS!$B$104,HORAS!$D$104-D505),0)</f>
        <v>0</v>
      </c>
      <c r="AP505" s="58">
        <f>IF(H505=1,IF(E505&gt;HORAS!$C$104,HORAS!$C$104,E505),0)</f>
        <v>0</v>
      </c>
      <c r="AQ505" s="58">
        <f t="shared" si="314"/>
        <v>0</v>
      </c>
      <c r="AR505" s="72">
        <f t="shared" si="315"/>
        <v>0</v>
      </c>
      <c r="AS505" s="72">
        <f t="shared" si="316"/>
        <v>0</v>
      </c>
      <c r="AT505" s="68">
        <f>IF(AS505&lt;=HORAS!$B$115,0,IF(AS505&lt;=HORAS!$B$116,0.25,IF(AS505&lt;=HORAS!$B$117,0.5,IF(AS505&lt;=HORAS!$B$114,0.75,1))))</f>
        <v>0</v>
      </c>
      <c r="AU505" s="67">
        <f t="shared" si="317"/>
        <v>0</v>
      </c>
      <c r="AV505" s="59">
        <f>IF(H505=1,IF(E505&gt;HORAS!$C$104,E505-HORAS!$C$104),0)</f>
        <v>0</v>
      </c>
      <c r="AW505" s="67">
        <f t="shared" si="318"/>
        <v>0</v>
      </c>
      <c r="AX505" s="67">
        <f t="shared" si="319"/>
        <v>0</v>
      </c>
      <c r="AY505" s="68">
        <f>IF(AX505&lt;=HORAS!$B$115,0,IF(AX505&lt;=HORAS!$B$116,0.25,IF(AX505&lt;=HORAS!$B$117,0.5,IF(AX505&lt;=HORAS!$B$114,0.75,1))))</f>
        <v>0</v>
      </c>
      <c r="AZ505" s="67">
        <f t="shared" si="320"/>
        <v>0</v>
      </c>
      <c r="BA505" s="67"/>
    </row>
    <row r="506" spans="1:53" s="72" customFormat="1" x14ac:dyDescent="0.2">
      <c r="A506" s="64"/>
      <c r="B506" s="64"/>
      <c r="C506" s="61"/>
      <c r="D506" s="62"/>
      <c r="E506" s="63"/>
      <c r="F506" s="66">
        <f>IF(G506=1,0,IF(E506&gt;HORAS!$B$96,E506-HORAS!$B$96,))</f>
        <v>0</v>
      </c>
      <c r="G506" s="67">
        <f t="shared" si="293"/>
        <v>0</v>
      </c>
      <c r="H506" s="67">
        <f>IF(D506&gt;=HORAS!$B$103,1,0)</f>
        <v>0</v>
      </c>
      <c r="I506" s="68">
        <f t="shared" si="294"/>
        <v>0</v>
      </c>
      <c r="J506" s="68">
        <f>IF(I506&lt;=HORAS!$B$115,0,IF(I506&lt;=HORAS!$B$116,0.25,IF(I506&lt;=HORAS!$B$117,0.5,IF(I506&lt;=HORAS!$B$114,0.75,1))))</f>
        <v>0</v>
      </c>
      <c r="K506" s="69">
        <f>IF(G506=1,0,IF(E506&gt;HORAS!$B$97,E506-HORAS!$B$97,0))</f>
        <v>0</v>
      </c>
      <c r="L506" s="68">
        <f t="shared" si="295"/>
        <v>0</v>
      </c>
      <c r="M506" s="68">
        <f t="shared" si="296"/>
        <v>0</v>
      </c>
      <c r="N506" s="67">
        <f t="shared" si="297"/>
        <v>0</v>
      </c>
      <c r="O506" s="67">
        <f>IF(E506&lt;HORAS!$B$97,J506,0)</f>
        <v>0</v>
      </c>
      <c r="P506" s="67">
        <f t="shared" si="298"/>
        <v>0</v>
      </c>
      <c r="Q506" s="67">
        <f>IF(E506&gt;HORAS!$B$97,J506,0)</f>
        <v>0</v>
      </c>
      <c r="R506" s="67">
        <f t="shared" si="299"/>
        <v>0</v>
      </c>
      <c r="S506" s="67">
        <f t="shared" si="300"/>
        <v>0</v>
      </c>
      <c r="T506" s="67"/>
      <c r="U506" s="67">
        <f t="shared" si="301"/>
        <v>6</v>
      </c>
      <c r="V506" s="70" t="e">
        <f>VLOOKUP(C506,HORAS!$A$120:$A$137,1,FALSE)</f>
        <v>#N/A</v>
      </c>
      <c r="W506" s="67" t="b">
        <f t="shared" si="302"/>
        <v>1</v>
      </c>
      <c r="X506" s="59">
        <f t="shared" si="303"/>
        <v>0</v>
      </c>
      <c r="Y506" s="71">
        <f t="shared" si="304"/>
        <v>0</v>
      </c>
      <c r="Z506" s="71">
        <f t="shared" si="305"/>
        <v>0</v>
      </c>
      <c r="AA506" s="67">
        <f t="shared" si="306"/>
        <v>0</v>
      </c>
      <c r="AB506" s="67">
        <f t="shared" si="307"/>
        <v>0</v>
      </c>
      <c r="AC506" s="69">
        <f>IF(U506=7,IF(E506&gt;HORAS!$B$97,E506-HORAS!$B$97,0),IF(W506=FALSE,IF(E506&gt;HORAS!$B$97,E506-HORAS!$B$97,0),0))</f>
        <v>0</v>
      </c>
      <c r="AD506" s="71">
        <f t="shared" si="308"/>
        <v>0</v>
      </c>
      <c r="AE506" s="71">
        <f t="shared" si="309"/>
        <v>0</v>
      </c>
      <c r="AF506" s="68">
        <f>IF(AE506&lt;=HORAS!$B$115,0,IF(AE506&lt;=HORAS!$B$116,0.25,IF(AE506&lt;=HORAS!$B$117,0.5,IF(AE506&lt;=HORAS!$B$114,0.75,1))))</f>
        <v>0</v>
      </c>
      <c r="AG506" s="67">
        <f t="shared" si="310"/>
        <v>0</v>
      </c>
      <c r="AH506" s="67">
        <f>IF(AA506&gt;=8,IF(E506&lt;HORAS!$B$97,AF506,0),0)</f>
        <v>0</v>
      </c>
      <c r="AI506" s="67">
        <f>IF(E506&gt;=HORAS!$B$97,AF506,0)</f>
        <v>0</v>
      </c>
      <c r="AJ506" s="67">
        <f t="shared" si="311"/>
        <v>0</v>
      </c>
      <c r="AK506" s="67">
        <f t="shared" si="311"/>
        <v>0</v>
      </c>
      <c r="AL506" s="71">
        <f t="shared" si="312"/>
        <v>0</v>
      </c>
      <c r="AN506" s="59">
        <f t="shared" si="313"/>
        <v>0</v>
      </c>
      <c r="AO506" s="58">
        <f>IF(H506=1,IF(D506&lt;HORAS!$B$104,HORAS!$D$104-HORAS!$B$104,HORAS!$D$104-D506),0)</f>
        <v>0</v>
      </c>
      <c r="AP506" s="58">
        <f>IF(H506=1,IF(E506&gt;HORAS!$C$104,HORAS!$C$104,E506),0)</f>
        <v>0</v>
      </c>
      <c r="AQ506" s="58">
        <f t="shared" si="314"/>
        <v>0</v>
      </c>
      <c r="AR506" s="72">
        <f t="shared" si="315"/>
        <v>0</v>
      </c>
      <c r="AS506" s="72">
        <f t="shared" si="316"/>
        <v>0</v>
      </c>
      <c r="AT506" s="68">
        <f>IF(AS506&lt;=HORAS!$B$115,0,IF(AS506&lt;=HORAS!$B$116,0.25,IF(AS506&lt;=HORAS!$B$117,0.5,IF(AS506&lt;=HORAS!$B$114,0.75,1))))</f>
        <v>0</v>
      </c>
      <c r="AU506" s="67">
        <f t="shared" si="317"/>
        <v>0</v>
      </c>
      <c r="AV506" s="59">
        <f>IF(H506=1,IF(E506&gt;HORAS!$C$104,E506-HORAS!$C$104),0)</f>
        <v>0</v>
      </c>
      <c r="AW506" s="67">
        <f t="shared" si="318"/>
        <v>0</v>
      </c>
      <c r="AX506" s="67">
        <f t="shared" si="319"/>
        <v>0</v>
      </c>
      <c r="AY506" s="68">
        <f>IF(AX506&lt;=HORAS!$B$115,0,IF(AX506&lt;=HORAS!$B$116,0.25,IF(AX506&lt;=HORAS!$B$117,0.5,IF(AX506&lt;=HORAS!$B$114,0.75,1))))</f>
        <v>0</v>
      </c>
      <c r="AZ506" s="67">
        <f t="shared" si="320"/>
        <v>0</v>
      </c>
      <c r="BA506" s="67"/>
    </row>
    <row r="507" spans="1:53" s="72" customFormat="1" x14ac:dyDescent="0.2">
      <c r="A507" s="64"/>
      <c r="B507" s="64"/>
      <c r="C507" s="61"/>
      <c r="D507" s="62"/>
      <c r="E507" s="64"/>
      <c r="F507" s="66">
        <f>IF(G507=1,0,IF(E507&gt;HORAS!$B$96,E507-HORAS!$B$96,))</f>
        <v>0</v>
      </c>
      <c r="G507" s="67">
        <f t="shared" si="293"/>
        <v>0</v>
      </c>
      <c r="H507" s="67">
        <f>IF(D507&gt;=HORAS!$B$103,1,0)</f>
        <v>0</v>
      </c>
      <c r="I507" s="68">
        <f t="shared" si="294"/>
        <v>0</v>
      </c>
      <c r="J507" s="68">
        <f>IF(I507&lt;=HORAS!$B$115,0,IF(I507&lt;=HORAS!$B$116,0.25,IF(I507&lt;=HORAS!$B$117,0.5,IF(I507&lt;=HORAS!$B$114,0.75,1))))</f>
        <v>0</v>
      </c>
      <c r="K507" s="69">
        <f>IF(G507=1,0,IF(E507&gt;HORAS!$B$97,E507-HORAS!$B$97,0))</f>
        <v>0</v>
      </c>
      <c r="L507" s="68">
        <f t="shared" si="295"/>
        <v>0</v>
      </c>
      <c r="M507" s="68">
        <f t="shared" si="296"/>
        <v>0</v>
      </c>
      <c r="N507" s="67">
        <f t="shared" si="297"/>
        <v>0</v>
      </c>
      <c r="O507" s="67">
        <f>IF(E507&lt;HORAS!$B$97,J507,0)</f>
        <v>0</v>
      </c>
      <c r="P507" s="67">
        <f t="shared" si="298"/>
        <v>0</v>
      </c>
      <c r="Q507" s="67">
        <f>IF(E507&gt;HORAS!$B$97,J507,0)</f>
        <v>0</v>
      </c>
      <c r="R507" s="67">
        <f t="shared" si="299"/>
        <v>0</v>
      </c>
      <c r="S507" s="67">
        <f t="shared" si="300"/>
        <v>0</v>
      </c>
      <c r="T507" s="67"/>
      <c r="U507" s="67">
        <f t="shared" si="301"/>
        <v>6</v>
      </c>
      <c r="V507" s="70" t="e">
        <f>VLOOKUP(C507,HORAS!$A$120:$A$137,1,FALSE)</f>
        <v>#N/A</v>
      </c>
      <c r="W507" s="67" t="b">
        <f t="shared" si="302"/>
        <v>1</v>
      </c>
      <c r="X507" s="59">
        <f t="shared" si="303"/>
        <v>0</v>
      </c>
      <c r="Y507" s="71">
        <f t="shared" si="304"/>
        <v>0</v>
      </c>
      <c r="Z507" s="71">
        <f t="shared" si="305"/>
        <v>0</v>
      </c>
      <c r="AA507" s="67">
        <f t="shared" si="306"/>
        <v>0</v>
      </c>
      <c r="AB507" s="67">
        <f t="shared" si="307"/>
        <v>0</v>
      </c>
      <c r="AC507" s="69">
        <f>IF(U507=7,IF(E507&gt;HORAS!$B$97,E507-HORAS!$B$97,0),IF(W507=FALSE,IF(E507&gt;HORAS!$B$97,E507-HORAS!$B$97,0),0))</f>
        <v>0</v>
      </c>
      <c r="AD507" s="71">
        <f t="shared" si="308"/>
        <v>0</v>
      </c>
      <c r="AE507" s="71">
        <f t="shared" si="309"/>
        <v>0</v>
      </c>
      <c r="AF507" s="68">
        <f>IF(AE507&lt;=HORAS!$B$115,0,IF(AE507&lt;=HORAS!$B$116,0.25,IF(AE507&lt;=HORAS!$B$117,0.5,IF(AE507&lt;=HORAS!$B$114,0.75,1))))</f>
        <v>0</v>
      </c>
      <c r="AG507" s="67">
        <f t="shared" si="310"/>
        <v>0</v>
      </c>
      <c r="AH507" s="67">
        <f>IF(AA507&gt;=8,IF(E507&lt;HORAS!$B$97,AF507,0),0)</f>
        <v>0</v>
      </c>
      <c r="AI507" s="67">
        <f>IF(E507&gt;=HORAS!$B$97,AF507,0)</f>
        <v>0</v>
      </c>
      <c r="AJ507" s="67">
        <f t="shared" si="311"/>
        <v>0</v>
      </c>
      <c r="AK507" s="67">
        <f t="shared" si="311"/>
        <v>0</v>
      </c>
      <c r="AL507" s="71">
        <f t="shared" si="312"/>
        <v>0</v>
      </c>
      <c r="AN507" s="59">
        <f t="shared" si="313"/>
        <v>0</v>
      </c>
      <c r="AO507" s="58">
        <f>IF(H507=1,IF(D507&lt;HORAS!$B$104,HORAS!$D$104-HORAS!$B$104,HORAS!$D$104-D507),0)</f>
        <v>0</v>
      </c>
      <c r="AP507" s="58">
        <f>IF(H507=1,IF(E507&gt;HORAS!$C$104,HORAS!$C$104,E507),0)</f>
        <v>0</v>
      </c>
      <c r="AQ507" s="58">
        <f t="shared" si="314"/>
        <v>0</v>
      </c>
      <c r="AR507" s="72">
        <f t="shared" si="315"/>
        <v>0</v>
      </c>
      <c r="AS507" s="72">
        <f t="shared" si="316"/>
        <v>0</v>
      </c>
      <c r="AT507" s="68">
        <f>IF(AS507&lt;=HORAS!$B$115,0,IF(AS507&lt;=HORAS!$B$116,0.25,IF(AS507&lt;=HORAS!$B$117,0.5,IF(AS507&lt;=HORAS!$B$114,0.75,1))))</f>
        <v>0</v>
      </c>
      <c r="AU507" s="67">
        <f t="shared" si="317"/>
        <v>0</v>
      </c>
      <c r="AV507" s="59">
        <f>IF(H507=1,IF(E507&gt;HORAS!$C$104,E507-HORAS!$C$104),0)</f>
        <v>0</v>
      </c>
      <c r="AW507" s="67">
        <f t="shared" si="318"/>
        <v>0</v>
      </c>
      <c r="AX507" s="67">
        <f t="shared" si="319"/>
        <v>0</v>
      </c>
      <c r="AY507" s="68">
        <f>IF(AX507&lt;=HORAS!$B$115,0,IF(AX507&lt;=HORAS!$B$116,0.25,IF(AX507&lt;=HORAS!$B$117,0.5,IF(AX507&lt;=HORAS!$B$114,0.75,1))))</f>
        <v>0</v>
      </c>
      <c r="AZ507" s="67">
        <f t="shared" si="320"/>
        <v>0</v>
      </c>
      <c r="BA507" s="67"/>
    </row>
    <row r="508" spans="1:53" s="72" customFormat="1" x14ac:dyDescent="0.2">
      <c r="A508" s="64"/>
      <c r="B508" s="64"/>
      <c r="C508" s="61"/>
      <c r="D508" s="62"/>
      <c r="E508" s="59"/>
      <c r="F508" s="66">
        <f>IF(G508=1,0,IF(E508&gt;HORAS!$B$96,E508-HORAS!$B$96,))</f>
        <v>0</v>
      </c>
      <c r="G508" s="67">
        <f t="shared" ref="G508:G571" si="321">IF(U508=7,1,IF(W508=FALSE,1,0))</f>
        <v>0</v>
      </c>
      <c r="H508" s="67">
        <f>IF(D508&gt;=HORAS!$B$103,1,0)</f>
        <v>0</v>
      </c>
      <c r="I508" s="68">
        <f t="shared" ref="I508:I571" si="322">MINUTE(F508)</f>
        <v>0</v>
      </c>
      <c r="J508" s="68">
        <f>IF(I508&lt;=HORAS!$B$115,0,IF(I508&lt;=HORAS!$B$116,0.25,IF(I508&lt;=HORAS!$B$117,0.5,IF(I508&lt;=HORAS!$B$114,0.75,1))))</f>
        <v>0</v>
      </c>
      <c r="K508" s="69">
        <f>IF(G508=1,0,IF(E508&gt;HORAS!$B$97,E508-HORAS!$B$97,0))</f>
        <v>0</v>
      </c>
      <c r="L508" s="68">
        <f t="shared" ref="L508:L571" si="323">MINUTE(K508)</f>
        <v>0</v>
      </c>
      <c r="M508" s="68">
        <f t="shared" ref="M508:M571" si="324">HOUR(F508)</f>
        <v>0</v>
      </c>
      <c r="N508" s="67">
        <f t="shared" ref="N508:N571" si="325">M508-P508</f>
        <v>0</v>
      </c>
      <c r="O508" s="67">
        <f>IF(E508&lt;HORAS!$B$97,J508,0)</f>
        <v>0</v>
      </c>
      <c r="P508" s="67">
        <f t="shared" ref="P508:P571" si="326">HOUR(K508)</f>
        <v>0</v>
      </c>
      <c r="Q508" s="67">
        <f>IF(E508&gt;HORAS!$B$97,J508,0)</f>
        <v>0</v>
      </c>
      <c r="R508" s="67">
        <f t="shared" si="299"/>
        <v>0</v>
      </c>
      <c r="S508" s="67">
        <f t="shared" si="300"/>
        <v>0</v>
      </c>
      <c r="T508" s="67"/>
      <c r="U508" s="67">
        <f t="shared" si="301"/>
        <v>6</v>
      </c>
      <c r="V508" s="70" t="e">
        <f>VLOOKUP(C508,HORAS!$A$120:$A$137,1,FALSE)</f>
        <v>#N/A</v>
      </c>
      <c r="W508" s="67" t="b">
        <f t="shared" si="302"/>
        <v>1</v>
      </c>
      <c r="X508" s="59">
        <f t="shared" si="303"/>
        <v>0</v>
      </c>
      <c r="Y508" s="71">
        <f t="shared" si="304"/>
        <v>0</v>
      </c>
      <c r="Z508" s="71">
        <f t="shared" si="305"/>
        <v>0</v>
      </c>
      <c r="AA508" s="67">
        <f t="shared" si="306"/>
        <v>0</v>
      </c>
      <c r="AB508" s="67">
        <f t="shared" si="307"/>
        <v>0</v>
      </c>
      <c r="AC508" s="69">
        <f>IF(U508=7,IF(E508&gt;HORAS!$B$97,E508-HORAS!$B$97,0),IF(W508=FALSE,IF(E508&gt;HORAS!$B$97,E508-HORAS!$B$97,0),0))</f>
        <v>0</v>
      </c>
      <c r="AD508" s="71">
        <f t="shared" si="308"/>
        <v>0</v>
      </c>
      <c r="AE508" s="71">
        <f t="shared" si="309"/>
        <v>0</v>
      </c>
      <c r="AF508" s="68">
        <f>IF(AE508&lt;=HORAS!$B$115,0,IF(AE508&lt;=HORAS!$B$116,0.25,IF(AE508&lt;=HORAS!$B$117,0.5,IF(AE508&lt;=HORAS!$B$114,0.75,1))))</f>
        <v>0</v>
      </c>
      <c r="AG508" s="67">
        <f t="shared" si="310"/>
        <v>0</v>
      </c>
      <c r="AH508" s="67">
        <f>IF(AA508&gt;=8,IF(E508&lt;HORAS!$B$97,AF508,0),0)</f>
        <v>0</v>
      </c>
      <c r="AI508" s="67">
        <f>IF(E508&gt;=HORAS!$B$97,AF508,0)</f>
        <v>0</v>
      </c>
      <c r="AJ508" s="67">
        <f t="shared" si="311"/>
        <v>0</v>
      </c>
      <c r="AK508" s="67">
        <f t="shared" si="311"/>
        <v>0</v>
      </c>
      <c r="AL508" s="71">
        <f t="shared" si="312"/>
        <v>0</v>
      </c>
      <c r="AN508" s="59">
        <f t="shared" si="313"/>
        <v>0</v>
      </c>
      <c r="AO508" s="58">
        <f>IF(H508=1,IF(D508&lt;HORAS!$B$104,HORAS!$D$104-HORAS!$B$104,HORAS!$D$104-D508),0)</f>
        <v>0</v>
      </c>
      <c r="AP508" s="58">
        <f>IF(H508=1,IF(E508&gt;HORAS!$C$104,HORAS!$C$104,E508),0)</f>
        <v>0</v>
      </c>
      <c r="AQ508" s="58">
        <f t="shared" si="314"/>
        <v>0</v>
      </c>
      <c r="AR508" s="72">
        <f t="shared" si="315"/>
        <v>0</v>
      </c>
      <c r="AS508" s="72">
        <f t="shared" si="316"/>
        <v>0</v>
      </c>
      <c r="AT508" s="68">
        <f>IF(AS508&lt;=HORAS!$B$115,0,IF(AS508&lt;=HORAS!$B$116,0.25,IF(AS508&lt;=HORAS!$B$117,0.5,IF(AS508&lt;=HORAS!$B$114,0.75,1))))</f>
        <v>0</v>
      </c>
      <c r="AU508" s="67">
        <f t="shared" si="317"/>
        <v>0</v>
      </c>
      <c r="AV508" s="59">
        <f>IF(H508=1,IF(E508&gt;HORAS!$C$104,E508-HORAS!$C$104),0)</f>
        <v>0</v>
      </c>
      <c r="AW508" s="67">
        <f t="shared" si="318"/>
        <v>0</v>
      </c>
      <c r="AX508" s="67">
        <f t="shared" si="319"/>
        <v>0</v>
      </c>
      <c r="AY508" s="68">
        <f>IF(AX508&lt;=HORAS!$B$115,0,IF(AX508&lt;=HORAS!$B$116,0.25,IF(AX508&lt;=HORAS!$B$117,0.5,IF(AX508&lt;=HORAS!$B$114,0.75,1))))</f>
        <v>0</v>
      </c>
      <c r="AZ508" s="67">
        <f t="shared" si="320"/>
        <v>0</v>
      </c>
      <c r="BA508" s="67"/>
    </row>
    <row r="509" spans="1:53" s="72" customFormat="1" x14ac:dyDescent="0.2">
      <c r="A509" s="64"/>
      <c r="B509" s="64"/>
      <c r="C509" s="61"/>
      <c r="D509" s="62"/>
      <c r="E509" s="59"/>
      <c r="F509" s="66">
        <f>IF(G509=1,0,IF(E509&gt;HORAS!$B$96,E509-HORAS!$B$96,))</f>
        <v>0</v>
      </c>
      <c r="G509" s="67">
        <f t="shared" si="321"/>
        <v>0</v>
      </c>
      <c r="H509" s="67">
        <f>IF(D509&gt;=HORAS!$B$103,1,0)</f>
        <v>0</v>
      </c>
      <c r="I509" s="68">
        <f t="shared" si="322"/>
        <v>0</v>
      </c>
      <c r="J509" s="68">
        <f>IF(I509&lt;=HORAS!$B$115,0,IF(I509&lt;=HORAS!$B$116,0.25,IF(I509&lt;=HORAS!$B$117,0.5,IF(I509&lt;=HORAS!$B$114,0.75,1))))</f>
        <v>0</v>
      </c>
      <c r="K509" s="69">
        <f>IF(G509=1,0,IF(E509&gt;HORAS!$B$97,E509-HORAS!$B$97,0))</f>
        <v>0</v>
      </c>
      <c r="L509" s="68">
        <f t="shared" si="323"/>
        <v>0</v>
      </c>
      <c r="M509" s="68">
        <f t="shared" si="324"/>
        <v>0</v>
      </c>
      <c r="N509" s="67">
        <f t="shared" si="325"/>
        <v>0</v>
      </c>
      <c r="O509" s="67">
        <f>IF(E509&lt;HORAS!$B$97,J509,0)</f>
        <v>0</v>
      </c>
      <c r="P509" s="67">
        <f t="shared" si="326"/>
        <v>0</v>
      </c>
      <c r="Q509" s="67">
        <f>IF(E509&gt;HORAS!$B$97,J509,0)</f>
        <v>0</v>
      </c>
      <c r="R509" s="67">
        <f t="shared" si="299"/>
        <v>0</v>
      </c>
      <c r="S509" s="67">
        <f t="shared" si="300"/>
        <v>0</v>
      </c>
      <c r="T509" s="67"/>
      <c r="U509" s="67">
        <f t="shared" si="301"/>
        <v>6</v>
      </c>
      <c r="V509" s="70" t="e">
        <f>VLOOKUP(C509,HORAS!$A$120:$A$137,1,FALSE)</f>
        <v>#N/A</v>
      </c>
      <c r="W509" s="67" t="b">
        <f t="shared" si="302"/>
        <v>1</v>
      </c>
      <c r="X509" s="59">
        <f t="shared" si="303"/>
        <v>0</v>
      </c>
      <c r="Y509" s="71">
        <f t="shared" si="304"/>
        <v>0</v>
      </c>
      <c r="Z509" s="71">
        <f t="shared" si="305"/>
        <v>0</v>
      </c>
      <c r="AA509" s="67">
        <f t="shared" si="306"/>
        <v>0</v>
      </c>
      <c r="AB509" s="67">
        <f t="shared" si="307"/>
        <v>0</v>
      </c>
      <c r="AC509" s="69">
        <f>IF(U509=7,IF(E509&gt;HORAS!$B$97,E509-HORAS!$B$97,0),IF(W509=FALSE,IF(E509&gt;HORAS!$B$97,E509-HORAS!$B$97,0),0))</f>
        <v>0</v>
      </c>
      <c r="AD509" s="71">
        <f t="shared" si="308"/>
        <v>0</v>
      </c>
      <c r="AE509" s="71">
        <f t="shared" si="309"/>
        <v>0</v>
      </c>
      <c r="AF509" s="68">
        <f>IF(AE509&lt;=HORAS!$B$115,0,IF(AE509&lt;=HORAS!$B$116,0.25,IF(AE509&lt;=HORAS!$B$117,0.5,IF(AE509&lt;=HORAS!$B$114,0.75,1))))</f>
        <v>0</v>
      </c>
      <c r="AG509" s="67">
        <f t="shared" si="310"/>
        <v>0</v>
      </c>
      <c r="AH509" s="67">
        <f>IF(AA509&gt;=8,IF(E509&lt;HORAS!$B$97,AF509,0),0)</f>
        <v>0</v>
      </c>
      <c r="AI509" s="67">
        <f>IF(E509&gt;=HORAS!$B$97,AF509,0)</f>
        <v>0</v>
      </c>
      <c r="AJ509" s="67">
        <f t="shared" si="311"/>
        <v>0</v>
      </c>
      <c r="AK509" s="67">
        <f t="shared" si="311"/>
        <v>0</v>
      </c>
      <c r="AL509" s="71">
        <f t="shared" si="312"/>
        <v>0</v>
      </c>
      <c r="AN509" s="59">
        <f t="shared" si="313"/>
        <v>0</v>
      </c>
      <c r="AO509" s="58">
        <f>IF(H509=1,IF(D509&lt;HORAS!$B$104,HORAS!$D$104-HORAS!$B$104,HORAS!$D$104-D509),0)</f>
        <v>0</v>
      </c>
      <c r="AP509" s="58">
        <f>IF(H509=1,IF(E509&gt;HORAS!$C$104,HORAS!$C$104,E509),0)</f>
        <v>0</v>
      </c>
      <c r="AQ509" s="58">
        <f t="shared" si="314"/>
        <v>0</v>
      </c>
      <c r="AR509" s="72">
        <f t="shared" si="315"/>
        <v>0</v>
      </c>
      <c r="AS509" s="72">
        <f t="shared" si="316"/>
        <v>0</v>
      </c>
      <c r="AT509" s="68">
        <f>IF(AS509&lt;=HORAS!$B$115,0,IF(AS509&lt;=HORAS!$B$116,0.25,IF(AS509&lt;=HORAS!$B$117,0.5,IF(AS509&lt;=HORAS!$B$114,0.75,1))))</f>
        <v>0</v>
      </c>
      <c r="AU509" s="67">
        <f t="shared" si="317"/>
        <v>0</v>
      </c>
      <c r="AV509" s="59">
        <f>IF(H509=1,IF(E509&gt;HORAS!$C$104,E509-HORAS!$C$104),0)</f>
        <v>0</v>
      </c>
      <c r="AW509" s="67">
        <f t="shared" si="318"/>
        <v>0</v>
      </c>
      <c r="AX509" s="67">
        <f t="shared" si="319"/>
        <v>0</v>
      </c>
      <c r="AY509" s="68">
        <f>IF(AX509&lt;=HORAS!$B$115,0,IF(AX509&lt;=HORAS!$B$116,0.25,IF(AX509&lt;=HORAS!$B$117,0.5,IF(AX509&lt;=HORAS!$B$114,0.75,1))))</f>
        <v>0</v>
      </c>
      <c r="AZ509" s="67">
        <f t="shared" si="320"/>
        <v>0</v>
      </c>
      <c r="BA509" s="67"/>
    </row>
    <row r="510" spans="1:53" s="72" customFormat="1" x14ac:dyDescent="0.2">
      <c r="A510" s="64"/>
      <c r="B510" s="64"/>
      <c r="C510" s="61"/>
      <c r="D510" s="62"/>
      <c r="E510" s="59"/>
      <c r="F510" s="66">
        <f>IF(G510=1,0,IF(E510&gt;HORAS!$B$96,E510-HORAS!$B$96,))</f>
        <v>0</v>
      </c>
      <c r="G510" s="67">
        <f t="shared" si="321"/>
        <v>0</v>
      </c>
      <c r="H510" s="67">
        <f>IF(D510&gt;=HORAS!$B$103,1,0)</f>
        <v>0</v>
      </c>
      <c r="I510" s="68">
        <f t="shared" si="322"/>
        <v>0</v>
      </c>
      <c r="J510" s="68">
        <f>IF(I510&lt;=HORAS!$B$115,0,IF(I510&lt;=HORAS!$B$116,0.25,IF(I510&lt;=HORAS!$B$117,0.5,IF(I510&lt;=HORAS!$B$114,0.75,1))))</f>
        <v>0</v>
      </c>
      <c r="K510" s="69">
        <f>IF(G510=1,0,IF(E510&gt;HORAS!$B$97,E510-HORAS!$B$97,0))</f>
        <v>0</v>
      </c>
      <c r="L510" s="68">
        <f t="shared" si="323"/>
        <v>0</v>
      </c>
      <c r="M510" s="68">
        <f t="shared" si="324"/>
        <v>0</v>
      </c>
      <c r="N510" s="67">
        <f t="shared" si="325"/>
        <v>0</v>
      </c>
      <c r="O510" s="67">
        <f>IF(E510&lt;HORAS!$B$97,J510,0)</f>
        <v>0</v>
      </c>
      <c r="P510" s="67">
        <f t="shared" si="326"/>
        <v>0</v>
      </c>
      <c r="Q510" s="67">
        <f>IF(E510&gt;HORAS!$B$97,J510,0)</f>
        <v>0</v>
      </c>
      <c r="R510" s="67">
        <f t="shared" si="299"/>
        <v>0</v>
      </c>
      <c r="S510" s="67">
        <f t="shared" si="300"/>
        <v>0</v>
      </c>
      <c r="T510" s="67"/>
      <c r="U510" s="67">
        <f t="shared" si="301"/>
        <v>6</v>
      </c>
      <c r="V510" s="70" t="e">
        <f>VLOOKUP(C510,HORAS!$A$120:$A$137,1,FALSE)</f>
        <v>#N/A</v>
      </c>
      <c r="W510" s="67" t="b">
        <f t="shared" si="302"/>
        <v>1</v>
      </c>
      <c r="X510" s="59">
        <f t="shared" si="303"/>
        <v>0</v>
      </c>
      <c r="Y510" s="71">
        <f t="shared" si="304"/>
        <v>0</v>
      </c>
      <c r="Z510" s="71">
        <f t="shared" si="305"/>
        <v>0</v>
      </c>
      <c r="AA510" s="67">
        <f t="shared" si="306"/>
        <v>0</v>
      </c>
      <c r="AB510" s="67">
        <f t="shared" si="307"/>
        <v>0</v>
      </c>
      <c r="AC510" s="69">
        <f>IF(U510=7,IF(E510&gt;HORAS!$B$97,E510-HORAS!$B$97,0),IF(W510=FALSE,IF(E510&gt;HORAS!$B$97,E510-HORAS!$B$97,0),0))</f>
        <v>0</v>
      </c>
      <c r="AD510" s="71">
        <f t="shared" si="308"/>
        <v>0</v>
      </c>
      <c r="AE510" s="71">
        <f t="shared" si="309"/>
        <v>0</v>
      </c>
      <c r="AF510" s="68">
        <f>IF(AE510&lt;=HORAS!$B$115,0,IF(AE510&lt;=HORAS!$B$116,0.25,IF(AE510&lt;=HORAS!$B$117,0.5,IF(AE510&lt;=HORAS!$B$114,0.75,1))))</f>
        <v>0</v>
      </c>
      <c r="AG510" s="67">
        <f t="shared" si="310"/>
        <v>0</v>
      </c>
      <c r="AH510" s="67">
        <f>IF(AA510&gt;=8,IF(E510&lt;HORAS!$B$97,AF510,0),0)</f>
        <v>0</v>
      </c>
      <c r="AI510" s="67">
        <f>IF(E510&gt;=HORAS!$B$97,AF510,0)</f>
        <v>0</v>
      </c>
      <c r="AJ510" s="67">
        <f t="shared" si="311"/>
        <v>0</v>
      </c>
      <c r="AK510" s="67">
        <f t="shared" si="311"/>
        <v>0</v>
      </c>
      <c r="AL510" s="71">
        <f t="shared" si="312"/>
        <v>0</v>
      </c>
      <c r="AN510" s="59">
        <f t="shared" si="313"/>
        <v>0</v>
      </c>
      <c r="AO510" s="58">
        <f>IF(H510=1,IF(D510&lt;HORAS!$B$104,HORAS!$D$104-HORAS!$B$104,HORAS!$D$104-D510),0)</f>
        <v>0</v>
      </c>
      <c r="AP510" s="58">
        <f>IF(H510=1,IF(E510&gt;HORAS!$C$104,HORAS!$C$104,E510),0)</f>
        <v>0</v>
      </c>
      <c r="AQ510" s="58">
        <f t="shared" si="314"/>
        <v>0</v>
      </c>
      <c r="AR510" s="72">
        <f t="shared" si="315"/>
        <v>0</v>
      </c>
      <c r="AS510" s="72">
        <f t="shared" si="316"/>
        <v>0</v>
      </c>
      <c r="AT510" s="68">
        <f>IF(AS510&lt;=HORAS!$B$115,0,IF(AS510&lt;=HORAS!$B$116,0.25,IF(AS510&lt;=HORAS!$B$117,0.5,IF(AS510&lt;=HORAS!$B$114,0.75,1))))</f>
        <v>0</v>
      </c>
      <c r="AU510" s="67">
        <f t="shared" si="317"/>
        <v>0</v>
      </c>
      <c r="AV510" s="59">
        <f>IF(H510=1,IF(E510&gt;HORAS!$C$104,E510-HORAS!$C$104),0)</f>
        <v>0</v>
      </c>
      <c r="AW510" s="67">
        <f t="shared" si="318"/>
        <v>0</v>
      </c>
      <c r="AX510" s="67">
        <f t="shared" si="319"/>
        <v>0</v>
      </c>
      <c r="AY510" s="68">
        <f>IF(AX510&lt;=HORAS!$B$115,0,IF(AX510&lt;=HORAS!$B$116,0.25,IF(AX510&lt;=HORAS!$B$117,0.5,IF(AX510&lt;=HORAS!$B$114,0.75,1))))</f>
        <v>0</v>
      </c>
      <c r="AZ510" s="67">
        <f t="shared" si="320"/>
        <v>0</v>
      </c>
      <c r="BA510" s="67"/>
    </row>
    <row r="511" spans="1:53" s="72" customFormat="1" x14ac:dyDescent="0.2">
      <c r="A511" s="64"/>
      <c r="B511" s="64"/>
      <c r="C511" s="61"/>
      <c r="D511" s="62"/>
      <c r="E511" s="59"/>
      <c r="F511" s="66">
        <f>IF(G511=1,0,IF(E511&gt;HORAS!$B$96,E511-HORAS!$B$96,))</f>
        <v>0</v>
      </c>
      <c r="G511" s="67">
        <f t="shared" si="321"/>
        <v>0</v>
      </c>
      <c r="H511" s="67">
        <f>IF(D511&gt;=HORAS!$B$103,1,0)</f>
        <v>0</v>
      </c>
      <c r="I511" s="68">
        <f t="shared" si="322"/>
        <v>0</v>
      </c>
      <c r="J511" s="68">
        <f>IF(I511&lt;=HORAS!$B$115,0,IF(I511&lt;=HORAS!$B$116,0.25,IF(I511&lt;=HORAS!$B$117,0.5,IF(I511&lt;=HORAS!$B$114,0.75,1))))</f>
        <v>0</v>
      </c>
      <c r="K511" s="69">
        <f>IF(G511=1,0,IF(E511&gt;HORAS!$B$97,E511-HORAS!$B$97,0))</f>
        <v>0</v>
      </c>
      <c r="L511" s="68">
        <f t="shared" si="323"/>
        <v>0</v>
      </c>
      <c r="M511" s="68">
        <f t="shared" si="324"/>
        <v>0</v>
      </c>
      <c r="N511" s="67">
        <f t="shared" si="325"/>
        <v>0</v>
      </c>
      <c r="O511" s="67">
        <f>IF(E511&lt;HORAS!$B$97,J511,0)</f>
        <v>0</v>
      </c>
      <c r="P511" s="67">
        <f t="shared" si="326"/>
        <v>0</v>
      </c>
      <c r="Q511" s="67">
        <f>IF(E511&gt;HORAS!$B$97,J511,0)</f>
        <v>0</v>
      </c>
      <c r="R511" s="67">
        <f t="shared" si="299"/>
        <v>0</v>
      </c>
      <c r="S511" s="67">
        <f t="shared" si="300"/>
        <v>0</v>
      </c>
      <c r="T511" s="67"/>
      <c r="U511" s="67">
        <f t="shared" si="301"/>
        <v>6</v>
      </c>
      <c r="V511" s="70" t="e">
        <f>VLOOKUP(C511,HORAS!$A$120:$A$137,1,FALSE)</f>
        <v>#N/A</v>
      </c>
      <c r="W511" s="67" t="b">
        <f t="shared" si="302"/>
        <v>1</v>
      </c>
      <c r="X511" s="59">
        <f t="shared" si="303"/>
        <v>0</v>
      </c>
      <c r="Y511" s="71">
        <f t="shared" si="304"/>
        <v>0</v>
      </c>
      <c r="Z511" s="71">
        <f t="shared" si="305"/>
        <v>0</v>
      </c>
      <c r="AA511" s="67">
        <f t="shared" si="306"/>
        <v>0</v>
      </c>
      <c r="AB511" s="67">
        <f t="shared" si="307"/>
        <v>0</v>
      </c>
      <c r="AC511" s="69">
        <f>IF(U511=7,IF(E511&gt;HORAS!$B$97,E511-HORAS!$B$97,0),IF(W511=FALSE,IF(E511&gt;HORAS!$B$97,E511-HORAS!$B$97,0),0))</f>
        <v>0</v>
      </c>
      <c r="AD511" s="71">
        <f t="shared" si="308"/>
        <v>0</v>
      </c>
      <c r="AE511" s="71">
        <f t="shared" si="309"/>
        <v>0</v>
      </c>
      <c r="AF511" s="68">
        <f>IF(AE511&lt;=HORAS!$B$115,0,IF(AE511&lt;=HORAS!$B$116,0.25,IF(AE511&lt;=HORAS!$B$117,0.5,IF(AE511&lt;=HORAS!$B$114,0.75,1))))</f>
        <v>0</v>
      </c>
      <c r="AG511" s="67">
        <f t="shared" si="310"/>
        <v>0</v>
      </c>
      <c r="AH511" s="67">
        <f>IF(AA511&gt;=8,IF(E511&lt;HORAS!$B$97,AF511,0),0)</f>
        <v>0</v>
      </c>
      <c r="AI511" s="67">
        <f>IF(E511&gt;=HORAS!$B$97,AF511,0)</f>
        <v>0</v>
      </c>
      <c r="AJ511" s="67">
        <f t="shared" si="311"/>
        <v>0</v>
      </c>
      <c r="AK511" s="67">
        <f t="shared" si="311"/>
        <v>0</v>
      </c>
      <c r="AL511" s="71">
        <f t="shared" si="312"/>
        <v>0</v>
      </c>
      <c r="AN511" s="59">
        <f t="shared" si="313"/>
        <v>0</v>
      </c>
      <c r="AO511" s="58">
        <f>IF(H511=1,IF(D511&lt;HORAS!$B$104,HORAS!$D$104-HORAS!$B$104,HORAS!$D$104-D511),0)</f>
        <v>0</v>
      </c>
      <c r="AP511" s="58">
        <f>IF(H511=1,IF(E511&gt;HORAS!$C$104,HORAS!$C$104,E511),0)</f>
        <v>0</v>
      </c>
      <c r="AQ511" s="58">
        <f t="shared" si="314"/>
        <v>0</v>
      </c>
      <c r="AR511" s="72">
        <f t="shared" si="315"/>
        <v>0</v>
      </c>
      <c r="AS511" s="72">
        <f t="shared" si="316"/>
        <v>0</v>
      </c>
      <c r="AT511" s="68">
        <f>IF(AS511&lt;=HORAS!$B$115,0,IF(AS511&lt;=HORAS!$B$116,0.25,IF(AS511&lt;=HORAS!$B$117,0.5,IF(AS511&lt;=HORAS!$B$114,0.75,1))))</f>
        <v>0</v>
      </c>
      <c r="AU511" s="67">
        <f t="shared" si="317"/>
        <v>0</v>
      </c>
      <c r="AV511" s="59">
        <f>IF(H511=1,IF(E511&gt;HORAS!$C$104,E511-HORAS!$C$104),0)</f>
        <v>0</v>
      </c>
      <c r="AW511" s="67">
        <f t="shared" si="318"/>
        <v>0</v>
      </c>
      <c r="AX511" s="67">
        <f t="shared" si="319"/>
        <v>0</v>
      </c>
      <c r="AY511" s="68">
        <f>IF(AX511&lt;=HORAS!$B$115,0,IF(AX511&lt;=HORAS!$B$116,0.25,IF(AX511&lt;=HORAS!$B$117,0.5,IF(AX511&lt;=HORAS!$B$114,0.75,1))))</f>
        <v>0</v>
      </c>
      <c r="AZ511" s="67">
        <f t="shared" si="320"/>
        <v>0</v>
      </c>
      <c r="BA511" s="67"/>
    </row>
    <row r="512" spans="1:53" s="72" customFormat="1" x14ac:dyDescent="0.2">
      <c r="A512" s="64"/>
      <c r="B512" s="64"/>
      <c r="C512" s="61"/>
      <c r="D512" s="62"/>
      <c r="E512" s="59"/>
      <c r="F512" s="66">
        <f>IF(G512=1,0,IF(E512&gt;HORAS!$B$96,E512-HORAS!$B$96,))</f>
        <v>0</v>
      </c>
      <c r="G512" s="67">
        <f t="shared" si="321"/>
        <v>0</v>
      </c>
      <c r="H512" s="67">
        <f>IF(D512&gt;=HORAS!$B$103,1,0)</f>
        <v>0</v>
      </c>
      <c r="I512" s="68">
        <f t="shared" si="322"/>
        <v>0</v>
      </c>
      <c r="J512" s="68">
        <f>IF(I512&lt;=HORAS!$B$115,0,IF(I512&lt;=HORAS!$B$116,0.25,IF(I512&lt;=HORAS!$B$117,0.5,IF(I512&lt;=HORAS!$B$114,0.75,1))))</f>
        <v>0</v>
      </c>
      <c r="K512" s="69">
        <f>IF(G512=1,0,IF(E512&gt;HORAS!$B$97,E512-HORAS!$B$97,0))</f>
        <v>0</v>
      </c>
      <c r="L512" s="68">
        <f t="shared" si="323"/>
        <v>0</v>
      </c>
      <c r="M512" s="68">
        <f t="shared" si="324"/>
        <v>0</v>
      </c>
      <c r="N512" s="67">
        <f t="shared" si="325"/>
        <v>0</v>
      </c>
      <c r="O512" s="67">
        <f>IF(E512&lt;HORAS!$B$97,J512,0)</f>
        <v>0</v>
      </c>
      <c r="P512" s="67">
        <f t="shared" si="326"/>
        <v>0</v>
      </c>
      <c r="Q512" s="67">
        <f>IF(E512&gt;HORAS!$B$97,J512,0)</f>
        <v>0</v>
      </c>
      <c r="R512" s="67">
        <f t="shared" si="299"/>
        <v>0</v>
      </c>
      <c r="S512" s="67">
        <f t="shared" si="300"/>
        <v>0</v>
      </c>
      <c r="T512" s="67"/>
      <c r="U512" s="67">
        <f t="shared" si="301"/>
        <v>6</v>
      </c>
      <c r="V512" s="70" t="e">
        <f>VLOOKUP(C512,HORAS!$A$120:$A$137,1,FALSE)</f>
        <v>#N/A</v>
      </c>
      <c r="W512" s="67" t="b">
        <f t="shared" si="302"/>
        <v>1</v>
      </c>
      <c r="X512" s="59">
        <f t="shared" si="303"/>
        <v>0</v>
      </c>
      <c r="Y512" s="71">
        <f t="shared" si="304"/>
        <v>0</v>
      </c>
      <c r="Z512" s="71">
        <f t="shared" si="305"/>
        <v>0</v>
      </c>
      <c r="AA512" s="67">
        <f t="shared" si="306"/>
        <v>0</v>
      </c>
      <c r="AB512" s="67">
        <f t="shared" si="307"/>
        <v>0</v>
      </c>
      <c r="AC512" s="69">
        <f>IF(U512=7,IF(E512&gt;HORAS!$B$97,E512-HORAS!$B$97,0),IF(W512=FALSE,IF(E512&gt;HORAS!$B$97,E512-HORAS!$B$97,0),0))</f>
        <v>0</v>
      </c>
      <c r="AD512" s="71">
        <f t="shared" si="308"/>
        <v>0</v>
      </c>
      <c r="AE512" s="71">
        <f t="shared" si="309"/>
        <v>0</v>
      </c>
      <c r="AF512" s="68">
        <f>IF(AE512&lt;=HORAS!$B$115,0,IF(AE512&lt;=HORAS!$B$116,0.25,IF(AE512&lt;=HORAS!$B$117,0.5,IF(AE512&lt;=HORAS!$B$114,0.75,1))))</f>
        <v>0</v>
      </c>
      <c r="AG512" s="67">
        <f t="shared" si="310"/>
        <v>0</v>
      </c>
      <c r="AH512" s="67">
        <f>IF(AA512&gt;=8,IF(E512&lt;HORAS!$B$97,AF512,0),0)</f>
        <v>0</v>
      </c>
      <c r="AI512" s="67">
        <f>IF(E512&gt;=HORAS!$B$97,AF512,0)</f>
        <v>0</v>
      </c>
      <c r="AJ512" s="67">
        <f t="shared" si="311"/>
        <v>0</v>
      </c>
      <c r="AK512" s="67">
        <f t="shared" si="311"/>
        <v>0</v>
      </c>
      <c r="AL512" s="71">
        <f t="shared" si="312"/>
        <v>0</v>
      </c>
      <c r="AN512" s="59">
        <f t="shared" si="313"/>
        <v>0</v>
      </c>
      <c r="AO512" s="58">
        <f>IF(H512=1,IF(D512&lt;HORAS!$B$104,HORAS!$D$104-HORAS!$B$104,HORAS!$D$104-D512),0)</f>
        <v>0</v>
      </c>
      <c r="AP512" s="58">
        <f>IF(H512=1,IF(E512&gt;HORAS!$C$104,HORAS!$C$104,E512),0)</f>
        <v>0</v>
      </c>
      <c r="AQ512" s="58">
        <f t="shared" si="314"/>
        <v>0</v>
      </c>
      <c r="AR512" s="72">
        <f t="shared" si="315"/>
        <v>0</v>
      </c>
      <c r="AS512" s="72">
        <f t="shared" si="316"/>
        <v>0</v>
      </c>
      <c r="AT512" s="68">
        <f>IF(AS512&lt;=HORAS!$B$115,0,IF(AS512&lt;=HORAS!$B$116,0.25,IF(AS512&lt;=HORAS!$B$117,0.5,IF(AS512&lt;=HORAS!$B$114,0.75,1))))</f>
        <v>0</v>
      </c>
      <c r="AU512" s="67">
        <f t="shared" si="317"/>
        <v>0</v>
      </c>
      <c r="AV512" s="59">
        <f>IF(H512=1,IF(E512&gt;HORAS!$C$104,E512-HORAS!$C$104),0)</f>
        <v>0</v>
      </c>
      <c r="AW512" s="67">
        <f t="shared" si="318"/>
        <v>0</v>
      </c>
      <c r="AX512" s="67">
        <f t="shared" si="319"/>
        <v>0</v>
      </c>
      <c r="AY512" s="68">
        <f>IF(AX512&lt;=HORAS!$B$115,0,IF(AX512&lt;=HORAS!$B$116,0.25,IF(AX512&lt;=HORAS!$B$117,0.5,IF(AX512&lt;=HORAS!$B$114,0.75,1))))</f>
        <v>0</v>
      </c>
      <c r="AZ512" s="67">
        <f t="shared" si="320"/>
        <v>0</v>
      </c>
      <c r="BA512" s="67"/>
    </row>
    <row r="513" spans="1:53" s="72" customFormat="1" x14ac:dyDescent="0.2">
      <c r="A513" s="64"/>
      <c r="B513" s="64"/>
      <c r="C513" s="61"/>
      <c r="D513" s="62"/>
      <c r="E513" s="59"/>
      <c r="F513" s="66">
        <f>IF(G513=1,0,IF(E513&gt;HORAS!$B$96,E513-HORAS!$B$96,))</f>
        <v>0</v>
      </c>
      <c r="G513" s="67">
        <f t="shared" si="321"/>
        <v>0</v>
      </c>
      <c r="H513" s="67">
        <f>IF(D513&gt;=HORAS!$B$103,1,0)</f>
        <v>0</v>
      </c>
      <c r="I513" s="68">
        <f t="shared" si="322"/>
        <v>0</v>
      </c>
      <c r="J513" s="68">
        <f>IF(I513&lt;=HORAS!$B$115,0,IF(I513&lt;=HORAS!$B$116,0.25,IF(I513&lt;=HORAS!$B$117,0.5,IF(I513&lt;=HORAS!$B$114,0.75,1))))</f>
        <v>0</v>
      </c>
      <c r="K513" s="69">
        <f>IF(G513=1,0,IF(E513&gt;HORAS!$B$97,E513-HORAS!$B$97,0))</f>
        <v>0</v>
      </c>
      <c r="L513" s="68">
        <f t="shared" si="323"/>
        <v>0</v>
      </c>
      <c r="M513" s="68">
        <f t="shared" si="324"/>
        <v>0</v>
      </c>
      <c r="N513" s="67">
        <f t="shared" si="325"/>
        <v>0</v>
      </c>
      <c r="O513" s="67">
        <f>IF(E513&lt;HORAS!$B$97,J513,0)</f>
        <v>0</v>
      </c>
      <c r="P513" s="67">
        <f t="shared" si="326"/>
        <v>0</v>
      </c>
      <c r="Q513" s="67">
        <f>IF(E513&gt;HORAS!$B$97,J513,0)</f>
        <v>0</v>
      </c>
      <c r="R513" s="67">
        <f t="shared" si="299"/>
        <v>0</v>
      </c>
      <c r="S513" s="67">
        <f t="shared" si="300"/>
        <v>0</v>
      </c>
      <c r="T513" s="67"/>
      <c r="U513" s="67">
        <f t="shared" si="301"/>
        <v>6</v>
      </c>
      <c r="V513" s="70" t="e">
        <f>VLOOKUP(C513,HORAS!$A$120:$A$137,1,FALSE)</f>
        <v>#N/A</v>
      </c>
      <c r="W513" s="67" t="b">
        <f t="shared" si="302"/>
        <v>1</v>
      </c>
      <c r="X513" s="59">
        <f t="shared" si="303"/>
        <v>0</v>
      </c>
      <c r="Y513" s="71">
        <f t="shared" si="304"/>
        <v>0</v>
      </c>
      <c r="Z513" s="71">
        <f t="shared" si="305"/>
        <v>0</v>
      </c>
      <c r="AA513" s="67">
        <f t="shared" si="306"/>
        <v>0</v>
      </c>
      <c r="AB513" s="67">
        <f t="shared" si="307"/>
        <v>0</v>
      </c>
      <c r="AC513" s="69">
        <f>IF(U513=7,IF(E513&gt;HORAS!$B$97,E513-HORAS!$B$97,0),IF(W513=FALSE,IF(E513&gt;HORAS!$B$97,E513-HORAS!$B$97,0),0))</f>
        <v>0</v>
      </c>
      <c r="AD513" s="71">
        <f t="shared" si="308"/>
        <v>0</v>
      </c>
      <c r="AE513" s="71">
        <f t="shared" si="309"/>
        <v>0</v>
      </c>
      <c r="AF513" s="68">
        <f>IF(AE513&lt;=HORAS!$B$115,0,IF(AE513&lt;=HORAS!$B$116,0.25,IF(AE513&lt;=HORAS!$B$117,0.5,IF(AE513&lt;=HORAS!$B$114,0.75,1))))</f>
        <v>0</v>
      </c>
      <c r="AG513" s="67">
        <f t="shared" si="310"/>
        <v>0</v>
      </c>
      <c r="AH513" s="67">
        <f>IF(AA513&gt;=8,IF(E513&lt;HORAS!$B$97,AF513,0),0)</f>
        <v>0</v>
      </c>
      <c r="AI513" s="67">
        <f>IF(E513&gt;=HORAS!$B$97,AF513,0)</f>
        <v>0</v>
      </c>
      <c r="AJ513" s="67">
        <f t="shared" si="311"/>
        <v>0</v>
      </c>
      <c r="AK513" s="67">
        <f t="shared" si="311"/>
        <v>0</v>
      </c>
      <c r="AL513" s="71">
        <f t="shared" si="312"/>
        <v>0</v>
      </c>
      <c r="AN513" s="59">
        <f t="shared" si="313"/>
        <v>0</v>
      </c>
      <c r="AO513" s="58">
        <f>IF(H513=1,IF(D513&lt;HORAS!$B$104,HORAS!$D$104-HORAS!$B$104,HORAS!$D$104-D513),0)</f>
        <v>0</v>
      </c>
      <c r="AP513" s="58">
        <f>IF(H513=1,IF(E513&gt;HORAS!$C$104,HORAS!$C$104,E513),0)</f>
        <v>0</v>
      </c>
      <c r="AQ513" s="58">
        <f t="shared" si="314"/>
        <v>0</v>
      </c>
      <c r="AR513" s="72">
        <f t="shared" si="315"/>
        <v>0</v>
      </c>
      <c r="AS513" s="72">
        <f t="shared" si="316"/>
        <v>0</v>
      </c>
      <c r="AT513" s="68">
        <f>IF(AS513&lt;=HORAS!$B$115,0,IF(AS513&lt;=HORAS!$B$116,0.25,IF(AS513&lt;=HORAS!$B$117,0.5,IF(AS513&lt;=HORAS!$B$114,0.75,1))))</f>
        <v>0</v>
      </c>
      <c r="AU513" s="67">
        <f t="shared" si="317"/>
        <v>0</v>
      </c>
      <c r="AV513" s="59">
        <f>IF(H513=1,IF(E513&gt;HORAS!$C$104,E513-HORAS!$C$104),0)</f>
        <v>0</v>
      </c>
      <c r="AW513" s="67">
        <f t="shared" si="318"/>
        <v>0</v>
      </c>
      <c r="AX513" s="67">
        <f t="shared" si="319"/>
        <v>0</v>
      </c>
      <c r="AY513" s="68">
        <f>IF(AX513&lt;=HORAS!$B$115,0,IF(AX513&lt;=HORAS!$B$116,0.25,IF(AX513&lt;=HORAS!$B$117,0.5,IF(AX513&lt;=HORAS!$B$114,0.75,1))))</f>
        <v>0</v>
      </c>
      <c r="AZ513" s="67">
        <f t="shared" si="320"/>
        <v>0</v>
      </c>
      <c r="BA513" s="67"/>
    </row>
    <row r="514" spans="1:53" s="72" customFormat="1" x14ac:dyDescent="0.2">
      <c r="A514" s="64"/>
      <c r="B514" s="64"/>
      <c r="C514" s="61"/>
      <c r="D514" s="62"/>
      <c r="E514" s="59"/>
      <c r="F514" s="66">
        <f>IF(G514=1,0,IF(E514&gt;HORAS!$B$96,E514-HORAS!$B$96,))</f>
        <v>0</v>
      </c>
      <c r="G514" s="67">
        <f t="shared" si="321"/>
        <v>0</v>
      </c>
      <c r="H514" s="67">
        <f>IF(D514&gt;=HORAS!$B$103,1,0)</f>
        <v>0</v>
      </c>
      <c r="I514" s="68">
        <f t="shared" si="322"/>
        <v>0</v>
      </c>
      <c r="J514" s="68">
        <f>IF(I514&lt;=HORAS!$B$115,0,IF(I514&lt;=HORAS!$B$116,0.25,IF(I514&lt;=HORAS!$B$117,0.5,IF(I514&lt;=HORAS!$B$114,0.75,1))))</f>
        <v>0</v>
      </c>
      <c r="K514" s="69">
        <f>IF(G514=1,0,IF(E514&gt;HORAS!$B$97,E514-HORAS!$B$97,0))</f>
        <v>0</v>
      </c>
      <c r="L514" s="68">
        <f t="shared" si="323"/>
        <v>0</v>
      </c>
      <c r="M514" s="68">
        <f t="shared" si="324"/>
        <v>0</v>
      </c>
      <c r="N514" s="67">
        <f t="shared" si="325"/>
        <v>0</v>
      </c>
      <c r="O514" s="67">
        <f>IF(E514&lt;HORAS!$B$97,J514,0)</f>
        <v>0</v>
      </c>
      <c r="P514" s="67">
        <f t="shared" si="326"/>
        <v>0</v>
      </c>
      <c r="Q514" s="67">
        <f>IF(E514&gt;HORAS!$B$97,J514,0)</f>
        <v>0</v>
      </c>
      <c r="R514" s="67">
        <f t="shared" si="299"/>
        <v>0</v>
      </c>
      <c r="S514" s="67">
        <f t="shared" si="300"/>
        <v>0</v>
      </c>
      <c r="T514" s="67"/>
      <c r="U514" s="67">
        <f t="shared" si="301"/>
        <v>6</v>
      </c>
      <c r="V514" s="70" t="e">
        <f>VLOOKUP(C514,HORAS!$A$120:$A$137,1,FALSE)</f>
        <v>#N/A</v>
      </c>
      <c r="W514" s="67" t="b">
        <f t="shared" si="302"/>
        <v>1</v>
      </c>
      <c r="X514" s="59">
        <f t="shared" si="303"/>
        <v>0</v>
      </c>
      <c r="Y514" s="71">
        <f t="shared" si="304"/>
        <v>0</v>
      </c>
      <c r="Z514" s="71">
        <f t="shared" si="305"/>
        <v>0</v>
      </c>
      <c r="AA514" s="67">
        <f t="shared" si="306"/>
        <v>0</v>
      </c>
      <c r="AB514" s="67">
        <f t="shared" si="307"/>
        <v>0</v>
      </c>
      <c r="AC514" s="69">
        <f>IF(U514=7,IF(E514&gt;HORAS!$B$97,E514-HORAS!$B$97,0),IF(W514=FALSE,IF(E514&gt;HORAS!$B$97,E514-HORAS!$B$97,0),0))</f>
        <v>0</v>
      </c>
      <c r="AD514" s="71">
        <f t="shared" si="308"/>
        <v>0</v>
      </c>
      <c r="AE514" s="71">
        <f t="shared" si="309"/>
        <v>0</v>
      </c>
      <c r="AF514" s="68">
        <f>IF(AE514&lt;=HORAS!$B$115,0,IF(AE514&lt;=HORAS!$B$116,0.25,IF(AE514&lt;=HORAS!$B$117,0.5,IF(AE514&lt;=HORAS!$B$114,0.75,1))))</f>
        <v>0</v>
      </c>
      <c r="AG514" s="67">
        <f t="shared" si="310"/>
        <v>0</v>
      </c>
      <c r="AH514" s="67">
        <f>IF(AA514&gt;=8,IF(E514&lt;HORAS!$B$97,AF514,0),0)</f>
        <v>0</v>
      </c>
      <c r="AI514" s="67">
        <f>IF(E514&gt;=HORAS!$B$97,AF514,0)</f>
        <v>0</v>
      </c>
      <c r="AJ514" s="67">
        <f t="shared" si="311"/>
        <v>0</v>
      </c>
      <c r="AK514" s="67">
        <f t="shared" si="311"/>
        <v>0</v>
      </c>
      <c r="AL514" s="71">
        <f t="shared" si="312"/>
        <v>0</v>
      </c>
      <c r="AN514" s="59">
        <f t="shared" si="313"/>
        <v>0</v>
      </c>
      <c r="AO514" s="58">
        <f>IF(H514=1,IF(D514&lt;HORAS!$B$104,HORAS!$D$104-HORAS!$B$104,HORAS!$D$104-D514),0)</f>
        <v>0</v>
      </c>
      <c r="AP514" s="58">
        <f>IF(H514=1,IF(E514&gt;HORAS!$C$104,HORAS!$C$104,E514),0)</f>
        <v>0</v>
      </c>
      <c r="AQ514" s="58">
        <f t="shared" si="314"/>
        <v>0</v>
      </c>
      <c r="AR514" s="72">
        <f t="shared" si="315"/>
        <v>0</v>
      </c>
      <c r="AS514" s="72">
        <f t="shared" si="316"/>
        <v>0</v>
      </c>
      <c r="AT514" s="68">
        <f>IF(AS514&lt;=HORAS!$B$115,0,IF(AS514&lt;=HORAS!$B$116,0.25,IF(AS514&lt;=HORAS!$B$117,0.5,IF(AS514&lt;=HORAS!$B$114,0.75,1))))</f>
        <v>0</v>
      </c>
      <c r="AU514" s="67">
        <f t="shared" si="317"/>
        <v>0</v>
      </c>
      <c r="AV514" s="59">
        <f>IF(H514=1,IF(E514&gt;HORAS!$C$104,E514-HORAS!$C$104),0)</f>
        <v>0</v>
      </c>
      <c r="AW514" s="67">
        <f t="shared" si="318"/>
        <v>0</v>
      </c>
      <c r="AX514" s="67">
        <f t="shared" si="319"/>
        <v>0</v>
      </c>
      <c r="AY514" s="68">
        <f>IF(AX514&lt;=HORAS!$B$115,0,IF(AX514&lt;=HORAS!$B$116,0.25,IF(AX514&lt;=HORAS!$B$117,0.5,IF(AX514&lt;=HORAS!$B$114,0.75,1))))</f>
        <v>0</v>
      </c>
      <c r="AZ514" s="67">
        <f t="shared" si="320"/>
        <v>0</v>
      </c>
      <c r="BA514" s="67"/>
    </row>
    <row r="515" spans="1:53" s="72" customFormat="1" x14ac:dyDescent="0.2">
      <c r="A515" s="64"/>
      <c r="B515" s="64"/>
      <c r="C515" s="61"/>
      <c r="D515" s="62"/>
      <c r="E515" s="59"/>
      <c r="F515" s="66">
        <f>IF(G515=1,0,IF(E515&gt;HORAS!$B$96,E515-HORAS!$B$96,))</f>
        <v>0</v>
      </c>
      <c r="G515" s="67">
        <f t="shared" si="321"/>
        <v>0</v>
      </c>
      <c r="H515" s="67">
        <f>IF(D515&gt;=HORAS!$B$103,1,0)</f>
        <v>0</v>
      </c>
      <c r="I515" s="68">
        <f t="shared" si="322"/>
        <v>0</v>
      </c>
      <c r="J515" s="68">
        <f>IF(I515&lt;=HORAS!$B$115,0,IF(I515&lt;=HORAS!$B$116,0.25,IF(I515&lt;=HORAS!$B$117,0.5,IF(I515&lt;=HORAS!$B$114,0.75,1))))</f>
        <v>0</v>
      </c>
      <c r="K515" s="69">
        <f>IF(G515=1,0,IF(E515&gt;HORAS!$B$97,E515-HORAS!$B$97,0))</f>
        <v>0</v>
      </c>
      <c r="L515" s="68">
        <f t="shared" si="323"/>
        <v>0</v>
      </c>
      <c r="M515" s="68">
        <f t="shared" si="324"/>
        <v>0</v>
      </c>
      <c r="N515" s="67">
        <f t="shared" si="325"/>
        <v>0</v>
      </c>
      <c r="O515" s="67">
        <f>IF(E515&lt;HORAS!$B$97,J515,0)</f>
        <v>0</v>
      </c>
      <c r="P515" s="67">
        <f t="shared" si="326"/>
        <v>0</v>
      </c>
      <c r="Q515" s="67">
        <f>IF(E515&gt;HORAS!$B$97,J515,0)</f>
        <v>0</v>
      </c>
      <c r="R515" s="67">
        <f t="shared" si="299"/>
        <v>0</v>
      </c>
      <c r="S515" s="67">
        <f t="shared" si="300"/>
        <v>0</v>
      </c>
      <c r="T515" s="67"/>
      <c r="U515" s="67">
        <f t="shared" si="301"/>
        <v>6</v>
      </c>
      <c r="V515" s="70" t="e">
        <f>VLOOKUP(C515,HORAS!$A$120:$A$137,1,FALSE)</f>
        <v>#N/A</v>
      </c>
      <c r="W515" s="67" t="b">
        <f t="shared" si="302"/>
        <v>1</v>
      </c>
      <c r="X515" s="59">
        <f t="shared" si="303"/>
        <v>0</v>
      </c>
      <c r="Y515" s="71">
        <f t="shared" si="304"/>
        <v>0</v>
      </c>
      <c r="Z515" s="71">
        <f t="shared" si="305"/>
        <v>0</v>
      </c>
      <c r="AA515" s="67">
        <f t="shared" si="306"/>
        <v>0</v>
      </c>
      <c r="AB515" s="67">
        <f t="shared" si="307"/>
        <v>0</v>
      </c>
      <c r="AC515" s="69">
        <f>IF(U515=7,IF(E515&gt;HORAS!$B$97,E515-HORAS!$B$97,0),IF(W515=FALSE,IF(E515&gt;HORAS!$B$97,E515-HORAS!$B$97,0),0))</f>
        <v>0</v>
      </c>
      <c r="AD515" s="71">
        <f t="shared" si="308"/>
        <v>0</v>
      </c>
      <c r="AE515" s="71">
        <f t="shared" si="309"/>
        <v>0</v>
      </c>
      <c r="AF515" s="68">
        <f>IF(AE515&lt;=HORAS!$B$115,0,IF(AE515&lt;=HORAS!$B$116,0.25,IF(AE515&lt;=HORAS!$B$117,0.5,IF(AE515&lt;=HORAS!$B$114,0.75,1))))</f>
        <v>0</v>
      </c>
      <c r="AG515" s="67">
        <f t="shared" si="310"/>
        <v>0</v>
      </c>
      <c r="AH515" s="67">
        <f>IF(AA515&gt;=8,IF(E515&lt;HORAS!$B$97,AF515,0),0)</f>
        <v>0</v>
      </c>
      <c r="AI515" s="67">
        <f>IF(E515&gt;=HORAS!$B$97,AF515,0)</f>
        <v>0</v>
      </c>
      <c r="AJ515" s="67">
        <f t="shared" si="311"/>
        <v>0</v>
      </c>
      <c r="AK515" s="67">
        <f t="shared" si="311"/>
        <v>0</v>
      </c>
      <c r="AL515" s="71">
        <f t="shared" si="312"/>
        <v>0</v>
      </c>
      <c r="AN515" s="59">
        <f t="shared" si="313"/>
        <v>0</v>
      </c>
      <c r="AO515" s="58">
        <f>IF(H515=1,IF(D515&lt;HORAS!$B$104,HORAS!$D$104-HORAS!$B$104,HORAS!$D$104-D515),0)</f>
        <v>0</v>
      </c>
      <c r="AP515" s="58">
        <f>IF(H515=1,IF(E515&gt;HORAS!$C$104,HORAS!$C$104,E515),0)</f>
        <v>0</v>
      </c>
      <c r="AQ515" s="58">
        <f t="shared" si="314"/>
        <v>0</v>
      </c>
      <c r="AR515" s="72">
        <f t="shared" si="315"/>
        <v>0</v>
      </c>
      <c r="AS515" s="72">
        <f t="shared" si="316"/>
        <v>0</v>
      </c>
      <c r="AT515" s="68">
        <f>IF(AS515&lt;=HORAS!$B$115,0,IF(AS515&lt;=HORAS!$B$116,0.25,IF(AS515&lt;=HORAS!$B$117,0.5,IF(AS515&lt;=HORAS!$B$114,0.75,1))))</f>
        <v>0</v>
      </c>
      <c r="AU515" s="67">
        <f t="shared" si="317"/>
        <v>0</v>
      </c>
      <c r="AV515" s="59">
        <f>IF(H515=1,IF(E515&gt;HORAS!$C$104,E515-HORAS!$C$104),0)</f>
        <v>0</v>
      </c>
      <c r="AW515" s="67">
        <f t="shared" si="318"/>
        <v>0</v>
      </c>
      <c r="AX515" s="67">
        <f t="shared" si="319"/>
        <v>0</v>
      </c>
      <c r="AY515" s="68">
        <f>IF(AX515&lt;=HORAS!$B$115,0,IF(AX515&lt;=HORAS!$B$116,0.25,IF(AX515&lt;=HORAS!$B$117,0.5,IF(AX515&lt;=HORAS!$B$114,0.75,1))))</f>
        <v>0</v>
      </c>
      <c r="AZ515" s="67">
        <f t="shared" si="320"/>
        <v>0</v>
      </c>
      <c r="BA515" s="67"/>
    </row>
    <row r="516" spans="1:53" s="72" customFormat="1" x14ac:dyDescent="0.2">
      <c r="A516" s="64"/>
      <c r="B516" s="64"/>
      <c r="C516" s="61"/>
      <c r="D516" s="62"/>
      <c r="E516" s="59"/>
      <c r="F516" s="66">
        <f>IF(G516=1,0,IF(E516&gt;HORAS!$B$96,E516-HORAS!$B$96,))</f>
        <v>0</v>
      </c>
      <c r="G516" s="67">
        <f t="shared" si="321"/>
        <v>0</v>
      </c>
      <c r="H516" s="67">
        <f>IF(D516&gt;=HORAS!$B$103,1,0)</f>
        <v>0</v>
      </c>
      <c r="I516" s="68">
        <f t="shared" si="322"/>
        <v>0</v>
      </c>
      <c r="J516" s="68">
        <f>IF(I516&lt;=HORAS!$B$115,0,IF(I516&lt;=HORAS!$B$116,0.25,IF(I516&lt;=HORAS!$B$117,0.5,IF(I516&lt;=HORAS!$B$114,0.75,1))))</f>
        <v>0</v>
      </c>
      <c r="K516" s="69">
        <f>IF(G516=1,0,IF(E516&gt;HORAS!$B$97,E516-HORAS!$B$97,0))</f>
        <v>0</v>
      </c>
      <c r="L516" s="68">
        <f t="shared" si="323"/>
        <v>0</v>
      </c>
      <c r="M516" s="68">
        <f t="shared" si="324"/>
        <v>0</v>
      </c>
      <c r="N516" s="67">
        <f t="shared" si="325"/>
        <v>0</v>
      </c>
      <c r="O516" s="67">
        <f>IF(E516&lt;HORAS!$B$97,J516,0)</f>
        <v>0</v>
      </c>
      <c r="P516" s="67">
        <f t="shared" si="326"/>
        <v>0</v>
      </c>
      <c r="Q516" s="67">
        <f>IF(E516&gt;HORAS!$B$97,J516,0)</f>
        <v>0</v>
      </c>
      <c r="R516" s="67">
        <f t="shared" si="299"/>
        <v>0</v>
      </c>
      <c r="S516" s="67">
        <f t="shared" si="300"/>
        <v>0</v>
      </c>
      <c r="T516" s="67"/>
      <c r="U516" s="67">
        <f t="shared" si="301"/>
        <v>6</v>
      </c>
      <c r="V516" s="70" t="e">
        <f>VLOOKUP(C516,HORAS!$A$120:$A$137,1,FALSE)</f>
        <v>#N/A</v>
      </c>
      <c r="W516" s="67" t="b">
        <f t="shared" si="302"/>
        <v>1</v>
      </c>
      <c r="X516" s="59">
        <f t="shared" si="303"/>
        <v>0</v>
      </c>
      <c r="Y516" s="71">
        <f t="shared" si="304"/>
        <v>0</v>
      </c>
      <c r="Z516" s="71">
        <f t="shared" si="305"/>
        <v>0</v>
      </c>
      <c r="AA516" s="67">
        <f t="shared" si="306"/>
        <v>0</v>
      </c>
      <c r="AB516" s="67">
        <f t="shared" si="307"/>
        <v>0</v>
      </c>
      <c r="AC516" s="69">
        <f>IF(U516=7,IF(E516&gt;HORAS!$B$97,E516-HORAS!$B$97,0),IF(W516=FALSE,IF(E516&gt;HORAS!$B$97,E516-HORAS!$B$97,0),0))</f>
        <v>0</v>
      </c>
      <c r="AD516" s="71">
        <f t="shared" si="308"/>
        <v>0</v>
      </c>
      <c r="AE516" s="71">
        <f t="shared" si="309"/>
        <v>0</v>
      </c>
      <c r="AF516" s="68">
        <f>IF(AE516&lt;=HORAS!$B$115,0,IF(AE516&lt;=HORAS!$B$116,0.25,IF(AE516&lt;=HORAS!$B$117,0.5,IF(AE516&lt;=HORAS!$B$114,0.75,1))))</f>
        <v>0</v>
      </c>
      <c r="AG516" s="67">
        <f t="shared" si="310"/>
        <v>0</v>
      </c>
      <c r="AH516" s="67">
        <f>IF(AA516&gt;=8,IF(E516&lt;HORAS!$B$97,AF516,0),0)</f>
        <v>0</v>
      </c>
      <c r="AI516" s="67">
        <f>IF(E516&gt;=HORAS!$B$97,AF516,0)</f>
        <v>0</v>
      </c>
      <c r="AJ516" s="67">
        <f t="shared" si="311"/>
        <v>0</v>
      </c>
      <c r="AK516" s="67">
        <f t="shared" si="311"/>
        <v>0</v>
      </c>
      <c r="AL516" s="71">
        <f t="shared" si="312"/>
        <v>0</v>
      </c>
      <c r="AN516" s="59">
        <f t="shared" si="313"/>
        <v>0</v>
      </c>
      <c r="AO516" s="58">
        <f>IF(H516=1,IF(D516&lt;HORAS!$B$104,HORAS!$D$104-HORAS!$B$104,HORAS!$D$104-D516),0)</f>
        <v>0</v>
      </c>
      <c r="AP516" s="58">
        <f>IF(H516=1,IF(E516&gt;HORAS!$C$104,HORAS!$C$104,E516),0)</f>
        <v>0</v>
      </c>
      <c r="AQ516" s="58">
        <f t="shared" si="314"/>
        <v>0</v>
      </c>
      <c r="AR516" s="72">
        <f t="shared" si="315"/>
        <v>0</v>
      </c>
      <c r="AS516" s="72">
        <f t="shared" si="316"/>
        <v>0</v>
      </c>
      <c r="AT516" s="68">
        <f>IF(AS516&lt;=HORAS!$B$115,0,IF(AS516&lt;=HORAS!$B$116,0.25,IF(AS516&lt;=HORAS!$B$117,0.5,IF(AS516&lt;=HORAS!$B$114,0.75,1))))</f>
        <v>0</v>
      </c>
      <c r="AU516" s="67">
        <f t="shared" si="317"/>
        <v>0</v>
      </c>
      <c r="AV516" s="59">
        <f>IF(H516=1,IF(E516&gt;HORAS!$C$104,E516-HORAS!$C$104),0)</f>
        <v>0</v>
      </c>
      <c r="AW516" s="67">
        <f t="shared" si="318"/>
        <v>0</v>
      </c>
      <c r="AX516" s="67">
        <f t="shared" si="319"/>
        <v>0</v>
      </c>
      <c r="AY516" s="68">
        <f>IF(AX516&lt;=HORAS!$B$115,0,IF(AX516&lt;=HORAS!$B$116,0.25,IF(AX516&lt;=HORAS!$B$117,0.5,IF(AX516&lt;=HORAS!$B$114,0.75,1))))</f>
        <v>0</v>
      </c>
      <c r="AZ516" s="67">
        <f t="shared" si="320"/>
        <v>0</v>
      </c>
      <c r="BA516" s="67"/>
    </row>
    <row r="517" spans="1:53" s="72" customFormat="1" x14ac:dyDescent="0.2">
      <c r="A517" s="64"/>
      <c r="B517" s="64"/>
      <c r="C517" s="61"/>
      <c r="D517" s="62"/>
      <c r="E517" s="59"/>
      <c r="F517" s="66">
        <f>IF(G517=1,0,IF(E517&gt;HORAS!$B$96,E517-HORAS!$B$96,))</f>
        <v>0</v>
      </c>
      <c r="G517" s="67">
        <f t="shared" si="321"/>
        <v>0</v>
      </c>
      <c r="H517" s="67">
        <f>IF(D517&gt;=HORAS!$B$103,1,0)</f>
        <v>0</v>
      </c>
      <c r="I517" s="68">
        <f t="shared" si="322"/>
        <v>0</v>
      </c>
      <c r="J517" s="68">
        <f>IF(I517&lt;=HORAS!$B$115,0,IF(I517&lt;=HORAS!$B$116,0.25,IF(I517&lt;=HORAS!$B$117,0.5,IF(I517&lt;=HORAS!$B$114,0.75,1))))</f>
        <v>0</v>
      </c>
      <c r="K517" s="69">
        <f>IF(G517=1,0,IF(E517&gt;HORAS!$B$97,E517-HORAS!$B$97,0))</f>
        <v>0</v>
      </c>
      <c r="L517" s="68">
        <f t="shared" si="323"/>
        <v>0</v>
      </c>
      <c r="M517" s="68">
        <f t="shared" si="324"/>
        <v>0</v>
      </c>
      <c r="N517" s="67">
        <f t="shared" si="325"/>
        <v>0</v>
      </c>
      <c r="O517" s="67">
        <f>IF(E517&lt;HORAS!$B$97,J517,0)</f>
        <v>0</v>
      </c>
      <c r="P517" s="67">
        <f t="shared" si="326"/>
        <v>0</v>
      </c>
      <c r="Q517" s="67">
        <f>IF(E517&gt;HORAS!$B$97,J517,0)</f>
        <v>0</v>
      </c>
      <c r="R517" s="67">
        <f t="shared" si="299"/>
        <v>0</v>
      </c>
      <c r="S517" s="67">
        <f t="shared" si="300"/>
        <v>0</v>
      </c>
      <c r="T517" s="67"/>
      <c r="U517" s="67">
        <f t="shared" si="301"/>
        <v>6</v>
      </c>
      <c r="V517" s="70" t="e">
        <f>VLOOKUP(C517,HORAS!$A$120:$A$137,1,FALSE)</f>
        <v>#N/A</v>
      </c>
      <c r="W517" s="67" t="b">
        <f t="shared" si="302"/>
        <v>1</v>
      </c>
      <c r="X517" s="59">
        <f t="shared" si="303"/>
        <v>0</v>
      </c>
      <c r="Y517" s="71">
        <f t="shared" si="304"/>
        <v>0</v>
      </c>
      <c r="Z517" s="71">
        <f t="shared" si="305"/>
        <v>0</v>
      </c>
      <c r="AA517" s="67">
        <f t="shared" si="306"/>
        <v>0</v>
      </c>
      <c r="AB517" s="67">
        <f t="shared" si="307"/>
        <v>0</v>
      </c>
      <c r="AC517" s="69">
        <f>IF(U517=7,IF(E517&gt;HORAS!$B$97,E517-HORAS!$B$97,0),IF(W517=FALSE,IF(E517&gt;HORAS!$B$97,E517-HORAS!$B$97,0),0))</f>
        <v>0</v>
      </c>
      <c r="AD517" s="71">
        <f t="shared" si="308"/>
        <v>0</v>
      </c>
      <c r="AE517" s="71">
        <f t="shared" si="309"/>
        <v>0</v>
      </c>
      <c r="AF517" s="68">
        <f>IF(AE517&lt;=HORAS!$B$115,0,IF(AE517&lt;=HORAS!$B$116,0.25,IF(AE517&lt;=HORAS!$B$117,0.5,IF(AE517&lt;=HORAS!$B$114,0.75,1))))</f>
        <v>0</v>
      </c>
      <c r="AG517" s="67">
        <f t="shared" si="310"/>
        <v>0</v>
      </c>
      <c r="AH517" s="67">
        <f>IF(AA517&gt;=8,IF(E517&lt;HORAS!$B$97,AF517,0),0)</f>
        <v>0</v>
      </c>
      <c r="AI517" s="67">
        <f>IF(E517&gt;=HORAS!$B$97,AF517,0)</f>
        <v>0</v>
      </c>
      <c r="AJ517" s="67">
        <f t="shared" si="311"/>
        <v>0</v>
      </c>
      <c r="AK517" s="67">
        <f t="shared" si="311"/>
        <v>0</v>
      </c>
      <c r="AL517" s="71">
        <f t="shared" si="312"/>
        <v>0</v>
      </c>
      <c r="AN517" s="59">
        <f t="shared" si="313"/>
        <v>0</v>
      </c>
      <c r="AO517" s="58">
        <f>IF(H517=1,IF(D517&lt;HORAS!$B$104,HORAS!$D$104-HORAS!$B$104,HORAS!$D$104-D517),0)</f>
        <v>0</v>
      </c>
      <c r="AP517" s="58">
        <f>IF(H517=1,IF(E517&gt;HORAS!$C$104,HORAS!$C$104,E517),0)</f>
        <v>0</v>
      </c>
      <c r="AQ517" s="58">
        <f t="shared" si="314"/>
        <v>0</v>
      </c>
      <c r="AR517" s="72">
        <f t="shared" si="315"/>
        <v>0</v>
      </c>
      <c r="AS517" s="72">
        <f t="shared" si="316"/>
        <v>0</v>
      </c>
      <c r="AT517" s="68">
        <f>IF(AS517&lt;=HORAS!$B$115,0,IF(AS517&lt;=HORAS!$B$116,0.25,IF(AS517&lt;=HORAS!$B$117,0.5,IF(AS517&lt;=HORAS!$B$114,0.75,1))))</f>
        <v>0</v>
      </c>
      <c r="AU517" s="67">
        <f t="shared" si="317"/>
        <v>0</v>
      </c>
      <c r="AV517" s="59">
        <f>IF(H517=1,IF(E517&gt;HORAS!$C$104,E517-HORAS!$C$104),0)</f>
        <v>0</v>
      </c>
      <c r="AW517" s="67">
        <f t="shared" si="318"/>
        <v>0</v>
      </c>
      <c r="AX517" s="67">
        <f t="shared" si="319"/>
        <v>0</v>
      </c>
      <c r="AY517" s="68">
        <f>IF(AX517&lt;=HORAS!$B$115,0,IF(AX517&lt;=HORAS!$B$116,0.25,IF(AX517&lt;=HORAS!$B$117,0.5,IF(AX517&lt;=HORAS!$B$114,0.75,1))))</f>
        <v>0</v>
      </c>
      <c r="AZ517" s="67">
        <f t="shared" si="320"/>
        <v>0</v>
      </c>
      <c r="BA517" s="67"/>
    </row>
    <row r="518" spans="1:53" s="72" customFormat="1" x14ac:dyDescent="0.2">
      <c r="A518" s="64"/>
      <c r="B518" s="64"/>
      <c r="C518" s="61"/>
      <c r="D518" s="62"/>
      <c r="E518" s="59"/>
      <c r="F518" s="66">
        <f>IF(G518=1,0,IF(E518&gt;HORAS!$B$96,E518-HORAS!$B$96,))</f>
        <v>0</v>
      </c>
      <c r="G518" s="67">
        <f t="shared" si="321"/>
        <v>0</v>
      </c>
      <c r="H518" s="67">
        <f>IF(D518&gt;=HORAS!$B$103,1,0)</f>
        <v>0</v>
      </c>
      <c r="I518" s="68">
        <f t="shared" si="322"/>
        <v>0</v>
      </c>
      <c r="J518" s="68">
        <f>IF(I518&lt;=HORAS!$B$115,0,IF(I518&lt;=HORAS!$B$116,0.25,IF(I518&lt;=HORAS!$B$117,0.5,IF(I518&lt;=HORAS!$B$114,0.75,1))))</f>
        <v>0</v>
      </c>
      <c r="K518" s="69">
        <f>IF(G518=1,0,IF(E518&gt;HORAS!$B$97,E518-HORAS!$B$97,0))</f>
        <v>0</v>
      </c>
      <c r="L518" s="68">
        <f t="shared" si="323"/>
        <v>0</v>
      </c>
      <c r="M518" s="68">
        <f t="shared" si="324"/>
        <v>0</v>
      </c>
      <c r="N518" s="67">
        <f t="shared" si="325"/>
        <v>0</v>
      </c>
      <c r="O518" s="67">
        <f>IF(E518&lt;HORAS!$B$97,J518,0)</f>
        <v>0</v>
      </c>
      <c r="P518" s="67">
        <f t="shared" si="326"/>
        <v>0</v>
      </c>
      <c r="Q518" s="67">
        <f>IF(E518&gt;HORAS!$B$97,J518,0)</f>
        <v>0</v>
      </c>
      <c r="R518" s="67">
        <f t="shared" si="299"/>
        <v>0</v>
      </c>
      <c r="S518" s="67">
        <f t="shared" si="300"/>
        <v>0</v>
      </c>
      <c r="T518" s="67"/>
      <c r="U518" s="67">
        <f t="shared" si="301"/>
        <v>6</v>
      </c>
      <c r="V518" s="70" t="e">
        <f>VLOOKUP(C518,HORAS!$A$120:$A$137,1,FALSE)</f>
        <v>#N/A</v>
      </c>
      <c r="W518" s="67" t="b">
        <f t="shared" si="302"/>
        <v>1</v>
      </c>
      <c r="X518" s="59">
        <f t="shared" si="303"/>
        <v>0</v>
      </c>
      <c r="Y518" s="71">
        <f t="shared" si="304"/>
        <v>0</v>
      </c>
      <c r="Z518" s="71">
        <f t="shared" si="305"/>
        <v>0</v>
      </c>
      <c r="AA518" s="67">
        <f t="shared" si="306"/>
        <v>0</v>
      </c>
      <c r="AB518" s="67">
        <f t="shared" si="307"/>
        <v>0</v>
      </c>
      <c r="AC518" s="69">
        <f>IF(U518=7,IF(E518&gt;HORAS!$B$97,E518-HORAS!$B$97,0),IF(W518=FALSE,IF(E518&gt;HORAS!$B$97,E518-HORAS!$B$97,0),0))</f>
        <v>0</v>
      </c>
      <c r="AD518" s="71">
        <f t="shared" si="308"/>
        <v>0</v>
      </c>
      <c r="AE518" s="71">
        <f t="shared" si="309"/>
        <v>0</v>
      </c>
      <c r="AF518" s="68">
        <f>IF(AE518&lt;=HORAS!$B$115,0,IF(AE518&lt;=HORAS!$B$116,0.25,IF(AE518&lt;=HORAS!$B$117,0.5,IF(AE518&lt;=HORAS!$B$114,0.75,1))))</f>
        <v>0</v>
      </c>
      <c r="AG518" s="67">
        <f t="shared" si="310"/>
        <v>0</v>
      </c>
      <c r="AH518" s="67">
        <f>IF(AA518&gt;=8,IF(E518&lt;HORAS!$B$97,AF518,0),0)</f>
        <v>0</v>
      </c>
      <c r="AI518" s="67">
        <f>IF(E518&gt;=HORAS!$B$97,AF518,0)</f>
        <v>0</v>
      </c>
      <c r="AJ518" s="67">
        <f t="shared" si="311"/>
        <v>0</v>
      </c>
      <c r="AK518" s="67">
        <f t="shared" si="311"/>
        <v>0</v>
      </c>
      <c r="AL518" s="71">
        <f t="shared" si="312"/>
        <v>0</v>
      </c>
      <c r="AN518" s="59">
        <f t="shared" si="313"/>
        <v>0</v>
      </c>
      <c r="AO518" s="58">
        <f>IF(H518=1,IF(D518&lt;HORAS!$B$104,HORAS!$D$104-HORAS!$B$104,HORAS!$D$104-D518),0)</f>
        <v>0</v>
      </c>
      <c r="AP518" s="58">
        <f>IF(H518=1,IF(E518&gt;HORAS!$C$104,HORAS!$C$104,E518),0)</f>
        <v>0</v>
      </c>
      <c r="AQ518" s="58">
        <f t="shared" si="314"/>
        <v>0</v>
      </c>
      <c r="AR518" s="72">
        <f t="shared" si="315"/>
        <v>0</v>
      </c>
      <c r="AS518" s="72">
        <f t="shared" si="316"/>
        <v>0</v>
      </c>
      <c r="AT518" s="68">
        <f>IF(AS518&lt;=HORAS!$B$115,0,IF(AS518&lt;=HORAS!$B$116,0.25,IF(AS518&lt;=HORAS!$B$117,0.5,IF(AS518&lt;=HORAS!$B$114,0.75,1))))</f>
        <v>0</v>
      </c>
      <c r="AU518" s="67">
        <f t="shared" si="317"/>
        <v>0</v>
      </c>
      <c r="AV518" s="59">
        <f>IF(H518=1,IF(E518&gt;HORAS!$C$104,E518-HORAS!$C$104),0)</f>
        <v>0</v>
      </c>
      <c r="AW518" s="67">
        <f t="shared" si="318"/>
        <v>0</v>
      </c>
      <c r="AX518" s="67">
        <f t="shared" si="319"/>
        <v>0</v>
      </c>
      <c r="AY518" s="68">
        <f>IF(AX518&lt;=HORAS!$B$115,0,IF(AX518&lt;=HORAS!$B$116,0.25,IF(AX518&lt;=HORAS!$B$117,0.5,IF(AX518&lt;=HORAS!$B$114,0.75,1))))</f>
        <v>0</v>
      </c>
      <c r="AZ518" s="67">
        <f t="shared" si="320"/>
        <v>0</v>
      </c>
      <c r="BA518" s="67"/>
    </row>
    <row r="519" spans="1:53" s="72" customFormat="1" x14ac:dyDescent="0.2">
      <c r="A519" s="64"/>
      <c r="B519" s="64"/>
      <c r="C519" s="61"/>
      <c r="D519" s="62"/>
      <c r="E519" s="63"/>
      <c r="F519" s="66">
        <f>IF(G519=1,0,IF(E519&gt;HORAS!$B$96,E519-HORAS!$B$96,))</f>
        <v>0</v>
      </c>
      <c r="G519" s="67">
        <f t="shared" si="321"/>
        <v>0</v>
      </c>
      <c r="H519" s="67">
        <f>IF(D519&gt;=HORAS!$B$103,1,0)</f>
        <v>0</v>
      </c>
      <c r="I519" s="68">
        <f t="shared" si="322"/>
        <v>0</v>
      </c>
      <c r="J519" s="68">
        <f>IF(I519&lt;=HORAS!$B$115,0,IF(I519&lt;=HORAS!$B$116,0.25,IF(I519&lt;=HORAS!$B$117,0.5,IF(I519&lt;=HORAS!$B$114,0.75,1))))</f>
        <v>0</v>
      </c>
      <c r="K519" s="69">
        <f>IF(G519=1,0,IF(E519&gt;HORAS!$B$97,E519-HORAS!$B$97,0))</f>
        <v>0</v>
      </c>
      <c r="L519" s="68">
        <f t="shared" si="323"/>
        <v>0</v>
      </c>
      <c r="M519" s="68">
        <f t="shared" si="324"/>
        <v>0</v>
      </c>
      <c r="N519" s="67">
        <f t="shared" si="325"/>
        <v>0</v>
      </c>
      <c r="O519" s="67">
        <f>IF(E519&lt;HORAS!$B$97,J519,0)</f>
        <v>0</v>
      </c>
      <c r="P519" s="67">
        <f t="shared" si="326"/>
        <v>0</v>
      </c>
      <c r="Q519" s="67">
        <f>IF(E519&gt;HORAS!$B$97,J519,0)</f>
        <v>0</v>
      </c>
      <c r="R519" s="67">
        <f t="shared" si="299"/>
        <v>0</v>
      </c>
      <c r="S519" s="67">
        <f t="shared" si="300"/>
        <v>0</v>
      </c>
      <c r="T519" s="67"/>
      <c r="U519" s="67">
        <f t="shared" si="301"/>
        <v>6</v>
      </c>
      <c r="V519" s="70" t="e">
        <f>VLOOKUP(C519,HORAS!$A$120:$A$137,1,FALSE)</f>
        <v>#N/A</v>
      </c>
      <c r="W519" s="67" t="b">
        <f t="shared" si="302"/>
        <v>1</v>
      </c>
      <c r="X519" s="59">
        <f t="shared" si="303"/>
        <v>0</v>
      </c>
      <c r="Y519" s="71">
        <f t="shared" si="304"/>
        <v>0</v>
      </c>
      <c r="Z519" s="71">
        <f t="shared" si="305"/>
        <v>0</v>
      </c>
      <c r="AA519" s="67">
        <f t="shared" si="306"/>
        <v>0</v>
      </c>
      <c r="AB519" s="67">
        <f t="shared" si="307"/>
        <v>0</v>
      </c>
      <c r="AC519" s="69">
        <f>IF(U519=7,IF(E519&gt;HORAS!$B$97,E519-HORAS!$B$97,0),IF(W519=FALSE,IF(E519&gt;HORAS!$B$97,E519-HORAS!$B$97,0),0))</f>
        <v>0</v>
      </c>
      <c r="AD519" s="71">
        <f t="shared" si="308"/>
        <v>0</v>
      </c>
      <c r="AE519" s="71">
        <f t="shared" si="309"/>
        <v>0</v>
      </c>
      <c r="AF519" s="68">
        <f>IF(AE519&lt;=HORAS!$B$115,0,IF(AE519&lt;=HORAS!$B$116,0.25,IF(AE519&lt;=HORAS!$B$117,0.5,IF(AE519&lt;=HORAS!$B$114,0.75,1))))</f>
        <v>0</v>
      </c>
      <c r="AG519" s="67">
        <f t="shared" si="310"/>
        <v>0</v>
      </c>
      <c r="AH519" s="67">
        <f>IF(AA519&gt;=8,IF(E519&lt;HORAS!$B$97,AF519,0),0)</f>
        <v>0</v>
      </c>
      <c r="AI519" s="67">
        <f>IF(E519&gt;=HORAS!$B$97,AF519,0)</f>
        <v>0</v>
      </c>
      <c r="AJ519" s="67">
        <f t="shared" si="311"/>
        <v>0</v>
      </c>
      <c r="AK519" s="67">
        <f t="shared" si="311"/>
        <v>0</v>
      </c>
      <c r="AL519" s="71">
        <f t="shared" si="312"/>
        <v>0</v>
      </c>
      <c r="AN519" s="59">
        <f t="shared" si="313"/>
        <v>0</v>
      </c>
      <c r="AO519" s="58">
        <f>IF(H519=1,IF(D519&lt;HORAS!$B$104,HORAS!$D$104-HORAS!$B$104,HORAS!$D$104-D519),0)</f>
        <v>0</v>
      </c>
      <c r="AP519" s="58">
        <f>IF(H519=1,IF(E519&gt;HORAS!$C$104,HORAS!$C$104,E519),0)</f>
        <v>0</v>
      </c>
      <c r="AQ519" s="58">
        <f t="shared" si="314"/>
        <v>0</v>
      </c>
      <c r="AR519" s="72">
        <f t="shared" si="315"/>
        <v>0</v>
      </c>
      <c r="AS519" s="72">
        <f t="shared" si="316"/>
        <v>0</v>
      </c>
      <c r="AT519" s="68">
        <f>IF(AS519&lt;=HORAS!$B$115,0,IF(AS519&lt;=HORAS!$B$116,0.25,IF(AS519&lt;=HORAS!$B$117,0.5,IF(AS519&lt;=HORAS!$B$114,0.75,1))))</f>
        <v>0</v>
      </c>
      <c r="AU519" s="67">
        <f t="shared" si="317"/>
        <v>0</v>
      </c>
      <c r="AV519" s="59">
        <f>IF(H519=1,IF(E519&gt;HORAS!$C$104,E519-HORAS!$C$104),0)</f>
        <v>0</v>
      </c>
      <c r="AW519" s="67">
        <f t="shared" si="318"/>
        <v>0</v>
      </c>
      <c r="AX519" s="67">
        <f t="shared" si="319"/>
        <v>0</v>
      </c>
      <c r="AY519" s="68">
        <f>IF(AX519&lt;=HORAS!$B$115,0,IF(AX519&lt;=HORAS!$B$116,0.25,IF(AX519&lt;=HORAS!$B$117,0.5,IF(AX519&lt;=HORAS!$B$114,0.75,1))))</f>
        <v>0</v>
      </c>
      <c r="AZ519" s="67">
        <f t="shared" si="320"/>
        <v>0</v>
      </c>
      <c r="BA519" s="67"/>
    </row>
    <row r="520" spans="1:53" s="72" customFormat="1" x14ac:dyDescent="0.2">
      <c r="A520" s="64"/>
      <c r="B520" s="64"/>
      <c r="C520" s="61"/>
      <c r="D520" s="62"/>
      <c r="E520" s="64"/>
      <c r="F520" s="66">
        <f>IF(G520=1,0,IF(E520&gt;HORAS!$B$96,E520-HORAS!$B$96,))</f>
        <v>0</v>
      </c>
      <c r="G520" s="67">
        <f t="shared" si="321"/>
        <v>0</v>
      </c>
      <c r="H520" s="67">
        <f>IF(D520&gt;=HORAS!$B$103,1,0)</f>
        <v>0</v>
      </c>
      <c r="I520" s="68">
        <f t="shared" si="322"/>
        <v>0</v>
      </c>
      <c r="J520" s="68">
        <f>IF(I520&lt;=HORAS!$B$115,0,IF(I520&lt;=HORAS!$B$116,0.25,IF(I520&lt;=HORAS!$B$117,0.5,IF(I520&lt;=HORAS!$B$114,0.75,1))))</f>
        <v>0</v>
      </c>
      <c r="K520" s="69">
        <f>IF(G520=1,0,IF(E520&gt;HORAS!$B$97,E520-HORAS!$B$97,0))</f>
        <v>0</v>
      </c>
      <c r="L520" s="68">
        <f t="shared" si="323"/>
        <v>0</v>
      </c>
      <c r="M520" s="68">
        <f t="shared" si="324"/>
        <v>0</v>
      </c>
      <c r="N520" s="67">
        <f t="shared" si="325"/>
        <v>0</v>
      </c>
      <c r="O520" s="67">
        <f>IF(E520&lt;HORAS!$B$97,J520,0)</f>
        <v>0</v>
      </c>
      <c r="P520" s="67">
        <f t="shared" si="326"/>
        <v>0</v>
      </c>
      <c r="Q520" s="67">
        <f>IF(E520&gt;HORAS!$B$97,J520,0)</f>
        <v>0</v>
      </c>
      <c r="R520" s="67">
        <f t="shared" si="299"/>
        <v>0</v>
      </c>
      <c r="S520" s="67">
        <f t="shared" si="300"/>
        <v>0</v>
      </c>
      <c r="T520" s="67"/>
      <c r="U520" s="67">
        <f t="shared" si="301"/>
        <v>6</v>
      </c>
      <c r="V520" s="70" t="e">
        <f>VLOOKUP(C520,HORAS!$A$120:$A$137,1,FALSE)</f>
        <v>#N/A</v>
      </c>
      <c r="W520" s="67" t="b">
        <f t="shared" si="302"/>
        <v>1</v>
      </c>
      <c r="X520" s="59">
        <f t="shared" si="303"/>
        <v>0</v>
      </c>
      <c r="Y520" s="71">
        <f t="shared" si="304"/>
        <v>0</v>
      </c>
      <c r="Z520" s="71">
        <f t="shared" si="305"/>
        <v>0</v>
      </c>
      <c r="AA520" s="67">
        <f t="shared" si="306"/>
        <v>0</v>
      </c>
      <c r="AB520" s="67">
        <f t="shared" si="307"/>
        <v>0</v>
      </c>
      <c r="AC520" s="69">
        <f>IF(U520=7,IF(E520&gt;HORAS!$B$97,E520-HORAS!$B$97,0),IF(W520=FALSE,IF(E520&gt;HORAS!$B$97,E520-HORAS!$B$97,0),0))</f>
        <v>0</v>
      </c>
      <c r="AD520" s="71">
        <f t="shared" si="308"/>
        <v>0</v>
      </c>
      <c r="AE520" s="71">
        <f t="shared" si="309"/>
        <v>0</v>
      </c>
      <c r="AF520" s="68">
        <f>IF(AE520&lt;=HORAS!$B$115,0,IF(AE520&lt;=HORAS!$B$116,0.25,IF(AE520&lt;=HORAS!$B$117,0.5,IF(AE520&lt;=HORAS!$B$114,0.75,1))))</f>
        <v>0</v>
      </c>
      <c r="AG520" s="67">
        <f t="shared" si="310"/>
        <v>0</v>
      </c>
      <c r="AH520" s="67">
        <f>IF(AA520&gt;=8,IF(E520&lt;HORAS!$B$97,AF520,0),0)</f>
        <v>0</v>
      </c>
      <c r="AI520" s="67">
        <f>IF(E520&gt;=HORAS!$B$97,AF520,0)</f>
        <v>0</v>
      </c>
      <c r="AJ520" s="67">
        <f t="shared" si="311"/>
        <v>0</v>
      </c>
      <c r="AK520" s="67">
        <f t="shared" si="311"/>
        <v>0</v>
      </c>
      <c r="AL520" s="71">
        <f t="shared" si="312"/>
        <v>0</v>
      </c>
      <c r="AN520" s="59">
        <f t="shared" si="313"/>
        <v>0</v>
      </c>
      <c r="AO520" s="58">
        <f>IF(H520=1,IF(D520&lt;HORAS!$B$104,HORAS!$D$104-HORAS!$B$104,HORAS!$D$104-D520),0)</f>
        <v>0</v>
      </c>
      <c r="AP520" s="58">
        <f>IF(H520=1,IF(E520&gt;HORAS!$C$104,HORAS!$C$104,E520),0)</f>
        <v>0</v>
      </c>
      <c r="AQ520" s="58">
        <f t="shared" si="314"/>
        <v>0</v>
      </c>
      <c r="AR520" s="72">
        <f t="shared" si="315"/>
        <v>0</v>
      </c>
      <c r="AS520" s="72">
        <f t="shared" si="316"/>
        <v>0</v>
      </c>
      <c r="AT520" s="68">
        <f>IF(AS520&lt;=HORAS!$B$115,0,IF(AS520&lt;=HORAS!$B$116,0.25,IF(AS520&lt;=HORAS!$B$117,0.5,IF(AS520&lt;=HORAS!$B$114,0.75,1))))</f>
        <v>0</v>
      </c>
      <c r="AU520" s="67">
        <f t="shared" si="317"/>
        <v>0</v>
      </c>
      <c r="AV520" s="59">
        <f>IF(H520=1,IF(E520&gt;HORAS!$C$104,E520-HORAS!$C$104),0)</f>
        <v>0</v>
      </c>
      <c r="AW520" s="67">
        <f t="shared" si="318"/>
        <v>0</v>
      </c>
      <c r="AX520" s="67">
        <f t="shared" si="319"/>
        <v>0</v>
      </c>
      <c r="AY520" s="68">
        <f>IF(AX520&lt;=HORAS!$B$115,0,IF(AX520&lt;=HORAS!$B$116,0.25,IF(AX520&lt;=HORAS!$B$117,0.5,IF(AX520&lt;=HORAS!$B$114,0.75,1))))</f>
        <v>0</v>
      </c>
      <c r="AZ520" s="67">
        <f t="shared" si="320"/>
        <v>0</v>
      </c>
      <c r="BA520" s="67"/>
    </row>
    <row r="521" spans="1:53" s="72" customFormat="1" x14ac:dyDescent="0.2">
      <c r="A521" s="64"/>
      <c r="B521" s="64"/>
      <c r="C521" s="61"/>
      <c r="D521" s="62"/>
      <c r="E521" s="59"/>
      <c r="F521" s="66">
        <f>IF(G521=1,0,IF(E521&gt;HORAS!$B$96,E521-HORAS!$B$96,))</f>
        <v>0</v>
      </c>
      <c r="G521" s="67">
        <f t="shared" si="321"/>
        <v>0</v>
      </c>
      <c r="H521" s="67">
        <f>IF(D521&gt;=HORAS!$B$103,1,0)</f>
        <v>0</v>
      </c>
      <c r="I521" s="68">
        <f t="shared" si="322"/>
        <v>0</v>
      </c>
      <c r="J521" s="68">
        <f>IF(I521&lt;=HORAS!$B$115,0,IF(I521&lt;=HORAS!$B$116,0.25,IF(I521&lt;=HORAS!$B$117,0.5,IF(I521&lt;=HORAS!$B$114,0.75,1))))</f>
        <v>0</v>
      </c>
      <c r="K521" s="69">
        <f>IF(G521=1,0,IF(E521&gt;HORAS!$B$97,E521-HORAS!$B$97,0))</f>
        <v>0</v>
      </c>
      <c r="L521" s="68">
        <f t="shared" si="323"/>
        <v>0</v>
      </c>
      <c r="M521" s="68">
        <f t="shared" si="324"/>
        <v>0</v>
      </c>
      <c r="N521" s="67">
        <f t="shared" si="325"/>
        <v>0</v>
      </c>
      <c r="O521" s="67">
        <f>IF(E521&lt;HORAS!$B$97,J521,0)</f>
        <v>0</v>
      </c>
      <c r="P521" s="67">
        <f t="shared" si="326"/>
        <v>0</v>
      </c>
      <c r="Q521" s="67">
        <f>IF(E521&gt;HORAS!$B$97,J521,0)</f>
        <v>0</v>
      </c>
      <c r="R521" s="67">
        <f t="shared" si="299"/>
        <v>0</v>
      </c>
      <c r="S521" s="67">
        <f t="shared" si="300"/>
        <v>0</v>
      </c>
      <c r="T521" s="67"/>
      <c r="U521" s="67">
        <f t="shared" si="301"/>
        <v>6</v>
      </c>
      <c r="V521" s="70" t="e">
        <f>VLOOKUP(C521,HORAS!$A$120:$A$137,1,FALSE)</f>
        <v>#N/A</v>
      </c>
      <c r="W521" s="67" t="b">
        <f t="shared" si="302"/>
        <v>1</v>
      </c>
      <c r="X521" s="59">
        <f t="shared" si="303"/>
        <v>0</v>
      </c>
      <c r="Y521" s="71">
        <f t="shared" si="304"/>
        <v>0</v>
      </c>
      <c r="Z521" s="71">
        <f t="shared" si="305"/>
        <v>0</v>
      </c>
      <c r="AA521" s="67">
        <f t="shared" si="306"/>
        <v>0</v>
      </c>
      <c r="AB521" s="67">
        <f t="shared" si="307"/>
        <v>0</v>
      </c>
      <c r="AC521" s="69">
        <f>IF(U521=7,IF(E521&gt;HORAS!$B$97,E521-HORAS!$B$97,0),IF(W521=FALSE,IF(E521&gt;HORAS!$B$97,E521-HORAS!$B$97,0),0))</f>
        <v>0</v>
      </c>
      <c r="AD521" s="71">
        <f t="shared" si="308"/>
        <v>0</v>
      </c>
      <c r="AE521" s="71">
        <f t="shared" si="309"/>
        <v>0</v>
      </c>
      <c r="AF521" s="68">
        <f>IF(AE521&lt;=HORAS!$B$115,0,IF(AE521&lt;=HORAS!$B$116,0.25,IF(AE521&lt;=HORAS!$B$117,0.5,IF(AE521&lt;=HORAS!$B$114,0.75,1))))</f>
        <v>0</v>
      </c>
      <c r="AG521" s="67">
        <f t="shared" si="310"/>
        <v>0</v>
      </c>
      <c r="AH521" s="67">
        <f>IF(AA521&gt;=8,IF(E521&lt;HORAS!$B$97,AF521,0),0)</f>
        <v>0</v>
      </c>
      <c r="AI521" s="67">
        <f>IF(E521&gt;=HORAS!$B$97,AF521,0)</f>
        <v>0</v>
      </c>
      <c r="AJ521" s="67">
        <f t="shared" si="311"/>
        <v>0</v>
      </c>
      <c r="AK521" s="67">
        <f t="shared" si="311"/>
        <v>0</v>
      </c>
      <c r="AL521" s="71">
        <f t="shared" si="312"/>
        <v>0</v>
      </c>
      <c r="AN521" s="59">
        <f t="shared" si="313"/>
        <v>0</v>
      </c>
      <c r="AO521" s="58">
        <f>IF(H521=1,IF(D521&lt;HORAS!$B$104,HORAS!$D$104-HORAS!$B$104,HORAS!$D$104-D521),0)</f>
        <v>0</v>
      </c>
      <c r="AP521" s="58">
        <f>IF(H521=1,IF(E521&gt;HORAS!$C$104,HORAS!$C$104,E521),0)</f>
        <v>0</v>
      </c>
      <c r="AQ521" s="58">
        <f t="shared" si="314"/>
        <v>0</v>
      </c>
      <c r="AR521" s="72">
        <f t="shared" si="315"/>
        <v>0</v>
      </c>
      <c r="AS521" s="72">
        <f t="shared" si="316"/>
        <v>0</v>
      </c>
      <c r="AT521" s="68">
        <f>IF(AS521&lt;=HORAS!$B$115,0,IF(AS521&lt;=HORAS!$B$116,0.25,IF(AS521&lt;=HORAS!$B$117,0.5,IF(AS521&lt;=HORAS!$B$114,0.75,1))))</f>
        <v>0</v>
      </c>
      <c r="AU521" s="67">
        <f t="shared" si="317"/>
        <v>0</v>
      </c>
      <c r="AV521" s="59">
        <f>IF(H521=1,IF(E521&gt;HORAS!$C$104,E521-HORAS!$C$104),0)</f>
        <v>0</v>
      </c>
      <c r="AW521" s="67">
        <f t="shared" si="318"/>
        <v>0</v>
      </c>
      <c r="AX521" s="67">
        <f t="shared" si="319"/>
        <v>0</v>
      </c>
      <c r="AY521" s="68">
        <f>IF(AX521&lt;=HORAS!$B$115,0,IF(AX521&lt;=HORAS!$B$116,0.25,IF(AX521&lt;=HORAS!$B$117,0.5,IF(AX521&lt;=HORAS!$B$114,0.75,1))))</f>
        <v>0</v>
      </c>
      <c r="AZ521" s="67">
        <f t="shared" si="320"/>
        <v>0</v>
      </c>
      <c r="BA521" s="67"/>
    </row>
    <row r="522" spans="1:53" s="72" customFormat="1" x14ac:dyDescent="0.2">
      <c r="A522" s="64"/>
      <c r="B522" s="64"/>
      <c r="C522" s="61"/>
      <c r="D522" s="62"/>
      <c r="E522" s="59"/>
      <c r="F522" s="66">
        <f>IF(G522=1,0,IF(E522&gt;HORAS!$B$96,E522-HORAS!$B$96,))</f>
        <v>0</v>
      </c>
      <c r="G522" s="67">
        <f t="shared" si="321"/>
        <v>0</v>
      </c>
      <c r="H522" s="67">
        <f>IF(D522&gt;=HORAS!$B$103,1,0)</f>
        <v>0</v>
      </c>
      <c r="I522" s="68">
        <f t="shared" si="322"/>
        <v>0</v>
      </c>
      <c r="J522" s="68">
        <f>IF(I522&lt;=HORAS!$B$115,0,IF(I522&lt;=HORAS!$B$116,0.25,IF(I522&lt;=HORAS!$B$117,0.5,IF(I522&lt;=HORAS!$B$114,0.75,1))))</f>
        <v>0</v>
      </c>
      <c r="K522" s="69">
        <f>IF(G522=1,0,IF(E522&gt;HORAS!$B$97,E522-HORAS!$B$97,0))</f>
        <v>0</v>
      </c>
      <c r="L522" s="68">
        <f t="shared" si="323"/>
        <v>0</v>
      </c>
      <c r="M522" s="68">
        <f t="shared" si="324"/>
        <v>0</v>
      </c>
      <c r="N522" s="67">
        <f t="shared" si="325"/>
        <v>0</v>
      </c>
      <c r="O522" s="67">
        <f>IF(E522&lt;HORAS!$B$97,J522,0)</f>
        <v>0</v>
      </c>
      <c r="P522" s="67">
        <f t="shared" si="326"/>
        <v>0</v>
      </c>
      <c r="Q522" s="67">
        <f>IF(E522&gt;HORAS!$B$97,J522,0)</f>
        <v>0</v>
      </c>
      <c r="R522" s="67">
        <f t="shared" si="299"/>
        <v>0</v>
      </c>
      <c r="S522" s="67">
        <f t="shared" si="300"/>
        <v>0</v>
      </c>
      <c r="T522" s="67"/>
      <c r="U522" s="67">
        <f t="shared" si="301"/>
        <v>6</v>
      </c>
      <c r="V522" s="70" t="e">
        <f>VLOOKUP(C522,HORAS!$A$120:$A$137,1,FALSE)</f>
        <v>#N/A</v>
      </c>
      <c r="W522" s="67" t="b">
        <f t="shared" si="302"/>
        <v>1</v>
      </c>
      <c r="X522" s="59">
        <f t="shared" si="303"/>
        <v>0</v>
      </c>
      <c r="Y522" s="71">
        <f t="shared" si="304"/>
        <v>0</v>
      </c>
      <c r="Z522" s="71">
        <f t="shared" si="305"/>
        <v>0</v>
      </c>
      <c r="AA522" s="67">
        <f t="shared" si="306"/>
        <v>0</v>
      </c>
      <c r="AB522" s="67">
        <f t="shared" si="307"/>
        <v>0</v>
      </c>
      <c r="AC522" s="69">
        <f>IF(U522=7,IF(E522&gt;HORAS!$B$97,E522-HORAS!$B$97,0),IF(W522=FALSE,IF(E522&gt;HORAS!$B$97,E522-HORAS!$B$97,0),0))</f>
        <v>0</v>
      </c>
      <c r="AD522" s="71">
        <f t="shared" si="308"/>
        <v>0</v>
      </c>
      <c r="AE522" s="71">
        <f t="shared" si="309"/>
        <v>0</v>
      </c>
      <c r="AF522" s="68">
        <f>IF(AE522&lt;=HORAS!$B$115,0,IF(AE522&lt;=HORAS!$B$116,0.25,IF(AE522&lt;=HORAS!$B$117,0.5,IF(AE522&lt;=HORAS!$B$114,0.75,1))))</f>
        <v>0</v>
      </c>
      <c r="AG522" s="67">
        <f t="shared" si="310"/>
        <v>0</v>
      </c>
      <c r="AH522" s="67">
        <f>IF(AA522&gt;=8,IF(E522&lt;HORAS!$B$97,AF522,0),0)</f>
        <v>0</v>
      </c>
      <c r="AI522" s="67">
        <f>IF(E522&gt;=HORAS!$B$97,AF522,0)</f>
        <v>0</v>
      </c>
      <c r="AJ522" s="67">
        <f t="shared" si="311"/>
        <v>0</v>
      </c>
      <c r="AK522" s="67">
        <f t="shared" si="311"/>
        <v>0</v>
      </c>
      <c r="AL522" s="71">
        <f t="shared" si="312"/>
        <v>0</v>
      </c>
      <c r="AN522" s="59">
        <f t="shared" si="313"/>
        <v>0</v>
      </c>
      <c r="AO522" s="58">
        <f>IF(H522=1,IF(D522&lt;HORAS!$B$104,HORAS!$D$104-HORAS!$B$104,HORAS!$D$104-D522),0)</f>
        <v>0</v>
      </c>
      <c r="AP522" s="58">
        <f>IF(H522=1,IF(E522&gt;HORAS!$C$104,HORAS!$C$104,E522),0)</f>
        <v>0</v>
      </c>
      <c r="AQ522" s="58">
        <f t="shared" si="314"/>
        <v>0</v>
      </c>
      <c r="AR522" s="72">
        <f t="shared" si="315"/>
        <v>0</v>
      </c>
      <c r="AS522" s="72">
        <f t="shared" si="316"/>
        <v>0</v>
      </c>
      <c r="AT522" s="68">
        <f>IF(AS522&lt;=HORAS!$B$115,0,IF(AS522&lt;=HORAS!$B$116,0.25,IF(AS522&lt;=HORAS!$B$117,0.5,IF(AS522&lt;=HORAS!$B$114,0.75,1))))</f>
        <v>0</v>
      </c>
      <c r="AU522" s="67">
        <f t="shared" si="317"/>
        <v>0</v>
      </c>
      <c r="AV522" s="59">
        <f>IF(H522=1,IF(E522&gt;HORAS!$C$104,E522-HORAS!$C$104),0)</f>
        <v>0</v>
      </c>
      <c r="AW522" s="67">
        <f t="shared" si="318"/>
        <v>0</v>
      </c>
      <c r="AX522" s="67">
        <f t="shared" si="319"/>
        <v>0</v>
      </c>
      <c r="AY522" s="68">
        <f>IF(AX522&lt;=HORAS!$B$115,0,IF(AX522&lt;=HORAS!$B$116,0.25,IF(AX522&lt;=HORAS!$B$117,0.5,IF(AX522&lt;=HORAS!$B$114,0.75,1))))</f>
        <v>0</v>
      </c>
      <c r="AZ522" s="67">
        <f t="shared" si="320"/>
        <v>0</v>
      </c>
      <c r="BA522" s="67"/>
    </row>
    <row r="523" spans="1:53" s="72" customFormat="1" x14ac:dyDescent="0.2">
      <c r="A523" s="64"/>
      <c r="B523" s="64"/>
      <c r="C523" s="61"/>
      <c r="D523" s="62"/>
      <c r="E523" s="59"/>
      <c r="F523" s="66">
        <f>IF(G523=1,0,IF(E523&gt;HORAS!$B$96,E523-HORAS!$B$96,))</f>
        <v>0</v>
      </c>
      <c r="G523" s="67">
        <f t="shared" si="321"/>
        <v>0</v>
      </c>
      <c r="H523" s="67">
        <f>IF(D523&gt;=HORAS!$B$103,1,0)</f>
        <v>0</v>
      </c>
      <c r="I523" s="68">
        <f t="shared" si="322"/>
        <v>0</v>
      </c>
      <c r="J523" s="68">
        <f>IF(I523&lt;=HORAS!$B$115,0,IF(I523&lt;=HORAS!$B$116,0.25,IF(I523&lt;=HORAS!$B$117,0.5,IF(I523&lt;=HORAS!$B$114,0.75,1))))</f>
        <v>0</v>
      </c>
      <c r="K523" s="69">
        <f>IF(G523=1,0,IF(E523&gt;HORAS!$B$97,E523-HORAS!$B$97,0))</f>
        <v>0</v>
      </c>
      <c r="L523" s="68">
        <f t="shared" si="323"/>
        <v>0</v>
      </c>
      <c r="M523" s="68">
        <f t="shared" si="324"/>
        <v>0</v>
      </c>
      <c r="N523" s="67">
        <f t="shared" si="325"/>
        <v>0</v>
      </c>
      <c r="O523" s="67">
        <f>IF(E523&lt;HORAS!$B$97,J523,0)</f>
        <v>0</v>
      </c>
      <c r="P523" s="67">
        <f t="shared" si="326"/>
        <v>0</v>
      </c>
      <c r="Q523" s="67">
        <f>IF(E523&gt;HORAS!$B$97,J523,0)</f>
        <v>0</v>
      </c>
      <c r="R523" s="67">
        <f t="shared" si="299"/>
        <v>0</v>
      </c>
      <c r="S523" s="67">
        <f t="shared" si="300"/>
        <v>0</v>
      </c>
      <c r="T523" s="67"/>
      <c r="U523" s="67">
        <f t="shared" si="301"/>
        <v>6</v>
      </c>
      <c r="V523" s="70" t="e">
        <f>VLOOKUP(C523,HORAS!$A$120:$A$137,1,FALSE)</f>
        <v>#N/A</v>
      </c>
      <c r="W523" s="67" t="b">
        <f t="shared" si="302"/>
        <v>1</v>
      </c>
      <c r="X523" s="59">
        <f t="shared" si="303"/>
        <v>0</v>
      </c>
      <c r="Y523" s="71">
        <f t="shared" si="304"/>
        <v>0</v>
      </c>
      <c r="Z523" s="71">
        <f t="shared" si="305"/>
        <v>0</v>
      </c>
      <c r="AA523" s="67">
        <f t="shared" si="306"/>
        <v>0</v>
      </c>
      <c r="AB523" s="67">
        <f t="shared" si="307"/>
        <v>0</v>
      </c>
      <c r="AC523" s="69">
        <f>IF(U523=7,IF(E523&gt;HORAS!$B$97,E523-HORAS!$B$97,0),IF(W523=FALSE,IF(E523&gt;HORAS!$B$97,E523-HORAS!$B$97,0),0))</f>
        <v>0</v>
      </c>
      <c r="AD523" s="71">
        <f t="shared" si="308"/>
        <v>0</v>
      </c>
      <c r="AE523" s="71">
        <f t="shared" si="309"/>
        <v>0</v>
      </c>
      <c r="AF523" s="68">
        <f>IF(AE523&lt;=HORAS!$B$115,0,IF(AE523&lt;=HORAS!$B$116,0.25,IF(AE523&lt;=HORAS!$B$117,0.5,IF(AE523&lt;=HORAS!$B$114,0.75,1))))</f>
        <v>0</v>
      </c>
      <c r="AG523" s="67">
        <f t="shared" si="310"/>
        <v>0</v>
      </c>
      <c r="AH523" s="67">
        <f>IF(AA523&gt;=8,IF(E523&lt;HORAS!$B$97,AF523,0),0)</f>
        <v>0</v>
      </c>
      <c r="AI523" s="67">
        <f>IF(E523&gt;=HORAS!$B$97,AF523,0)</f>
        <v>0</v>
      </c>
      <c r="AJ523" s="67">
        <f t="shared" si="311"/>
        <v>0</v>
      </c>
      <c r="AK523" s="67">
        <f t="shared" si="311"/>
        <v>0</v>
      </c>
      <c r="AL523" s="71">
        <f t="shared" si="312"/>
        <v>0</v>
      </c>
      <c r="AN523" s="59">
        <f t="shared" si="313"/>
        <v>0</v>
      </c>
      <c r="AO523" s="58">
        <f>IF(H523=1,IF(D523&lt;HORAS!$B$104,HORAS!$D$104-HORAS!$B$104,HORAS!$D$104-D523),0)</f>
        <v>0</v>
      </c>
      <c r="AP523" s="58">
        <f>IF(H523=1,IF(E523&gt;HORAS!$C$104,HORAS!$C$104,E523),0)</f>
        <v>0</v>
      </c>
      <c r="AQ523" s="58">
        <f t="shared" si="314"/>
        <v>0</v>
      </c>
      <c r="AR523" s="72">
        <f t="shared" si="315"/>
        <v>0</v>
      </c>
      <c r="AS523" s="72">
        <f t="shared" si="316"/>
        <v>0</v>
      </c>
      <c r="AT523" s="68">
        <f>IF(AS523&lt;=HORAS!$B$115,0,IF(AS523&lt;=HORAS!$B$116,0.25,IF(AS523&lt;=HORAS!$B$117,0.5,IF(AS523&lt;=HORAS!$B$114,0.75,1))))</f>
        <v>0</v>
      </c>
      <c r="AU523" s="67">
        <f t="shared" si="317"/>
        <v>0</v>
      </c>
      <c r="AV523" s="59">
        <f>IF(H523=1,IF(E523&gt;HORAS!$C$104,E523-HORAS!$C$104),0)</f>
        <v>0</v>
      </c>
      <c r="AW523" s="67">
        <f t="shared" si="318"/>
        <v>0</v>
      </c>
      <c r="AX523" s="67">
        <f t="shared" si="319"/>
        <v>0</v>
      </c>
      <c r="AY523" s="68">
        <f>IF(AX523&lt;=HORAS!$B$115,0,IF(AX523&lt;=HORAS!$B$116,0.25,IF(AX523&lt;=HORAS!$B$117,0.5,IF(AX523&lt;=HORAS!$B$114,0.75,1))))</f>
        <v>0</v>
      </c>
      <c r="AZ523" s="67">
        <f t="shared" si="320"/>
        <v>0</v>
      </c>
      <c r="BA523" s="67"/>
    </row>
    <row r="524" spans="1:53" s="72" customFormat="1" x14ac:dyDescent="0.2">
      <c r="A524" s="64"/>
      <c r="B524" s="64"/>
      <c r="C524" s="61"/>
      <c r="D524" s="62"/>
      <c r="E524" s="59"/>
      <c r="F524" s="66">
        <f>IF(G524=1,0,IF(E524&gt;HORAS!$B$96,E524-HORAS!$B$96,))</f>
        <v>0</v>
      </c>
      <c r="G524" s="67">
        <f t="shared" si="321"/>
        <v>0</v>
      </c>
      <c r="H524" s="67">
        <f>IF(D524&gt;=HORAS!$B$103,1,0)</f>
        <v>0</v>
      </c>
      <c r="I524" s="68">
        <f t="shared" si="322"/>
        <v>0</v>
      </c>
      <c r="J524" s="68">
        <f>IF(I524&lt;=HORAS!$B$115,0,IF(I524&lt;=HORAS!$B$116,0.25,IF(I524&lt;=HORAS!$B$117,0.5,IF(I524&lt;=HORAS!$B$114,0.75,1))))</f>
        <v>0</v>
      </c>
      <c r="K524" s="69">
        <f>IF(G524=1,0,IF(E524&gt;HORAS!$B$97,E524-HORAS!$B$97,0))</f>
        <v>0</v>
      </c>
      <c r="L524" s="68">
        <f t="shared" si="323"/>
        <v>0</v>
      </c>
      <c r="M524" s="68">
        <f t="shared" si="324"/>
        <v>0</v>
      </c>
      <c r="N524" s="67">
        <f t="shared" si="325"/>
        <v>0</v>
      </c>
      <c r="O524" s="67">
        <f>IF(E524&lt;HORAS!$B$97,J524,0)</f>
        <v>0</v>
      </c>
      <c r="P524" s="67">
        <f t="shared" si="326"/>
        <v>0</v>
      </c>
      <c r="Q524" s="67">
        <f>IF(E524&gt;HORAS!$B$97,J524,0)</f>
        <v>0</v>
      </c>
      <c r="R524" s="67">
        <f t="shared" si="299"/>
        <v>0</v>
      </c>
      <c r="S524" s="67">
        <f t="shared" si="300"/>
        <v>0</v>
      </c>
      <c r="T524" s="67"/>
      <c r="U524" s="67">
        <f t="shared" si="301"/>
        <v>6</v>
      </c>
      <c r="V524" s="70" t="e">
        <f>VLOOKUP(C524,HORAS!$A$120:$A$137,1,FALSE)</f>
        <v>#N/A</v>
      </c>
      <c r="W524" s="67" t="b">
        <f t="shared" si="302"/>
        <v>1</v>
      </c>
      <c r="X524" s="59">
        <f t="shared" si="303"/>
        <v>0</v>
      </c>
      <c r="Y524" s="71">
        <f t="shared" si="304"/>
        <v>0</v>
      </c>
      <c r="Z524" s="71">
        <f t="shared" si="305"/>
        <v>0</v>
      </c>
      <c r="AA524" s="67">
        <f t="shared" si="306"/>
        <v>0</v>
      </c>
      <c r="AB524" s="67">
        <f t="shared" si="307"/>
        <v>0</v>
      </c>
      <c r="AC524" s="69">
        <f>IF(U524=7,IF(E524&gt;HORAS!$B$97,E524-HORAS!$B$97,0),IF(W524=FALSE,IF(E524&gt;HORAS!$B$97,E524-HORAS!$B$97,0),0))</f>
        <v>0</v>
      </c>
      <c r="AD524" s="71">
        <f t="shared" si="308"/>
        <v>0</v>
      </c>
      <c r="AE524" s="71">
        <f t="shared" si="309"/>
        <v>0</v>
      </c>
      <c r="AF524" s="68">
        <f>IF(AE524&lt;=HORAS!$B$115,0,IF(AE524&lt;=HORAS!$B$116,0.25,IF(AE524&lt;=HORAS!$B$117,0.5,IF(AE524&lt;=HORAS!$B$114,0.75,1))))</f>
        <v>0</v>
      </c>
      <c r="AG524" s="67">
        <f t="shared" si="310"/>
        <v>0</v>
      </c>
      <c r="AH524" s="67">
        <f>IF(AA524&gt;=8,IF(E524&lt;HORAS!$B$97,AF524,0),0)</f>
        <v>0</v>
      </c>
      <c r="AI524" s="67">
        <f>IF(E524&gt;=HORAS!$B$97,AF524,0)</f>
        <v>0</v>
      </c>
      <c r="AJ524" s="67">
        <f t="shared" si="311"/>
        <v>0</v>
      </c>
      <c r="AK524" s="67">
        <f t="shared" si="311"/>
        <v>0</v>
      </c>
      <c r="AL524" s="71">
        <f t="shared" si="312"/>
        <v>0</v>
      </c>
      <c r="AN524" s="59">
        <f t="shared" si="313"/>
        <v>0</v>
      </c>
      <c r="AO524" s="58">
        <f>IF(H524=1,IF(D524&lt;HORAS!$B$104,HORAS!$D$104-HORAS!$B$104,HORAS!$D$104-D524),0)</f>
        <v>0</v>
      </c>
      <c r="AP524" s="58">
        <f>IF(H524=1,IF(E524&gt;HORAS!$C$104,HORAS!$C$104,E524),0)</f>
        <v>0</v>
      </c>
      <c r="AQ524" s="58">
        <f t="shared" si="314"/>
        <v>0</v>
      </c>
      <c r="AR524" s="72">
        <f t="shared" si="315"/>
        <v>0</v>
      </c>
      <c r="AS524" s="72">
        <f t="shared" si="316"/>
        <v>0</v>
      </c>
      <c r="AT524" s="68">
        <f>IF(AS524&lt;=HORAS!$B$115,0,IF(AS524&lt;=HORAS!$B$116,0.25,IF(AS524&lt;=HORAS!$B$117,0.5,IF(AS524&lt;=HORAS!$B$114,0.75,1))))</f>
        <v>0</v>
      </c>
      <c r="AU524" s="67">
        <f t="shared" si="317"/>
        <v>0</v>
      </c>
      <c r="AV524" s="59">
        <f>IF(H524=1,IF(E524&gt;HORAS!$C$104,E524-HORAS!$C$104),0)</f>
        <v>0</v>
      </c>
      <c r="AW524" s="67">
        <f t="shared" si="318"/>
        <v>0</v>
      </c>
      <c r="AX524" s="67">
        <f t="shared" si="319"/>
        <v>0</v>
      </c>
      <c r="AY524" s="68">
        <f>IF(AX524&lt;=HORAS!$B$115,0,IF(AX524&lt;=HORAS!$B$116,0.25,IF(AX524&lt;=HORAS!$B$117,0.5,IF(AX524&lt;=HORAS!$B$114,0.75,1))))</f>
        <v>0</v>
      </c>
      <c r="AZ524" s="67">
        <f t="shared" si="320"/>
        <v>0</v>
      </c>
      <c r="BA524" s="67"/>
    </row>
    <row r="525" spans="1:53" s="72" customFormat="1" x14ac:dyDescent="0.2">
      <c r="A525" s="64"/>
      <c r="B525" s="64"/>
      <c r="C525" s="61"/>
      <c r="D525" s="62"/>
      <c r="E525" s="59"/>
      <c r="F525" s="66">
        <f>IF(G525=1,0,IF(E525&gt;HORAS!$B$96,E525-HORAS!$B$96,))</f>
        <v>0</v>
      </c>
      <c r="G525" s="67">
        <f t="shared" si="321"/>
        <v>0</v>
      </c>
      <c r="H525" s="67">
        <f>IF(D525&gt;=HORAS!$B$103,1,0)</f>
        <v>0</v>
      </c>
      <c r="I525" s="68">
        <f t="shared" si="322"/>
        <v>0</v>
      </c>
      <c r="J525" s="68">
        <f>IF(I525&lt;=HORAS!$B$115,0,IF(I525&lt;=HORAS!$B$116,0.25,IF(I525&lt;=HORAS!$B$117,0.5,IF(I525&lt;=HORAS!$B$114,0.75,1))))</f>
        <v>0</v>
      </c>
      <c r="K525" s="69">
        <f>IF(G525=1,0,IF(E525&gt;HORAS!$B$97,E525-HORAS!$B$97,0))</f>
        <v>0</v>
      </c>
      <c r="L525" s="68">
        <f t="shared" si="323"/>
        <v>0</v>
      </c>
      <c r="M525" s="68">
        <f t="shared" si="324"/>
        <v>0</v>
      </c>
      <c r="N525" s="67">
        <f t="shared" si="325"/>
        <v>0</v>
      </c>
      <c r="O525" s="67">
        <f>IF(E525&lt;HORAS!$B$97,J525,0)</f>
        <v>0</v>
      </c>
      <c r="P525" s="67">
        <f t="shared" si="326"/>
        <v>0</v>
      </c>
      <c r="Q525" s="67">
        <f>IF(E525&gt;HORAS!$B$97,J525,0)</f>
        <v>0</v>
      </c>
      <c r="R525" s="67">
        <f t="shared" si="299"/>
        <v>0</v>
      </c>
      <c r="S525" s="67">
        <f t="shared" si="300"/>
        <v>0</v>
      </c>
      <c r="T525" s="67"/>
      <c r="U525" s="67">
        <f t="shared" si="301"/>
        <v>6</v>
      </c>
      <c r="V525" s="70" t="e">
        <f>VLOOKUP(C525,HORAS!$A$120:$A$137,1,FALSE)</f>
        <v>#N/A</v>
      </c>
      <c r="W525" s="67" t="b">
        <f t="shared" si="302"/>
        <v>1</v>
      </c>
      <c r="X525" s="59">
        <f t="shared" si="303"/>
        <v>0</v>
      </c>
      <c r="Y525" s="71">
        <f t="shared" si="304"/>
        <v>0</v>
      </c>
      <c r="Z525" s="71">
        <f t="shared" si="305"/>
        <v>0</v>
      </c>
      <c r="AA525" s="67">
        <f t="shared" si="306"/>
        <v>0</v>
      </c>
      <c r="AB525" s="67">
        <f t="shared" si="307"/>
        <v>0</v>
      </c>
      <c r="AC525" s="69">
        <f>IF(U525=7,IF(E525&gt;HORAS!$B$97,E525-HORAS!$B$97,0),IF(W525=FALSE,IF(E525&gt;HORAS!$B$97,E525-HORAS!$B$97,0),0))</f>
        <v>0</v>
      </c>
      <c r="AD525" s="71">
        <f t="shared" si="308"/>
        <v>0</v>
      </c>
      <c r="AE525" s="71">
        <f t="shared" si="309"/>
        <v>0</v>
      </c>
      <c r="AF525" s="68">
        <f>IF(AE525&lt;=HORAS!$B$115,0,IF(AE525&lt;=HORAS!$B$116,0.25,IF(AE525&lt;=HORAS!$B$117,0.5,IF(AE525&lt;=HORAS!$B$114,0.75,1))))</f>
        <v>0</v>
      </c>
      <c r="AG525" s="67">
        <f t="shared" si="310"/>
        <v>0</v>
      </c>
      <c r="AH525" s="67">
        <f>IF(AA525&gt;=8,IF(E525&lt;HORAS!$B$97,AF525,0),0)</f>
        <v>0</v>
      </c>
      <c r="AI525" s="67">
        <f>IF(E525&gt;=HORAS!$B$97,AF525,0)</f>
        <v>0</v>
      </c>
      <c r="AJ525" s="67">
        <f t="shared" si="311"/>
        <v>0</v>
      </c>
      <c r="AK525" s="67">
        <f t="shared" si="311"/>
        <v>0</v>
      </c>
      <c r="AL525" s="71">
        <f t="shared" si="312"/>
        <v>0</v>
      </c>
      <c r="AN525" s="59">
        <f t="shared" si="313"/>
        <v>0</v>
      </c>
      <c r="AO525" s="58">
        <f>IF(H525=1,IF(D525&lt;HORAS!$B$104,HORAS!$D$104-HORAS!$B$104,HORAS!$D$104-D525),0)</f>
        <v>0</v>
      </c>
      <c r="AP525" s="58">
        <f>IF(H525=1,IF(E525&gt;HORAS!$C$104,HORAS!$C$104,E525),0)</f>
        <v>0</v>
      </c>
      <c r="AQ525" s="58">
        <f t="shared" si="314"/>
        <v>0</v>
      </c>
      <c r="AR525" s="72">
        <f t="shared" si="315"/>
        <v>0</v>
      </c>
      <c r="AS525" s="72">
        <f t="shared" si="316"/>
        <v>0</v>
      </c>
      <c r="AT525" s="68">
        <f>IF(AS525&lt;=HORAS!$B$115,0,IF(AS525&lt;=HORAS!$B$116,0.25,IF(AS525&lt;=HORAS!$B$117,0.5,IF(AS525&lt;=HORAS!$B$114,0.75,1))))</f>
        <v>0</v>
      </c>
      <c r="AU525" s="67">
        <f t="shared" si="317"/>
        <v>0</v>
      </c>
      <c r="AV525" s="59">
        <f>IF(H525=1,IF(E525&gt;HORAS!$C$104,E525-HORAS!$C$104),0)</f>
        <v>0</v>
      </c>
      <c r="AW525" s="67">
        <f t="shared" si="318"/>
        <v>0</v>
      </c>
      <c r="AX525" s="67">
        <f t="shared" si="319"/>
        <v>0</v>
      </c>
      <c r="AY525" s="68">
        <f>IF(AX525&lt;=HORAS!$B$115,0,IF(AX525&lt;=HORAS!$B$116,0.25,IF(AX525&lt;=HORAS!$B$117,0.5,IF(AX525&lt;=HORAS!$B$114,0.75,1))))</f>
        <v>0</v>
      </c>
      <c r="AZ525" s="67">
        <f t="shared" si="320"/>
        <v>0</v>
      </c>
      <c r="BA525" s="67"/>
    </row>
    <row r="526" spans="1:53" s="72" customFormat="1" x14ac:dyDescent="0.2">
      <c r="A526" s="64"/>
      <c r="B526" s="64"/>
      <c r="C526" s="61"/>
      <c r="D526" s="62"/>
      <c r="E526" s="59"/>
      <c r="F526" s="66">
        <f>IF(G526=1,0,IF(E526&gt;HORAS!$B$96,E526-HORAS!$B$96,))</f>
        <v>0</v>
      </c>
      <c r="G526" s="67">
        <f t="shared" si="321"/>
        <v>0</v>
      </c>
      <c r="H526" s="67">
        <f>IF(D526&gt;=HORAS!$B$103,1,0)</f>
        <v>0</v>
      </c>
      <c r="I526" s="68">
        <f t="shared" si="322"/>
        <v>0</v>
      </c>
      <c r="J526" s="68">
        <f>IF(I526&lt;=HORAS!$B$115,0,IF(I526&lt;=HORAS!$B$116,0.25,IF(I526&lt;=HORAS!$B$117,0.5,IF(I526&lt;=HORAS!$B$114,0.75,1))))</f>
        <v>0</v>
      </c>
      <c r="K526" s="69">
        <f>IF(G526=1,0,IF(E526&gt;HORAS!$B$97,E526-HORAS!$B$97,0))</f>
        <v>0</v>
      </c>
      <c r="L526" s="68">
        <f t="shared" si="323"/>
        <v>0</v>
      </c>
      <c r="M526" s="68">
        <f t="shared" si="324"/>
        <v>0</v>
      </c>
      <c r="N526" s="67">
        <f t="shared" si="325"/>
        <v>0</v>
      </c>
      <c r="O526" s="67">
        <f>IF(E526&lt;HORAS!$B$97,J526,0)</f>
        <v>0</v>
      </c>
      <c r="P526" s="67">
        <f t="shared" si="326"/>
        <v>0</v>
      </c>
      <c r="Q526" s="67">
        <f>IF(E526&gt;HORAS!$B$97,J526,0)</f>
        <v>0</v>
      </c>
      <c r="R526" s="67">
        <f t="shared" si="299"/>
        <v>0</v>
      </c>
      <c r="S526" s="67">
        <f t="shared" si="300"/>
        <v>0</v>
      </c>
      <c r="T526" s="67"/>
      <c r="U526" s="67">
        <f t="shared" si="301"/>
        <v>6</v>
      </c>
      <c r="V526" s="70" t="e">
        <f>VLOOKUP(C526,HORAS!$A$120:$A$137,1,FALSE)</f>
        <v>#N/A</v>
      </c>
      <c r="W526" s="67" t="b">
        <f t="shared" si="302"/>
        <v>1</v>
      </c>
      <c r="X526" s="59">
        <f t="shared" si="303"/>
        <v>0</v>
      </c>
      <c r="Y526" s="71">
        <f t="shared" si="304"/>
        <v>0</v>
      </c>
      <c r="Z526" s="71">
        <f t="shared" si="305"/>
        <v>0</v>
      </c>
      <c r="AA526" s="67">
        <f t="shared" si="306"/>
        <v>0</v>
      </c>
      <c r="AB526" s="67">
        <f t="shared" si="307"/>
        <v>0</v>
      </c>
      <c r="AC526" s="69">
        <f>IF(U526=7,IF(E526&gt;HORAS!$B$97,E526-HORAS!$B$97,0),IF(W526=FALSE,IF(E526&gt;HORAS!$B$97,E526-HORAS!$B$97,0),0))</f>
        <v>0</v>
      </c>
      <c r="AD526" s="71">
        <f t="shared" si="308"/>
        <v>0</v>
      </c>
      <c r="AE526" s="71">
        <f t="shared" si="309"/>
        <v>0</v>
      </c>
      <c r="AF526" s="68">
        <f>IF(AE526&lt;=HORAS!$B$115,0,IF(AE526&lt;=HORAS!$B$116,0.25,IF(AE526&lt;=HORAS!$B$117,0.5,IF(AE526&lt;=HORAS!$B$114,0.75,1))))</f>
        <v>0</v>
      </c>
      <c r="AG526" s="67">
        <f t="shared" si="310"/>
        <v>0</v>
      </c>
      <c r="AH526" s="67">
        <f>IF(AA526&gt;=8,IF(E526&lt;HORAS!$B$97,AF526,0),0)</f>
        <v>0</v>
      </c>
      <c r="AI526" s="67">
        <f>IF(E526&gt;=HORAS!$B$97,AF526,0)</f>
        <v>0</v>
      </c>
      <c r="AJ526" s="67">
        <f t="shared" si="311"/>
        <v>0</v>
      </c>
      <c r="AK526" s="67">
        <f t="shared" si="311"/>
        <v>0</v>
      </c>
      <c r="AL526" s="71">
        <f t="shared" si="312"/>
        <v>0</v>
      </c>
      <c r="AN526" s="59">
        <f t="shared" si="313"/>
        <v>0</v>
      </c>
      <c r="AO526" s="58">
        <f>IF(H526=1,IF(D526&lt;HORAS!$B$104,HORAS!$D$104-HORAS!$B$104,HORAS!$D$104-D526),0)</f>
        <v>0</v>
      </c>
      <c r="AP526" s="58">
        <f>IF(H526=1,IF(E526&gt;HORAS!$C$104,HORAS!$C$104,E526),0)</f>
        <v>0</v>
      </c>
      <c r="AQ526" s="58">
        <f t="shared" si="314"/>
        <v>0</v>
      </c>
      <c r="AR526" s="72">
        <f t="shared" si="315"/>
        <v>0</v>
      </c>
      <c r="AS526" s="72">
        <f t="shared" si="316"/>
        <v>0</v>
      </c>
      <c r="AT526" s="68">
        <f>IF(AS526&lt;=HORAS!$B$115,0,IF(AS526&lt;=HORAS!$B$116,0.25,IF(AS526&lt;=HORAS!$B$117,0.5,IF(AS526&lt;=HORAS!$B$114,0.75,1))))</f>
        <v>0</v>
      </c>
      <c r="AU526" s="67">
        <f t="shared" si="317"/>
        <v>0</v>
      </c>
      <c r="AV526" s="59">
        <f>IF(H526=1,IF(E526&gt;HORAS!$C$104,E526-HORAS!$C$104),0)</f>
        <v>0</v>
      </c>
      <c r="AW526" s="67">
        <f t="shared" si="318"/>
        <v>0</v>
      </c>
      <c r="AX526" s="67">
        <f t="shared" si="319"/>
        <v>0</v>
      </c>
      <c r="AY526" s="68">
        <f>IF(AX526&lt;=HORAS!$B$115,0,IF(AX526&lt;=HORAS!$B$116,0.25,IF(AX526&lt;=HORAS!$B$117,0.5,IF(AX526&lt;=HORAS!$B$114,0.75,1))))</f>
        <v>0</v>
      </c>
      <c r="AZ526" s="67">
        <f t="shared" si="320"/>
        <v>0</v>
      </c>
      <c r="BA526" s="67"/>
    </row>
    <row r="527" spans="1:53" s="72" customFormat="1" x14ac:dyDescent="0.2">
      <c r="A527" s="64"/>
      <c r="B527" s="64"/>
      <c r="C527" s="61"/>
      <c r="D527" s="62"/>
      <c r="E527" s="59"/>
      <c r="F527" s="66">
        <f>IF(G527=1,0,IF(E527&gt;HORAS!$B$96,E527-HORAS!$B$96,))</f>
        <v>0</v>
      </c>
      <c r="G527" s="67">
        <f t="shared" si="321"/>
        <v>0</v>
      </c>
      <c r="H527" s="67">
        <f>IF(D527&gt;=HORAS!$B$103,1,0)</f>
        <v>0</v>
      </c>
      <c r="I527" s="68">
        <f t="shared" si="322"/>
        <v>0</v>
      </c>
      <c r="J527" s="68">
        <f>IF(I527&lt;=HORAS!$B$115,0,IF(I527&lt;=HORAS!$B$116,0.25,IF(I527&lt;=HORAS!$B$117,0.5,IF(I527&lt;=HORAS!$B$114,0.75,1))))</f>
        <v>0</v>
      </c>
      <c r="K527" s="69">
        <f>IF(G527=1,0,IF(E527&gt;HORAS!$B$97,E527-HORAS!$B$97,0))</f>
        <v>0</v>
      </c>
      <c r="L527" s="68">
        <f t="shared" si="323"/>
        <v>0</v>
      </c>
      <c r="M527" s="68">
        <f t="shared" si="324"/>
        <v>0</v>
      </c>
      <c r="N527" s="67">
        <f t="shared" si="325"/>
        <v>0</v>
      </c>
      <c r="O527" s="67">
        <f>IF(E527&lt;HORAS!$B$97,J527,0)</f>
        <v>0</v>
      </c>
      <c r="P527" s="67">
        <f t="shared" si="326"/>
        <v>0</v>
      </c>
      <c r="Q527" s="67">
        <f>IF(E527&gt;HORAS!$B$97,J527,0)</f>
        <v>0</v>
      </c>
      <c r="R527" s="67">
        <f t="shared" si="299"/>
        <v>0</v>
      </c>
      <c r="S527" s="67">
        <f t="shared" si="300"/>
        <v>0</v>
      </c>
      <c r="T527" s="67"/>
      <c r="U527" s="67">
        <f t="shared" si="301"/>
        <v>6</v>
      </c>
      <c r="V527" s="70" t="e">
        <f>VLOOKUP(C527,HORAS!$A$120:$A$137,1,FALSE)</f>
        <v>#N/A</v>
      </c>
      <c r="W527" s="67" t="b">
        <f t="shared" si="302"/>
        <v>1</v>
      </c>
      <c r="X527" s="59">
        <f t="shared" si="303"/>
        <v>0</v>
      </c>
      <c r="Y527" s="71">
        <f t="shared" si="304"/>
        <v>0</v>
      </c>
      <c r="Z527" s="71">
        <f t="shared" si="305"/>
        <v>0</v>
      </c>
      <c r="AA527" s="67">
        <f t="shared" si="306"/>
        <v>0</v>
      </c>
      <c r="AB527" s="67">
        <f t="shared" si="307"/>
        <v>0</v>
      </c>
      <c r="AC527" s="69">
        <f>IF(U527=7,IF(E527&gt;HORAS!$B$97,E527-HORAS!$B$97,0),IF(W527=FALSE,IF(E527&gt;HORAS!$B$97,E527-HORAS!$B$97,0),0))</f>
        <v>0</v>
      </c>
      <c r="AD527" s="71">
        <f t="shared" si="308"/>
        <v>0</v>
      </c>
      <c r="AE527" s="71">
        <f t="shared" si="309"/>
        <v>0</v>
      </c>
      <c r="AF527" s="68">
        <f>IF(AE527&lt;=HORAS!$B$115,0,IF(AE527&lt;=HORAS!$B$116,0.25,IF(AE527&lt;=HORAS!$B$117,0.5,IF(AE527&lt;=HORAS!$B$114,0.75,1))))</f>
        <v>0</v>
      </c>
      <c r="AG527" s="67">
        <f t="shared" si="310"/>
        <v>0</v>
      </c>
      <c r="AH527" s="67">
        <f>IF(AA527&gt;=8,IF(E527&lt;HORAS!$B$97,AF527,0),0)</f>
        <v>0</v>
      </c>
      <c r="AI527" s="67">
        <f>IF(E527&gt;=HORAS!$B$97,AF527,0)</f>
        <v>0</v>
      </c>
      <c r="AJ527" s="67">
        <f t="shared" si="311"/>
        <v>0</v>
      </c>
      <c r="AK527" s="67">
        <f t="shared" si="311"/>
        <v>0</v>
      </c>
      <c r="AL527" s="71">
        <f t="shared" si="312"/>
        <v>0</v>
      </c>
      <c r="AN527" s="59">
        <f t="shared" si="313"/>
        <v>0</v>
      </c>
      <c r="AO527" s="58">
        <f>IF(H527=1,IF(D527&lt;HORAS!$B$104,HORAS!$D$104-HORAS!$B$104,HORAS!$D$104-D527),0)</f>
        <v>0</v>
      </c>
      <c r="AP527" s="58">
        <f>IF(H527=1,IF(E527&gt;HORAS!$C$104,HORAS!$C$104,E527),0)</f>
        <v>0</v>
      </c>
      <c r="AQ527" s="58">
        <f t="shared" si="314"/>
        <v>0</v>
      </c>
      <c r="AR527" s="72">
        <f t="shared" si="315"/>
        <v>0</v>
      </c>
      <c r="AS527" s="72">
        <f t="shared" si="316"/>
        <v>0</v>
      </c>
      <c r="AT527" s="68">
        <f>IF(AS527&lt;=HORAS!$B$115,0,IF(AS527&lt;=HORAS!$B$116,0.25,IF(AS527&lt;=HORAS!$B$117,0.5,IF(AS527&lt;=HORAS!$B$114,0.75,1))))</f>
        <v>0</v>
      </c>
      <c r="AU527" s="67">
        <f t="shared" si="317"/>
        <v>0</v>
      </c>
      <c r="AV527" s="59">
        <f>IF(H527=1,IF(E527&gt;HORAS!$C$104,E527-HORAS!$C$104),0)</f>
        <v>0</v>
      </c>
      <c r="AW527" s="67">
        <f t="shared" si="318"/>
        <v>0</v>
      </c>
      <c r="AX527" s="67">
        <f t="shared" si="319"/>
        <v>0</v>
      </c>
      <c r="AY527" s="68">
        <f>IF(AX527&lt;=HORAS!$B$115,0,IF(AX527&lt;=HORAS!$B$116,0.25,IF(AX527&lt;=HORAS!$B$117,0.5,IF(AX527&lt;=HORAS!$B$114,0.75,1))))</f>
        <v>0</v>
      </c>
      <c r="AZ527" s="67">
        <f t="shared" si="320"/>
        <v>0</v>
      </c>
      <c r="BA527" s="67"/>
    </row>
    <row r="528" spans="1:53" s="72" customFormat="1" x14ac:dyDescent="0.2">
      <c r="A528" s="64"/>
      <c r="B528" s="64"/>
      <c r="C528" s="61"/>
      <c r="D528" s="62"/>
      <c r="E528" s="59"/>
      <c r="F528" s="66">
        <f>IF(G528=1,0,IF(E528&gt;HORAS!$B$96,E528-HORAS!$B$96,))</f>
        <v>0</v>
      </c>
      <c r="G528" s="67">
        <f t="shared" si="321"/>
        <v>0</v>
      </c>
      <c r="H528" s="67">
        <f>IF(D528&gt;=HORAS!$B$103,1,0)</f>
        <v>0</v>
      </c>
      <c r="I528" s="68">
        <f t="shared" si="322"/>
        <v>0</v>
      </c>
      <c r="J528" s="68">
        <f>IF(I528&lt;=HORAS!$B$115,0,IF(I528&lt;=HORAS!$B$116,0.25,IF(I528&lt;=HORAS!$B$117,0.5,IF(I528&lt;=HORAS!$B$114,0.75,1))))</f>
        <v>0</v>
      </c>
      <c r="K528" s="69">
        <f>IF(G528=1,0,IF(E528&gt;HORAS!$B$97,E528-HORAS!$B$97,0))</f>
        <v>0</v>
      </c>
      <c r="L528" s="68">
        <f t="shared" si="323"/>
        <v>0</v>
      </c>
      <c r="M528" s="68">
        <f t="shared" si="324"/>
        <v>0</v>
      </c>
      <c r="N528" s="67">
        <f t="shared" si="325"/>
        <v>0</v>
      </c>
      <c r="O528" s="67">
        <f>IF(E528&lt;HORAS!$B$97,J528,0)</f>
        <v>0</v>
      </c>
      <c r="P528" s="67">
        <f t="shared" si="326"/>
        <v>0</v>
      </c>
      <c r="Q528" s="67">
        <f>IF(E528&gt;HORAS!$B$97,J528,0)</f>
        <v>0</v>
      </c>
      <c r="R528" s="67">
        <f t="shared" si="299"/>
        <v>0</v>
      </c>
      <c r="S528" s="67">
        <f t="shared" si="300"/>
        <v>0</v>
      </c>
      <c r="T528" s="67"/>
      <c r="U528" s="67">
        <f t="shared" si="301"/>
        <v>6</v>
      </c>
      <c r="V528" s="70" t="e">
        <f>VLOOKUP(C528,HORAS!$A$120:$A$137,1,FALSE)</f>
        <v>#N/A</v>
      </c>
      <c r="W528" s="67" t="b">
        <f t="shared" si="302"/>
        <v>1</v>
      </c>
      <c r="X528" s="59">
        <f t="shared" si="303"/>
        <v>0</v>
      </c>
      <c r="Y528" s="71">
        <f t="shared" si="304"/>
        <v>0</v>
      </c>
      <c r="Z528" s="71">
        <f t="shared" si="305"/>
        <v>0</v>
      </c>
      <c r="AA528" s="67">
        <f t="shared" si="306"/>
        <v>0</v>
      </c>
      <c r="AB528" s="67">
        <f t="shared" si="307"/>
        <v>0</v>
      </c>
      <c r="AC528" s="69">
        <f>IF(U528=7,IF(E528&gt;HORAS!$B$97,E528-HORAS!$B$97,0),IF(W528=FALSE,IF(E528&gt;HORAS!$B$97,E528-HORAS!$B$97,0),0))</f>
        <v>0</v>
      </c>
      <c r="AD528" s="71">
        <f t="shared" si="308"/>
        <v>0</v>
      </c>
      <c r="AE528" s="71">
        <f t="shared" si="309"/>
        <v>0</v>
      </c>
      <c r="AF528" s="68">
        <f>IF(AE528&lt;=HORAS!$B$115,0,IF(AE528&lt;=HORAS!$B$116,0.25,IF(AE528&lt;=HORAS!$B$117,0.5,IF(AE528&lt;=HORAS!$B$114,0.75,1))))</f>
        <v>0</v>
      </c>
      <c r="AG528" s="67">
        <f t="shared" si="310"/>
        <v>0</v>
      </c>
      <c r="AH528" s="67">
        <f>IF(AA528&gt;=8,IF(E528&lt;HORAS!$B$97,AF528,0),0)</f>
        <v>0</v>
      </c>
      <c r="AI528" s="67">
        <f>IF(E528&gt;=HORAS!$B$97,AF528,0)</f>
        <v>0</v>
      </c>
      <c r="AJ528" s="67">
        <f t="shared" si="311"/>
        <v>0</v>
      </c>
      <c r="AK528" s="67">
        <f t="shared" si="311"/>
        <v>0</v>
      </c>
      <c r="AL528" s="71">
        <f t="shared" si="312"/>
        <v>0</v>
      </c>
      <c r="AN528" s="59">
        <f t="shared" si="313"/>
        <v>0</v>
      </c>
      <c r="AO528" s="58">
        <f>IF(H528=1,IF(D528&lt;HORAS!$B$104,HORAS!$D$104-HORAS!$B$104,HORAS!$D$104-D528),0)</f>
        <v>0</v>
      </c>
      <c r="AP528" s="58">
        <f>IF(H528=1,IF(E528&gt;HORAS!$C$104,HORAS!$C$104,E528),0)</f>
        <v>0</v>
      </c>
      <c r="AQ528" s="58">
        <f t="shared" si="314"/>
        <v>0</v>
      </c>
      <c r="AR528" s="72">
        <f t="shared" si="315"/>
        <v>0</v>
      </c>
      <c r="AS528" s="72">
        <f t="shared" si="316"/>
        <v>0</v>
      </c>
      <c r="AT528" s="68">
        <f>IF(AS528&lt;=HORAS!$B$115,0,IF(AS528&lt;=HORAS!$B$116,0.25,IF(AS528&lt;=HORAS!$B$117,0.5,IF(AS528&lt;=HORAS!$B$114,0.75,1))))</f>
        <v>0</v>
      </c>
      <c r="AU528" s="67">
        <f t="shared" si="317"/>
        <v>0</v>
      </c>
      <c r="AV528" s="59">
        <f>IF(H528=1,IF(E528&gt;HORAS!$C$104,E528-HORAS!$C$104),0)</f>
        <v>0</v>
      </c>
      <c r="AW528" s="67">
        <f t="shared" si="318"/>
        <v>0</v>
      </c>
      <c r="AX528" s="67">
        <f t="shared" si="319"/>
        <v>0</v>
      </c>
      <c r="AY528" s="68">
        <f>IF(AX528&lt;=HORAS!$B$115,0,IF(AX528&lt;=HORAS!$B$116,0.25,IF(AX528&lt;=HORAS!$B$117,0.5,IF(AX528&lt;=HORAS!$B$114,0.75,1))))</f>
        <v>0</v>
      </c>
      <c r="AZ528" s="67">
        <f t="shared" si="320"/>
        <v>0</v>
      </c>
      <c r="BA528" s="67"/>
    </row>
    <row r="529" spans="1:53" s="72" customFormat="1" x14ac:dyDescent="0.2">
      <c r="A529" s="64"/>
      <c r="B529" s="64"/>
      <c r="C529" s="61"/>
      <c r="D529" s="62"/>
      <c r="E529" s="59"/>
      <c r="F529" s="66">
        <f>IF(G529=1,0,IF(E529&gt;HORAS!$B$96,E529-HORAS!$B$96,))</f>
        <v>0</v>
      </c>
      <c r="G529" s="67">
        <f t="shared" si="321"/>
        <v>0</v>
      </c>
      <c r="H529" s="67">
        <f>IF(D529&gt;=HORAS!$B$103,1,0)</f>
        <v>0</v>
      </c>
      <c r="I529" s="68">
        <f t="shared" si="322"/>
        <v>0</v>
      </c>
      <c r="J529" s="68">
        <f>IF(I529&lt;=HORAS!$B$115,0,IF(I529&lt;=HORAS!$B$116,0.25,IF(I529&lt;=HORAS!$B$117,0.5,IF(I529&lt;=HORAS!$B$114,0.75,1))))</f>
        <v>0</v>
      </c>
      <c r="K529" s="69">
        <f>IF(G529=1,0,IF(E529&gt;HORAS!$B$97,E529-HORAS!$B$97,0))</f>
        <v>0</v>
      </c>
      <c r="L529" s="68">
        <f t="shared" si="323"/>
        <v>0</v>
      </c>
      <c r="M529" s="68">
        <f t="shared" si="324"/>
        <v>0</v>
      </c>
      <c r="N529" s="67">
        <f t="shared" si="325"/>
        <v>0</v>
      </c>
      <c r="O529" s="67">
        <f>IF(E529&lt;HORAS!$B$97,J529,0)</f>
        <v>0</v>
      </c>
      <c r="P529" s="67">
        <f t="shared" si="326"/>
        <v>0</v>
      </c>
      <c r="Q529" s="67">
        <f>IF(E529&gt;HORAS!$B$97,J529,0)</f>
        <v>0</v>
      </c>
      <c r="R529" s="67">
        <f t="shared" si="299"/>
        <v>0</v>
      </c>
      <c r="S529" s="67">
        <f t="shared" si="300"/>
        <v>0</v>
      </c>
      <c r="T529" s="67"/>
      <c r="U529" s="67">
        <f t="shared" si="301"/>
        <v>6</v>
      </c>
      <c r="V529" s="70" t="e">
        <f>VLOOKUP(C529,HORAS!$A$120:$A$137,1,FALSE)</f>
        <v>#N/A</v>
      </c>
      <c r="W529" s="67" t="b">
        <f t="shared" si="302"/>
        <v>1</v>
      </c>
      <c r="X529" s="59">
        <f t="shared" si="303"/>
        <v>0</v>
      </c>
      <c r="Y529" s="71">
        <f t="shared" si="304"/>
        <v>0</v>
      </c>
      <c r="Z529" s="71">
        <f t="shared" si="305"/>
        <v>0</v>
      </c>
      <c r="AA529" s="67">
        <f t="shared" si="306"/>
        <v>0</v>
      </c>
      <c r="AB529" s="67">
        <f t="shared" si="307"/>
        <v>0</v>
      </c>
      <c r="AC529" s="69">
        <f>IF(U529=7,IF(E529&gt;HORAS!$B$97,E529-HORAS!$B$97,0),IF(W529=FALSE,IF(E529&gt;HORAS!$B$97,E529-HORAS!$B$97,0),0))</f>
        <v>0</v>
      </c>
      <c r="AD529" s="71">
        <f t="shared" si="308"/>
        <v>0</v>
      </c>
      <c r="AE529" s="71">
        <f t="shared" si="309"/>
        <v>0</v>
      </c>
      <c r="AF529" s="68">
        <f>IF(AE529&lt;=HORAS!$B$115,0,IF(AE529&lt;=HORAS!$B$116,0.25,IF(AE529&lt;=HORAS!$B$117,0.5,IF(AE529&lt;=HORAS!$B$114,0.75,1))))</f>
        <v>0</v>
      </c>
      <c r="AG529" s="67">
        <f t="shared" si="310"/>
        <v>0</v>
      </c>
      <c r="AH529" s="67">
        <f>IF(AA529&gt;=8,IF(E529&lt;HORAS!$B$97,AF529,0),0)</f>
        <v>0</v>
      </c>
      <c r="AI529" s="67">
        <f>IF(E529&gt;=HORAS!$B$97,AF529,0)</f>
        <v>0</v>
      </c>
      <c r="AJ529" s="67">
        <f t="shared" si="311"/>
        <v>0</v>
      </c>
      <c r="AK529" s="67">
        <f t="shared" si="311"/>
        <v>0</v>
      </c>
      <c r="AL529" s="71">
        <f t="shared" si="312"/>
        <v>0</v>
      </c>
      <c r="AN529" s="59">
        <f t="shared" si="313"/>
        <v>0</v>
      </c>
      <c r="AO529" s="58">
        <f>IF(H529=1,IF(D529&lt;HORAS!$B$104,HORAS!$D$104-HORAS!$B$104,HORAS!$D$104-D529),0)</f>
        <v>0</v>
      </c>
      <c r="AP529" s="58">
        <f>IF(H529=1,IF(E529&gt;HORAS!$C$104,HORAS!$C$104,E529),0)</f>
        <v>0</v>
      </c>
      <c r="AQ529" s="58">
        <f t="shared" si="314"/>
        <v>0</v>
      </c>
      <c r="AR529" s="72">
        <f t="shared" si="315"/>
        <v>0</v>
      </c>
      <c r="AS529" s="72">
        <f t="shared" si="316"/>
        <v>0</v>
      </c>
      <c r="AT529" s="68">
        <f>IF(AS529&lt;=HORAS!$B$115,0,IF(AS529&lt;=HORAS!$B$116,0.25,IF(AS529&lt;=HORAS!$B$117,0.5,IF(AS529&lt;=HORAS!$B$114,0.75,1))))</f>
        <v>0</v>
      </c>
      <c r="AU529" s="67">
        <f t="shared" si="317"/>
        <v>0</v>
      </c>
      <c r="AV529" s="59">
        <f>IF(H529=1,IF(E529&gt;HORAS!$C$104,E529-HORAS!$C$104),0)</f>
        <v>0</v>
      </c>
      <c r="AW529" s="67">
        <f t="shared" si="318"/>
        <v>0</v>
      </c>
      <c r="AX529" s="67">
        <f t="shared" si="319"/>
        <v>0</v>
      </c>
      <c r="AY529" s="68">
        <f>IF(AX529&lt;=HORAS!$B$115,0,IF(AX529&lt;=HORAS!$B$116,0.25,IF(AX529&lt;=HORAS!$B$117,0.5,IF(AX529&lt;=HORAS!$B$114,0.75,1))))</f>
        <v>0</v>
      </c>
      <c r="AZ529" s="67">
        <f t="shared" si="320"/>
        <v>0</v>
      </c>
      <c r="BA529" s="67"/>
    </row>
    <row r="530" spans="1:53" s="72" customFormat="1" x14ac:dyDescent="0.2">
      <c r="A530" s="64"/>
      <c r="B530" s="64"/>
      <c r="C530" s="61"/>
      <c r="D530" s="62"/>
      <c r="E530" s="59"/>
      <c r="F530" s="66">
        <f>IF(G530=1,0,IF(E530&gt;HORAS!$B$96,E530-HORAS!$B$96,))</f>
        <v>0</v>
      </c>
      <c r="G530" s="67">
        <f t="shared" si="321"/>
        <v>0</v>
      </c>
      <c r="H530" s="67">
        <f>IF(D530&gt;=HORAS!$B$103,1,0)</f>
        <v>0</v>
      </c>
      <c r="I530" s="68">
        <f t="shared" si="322"/>
        <v>0</v>
      </c>
      <c r="J530" s="68">
        <f>IF(I530&lt;=HORAS!$B$115,0,IF(I530&lt;=HORAS!$B$116,0.25,IF(I530&lt;=HORAS!$B$117,0.5,IF(I530&lt;=HORAS!$B$114,0.75,1))))</f>
        <v>0</v>
      </c>
      <c r="K530" s="69">
        <f>IF(G530=1,0,IF(E530&gt;HORAS!$B$97,E530-HORAS!$B$97,0))</f>
        <v>0</v>
      </c>
      <c r="L530" s="68">
        <f t="shared" si="323"/>
        <v>0</v>
      </c>
      <c r="M530" s="68">
        <f t="shared" si="324"/>
        <v>0</v>
      </c>
      <c r="N530" s="67">
        <f t="shared" si="325"/>
        <v>0</v>
      </c>
      <c r="O530" s="67">
        <f>IF(E530&lt;HORAS!$B$97,J530,0)</f>
        <v>0</v>
      </c>
      <c r="P530" s="67">
        <f t="shared" si="326"/>
        <v>0</v>
      </c>
      <c r="Q530" s="67">
        <f>IF(E530&gt;HORAS!$B$97,J530,0)</f>
        <v>0</v>
      </c>
      <c r="R530" s="67">
        <f t="shared" si="299"/>
        <v>0</v>
      </c>
      <c r="S530" s="67">
        <f t="shared" si="300"/>
        <v>0</v>
      </c>
      <c r="T530" s="67"/>
      <c r="U530" s="67">
        <f t="shared" si="301"/>
        <v>6</v>
      </c>
      <c r="V530" s="70" t="e">
        <f>VLOOKUP(C530,HORAS!$A$120:$A$137,1,FALSE)</f>
        <v>#N/A</v>
      </c>
      <c r="W530" s="67" t="b">
        <f t="shared" si="302"/>
        <v>1</v>
      </c>
      <c r="X530" s="59">
        <f t="shared" si="303"/>
        <v>0</v>
      </c>
      <c r="Y530" s="71">
        <f t="shared" si="304"/>
        <v>0</v>
      </c>
      <c r="Z530" s="71">
        <f t="shared" si="305"/>
        <v>0</v>
      </c>
      <c r="AA530" s="67">
        <f t="shared" si="306"/>
        <v>0</v>
      </c>
      <c r="AB530" s="67">
        <f t="shared" si="307"/>
        <v>0</v>
      </c>
      <c r="AC530" s="69">
        <f>IF(U530=7,IF(E530&gt;HORAS!$B$97,E530-HORAS!$B$97,0),IF(W530=FALSE,IF(E530&gt;HORAS!$B$97,E530-HORAS!$B$97,0),0))</f>
        <v>0</v>
      </c>
      <c r="AD530" s="71">
        <f t="shared" si="308"/>
        <v>0</v>
      </c>
      <c r="AE530" s="71">
        <f t="shared" si="309"/>
        <v>0</v>
      </c>
      <c r="AF530" s="68">
        <f>IF(AE530&lt;=HORAS!$B$115,0,IF(AE530&lt;=HORAS!$B$116,0.25,IF(AE530&lt;=HORAS!$B$117,0.5,IF(AE530&lt;=HORAS!$B$114,0.75,1))))</f>
        <v>0</v>
      </c>
      <c r="AG530" s="67">
        <f t="shared" si="310"/>
        <v>0</v>
      </c>
      <c r="AH530" s="67">
        <f>IF(AA530&gt;=8,IF(E530&lt;HORAS!$B$97,AF530,0),0)</f>
        <v>0</v>
      </c>
      <c r="AI530" s="67">
        <f>IF(E530&gt;=HORAS!$B$97,AF530,0)</f>
        <v>0</v>
      </c>
      <c r="AJ530" s="67">
        <f t="shared" si="311"/>
        <v>0</v>
      </c>
      <c r="AK530" s="67">
        <f t="shared" si="311"/>
        <v>0</v>
      </c>
      <c r="AL530" s="71">
        <f t="shared" si="312"/>
        <v>0</v>
      </c>
      <c r="AN530" s="59">
        <f t="shared" si="313"/>
        <v>0</v>
      </c>
      <c r="AO530" s="58">
        <f>IF(H530=1,IF(D530&lt;HORAS!$B$104,HORAS!$D$104-HORAS!$B$104,HORAS!$D$104-D530),0)</f>
        <v>0</v>
      </c>
      <c r="AP530" s="58">
        <f>IF(H530=1,IF(E530&gt;HORAS!$C$104,HORAS!$C$104,E530),0)</f>
        <v>0</v>
      </c>
      <c r="AQ530" s="58">
        <f t="shared" si="314"/>
        <v>0</v>
      </c>
      <c r="AR530" s="72">
        <f t="shared" si="315"/>
        <v>0</v>
      </c>
      <c r="AS530" s="72">
        <f t="shared" si="316"/>
        <v>0</v>
      </c>
      <c r="AT530" s="68">
        <f>IF(AS530&lt;=HORAS!$B$115,0,IF(AS530&lt;=HORAS!$B$116,0.25,IF(AS530&lt;=HORAS!$B$117,0.5,IF(AS530&lt;=HORAS!$B$114,0.75,1))))</f>
        <v>0</v>
      </c>
      <c r="AU530" s="67">
        <f t="shared" si="317"/>
        <v>0</v>
      </c>
      <c r="AV530" s="59">
        <f>IF(H530=1,IF(E530&gt;HORAS!$C$104,E530-HORAS!$C$104),0)</f>
        <v>0</v>
      </c>
      <c r="AW530" s="67">
        <f t="shared" si="318"/>
        <v>0</v>
      </c>
      <c r="AX530" s="67">
        <f t="shared" si="319"/>
        <v>0</v>
      </c>
      <c r="AY530" s="68">
        <f>IF(AX530&lt;=HORAS!$B$115,0,IF(AX530&lt;=HORAS!$B$116,0.25,IF(AX530&lt;=HORAS!$B$117,0.5,IF(AX530&lt;=HORAS!$B$114,0.75,1))))</f>
        <v>0</v>
      </c>
      <c r="AZ530" s="67">
        <f t="shared" si="320"/>
        <v>0</v>
      </c>
      <c r="BA530" s="67"/>
    </row>
    <row r="531" spans="1:53" s="72" customFormat="1" x14ac:dyDescent="0.2">
      <c r="A531" s="64"/>
      <c r="B531" s="64"/>
      <c r="C531" s="61"/>
      <c r="D531" s="62"/>
      <c r="E531" s="59"/>
      <c r="F531" s="66">
        <f>IF(G531=1,0,IF(E531&gt;HORAS!$B$96,E531-HORAS!$B$96,))</f>
        <v>0</v>
      </c>
      <c r="G531" s="67">
        <f t="shared" si="321"/>
        <v>0</v>
      </c>
      <c r="H531" s="67">
        <f>IF(D531&gt;=HORAS!$B$103,1,0)</f>
        <v>0</v>
      </c>
      <c r="I531" s="68">
        <f t="shared" si="322"/>
        <v>0</v>
      </c>
      <c r="J531" s="68">
        <f>IF(I531&lt;=HORAS!$B$115,0,IF(I531&lt;=HORAS!$B$116,0.25,IF(I531&lt;=HORAS!$B$117,0.5,IF(I531&lt;=HORAS!$B$114,0.75,1))))</f>
        <v>0</v>
      </c>
      <c r="K531" s="69">
        <f>IF(G531=1,0,IF(E531&gt;HORAS!$B$97,E531-HORAS!$B$97,0))</f>
        <v>0</v>
      </c>
      <c r="L531" s="68">
        <f t="shared" si="323"/>
        <v>0</v>
      </c>
      <c r="M531" s="68">
        <f t="shared" si="324"/>
        <v>0</v>
      </c>
      <c r="N531" s="67">
        <f t="shared" si="325"/>
        <v>0</v>
      </c>
      <c r="O531" s="67">
        <f>IF(E531&lt;HORAS!$B$97,J531,0)</f>
        <v>0</v>
      </c>
      <c r="P531" s="67">
        <f t="shared" si="326"/>
        <v>0</v>
      </c>
      <c r="Q531" s="67">
        <f>IF(E531&gt;HORAS!$B$97,J531,0)</f>
        <v>0</v>
      </c>
      <c r="R531" s="67">
        <f t="shared" si="299"/>
        <v>0</v>
      </c>
      <c r="S531" s="67">
        <f t="shared" si="300"/>
        <v>0</v>
      </c>
      <c r="T531" s="67"/>
      <c r="U531" s="67">
        <f t="shared" si="301"/>
        <v>6</v>
      </c>
      <c r="V531" s="70" t="e">
        <f>VLOOKUP(C531,HORAS!$A$120:$A$137,1,FALSE)</f>
        <v>#N/A</v>
      </c>
      <c r="W531" s="67" t="b">
        <f t="shared" si="302"/>
        <v>1</v>
      </c>
      <c r="X531" s="59">
        <f t="shared" si="303"/>
        <v>0</v>
      </c>
      <c r="Y531" s="71">
        <f t="shared" si="304"/>
        <v>0</v>
      </c>
      <c r="Z531" s="71">
        <f t="shared" si="305"/>
        <v>0</v>
      </c>
      <c r="AA531" s="67">
        <f t="shared" si="306"/>
        <v>0</v>
      </c>
      <c r="AB531" s="67">
        <f t="shared" si="307"/>
        <v>0</v>
      </c>
      <c r="AC531" s="69">
        <f>IF(U531=7,IF(E531&gt;HORAS!$B$97,E531-HORAS!$B$97,0),IF(W531=FALSE,IF(E531&gt;HORAS!$B$97,E531-HORAS!$B$97,0),0))</f>
        <v>0</v>
      </c>
      <c r="AD531" s="71">
        <f t="shared" si="308"/>
        <v>0</v>
      </c>
      <c r="AE531" s="71">
        <f t="shared" si="309"/>
        <v>0</v>
      </c>
      <c r="AF531" s="68">
        <f>IF(AE531&lt;=HORAS!$B$115,0,IF(AE531&lt;=HORAS!$B$116,0.25,IF(AE531&lt;=HORAS!$B$117,0.5,IF(AE531&lt;=HORAS!$B$114,0.75,1))))</f>
        <v>0</v>
      </c>
      <c r="AG531" s="67">
        <f t="shared" si="310"/>
        <v>0</v>
      </c>
      <c r="AH531" s="67">
        <f>IF(AA531&gt;=8,IF(E531&lt;HORAS!$B$97,AF531,0),0)</f>
        <v>0</v>
      </c>
      <c r="AI531" s="67">
        <f>IF(E531&gt;=HORAS!$B$97,AF531,0)</f>
        <v>0</v>
      </c>
      <c r="AJ531" s="67">
        <f t="shared" si="311"/>
        <v>0</v>
      </c>
      <c r="AK531" s="67">
        <f t="shared" si="311"/>
        <v>0</v>
      </c>
      <c r="AL531" s="71">
        <f t="shared" si="312"/>
        <v>0</v>
      </c>
      <c r="AN531" s="59">
        <f t="shared" si="313"/>
        <v>0</v>
      </c>
      <c r="AO531" s="58">
        <f>IF(H531=1,IF(D531&lt;HORAS!$B$104,HORAS!$D$104-HORAS!$B$104,HORAS!$D$104-D531),0)</f>
        <v>0</v>
      </c>
      <c r="AP531" s="58">
        <f>IF(H531=1,IF(E531&gt;HORAS!$C$104,HORAS!$C$104,E531),0)</f>
        <v>0</v>
      </c>
      <c r="AQ531" s="58">
        <f t="shared" si="314"/>
        <v>0</v>
      </c>
      <c r="AR531" s="72">
        <f t="shared" si="315"/>
        <v>0</v>
      </c>
      <c r="AS531" s="72">
        <f t="shared" si="316"/>
        <v>0</v>
      </c>
      <c r="AT531" s="68">
        <f>IF(AS531&lt;=HORAS!$B$115,0,IF(AS531&lt;=HORAS!$B$116,0.25,IF(AS531&lt;=HORAS!$B$117,0.5,IF(AS531&lt;=HORAS!$B$114,0.75,1))))</f>
        <v>0</v>
      </c>
      <c r="AU531" s="67">
        <f t="shared" si="317"/>
        <v>0</v>
      </c>
      <c r="AV531" s="59">
        <f>IF(H531=1,IF(E531&gt;HORAS!$C$104,E531-HORAS!$C$104),0)</f>
        <v>0</v>
      </c>
      <c r="AW531" s="67">
        <f t="shared" si="318"/>
        <v>0</v>
      </c>
      <c r="AX531" s="67">
        <f t="shared" si="319"/>
        <v>0</v>
      </c>
      <c r="AY531" s="68">
        <f>IF(AX531&lt;=HORAS!$B$115,0,IF(AX531&lt;=HORAS!$B$116,0.25,IF(AX531&lt;=HORAS!$B$117,0.5,IF(AX531&lt;=HORAS!$B$114,0.75,1))))</f>
        <v>0</v>
      </c>
      <c r="AZ531" s="67">
        <f t="shared" si="320"/>
        <v>0</v>
      </c>
      <c r="BA531" s="67"/>
    </row>
    <row r="532" spans="1:53" s="72" customFormat="1" x14ac:dyDescent="0.2">
      <c r="A532" s="64"/>
      <c r="B532" s="64"/>
      <c r="C532" s="61"/>
      <c r="D532" s="62"/>
      <c r="E532" s="63"/>
      <c r="F532" s="66">
        <f>IF(G532=1,0,IF(E532&gt;HORAS!$B$96,E532-HORAS!$B$96,))</f>
        <v>0</v>
      </c>
      <c r="G532" s="67">
        <f t="shared" si="321"/>
        <v>0</v>
      </c>
      <c r="H532" s="67">
        <f>IF(D532&gt;=HORAS!$B$103,1,0)</f>
        <v>0</v>
      </c>
      <c r="I532" s="68">
        <f t="shared" si="322"/>
        <v>0</v>
      </c>
      <c r="J532" s="68">
        <f>IF(I532&lt;=HORAS!$B$115,0,IF(I532&lt;=HORAS!$B$116,0.25,IF(I532&lt;=HORAS!$B$117,0.5,IF(I532&lt;=HORAS!$B$114,0.75,1))))</f>
        <v>0</v>
      </c>
      <c r="K532" s="69">
        <f>IF(G532=1,0,IF(E532&gt;HORAS!$B$97,E532-HORAS!$B$97,0))</f>
        <v>0</v>
      </c>
      <c r="L532" s="68">
        <f t="shared" si="323"/>
        <v>0</v>
      </c>
      <c r="M532" s="68">
        <f t="shared" si="324"/>
        <v>0</v>
      </c>
      <c r="N532" s="67">
        <f t="shared" si="325"/>
        <v>0</v>
      </c>
      <c r="O532" s="67">
        <f>IF(E532&lt;HORAS!$B$97,J532,0)</f>
        <v>0</v>
      </c>
      <c r="P532" s="67">
        <f t="shared" si="326"/>
        <v>0</v>
      </c>
      <c r="Q532" s="67">
        <f>IF(E532&gt;HORAS!$B$97,J532,0)</f>
        <v>0</v>
      </c>
      <c r="R532" s="67">
        <f t="shared" si="299"/>
        <v>0</v>
      </c>
      <c r="S532" s="67">
        <f t="shared" si="300"/>
        <v>0</v>
      </c>
      <c r="T532" s="67"/>
      <c r="U532" s="67">
        <f t="shared" si="301"/>
        <v>6</v>
      </c>
      <c r="V532" s="70" t="e">
        <f>VLOOKUP(C532,HORAS!$A$120:$A$137,1,FALSE)</f>
        <v>#N/A</v>
      </c>
      <c r="W532" s="67" t="b">
        <f t="shared" si="302"/>
        <v>1</v>
      </c>
      <c r="X532" s="59">
        <f t="shared" si="303"/>
        <v>0</v>
      </c>
      <c r="Y532" s="71">
        <f t="shared" si="304"/>
        <v>0</v>
      </c>
      <c r="Z532" s="71">
        <f t="shared" si="305"/>
        <v>0</v>
      </c>
      <c r="AA532" s="67">
        <f t="shared" si="306"/>
        <v>0</v>
      </c>
      <c r="AB532" s="67">
        <f t="shared" si="307"/>
        <v>0</v>
      </c>
      <c r="AC532" s="69">
        <f>IF(U532=7,IF(E532&gt;HORAS!$B$97,E532-HORAS!$B$97,0),IF(W532=FALSE,IF(E532&gt;HORAS!$B$97,E532-HORAS!$B$97,0),0))</f>
        <v>0</v>
      </c>
      <c r="AD532" s="71">
        <f t="shared" si="308"/>
        <v>0</v>
      </c>
      <c r="AE532" s="71">
        <f t="shared" si="309"/>
        <v>0</v>
      </c>
      <c r="AF532" s="68">
        <f>IF(AE532&lt;=HORAS!$B$115,0,IF(AE532&lt;=HORAS!$B$116,0.25,IF(AE532&lt;=HORAS!$B$117,0.5,IF(AE532&lt;=HORAS!$B$114,0.75,1))))</f>
        <v>0</v>
      </c>
      <c r="AG532" s="67">
        <f t="shared" si="310"/>
        <v>0</v>
      </c>
      <c r="AH532" s="67">
        <f>IF(AA532&gt;=8,IF(E532&lt;HORAS!$B$97,AF532,0),0)</f>
        <v>0</v>
      </c>
      <c r="AI532" s="67">
        <f>IF(E532&gt;=HORAS!$B$97,AF532,0)</f>
        <v>0</v>
      </c>
      <c r="AJ532" s="67">
        <f t="shared" si="311"/>
        <v>0</v>
      </c>
      <c r="AK532" s="67">
        <f t="shared" si="311"/>
        <v>0</v>
      </c>
      <c r="AL532" s="71">
        <f t="shared" si="312"/>
        <v>0</v>
      </c>
      <c r="AN532" s="59">
        <f t="shared" si="313"/>
        <v>0</v>
      </c>
      <c r="AO532" s="58">
        <f>IF(H532=1,IF(D532&lt;HORAS!$B$104,HORAS!$D$104-HORAS!$B$104,HORAS!$D$104-D532),0)</f>
        <v>0</v>
      </c>
      <c r="AP532" s="58">
        <f>IF(H532=1,IF(E532&gt;HORAS!$C$104,HORAS!$C$104,E532),0)</f>
        <v>0</v>
      </c>
      <c r="AQ532" s="58">
        <f t="shared" si="314"/>
        <v>0</v>
      </c>
      <c r="AR532" s="72">
        <f t="shared" si="315"/>
        <v>0</v>
      </c>
      <c r="AS532" s="72">
        <f t="shared" si="316"/>
        <v>0</v>
      </c>
      <c r="AT532" s="68">
        <f>IF(AS532&lt;=HORAS!$B$115,0,IF(AS532&lt;=HORAS!$B$116,0.25,IF(AS532&lt;=HORAS!$B$117,0.5,IF(AS532&lt;=HORAS!$B$114,0.75,1))))</f>
        <v>0</v>
      </c>
      <c r="AU532" s="67">
        <f t="shared" si="317"/>
        <v>0</v>
      </c>
      <c r="AV532" s="59">
        <f>IF(H532=1,IF(E532&gt;HORAS!$C$104,E532-HORAS!$C$104),0)</f>
        <v>0</v>
      </c>
      <c r="AW532" s="67">
        <f t="shared" si="318"/>
        <v>0</v>
      </c>
      <c r="AX532" s="67">
        <f t="shared" si="319"/>
        <v>0</v>
      </c>
      <c r="AY532" s="68">
        <f>IF(AX532&lt;=HORAS!$B$115,0,IF(AX532&lt;=HORAS!$B$116,0.25,IF(AX532&lt;=HORAS!$B$117,0.5,IF(AX532&lt;=HORAS!$B$114,0.75,1))))</f>
        <v>0</v>
      </c>
      <c r="AZ532" s="67">
        <f t="shared" si="320"/>
        <v>0</v>
      </c>
      <c r="BA532" s="67"/>
    </row>
    <row r="533" spans="1:53" s="72" customFormat="1" x14ac:dyDescent="0.2">
      <c r="A533" s="64"/>
      <c r="B533" s="64"/>
      <c r="C533" s="61"/>
      <c r="D533" s="62"/>
      <c r="E533" s="64"/>
      <c r="F533" s="66">
        <f>IF(G533=1,0,IF(E533&gt;HORAS!$B$96,E533-HORAS!$B$96,))</f>
        <v>0</v>
      </c>
      <c r="G533" s="67">
        <f t="shared" si="321"/>
        <v>0</v>
      </c>
      <c r="H533" s="67">
        <f>IF(D533&gt;=HORAS!$B$103,1,0)</f>
        <v>0</v>
      </c>
      <c r="I533" s="68">
        <f t="shared" si="322"/>
        <v>0</v>
      </c>
      <c r="J533" s="68">
        <f>IF(I533&lt;=HORAS!$B$115,0,IF(I533&lt;=HORAS!$B$116,0.25,IF(I533&lt;=HORAS!$B$117,0.5,IF(I533&lt;=HORAS!$B$114,0.75,1))))</f>
        <v>0</v>
      </c>
      <c r="K533" s="69">
        <f>IF(G533=1,0,IF(E533&gt;HORAS!$B$97,E533-HORAS!$B$97,0))</f>
        <v>0</v>
      </c>
      <c r="L533" s="68">
        <f t="shared" si="323"/>
        <v>0</v>
      </c>
      <c r="M533" s="68">
        <f t="shared" si="324"/>
        <v>0</v>
      </c>
      <c r="N533" s="67">
        <f t="shared" si="325"/>
        <v>0</v>
      </c>
      <c r="O533" s="67">
        <f>IF(E533&lt;HORAS!$B$97,J533,0)</f>
        <v>0</v>
      </c>
      <c r="P533" s="67">
        <f t="shared" si="326"/>
        <v>0</v>
      </c>
      <c r="Q533" s="67">
        <f>IF(E533&gt;HORAS!$B$97,J533,0)</f>
        <v>0</v>
      </c>
      <c r="R533" s="67">
        <f t="shared" si="299"/>
        <v>0</v>
      </c>
      <c r="S533" s="67">
        <f t="shared" si="300"/>
        <v>0</v>
      </c>
      <c r="T533" s="67"/>
      <c r="U533" s="67">
        <f t="shared" si="301"/>
        <v>6</v>
      </c>
      <c r="V533" s="70" t="e">
        <f>VLOOKUP(C533,HORAS!$A$120:$A$137,1,FALSE)</f>
        <v>#N/A</v>
      </c>
      <c r="W533" s="67" t="b">
        <f t="shared" si="302"/>
        <v>1</v>
      </c>
      <c r="X533" s="59">
        <f t="shared" si="303"/>
        <v>0</v>
      </c>
      <c r="Y533" s="71">
        <f t="shared" si="304"/>
        <v>0</v>
      </c>
      <c r="Z533" s="71">
        <f t="shared" si="305"/>
        <v>0</v>
      </c>
      <c r="AA533" s="67">
        <f t="shared" si="306"/>
        <v>0</v>
      </c>
      <c r="AB533" s="67">
        <f t="shared" si="307"/>
        <v>0</v>
      </c>
      <c r="AC533" s="69">
        <f>IF(U533=7,IF(E533&gt;HORAS!$B$97,E533-HORAS!$B$97,0),IF(W533=FALSE,IF(E533&gt;HORAS!$B$97,E533-HORAS!$B$97,0),0))</f>
        <v>0</v>
      </c>
      <c r="AD533" s="71">
        <f t="shared" si="308"/>
        <v>0</v>
      </c>
      <c r="AE533" s="71">
        <f t="shared" si="309"/>
        <v>0</v>
      </c>
      <c r="AF533" s="68">
        <f>IF(AE533&lt;=HORAS!$B$115,0,IF(AE533&lt;=HORAS!$B$116,0.25,IF(AE533&lt;=HORAS!$B$117,0.5,IF(AE533&lt;=HORAS!$B$114,0.75,1))))</f>
        <v>0</v>
      </c>
      <c r="AG533" s="67">
        <f t="shared" si="310"/>
        <v>0</v>
      </c>
      <c r="AH533" s="67">
        <f>IF(AA533&gt;=8,IF(E533&lt;HORAS!$B$97,AF533,0),0)</f>
        <v>0</v>
      </c>
      <c r="AI533" s="67">
        <f>IF(E533&gt;=HORAS!$B$97,AF533,0)</f>
        <v>0</v>
      </c>
      <c r="AJ533" s="67">
        <f t="shared" si="311"/>
        <v>0</v>
      </c>
      <c r="AK533" s="67">
        <f t="shared" si="311"/>
        <v>0</v>
      </c>
      <c r="AL533" s="71">
        <f t="shared" si="312"/>
        <v>0</v>
      </c>
      <c r="AN533" s="59">
        <f t="shared" si="313"/>
        <v>0</v>
      </c>
      <c r="AO533" s="58">
        <f>IF(H533=1,IF(D533&lt;HORAS!$B$104,HORAS!$D$104-HORAS!$B$104,HORAS!$D$104-D533),0)</f>
        <v>0</v>
      </c>
      <c r="AP533" s="58">
        <f>IF(H533=1,IF(E533&gt;HORAS!$C$104,HORAS!$C$104,E533),0)</f>
        <v>0</v>
      </c>
      <c r="AQ533" s="58">
        <f t="shared" si="314"/>
        <v>0</v>
      </c>
      <c r="AR533" s="72">
        <f t="shared" si="315"/>
        <v>0</v>
      </c>
      <c r="AS533" s="72">
        <f t="shared" si="316"/>
        <v>0</v>
      </c>
      <c r="AT533" s="68">
        <f>IF(AS533&lt;=HORAS!$B$115,0,IF(AS533&lt;=HORAS!$B$116,0.25,IF(AS533&lt;=HORAS!$B$117,0.5,IF(AS533&lt;=HORAS!$B$114,0.75,1))))</f>
        <v>0</v>
      </c>
      <c r="AU533" s="67">
        <f t="shared" si="317"/>
        <v>0</v>
      </c>
      <c r="AV533" s="59">
        <f>IF(H533=1,IF(E533&gt;HORAS!$C$104,E533-HORAS!$C$104),0)</f>
        <v>0</v>
      </c>
      <c r="AW533" s="67">
        <f t="shared" si="318"/>
        <v>0</v>
      </c>
      <c r="AX533" s="67">
        <f t="shared" si="319"/>
        <v>0</v>
      </c>
      <c r="AY533" s="68">
        <f>IF(AX533&lt;=HORAS!$B$115,0,IF(AX533&lt;=HORAS!$B$116,0.25,IF(AX533&lt;=HORAS!$B$117,0.5,IF(AX533&lt;=HORAS!$B$114,0.75,1))))</f>
        <v>0</v>
      </c>
      <c r="AZ533" s="67">
        <f t="shared" si="320"/>
        <v>0</v>
      </c>
      <c r="BA533" s="67"/>
    </row>
    <row r="534" spans="1:53" s="72" customFormat="1" x14ac:dyDescent="0.2">
      <c r="A534" s="64"/>
      <c r="B534" s="64"/>
      <c r="C534" s="61"/>
      <c r="D534" s="62"/>
      <c r="E534" s="59"/>
      <c r="F534" s="66">
        <f>IF(G534=1,0,IF(E534&gt;HORAS!$B$96,E534-HORAS!$B$96,))</f>
        <v>0</v>
      </c>
      <c r="G534" s="67">
        <f t="shared" si="321"/>
        <v>0</v>
      </c>
      <c r="H534" s="67">
        <f>IF(D534&gt;=HORAS!$B$103,1,0)</f>
        <v>0</v>
      </c>
      <c r="I534" s="68">
        <f t="shared" si="322"/>
        <v>0</v>
      </c>
      <c r="J534" s="68">
        <f>IF(I534&lt;=HORAS!$B$115,0,IF(I534&lt;=HORAS!$B$116,0.25,IF(I534&lt;=HORAS!$B$117,0.5,IF(I534&lt;=HORAS!$B$114,0.75,1))))</f>
        <v>0</v>
      </c>
      <c r="K534" s="69">
        <f>IF(G534=1,0,IF(E534&gt;HORAS!$B$97,E534-HORAS!$B$97,0))</f>
        <v>0</v>
      </c>
      <c r="L534" s="68">
        <f t="shared" si="323"/>
        <v>0</v>
      </c>
      <c r="M534" s="68">
        <f t="shared" si="324"/>
        <v>0</v>
      </c>
      <c r="N534" s="67">
        <f t="shared" si="325"/>
        <v>0</v>
      </c>
      <c r="O534" s="67">
        <f>IF(E534&lt;HORAS!$B$97,J534,0)</f>
        <v>0</v>
      </c>
      <c r="P534" s="67">
        <f t="shared" si="326"/>
        <v>0</v>
      </c>
      <c r="Q534" s="67">
        <f>IF(E534&gt;HORAS!$B$97,J534,0)</f>
        <v>0</v>
      </c>
      <c r="R534" s="67">
        <f t="shared" si="299"/>
        <v>0</v>
      </c>
      <c r="S534" s="67">
        <f t="shared" si="300"/>
        <v>0</v>
      </c>
      <c r="T534" s="67"/>
      <c r="U534" s="67">
        <f t="shared" si="301"/>
        <v>6</v>
      </c>
      <c r="V534" s="70" t="e">
        <f>VLOOKUP(C534,HORAS!$A$120:$A$137,1,FALSE)</f>
        <v>#N/A</v>
      </c>
      <c r="W534" s="67" t="b">
        <f t="shared" si="302"/>
        <v>1</v>
      </c>
      <c r="X534" s="59">
        <f t="shared" si="303"/>
        <v>0</v>
      </c>
      <c r="Y534" s="71">
        <f t="shared" si="304"/>
        <v>0</v>
      </c>
      <c r="Z534" s="71">
        <f t="shared" si="305"/>
        <v>0</v>
      </c>
      <c r="AA534" s="67">
        <f t="shared" si="306"/>
        <v>0</v>
      </c>
      <c r="AB534" s="67">
        <f t="shared" si="307"/>
        <v>0</v>
      </c>
      <c r="AC534" s="69">
        <f>IF(U534=7,IF(E534&gt;HORAS!$B$97,E534-HORAS!$B$97,0),IF(W534=FALSE,IF(E534&gt;HORAS!$B$97,E534-HORAS!$B$97,0),0))</f>
        <v>0</v>
      </c>
      <c r="AD534" s="71">
        <f t="shared" si="308"/>
        <v>0</v>
      </c>
      <c r="AE534" s="71">
        <f t="shared" si="309"/>
        <v>0</v>
      </c>
      <c r="AF534" s="68">
        <f>IF(AE534&lt;=HORAS!$B$115,0,IF(AE534&lt;=HORAS!$B$116,0.25,IF(AE534&lt;=HORAS!$B$117,0.5,IF(AE534&lt;=HORAS!$B$114,0.75,1))))</f>
        <v>0</v>
      </c>
      <c r="AG534" s="67">
        <f t="shared" si="310"/>
        <v>0</v>
      </c>
      <c r="AH534" s="67">
        <f>IF(AA534&gt;=8,IF(E534&lt;HORAS!$B$97,AF534,0),0)</f>
        <v>0</v>
      </c>
      <c r="AI534" s="67">
        <f>IF(E534&gt;=HORAS!$B$97,AF534,0)</f>
        <v>0</v>
      </c>
      <c r="AJ534" s="67">
        <f t="shared" si="311"/>
        <v>0</v>
      </c>
      <c r="AK534" s="67">
        <f t="shared" si="311"/>
        <v>0</v>
      </c>
      <c r="AL534" s="71">
        <f t="shared" si="312"/>
        <v>0</v>
      </c>
      <c r="AN534" s="59">
        <f t="shared" si="313"/>
        <v>0</v>
      </c>
      <c r="AO534" s="58">
        <f>IF(H534=1,IF(D534&lt;HORAS!$B$104,HORAS!$D$104-HORAS!$B$104,HORAS!$D$104-D534),0)</f>
        <v>0</v>
      </c>
      <c r="AP534" s="58">
        <f>IF(H534=1,IF(E534&gt;HORAS!$C$104,HORAS!$C$104,E534),0)</f>
        <v>0</v>
      </c>
      <c r="AQ534" s="58">
        <f t="shared" si="314"/>
        <v>0</v>
      </c>
      <c r="AR534" s="72">
        <f t="shared" si="315"/>
        <v>0</v>
      </c>
      <c r="AS534" s="72">
        <f t="shared" si="316"/>
        <v>0</v>
      </c>
      <c r="AT534" s="68">
        <f>IF(AS534&lt;=HORAS!$B$115,0,IF(AS534&lt;=HORAS!$B$116,0.25,IF(AS534&lt;=HORAS!$B$117,0.5,IF(AS534&lt;=HORAS!$B$114,0.75,1))))</f>
        <v>0</v>
      </c>
      <c r="AU534" s="67">
        <f t="shared" si="317"/>
        <v>0</v>
      </c>
      <c r="AV534" s="59">
        <f>IF(H534=1,IF(E534&gt;HORAS!$C$104,E534-HORAS!$C$104),0)</f>
        <v>0</v>
      </c>
      <c r="AW534" s="67">
        <f t="shared" si="318"/>
        <v>0</v>
      </c>
      <c r="AX534" s="67">
        <f t="shared" si="319"/>
        <v>0</v>
      </c>
      <c r="AY534" s="68">
        <f>IF(AX534&lt;=HORAS!$B$115,0,IF(AX534&lt;=HORAS!$B$116,0.25,IF(AX534&lt;=HORAS!$B$117,0.5,IF(AX534&lt;=HORAS!$B$114,0.75,1))))</f>
        <v>0</v>
      </c>
      <c r="AZ534" s="67">
        <f t="shared" si="320"/>
        <v>0</v>
      </c>
      <c r="BA534" s="67"/>
    </row>
    <row r="535" spans="1:53" s="72" customFormat="1" x14ac:dyDescent="0.2">
      <c r="A535" s="64"/>
      <c r="B535" s="64"/>
      <c r="C535" s="61"/>
      <c r="D535" s="62"/>
      <c r="E535" s="59"/>
      <c r="F535" s="66">
        <f>IF(G535=1,0,IF(E535&gt;HORAS!$B$96,E535-HORAS!$B$96,))</f>
        <v>0</v>
      </c>
      <c r="G535" s="67">
        <f t="shared" si="321"/>
        <v>0</v>
      </c>
      <c r="H535" s="67">
        <f>IF(D535&gt;=HORAS!$B$103,1,0)</f>
        <v>0</v>
      </c>
      <c r="I535" s="68">
        <f t="shared" si="322"/>
        <v>0</v>
      </c>
      <c r="J535" s="68">
        <f>IF(I535&lt;=HORAS!$B$115,0,IF(I535&lt;=HORAS!$B$116,0.25,IF(I535&lt;=HORAS!$B$117,0.5,IF(I535&lt;=HORAS!$B$114,0.75,1))))</f>
        <v>0</v>
      </c>
      <c r="K535" s="69">
        <f>IF(G535=1,0,IF(E535&gt;HORAS!$B$97,E535-HORAS!$B$97,0))</f>
        <v>0</v>
      </c>
      <c r="L535" s="68">
        <f t="shared" si="323"/>
        <v>0</v>
      </c>
      <c r="M535" s="68">
        <f t="shared" si="324"/>
        <v>0</v>
      </c>
      <c r="N535" s="67">
        <f t="shared" si="325"/>
        <v>0</v>
      </c>
      <c r="O535" s="67">
        <f>IF(E535&lt;HORAS!$B$97,J535,0)</f>
        <v>0</v>
      </c>
      <c r="P535" s="67">
        <f t="shared" si="326"/>
        <v>0</v>
      </c>
      <c r="Q535" s="67">
        <f>IF(E535&gt;HORAS!$B$97,J535,0)</f>
        <v>0</v>
      </c>
      <c r="R535" s="67">
        <f t="shared" si="299"/>
        <v>0</v>
      </c>
      <c r="S535" s="67">
        <f t="shared" si="300"/>
        <v>0</v>
      </c>
      <c r="T535" s="67"/>
      <c r="U535" s="67">
        <f t="shared" si="301"/>
        <v>6</v>
      </c>
      <c r="V535" s="70" t="e">
        <f>VLOOKUP(C535,HORAS!$A$120:$A$137,1,FALSE)</f>
        <v>#N/A</v>
      </c>
      <c r="W535" s="67" t="b">
        <f t="shared" si="302"/>
        <v>1</v>
      </c>
      <c r="X535" s="59">
        <f t="shared" si="303"/>
        <v>0</v>
      </c>
      <c r="Y535" s="71">
        <f t="shared" si="304"/>
        <v>0</v>
      </c>
      <c r="Z535" s="71">
        <f t="shared" si="305"/>
        <v>0</v>
      </c>
      <c r="AA535" s="67">
        <f t="shared" si="306"/>
        <v>0</v>
      </c>
      <c r="AB535" s="67">
        <f t="shared" si="307"/>
        <v>0</v>
      </c>
      <c r="AC535" s="69">
        <f>IF(U535=7,IF(E535&gt;HORAS!$B$97,E535-HORAS!$B$97,0),IF(W535=FALSE,IF(E535&gt;HORAS!$B$97,E535-HORAS!$B$97,0),0))</f>
        <v>0</v>
      </c>
      <c r="AD535" s="71">
        <f t="shared" si="308"/>
        <v>0</v>
      </c>
      <c r="AE535" s="71">
        <f t="shared" si="309"/>
        <v>0</v>
      </c>
      <c r="AF535" s="68">
        <f>IF(AE535&lt;=HORAS!$B$115,0,IF(AE535&lt;=HORAS!$B$116,0.25,IF(AE535&lt;=HORAS!$B$117,0.5,IF(AE535&lt;=HORAS!$B$114,0.75,1))))</f>
        <v>0</v>
      </c>
      <c r="AG535" s="67">
        <f t="shared" si="310"/>
        <v>0</v>
      </c>
      <c r="AH535" s="67">
        <f>IF(AA535&gt;=8,IF(E535&lt;HORAS!$B$97,AF535,0),0)</f>
        <v>0</v>
      </c>
      <c r="AI535" s="67">
        <f>IF(E535&gt;=HORAS!$B$97,AF535,0)</f>
        <v>0</v>
      </c>
      <c r="AJ535" s="67">
        <f t="shared" si="311"/>
        <v>0</v>
      </c>
      <c r="AK535" s="67">
        <f t="shared" si="311"/>
        <v>0</v>
      </c>
      <c r="AL535" s="71">
        <f t="shared" si="312"/>
        <v>0</v>
      </c>
      <c r="AN535" s="59">
        <f t="shared" si="313"/>
        <v>0</v>
      </c>
      <c r="AO535" s="58">
        <f>IF(H535=1,IF(D535&lt;HORAS!$B$104,HORAS!$D$104-HORAS!$B$104,HORAS!$D$104-D535),0)</f>
        <v>0</v>
      </c>
      <c r="AP535" s="58">
        <f>IF(H535=1,IF(E535&gt;HORAS!$C$104,HORAS!$C$104,E535),0)</f>
        <v>0</v>
      </c>
      <c r="AQ535" s="58">
        <f t="shared" si="314"/>
        <v>0</v>
      </c>
      <c r="AR535" s="72">
        <f t="shared" si="315"/>
        <v>0</v>
      </c>
      <c r="AS535" s="72">
        <f t="shared" si="316"/>
        <v>0</v>
      </c>
      <c r="AT535" s="68">
        <f>IF(AS535&lt;=HORAS!$B$115,0,IF(AS535&lt;=HORAS!$B$116,0.25,IF(AS535&lt;=HORAS!$B$117,0.5,IF(AS535&lt;=HORAS!$B$114,0.75,1))))</f>
        <v>0</v>
      </c>
      <c r="AU535" s="67">
        <f t="shared" si="317"/>
        <v>0</v>
      </c>
      <c r="AV535" s="59">
        <f>IF(H535=1,IF(E535&gt;HORAS!$C$104,E535-HORAS!$C$104),0)</f>
        <v>0</v>
      </c>
      <c r="AW535" s="67">
        <f t="shared" si="318"/>
        <v>0</v>
      </c>
      <c r="AX535" s="67">
        <f t="shared" si="319"/>
        <v>0</v>
      </c>
      <c r="AY535" s="68">
        <f>IF(AX535&lt;=HORAS!$B$115,0,IF(AX535&lt;=HORAS!$B$116,0.25,IF(AX535&lt;=HORAS!$B$117,0.5,IF(AX535&lt;=HORAS!$B$114,0.75,1))))</f>
        <v>0</v>
      </c>
      <c r="AZ535" s="67">
        <f t="shared" si="320"/>
        <v>0</v>
      </c>
      <c r="BA535" s="67"/>
    </row>
    <row r="536" spans="1:53" s="72" customFormat="1" x14ac:dyDescent="0.2">
      <c r="A536" s="64"/>
      <c r="B536" s="64"/>
      <c r="C536" s="61"/>
      <c r="D536" s="62"/>
      <c r="E536" s="59"/>
      <c r="F536" s="66">
        <f>IF(G536=1,0,IF(E536&gt;HORAS!$B$96,E536-HORAS!$B$96,))</f>
        <v>0</v>
      </c>
      <c r="G536" s="67">
        <f t="shared" si="321"/>
        <v>0</v>
      </c>
      <c r="H536" s="67">
        <f>IF(D536&gt;=HORAS!$B$103,1,0)</f>
        <v>0</v>
      </c>
      <c r="I536" s="68">
        <f t="shared" si="322"/>
        <v>0</v>
      </c>
      <c r="J536" s="68">
        <f>IF(I536&lt;=HORAS!$B$115,0,IF(I536&lt;=HORAS!$B$116,0.25,IF(I536&lt;=HORAS!$B$117,0.5,IF(I536&lt;=HORAS!$B$114,0.75,1))))</f>
        <v>0</v>
      </c>
      <c r="K536" s="69">
        <f>IF(G536=1,0,IF(E536&gt;HORAS!$B$97,E536-HORAS!$B$97,0))</f>
        <v>0</v>
      </c>
      <c r="L536" s="68">
        <f t="shared" si="323"/>
        <v>0</v>
      </c>
      <c r="M536" s="68">
        <f t="shared" si="324"/>
        <v>0</v>
      </c>
      <c r="N536" s="67">
        <f t="shared" si="325"/>
        <v>0</v>
      </c>
      <c r="O536" s="67">
        <f>IF(E536&lt;HORAS!$B$97,J536,0)</f>
        <v>0</v>
      </c>
      <c r="P536" s="67">
        <f t="shared" si="326"/>
        <v>0</v>
      </c>
      <c r="Q536" s="67">
        <f>IF(E536&gt;HORAS!$B$97,J536,0)</f>
        <v>0</v>
      </c>
      <c r="R536" s="67">
        <f t="shared" si="299"/>
        <v>0</v>
      </c>
      <c r="S536" s="67">
        <f t="shared" si="300"/>
        <v>0</v>
      </c>
      <c r="T536" s="67"/>
      <c r="U536" s="67">
        <f t="shared" si="301"/>
        <v>6</v>
      </c>
      <c r="V536" s="70" t="e">
        <f>VLOOKUP(C536,HORAS!$A$120:$A$137,1,FALSE)</f>
        <v>#N/A</v>
      </c>
      <c r="W536" s="67" t="b">
        <f t="shared" si="302"/>
        <v>1</v>
      </c>
      <c r="X536" s="59">
        <f t="shared" si="303"/>
        <v>0</v>
      </c>
      <c r="Y536" s="71">
        <f t="shared" si="304"/>
        <v>0</v>
      </c>
      <c r="Z536" s="71">
        <f t="shared" si="305"/>
        <v>0</v>
      </c>
      <c r="AA536" s="67">
        <f t="shared" si="306"/>
        <v>0</v>
      </c>
      <c r="AB536" s="67">
        <f t="shared" si="307"/>
        <v>0</v>
      </c>
      <c r="AC536" s="69">
        <f>IF(U536=7,IF(E536&gt;HORAS!$B$97,E536-HORAS!$B$97,0),IF(W536=FALSE,IF(E536&gt;HORAS!$B$97,E536-HORAS!$B$97,0),0))</f>
        <v>0</v>
      </c>
      <c r="AD536" s="71">
        <f t="shared" si="308"/>
        <v>0</v>
      </c>
      <c r="AE536" s="71">
        <f t="shared" si="309"/>
        <v>0</v>
      </c>
      <c r="AF536" s="68">
        <f>IF(AE536&lt;=HORAS!$B$115,0,IF(AE536&lt;=HORAS!$B$116,0.25,IF(AE536&lt;=HORAS!$B$117,0.5,IF(AE536&lt;=HORAS!$B$114,0.75,1))))</f>
        <v>0</v>
      </c>
      <c r="AG536" s="67">
        <f t="shared" si="310"/>
        <v>0</v>
      </c>
      <c r="AH536" s="67">
        <f>IF(AA536&gt;=8,IF(E536&lt;HORAS!$B$97,AF536,0),0)</f>
        <v>0</v>
      </c>
      <c r="AI536" s="67">
        <f>IF(E536&gt;=HORAS!$B$97,AF536,0)</f>
        <v>0</v>
      </c>
      <c r="AJ536" s="67">
        <f t="shared" si="311"/>
        <v>0</v>
      </c>
      <c r="AK536" s="67">
        <f t="shared" si="311"/>
        <v>0</v>
      </c>
      <c r="AL536" s="71">
        <f t="shared" si="312"/>
        <v>0</v>
      </c>
      <c r="AN536" s="59">
        <f t="shared" si="313"/>
        <v>0</v>
      </c>
      <c r="AO536" s="58">
        <f>IF(H536=1,IF(D536&lt;HORAS!$B$104,HORAS!$D$104-HORAS!$B$104,HORAS!$D$104-D536),0)</f>
        <v>0</v>
      </c>
      <c r="AP536" s="58">
        <f>IF(H536=1,IF(E536&gt;HORAS!$C$104,HORAS!$C$104,E536),0)</f>
        <v>0</v>
      </c>
      <c r="AQ536" s="58">
        <f t="shared" si="314"/>
        <v>0</v>
      </c>
      <c r="AR536" s="72">
        <f t="shared" si="315"/>
        <v>0</v>
      </c>
      <c r="AS536" s="72">
        <f t="shared" si="316"/>
        <v>0</v>
      </c>
      <c r="AT536" s="68">
        <f>IF(AS536&lt;=HORAS!$B$115,0,IF(AS536&lt;=HORAS!$B$116,0.25,IF(AS536&lt;=HORAS!$B$117,0.5,IF(AS536&lt;=HORAS!$B$114,0.75,1))))</f>
        <v>0</v>
      </c>
      <c r="AU536" s="67">
        <f t="shared" si="317"/>
        <v>0</v>
      </c>
      <c r="AV536" s="59">
        <f>IF(H536=1,IF(E536&gt;HORAS!$C$104,E536-HORAS!$C$104),0)</f>
        <v>0</v>
      </c>
      <c r="AW536" s="67">
        <f t="shared" si="318"/>
        <v>0</v>
      </c>
      <c r="AX536" s="67">
        <f t="shared" si="319"/>
        <v>0</v>
      </c>
      <c r="AY536" s="68">
        <f>IF(AX536&lt;=HORAS!$B$115,0,IF(AX536&lt;=HORAS!$B$116,0.25,IF(AX536&lt;=HORAS!$B$117,0.5,IF(AX536&lt;=HORAS!$B$114,0.75,1))))</f>
        <v>0</v>
      </c>
      <c r="AZ536" s="67">
        <f t="shared" si="320"/>
        <v>0</v>
      </c>
      <c r="BA536" s="67"/>
    </row>
    <row r="537" spans="1:53" s="72" customFormat="1" x14ac:dyDescent="0.2">
      <c r="A537" s="64"/>
      <c r="B537" s="64"/>
      <c r="C537" s="61"/>
      <c r="D537" s="62"/>
      <c r="E537" s="59"/>
      <c r="F537" s="66">
        <f>IF(G537=1,0,IF(E537&gt;HORAS!$B$96,E537-HORAS!$B$96,))</f>
        <v>0</v>
      </c>
      <c r="G537" s="67">
        <f t="shared" si="321"/>
        <v>0</v>
      </c>
      <c r="H537" s="67">
        <f>IF(D537&gt;=HORAS!$B$103,1,0)</f>
        <v>0</v>
      </c>
      <c r="I537" s="68">
        <f t="shared" si="322"/>
        <v>0</v>
      </c>
      <c r="J537" s="68">
        <f>IF(I537&lt;=HORAS!$B$115,0,IF(I537&lt;=HORAS!$B$116,0.25,IF(I537&lt;=HORAS!$B$117,0.5,IF(I537&lt;=HORAS!$B$114,0.75,1))))</f>
        <v>0</v>
      </c>
      <c r="K537" s="69">
        <f>IF(G537=1,0,IF(E537&gt;HORAS!$B$97,E537-HORAS!$B$97,0))</f>
        <v>0</v>
      </c>
      <c r="L537" s="68">
        <f t="shared" si="323"/>
        <v>0</v>
      </c>
      <c r="M537" s="68">
        <f t="shared" si="324"/>
        <v>0</v>
      </c>
      <c r="N537" s="67">
        <f t="shared" si="325"/>
        <v>0</v>
      </c>
      <c r="O537" s="67">
        <f>IF(E537&lt;HORAS!$B$97,J537,0)</f>
        <v>0</v>
      </c>
      <c r="P537" s="67">
        <f t="shared" si="326"/>
        <v>0</v>
      </c>
      <c r="Q537" s="67">
        <f>IF(E537&gt;HORAS!$B$97,J537,0)</f>
        <v>0</v>
      </c>
      <c r="R537" s="67">
        <f t="shared" si="299"/>
        <v>0</v>
      </c>
      <c r="S537" s="67">
        <f t="shared" si="300"/>
        <v>0</v>
      </c>
      <c r="T537" s="67"/>
      <c r="U537" s="67">
        <f t="shared" si="301"/>
        <v>6</v>
      </c>
      <c r="V537" s="70" t="e">
        <f>VLOOKUP(C537,HORAS!$A$120:$A$137,1,FALSE)</f>
        <v>#N/A</v>
      </c>
      <c r="W537" s="67" t="b">
        <f t="shared" si="302"/>
        <v>1</v>
      </c>
      <c r="X537" s="59">
        <f t="shared" si="303"/>
        <v>0</v>
      </c>
      <c r="Y537" s="71">
        <f t="shared" si="304"/>
        <v>0</v>
      </c>
      <c r="Z537" s="71">
        <f t="shared" si="305"/>
        <v>0</v>
      </c>
      <c r="AA537" s="67">
        <f t="shared" si="306"/>
        <v>0</v>
      </c>
      <c r="AB537" s="67">
        <f t="shared" si="307"/>
        <v>0</v>
      </c>
      <c r="AC537" s="69">
        <f>IF(U537=7,IF(E537&gt;HORAS!$B$97,E537-HORAS!$B$97,0),IF(W537=FALSE,IF(E537&gt;HORAS!$B$97,E537-HORAS!$B$97,0),0))</f>
        <v>0</v>
      </c>
      <c r="AD537" s="71">
        <f t="shared" si="308"/>
        <v>0</v>
      </c>
      <c r="AE537" s="71">
        <f t="shared" si="309"/>
        <v>0</v>
      </c>
      <c r="AF537" s="68">
        <f>IF(AE537&lt;=HORAS!$B$115,0,IF(AE537&lt;=HORAS!$B$116,0.25,IF(AE537&lt;=HORAS!$B$117,0.5,IF(AE537&lt;=HORAS!$B$114,0.75,1))))</f>
        <v>0</v>
      </c>
      <c r="AG537" s="67">
        <f t="shared" si="310"/>
        <v>0</v>
      </c>
      <c r="AH537" s="67">
        <f>IF(AA537&gt;=8,IF(E537&lt;HORAS!$B$97,AF537,0),0)</f>
        <v>0</v>
      </c>
      <c r="AI537" s="67">
        <f>IF(E537&gt;=HORAS!$B$97,AF537,0)</f>
        <v>0</v>
      </c>
      <c r="AJ537" s="67">
        <f t="shared" si="311"/>
        <v>0</v>
      </c>
      <c r="AK537" s="67">
        <f t="shared" si="311"/>
        <v>0</v>
      </c>
      <c r="AL537" s="71">
        <f t="shared" si="312"/>
        <v>0</v>
      </c>
      <c r="AN537" s="59">
        <f t="shared" si="313"/>
        <v>0</v>
      </c>
      <c r="AO537" s="58">
        <f>IF(H537=1,IF(D537&lt;HORAS!$B$104,HORAS!$D$104-HORAS!$B$104,HORAS!$D$104-D537),0)</f>
        <v>0</v>
      </c>
      <c r="AP537" s="58">
        <f>IF(H537=1,IF(E537&gt;HORAS!$C$104,HORAS!$C$104,E537),0)</f>
        <v>0</v>
      </c>
      <c r="AQ537" s="58">
        <f t="shared" si="314"/>
        <v>0</v>
      </c>
      <c r="AR537" s="72">
        <f t="shared" si="315"/>
        <v>0</v>
      </c>
      <c r="AS537" s="72">
        <f t="shared" si="316"/>
        <v>0</v>
      </c>
      <c r="AT537" s="68">
        <f>IF(AS537&lt;=HORAS!$B$115,0,IF(AS537&lt;=HORAS!$B$116,0.25,IF(AS537&lt;=HORAS!$B$117,0.5,IF(AS537&lt;=HORAS!$B$114,0.75,1))))</f>
        <v>0</v>
      </c>
      <c r="AU537" s="67">
        <f t="shared" si="317"/>
        <v>0</v>
      </c>
      <c r="AV537" s="59">
        <f>IF(H537=1,IF(E537&gt;HORAS!$C$104,E537-HORAS!$C$104),0)</f>
        <v>0</v>
      </c>
      <c r="AW537" s="67">
        <f t="shared" si="318"/>
        <v>0</v>
      </c>
      <c r="AX537" s="67">
        <f t="shared" si="319"/>
        <v>0</v>
      </c>
      <c r="AY537" s="68">
        <f>IF(AX537&lt;=HORAS!$B$115,0,IF(AX537&lt;=HORAS!$B$116,0.25,IF(AX537&lt;=HORAS!$B$117,0.5,IF(AX537&lt;=HORAS!$B$114,0.75,1))))</f>
        <v>0</v>
      </c>
      <c r="AZ537" s="67">
        <f t="shared" si="320"/>
        <v>0</v>
      </c>
      <c r="BA537" s="67"/>
    </row>
    <row r="538" spans="1:53" s="72" customFormat="1" x14ac:dyDescent="0.2">
      <c r="A538" s="64"/>
      <c r="B538" s="64"/>
      <c r="C538" s="61"/>
      <c r="D538" s="62"/>
      <c r="E538" s="59"/>
      <c r="F538" s="66">
        <f>IF(G538=1,0,IF(E538&gt;HORAS!$B$96,E538-HORAS!$B$96,))</f>
        <v>0</v>
      </c>
      <c r="G538" s="67">
        <f t="shared" si="321"/>
        <v>0</v>
      </c>
      <c r="H538" s="67">
        <f>IF(D538&gt;=HORAS!$B$103,1,0)</f>
        <v>0</v>
      </c>
      <c r="I538" s="68">
        <f t="shared" si="322"/>
        <v>0</v>
      </c>
      <c r="J538" s="68">
        <f>IF(I538&lt;=HORAS!$B$115,0,IF(I538&lt;=HORAS!$B$116,0.25,IF(I538&lt;=HORAS!$B$117,0.5,IF(I538&lt;=HORAS!$B$114,0.75,1))))</f>
        <v>0</v>
      </c>
      <c r="K538" s="69">
        <f>IF(G538=1,0,IF(E538&gt;HORAS!$B$97,E538-HORAS!$B$97,0))</f>
        <v>0</v>
      </c>
      <c r="L538" s="68">
        <f t="shared" si="323"/>
        <v>0</v>
      </c>
      <c r="M538" s="68">
        <f t="shared" si="324"/>
        <v>0</v>
      </c>
      <c r="N538" s="67">
        <f t="shared" si="325"/>
        <v>0</v>
      </c>
      <c r="O538" s="67">
        <f>IF(E538&lt;HORAS!$B$97,J538,0)</f>
        <v>0</v>
      </c>
      <c r="P538" s="67">
        <f t="shared" si="326"/>
        <v>0</v>
      </c>
      <c r="Q538" s="67">
        <f>IF(E538&gt;HORAS!$B$97,J538,0)</f>
        <v>0</v>
      </c>
      <c r="R538" s="67">
        <f t="shared" si="299"/>
        <v>0</v>
      </c>
      <c r="S538" s="67">
        <f t="shared" si="300"/>
        <v>0</v>
      </c>
      <c r="T538" s="67"/>
      <c r="U538" s="67">
        <f t="shared" si="301"/>
        <v>6</v>
      </c>
      <c r="V538" s="70" t="e">
        <f>VLOOKUP(C538,HORAS!$A$120:$A$137,1,FALSE)</f>
        <v>#N/A</v>
      </c>
      <c r="W538" s="67" t="b">
        <f t="shared" si="302"/>
        <v>1</v>
      </c>
      <c r="X538" s="59">
        <f t="shared" si="303"/>
        <v>0</v>
      </c>
      <c r="Y538" s="71">
        <f t="shared" si="304"/>
        <v>0</v>
      </c>
      <c r="Z538" s="71">
        <f t="shared" si="305"/>
        <v>0</v>
      </c>
      <c r="AA538" s="67">
        <f t="shared" si="306"/>
        <v>0</v>
      </c>
      <c r="AB538" s="67">
        <f t="shared" si="307"/>
        <v>0</v>
      </c>
      <c r="AC538" s="69">
        <f>IF(U538=7,IF(E538&gt;HORAS!$B$97,E538-HORAS!$B$97,0),IF(W538=FALSE,IF(E538&gt;HORAS!$B$97,E538-HORAS!$B$97,0),0))</f>
        <v>0</v>
      </c>
      <c r="AD538" s="71">
        <f t="shared" si="308"/>
        <v>0</v>
      </c>
      <c r="AE538" s="71">
        <f t="shared" si="309"/>
        <v>0</v>
      </c>
      <c r="AF538" s="68">
        <f>IF(AE538&lt;=HORAS!$B$115,0,IF(AE538&lt;=HORAS!$B$116,0.25,IF(AE538&lt;=HORAS!$B$117,0.5,IF(AE538&lt;=HORAS!$B$114,0.75,1))))</f>
        <v>0</v>
      </c>
      <c r="AG538" s="67">
        <f t="shared" si="310"/>
        <v>0</v>
      </c>
      <c r="AH538" s="67">
        <f>IF(AA538&gt;=8,IF(E538&lt;HORAS!$B$97,AF538,0),0)</f>
        <v>0</v>
      </c>
      <c r="AI538" s="67">
        <f>IF(E538&gt;=HORAS!$B$97,AF538,0)</f>
        <v>0</v>
      </c>
      <c r="AJ538" s="67">
        <f t="shared" si="311"/>
        <v>0</v>
      </c>
      <c r="AK538" s="67">
        <f t="shared" si="311"/>
        <v>0</v>
      </c>
      <c r="AL538" s="71">
        <f t="shared" si="312"/>
        <v>0</v>
      </c>
      <c r="AN538" s="59">
        <f t="shared" si="313"/>
        <v>0</v>
      </c>
      <c r="AO538" s="58">
        <f>IF(H538=1,IF(D538&lt;HORAS!$B$104,HORAS!$D$104-HORAS!$B$104,HORAS!$D$104-D538),0)</f>
        <v>0</v>
      </c>
      <c r="AP538" s="58">
        <f>IF(H538=1,IF(E538&gt;HORAS!$C$104,HORAS!$C$104,E538),0)</f>
        <v>0</v>
      </c>
      <c r="AQ538" s="58">
        <f t="shared" si="314"/>
        <v>0</v>
      </c>
      <c r="AR538" s="72">
        <f t="shared" si="315"/>
        <v>0</v>
      </c>
      <c r="AS538" s="72">
        <f t="shared" si="316"/>
        <v>0</v>
      </c>
      <c r="AT538" s="68">
        <f>IF(AS538&lt;=HORAS!$B$115,0,IF(AS538&lt;=HORAS!$B$116,0.25,IF(AS538&lt;=HORAS!$B$117,0.5,IF(AS538&lt;=HORAS!$B$114,0.75,1))))</f>
        <v>0</v>
      </c>
      <c r="AU538" s="67">
        <f t="shared" si="317"/>
        <v>0</v>
      </c>
      <c r="AV538" s="59">
        <f>IF(H538=1,IF(E538&gt;HORAS!$C$104,E538-HORAS!$C$104),0)</f>
        <v>0</v>
      </c>
      <c r="AW538" s="67">
        <f t="shared" si="318"/>
        <v>0</v>
      </c>
      <c r="AX538" s="67">
        <f t="shared" si="319"/>
        <v>0</v>
      </c>
      <c r="AY538" s="68">
        <f>IF(AX538&lt;=HORAS!$B$115,0,IF(AX538&lt;=HORAS!$B$116,0.25,IF(AX538&lt;=HORAS!$B$117,0.5,IF(AX538&lt;=HORAS!$B$114,0.75,1))))</f>
        <v>0</v>
      </c>
      <c r="AZ538" s="67">
        <f t="shared" si="320"/>
        <v>0</v>
      </c>
      <c r="BA538" s="67"/>
    </row>
    <row r="539" spans="1:53" s="72" customFormat="1" x14ac:dyDescent="0.2">
      <c r="A539" s="64"/>
      <c r="B539" s="64"/>
      <c r="C539" s="61"/>
      <c r="D539" s="62"/>
      <c r="E539" s="59"/>
      <c r="F539" s="66">
        <f>IF(G539=1,0,IF(E539&gt;HORAS!$B$96,E539-HORAS!$B$96,))</f>
        <v>0</v>
      </c>
      <c r="G539" s="67">
        <f t="shared" si="321"/>
        <v>0</v>
      </c>
      <c r="H539" s="67">
        <f>IF(D539&gt;=HORAS!$B$103,1,0)</f>
        <v>0</v>
      </c>
      <c r="I539" s="68">
        <f t="shared" si="322"/>
        <v>0</v>
      </c>
      <c r="J539" s="68">
        <f>IF(I539&lt;=HORAS!$B$115,0,IF(I539&lt;=HORAS!$B$116,0.25,IF(I539&lt;=HORAS!$B$117,0.5,IF(I539&lt;=HORAS!$B$114,0.75,1))))</f>
        <v>0</v>
      </c>
      <c r="K539" s="69">
        <f>IF(G539=1,0,IF(E539&gt;HORAS!$B$97,E539-HORAS!$B$97,0))</f>
        <v>0</v>
      </c>
      <c r="L539" s="68">
        <f t="shared" si="323"/>
        <v>0</v>
      </c>
      <c r="M539" s="68">
        <f t="shared" si="324"/>
        <v>0</v>
      </c>
      <c r="N539" s="67">
        <f t="shared" si="325"/>
        <v>0</v>
      </c>
      <c r="O539" s="67">
        <f>IF(E539&lt;HORAS!$B$97,J539,0)</f>
        <v>0</v>
      </c>
      <c r="P539" s="67">
        <f t="shared" si="326"/>
        <v>0</v>
      </c>
      <c r="Q539" s="67">
        <f>IF(E539&gt;HORAS!$B$97,J539,0)</f>
        <v>0</v>
      </c>
      <c r="R539" s="67">
        <f t="shared" si="299"/>
        <v>0</v>
      </c>
      <c r="S539" s="67">
        <f t="shared" si="300"/>
        <v>0</v>
      </c>
      <c r="T539" s="67"/>
      <c r="U539" s="67">
        <f t="shared" si="301"/>
        <v>6</v>
      </c>
      <c r="V539" s="70" t="e">
        <f>VLOOKUP(C539,HORAS!$A$120:$A$137,1,FALSE)</f>
        <v>#N/A</v>
      </c>
      <c r="W539" s="67" t="b">
        <f t="shared" si="302"/>
        <v>1</v>
      </c>
      <c r="X539" s="59">
        <f t="shared" si="303"/>
        <v>0</v>
      </c>
      <c r="Y539" s="71">
        <f t="shared" si="304"/>
        <v>0</v>
      </c>
      <c r="Z539" s="71">
        <f t="shared" si="305"/>
        <v>0</v>
      </c>
      <c r="AA539" s="67">
        <f t="shared" si="306"/>
        <v>0</v>
      </c>
      <c r="AB539" s="67">
        <f t="shared" si="307"/>
        <v>0</v>
      </c>
      <c r="AC539" s="69">
        <f>IF(U539=7,IF(E539&gt;HORAS!$B$97,E539-HORAS!$B$97,0),IF(W539=FALSE,IF(E539&gt;HORAS!$B$97,E539-HORAS!$B$97,0),0))</f>
        <v>0</v>
      </c>
      <c r="AD539" s="71">
        <f t="shared" si="308"/>
        <v>0</v>
      </c>
      <c r="AE539" s="71">
        <f t="shared" si="309"/>
        <v>0</v>
      </c>
      <c r="AF539" s="68">
        <f>IF(AE539&lt;=HORAS!$B$115,0,IF(AE539&lt;=HORAS!$B$116,0.25,IF(AE539&lt;=HORAS!$B$117,0.5,IF(AE539&lt;=HORAS!$B$114,0.75,1))))</f>
        <v>0</v>
      </c>
      <c r="AG539" s="67">
        <f t="shared" si="310"/>
        <v>0</v>
      </c>
      <c r="AH539" s="67">
        <f>IF(AA539&gt;=8,IF(E539&lt;HORAS!$B$97,AF539,0),0)</f>
        <v>0</v>
      </c>
      <c r="AI539" s="67">
        <f>IF(E539&gt;=HORAS!$B$97,AF539,0)</f>
        <v>0</v>
      </c>
      <c r="AJ539" s="67">
        <f t="shared" si="311"/>
        <v>0</v>
      </c>
      <c r="AK539" s="67">
        <f t="shared" si="311"/>
        <v>0</v>
      </c>
      <c r="AL539" s="71">
        <f t="shared" si="312"/>
        <v>0</v>
      </c>
      <c r="AN539" s="59">
        <f t="shared" si="313"/>
        <v>0</v>
      </c>
      <c r="AO539" s="58">
        <f>IF(H539=1,IF(D539&lt;HORAS!$B$104,HORAS!$D$104-HORAS!$B$104,HORAS!$D$104-D539),0)</f>
        <v>0</v>
      </c>
      <c r="AP539" s="58">
        <f>IF(H539=1,IF(E539&gt;HORAS!$C$104,HORAS!$C$104,E539),0)</f>
        <v>0</v>
      </c>
      <c r="AQ539" s="58">
        <f t="shared" si="314"/>
        <v>0</v>
      </c>
      <c r="AR539" s="72">
        <f t="shared" si="315"/>
        <v>0</v>
      </c>
      <c r="AS539" s="72">
        <f t="shared" si="316"/>
        <v>0</v>
      </c>
      <c r="AT539" s="68">
        <f>IF(AS539&lt;=HORAS!$B$115,0,IF(AS539&lt;=HORAS!$B$116,0.25,IF(AS539&lt;=HORAS!$B$117,0.5,IF(AS539&lt;=HORAS!$B$114,0.75,1))))</f>
        <v>0</v>
      </c>
      <c r="AU539" s="67">
        <f t="shared" si="317"/>
        <v>0</v>
      </c>
      <c r="AV539" s="59">
        <f>IF(H539=1,IF(E539&gt;HORAS!$C$104,E539-HORAS!$C$104),0)</f>
        <v>0</v>
      </c>
      <c r="AW539" s="67">
        <f t="shared" si="318"/>
        <v>0</v>
      </c>
      <c r="AX539" s="67">
        <f t="shared" si="319"/>
        <v>0</v>
      </c>
      <c r="AY539" s="68">
        <f>IF(AX539&lt;=HORAS!$B$115,0,IF(AX539&lt;=HORAS!$B$116,0.25,IF(AX539&lt;=HORAS!$B$117,0.5,IF(AX539&lt;=HORAS!$B$114,0.75,1))))</f>
        <v>0</v>
      </c>
      <c r="AZ539" s="67">
        <f t="shared" si="320"/>
        <v>0</v>
      </c>
      <c r="BA539" s="67"/>
    </row>
    <row r="540" spans="1:53" s="72" customFormat="1" x14ac:dyDescent="0.2">
      <c r="A540" s="64"/>
      <c r="B540" s="64"/>
      <c r="C540" s="61"/>
      <c r="D540" s="62"/>
      <c r="E540" s="59"/>
      <c r="F540" s="66">
        <f>IF(G540=1,0,IF(E540&gt;HORAS!$B$96,E540-HORAS!$B$96,))</f>
        <v>0</v>
      </c>
      <c r="G540" s="67">
        <f t="shared" si="321"/>
        <v>0</v>
      </c>
      <c r="H540" s="67">
        <f>IF(D540&gt;=HORAS!$B$103,1,0)</f>
        <v>0</v>
      </c>
      <c r="I540" s="68">
        <f t="shared" si="322"/>
        <v>0</v>
      </c>
      <c r="J540" s="68">
        <f>IF(I540&lt;=HORAS!$B$115,0,IF(I540&lt;=HORAS!$B$116,0.25,IF(I540&lt;=HORAS!$B$117,0.5,IF(I540&lt;=HORAS!$B$114,0.75,1))))</f>
        <v>0</v>
      </c>
      <c r="K540" s="69">
        <f>IF(G540=1,0,IF(E540&gt;HORAS!$B$97,E540-HORAS!$B$97,0))</f>
        <v>0</v>
      </c>
      <c r="L540" s="68">
        <f t="shared" si="323"/>
        <v>0</v>
      </c>
      <c r="M540" s="68">
        <f t="shared" si="324"/>
        <v>0</v>
      </c>
      <c r="N540" s="67">
        <f t="shared" si="325"/>
        <v>0</v>
      </c>
      <c r="O540" s="67">
        <f>IF(E540&lt;HORAS!$B$97,J540,0)</f>
        <v>0</v>
      </c>
      <c r="P540" s="67">
        <f t="shared" si="326"/>
        <v>0</v>
      </c>
      <c r="Q540" s="67">
        <f>IF(E540&gt;HORAS!$B$97,J540,0)</f>
        <v>0</v>
      </c>
      <c r="R540" s="67">
        <f t="shared" si="299"/>
        <v>0</v>
      </c>
      <c r="S540" s="67">
        <f t="shared" si="300"/>
        <v>0</v>
      </c>
      <c r="T540" s="67"/>
      <c r="U540" s="67">
        <f t="shared" si="301"/>
        <v>6</v>
      </c>
      <c r="V540" s="70" t="e">
        <f>VLOOKUP(C540,HORAS!$A$120:$A$137,1,FALSE)</f>
        <v>#N/A</v>
      </c>
      <c r="W540" s="67" t="b">
        <f t="shared" si="302"/>
        <v>1</v>
      </c>
      <c r="X540" s="59">
        <f t="shared" si="303"/>
        <v>0</v>
      </c>
      <c r="Y540" s="71">
        <f t="shared" si="304"/>
        <v>0</v>
      </c>
      <c r="Z540" s="71">
        <f t="shared" si="305"/>
        <v>0</v>
      </c>
      <c r="AA540" s="67">
        <f t="shared" si="306"/>
        <v>0</v>
      </c>
      <c r="AB540" s="67">
        <f t="shared" si="307"/>
        <v>0</v>
      </c>
      <c r="AC540" s="69">
        <f>IF(U540=7,IF(E540&gt;HORAS!$B$97,E540-HORAS!$B$97,0),IF(W540=FALSE,IF(E540&gt;HORAS!$B$97,E540-HORAS!$B$97,0),0))</f>
        <v>0</v>
      </c>
      <c r="AD540" s="71">
        <f t="shared" si="308"/>
        <v>0</v>
      </c>
      <c r="AE540" s="71">
        <f t="shared" si="309"/>
        <v>0</v>
      </c>
      <c r="AF540" s="68">
        <f>IF(AE540&lt;=HORAS!$B$115,0,IF(AE540&lt;=HORAS!$B$116,0.25,IF(AE540&lt;=HORAS!$B$117,0.5,IF(AE540&lt;=HORAS!$B$114,0.75,1))))</f>
        <v>0</v>
      </c>
      <c r="AG540" s="67">
        <f t="shared" si="310"/>
        <v>0</v>
      </c>
      <c r="AH540" s="67">
        <f>IF(AA540&gt;=8,IF(E540&lt;HORAS!$B$97,AF540,0),0)</f>
        <v>0</v>
      </c>
      <c r="AI540" s="67">
        <f>IF(E540&gt;=HORAS!$B$97,AF540,0)</f>
        <v>0</v>
      </c>
      <c r="AJ540" s="67">
        <f t="shared" si="311"/>
        <v>0</v>
      </c>
      <c r="AK540" s="67">
        <f t="shared" si="311"/>
        <v>0</v>
      </c>
      <c r="AL540" s="71">
        <f t="shared" si="312"/>
        <v>0</v>
      </c>
      <c r="AN540" s="59">
        <f t="shared" si="313"/>
        <v>0</v>
      </c>
      <c r="AO540" s="58">
        <f>IF(H540=1,IF(D540&lt;HORAS!$B$104,HORAS!$D$104-HORAS!$B$104,HORAS!$D$104-D540),0)</f>
        <v>0</v>
      </c>
      <c r="AP540" s="58">
        <f>IF(H540=1,IF(E540&gt;HORAS!$C$104,HORAS!$C$104,E540),0)</f>
        <v>0</v>
      </c>
      <c r="AQ540" s="58">
        <f t="shared" si="314"/>
        <v>0</v>
      </c>
      <c r="AR540" s="72">
        <f t="shared" si="315"/>
        <v>0</v>
      </c>
      <c r="AS540" s="72">
        <f t="shared" si="316"/>
        <v>0</v>
      </c>
      <c r="AT540" s="68">
        <f>IF(AS540&lt;=HORAS!$B$115,0,IF(AS540&lt;=HORAS!$B$116,0.25,IF(AS540&lt;=HORAS!$B$117,0.5,IF(AS540&lt;=HORAS!$B$114,0.75,1))))</f>
        <v>0</v>
      </c>
      <c r="AU540" s="67">
        <f t="shared" si="317"/>
        <v>0</v>
      </c>
      <c r="AV540" s="59">
        <f>IF(H540=1,IF(E540&gt;HORAS!$C$104,E540-HORAS!$C$104),0)</f>
        <v>0</v>
      </c>
      <c r="AW540" s="67">
        <f t="shared" si="318"/>
        <v>0</v>
      </c>
      <c r="AX540" s="67">
        <f t="shared" si="319"/>
        <v>0</v>
      </c>
      <c r="AY540" s="68">
        <f>IF(AX540&lt;=HORAS!$B$115,0,IF(AX540&lt;=HORAS!$B$116,0.25,IF(AX540&lt;=HORAS!$B$117,0.5,IF(AX540&lt;=HORAS!$B$114,0.75,1))))</f>
        <v>0</v>
      </c>
      <c r="AZ540" s="67">
        <f t="shared" si="320"/>
        <v>0</v>
      </c>
      <c r="BA540" s="67"/>
    </row>
    <row r="541" spans="1:53" s="72" customFormat="1" x14ac:dyDescent="0.2">
      <c r="A541" s="64"/>
      <c r="B541" s="64"/>
      <c r="C541" s="61"/>
      <c r="D541" s="62"/>
      <c r="E541" s="59"/>
      <c r="F541" s="66">
        <f>IF(G541=1,0,IF(E541&gt;HORAS!$B$96,E541-HORAS!$B$96,))</f>
        <v>0</v>
      </c>
      <c r="G541" s="67">
        <f t="shared" si="321"/>
        <v>0</v>
      </c>
      <c r="H541" s="67">
        <f>IF(D541&gt;=HORAS!$B$103,1,0)</f>
        <v>0</v>
      </c>
      <c r="I541" s="68">
        <f t="shared" si="322"/>
        <v>0</v>
      </c>
      <c r="J541" s="68">
        <f>IF(I541&lt;=HORAS!$B$115,0,IF(I541&lt;=HORAS!$B$116,0.25,IF(I541&lt;=HORAS!$B$117,0.5,IF(I541&lt;=HORAS!$B$114,0.75,1))))</f>
        <v>0</v>
      </c>
      <c r="K541" s="69">
        <f>IF(G541=1,0,IF(E541&gt;HORAS!$B$97,E541-HORAS!$B$97,0))</f>
        <v>0</v>
      </c>
      <c r="L541" s="68">
        <f t="shared" si="323"/>
        <v>0</v>
      </c>
      <c r="M541" s="68">
        <f t="shared" si="324"/>
        <v>0</v>
      </c>
      <c r="N541" s="67">
        <f t="shared" si="325"/>
        <v>0</v>
      </c>
      <c r="O541" s="67">
        <f>IF(E541&lt;HORAS!$B$97,J541,0)</f>
        <v>0</v>
      </c>
      <c r="P541" s="67">
        <f t="shared" si="326"/>
        <v>0</v>
      </c>
      <c r="Q541" s="67">
        <f>IF(E541&gt;HORAS!$B$97,J541,0)</f>
        <v>0</v>
      </c>
      <c r="R541" s="67">
        <f t="shared" si="299"/>
        <v>0</v>
      </c>
      <c r="S541" s="67">
        <f t="shared" si="300"/>
        <v>0</v>
      </c>
      <c r="T541" s="67"/>
      <c r="U541" s="67">
        <f t="shared" si="301"/>
        <v>6</v>
      </c>
      <c r="V541" s="70" t="e">
        <f>VLOOKUP(C541,HORAS!$A$120:$A$137,1,FALSE)</f>
        <v>#N/A</v>
      </c>
      <c r="W541" s="67" t="b">
        <f t="shared" si="302"/>
        <v>1</v>
      </c>
      <c r="X541" s="59">
        <f t="shared" si="303"/>
        <v>0</v>
      </c>
      <c r="Y541" s="71">
        <f t="shared" si="304"/>
        <v>0</v>
      </c>
      <c r="Z541" s="71">
        <f t="shared" si="305"/>
        <v>0</v>
      </c>
      <c r="AA541" s="67">
        <f t="shared" si="306"/>
        <v>0</v>
      </c>
      <c r="AB541" s="67">
        <f t="shared" si="307"/>
        <v>0</v>
      </c>
      <c r="AC541" s="69">
        <f>IF(U541=7,IF(E541&gt;HORAS!$B$97,E541-HORAS!$B$97,0),IF(W541=FALSE,IF(E541&gt;HORAS!$B$97,E541-HORAS!$B$97,0),0))</f>
        <v>0</v>
      </c>
      <c r="AD541" s="71">
        <f t="shared" si="308"/>
        <v>0</v>
      </c>
      <c r="AE541" s="71">
        <f t="shared" si="309"/>
        <v>0</v>
      </c>
      <c r="AF541" s="68">
        <f>IF(AE541&lt;=HORAS!$B$115,0,IF(AE541&lt;=HORAS!$B$116,0.25,IF(AE541&lt;=HORAS!$B$117,0.5,IF(AE541&lt;=HORAS!$B$114,0.75,1))))</f>
        <v>0</v>
      </c>
      <c r="AG541" s="67">
        <f t="shared" si="310"/>
        <v>0</v>
      </c>
      <c r="AH541" s="67">
        <f>IF(AA541&gt;=8,IF(E541&lt;HORAS!$B$97,AF541,0),0)</f>
        <v>0</v>
      </c>
      <c r="AI541" s="67">
        <f>IF(E541&gt;=HORAS!$B$97,AF541,0)</f>
        <v>0</v>
      </c>
      <c r="AJ541" s="67">
        <f t="shared" si="311"/>
        <v>0</v>
      </c>
      <c r="AK541" s="67">
        <f t="shared" si="311"/>
        <v>0</v>
      </c>
      <c r="AL541" s="71">
        <f t="shared" si="312"/>
        <v>0</v>
      </c>
      <c r="AN541" s="59">
        <f t="shared" si="313"/>
        <v>0</v>
      </c>
      <c r="AO541" s="58">
        <f>IF(H541=1,IF(D541&lt;HORAS!$B$104,HORAS!$D$104-HORAS!$B$104,HORAS!$D$104-D541),0)</f>
        <v>0</v>
      </c>
      <c r="AP541" s="58">
        <f>IF(H541=1,IF(E541&gt;HORAS!$C$104,HORAS!$C$104,E541),0)</f>
        <v>0</v>
      </c>
      <c r="AQ541" s="58">
        <f t="shared" si="314"/>
        <v>0</v>
      </c>
      <c r="AR541" s="72">
        <f t="shared" si="315"/>
        <v>0</v>
      </c>
      <c r="AS541" s="72">
        <f t="shared" si="316"/>
        <v>0</v>
      </c>
      <c r="AT541" s="68">
        <f>IF(AS541&lt;=HORAS!$B$115,0,IF(AS541&lt;=HORAS!$B$116,0.25,IF(AS541&lt;=HORAS!$B$117,0.5,IF(AS541&lt;=HORAS!$B$114,0.75,1))))</f>
        <v>0</v>
      </c>
      <c r="AU541" s="67">
        <f t="shared" si="317"/>
        <v>0</v>
      </c>
      <c r="AV541" s="59">
        <f>IF(H541=1,IF(E541&gt;HORAS!$C$104,E541-HORAS!$C$104),0)</f>
        <v>0</v>
      </c>
      <c r="AW541" s="67">
        <f t="shared" si="318"/>
        <v>0</v>
      </c>
      <c r="AX541" s="67">
        <f t="shared" si="319"/>
        <v>0</v>
      </c>
      <c r="AY541" s="68">
        <f>IF(AX541&lt;=HORAS!$B$115,0,IF(AX541&lt;=HORAS!$B$116,0.25,IF(AX541&lt;=HORAS!$B$117,0.5,IF(AX541&lt;=HORAS!$B$114,0.75,1))))</f>
        <v>0</v>
      </c>
      <c r="AZ541" s="67">
        <f t="shared" si="320"/>
        <v>0</v>
      </c>
      <c r="BA541" s="67"/>
    </row>
    <row r="542" spans="1:53" s="72" customFormat="1" x14ac:dyDescent="0.2">
      <c r="A542" s="64"/>
      <c r="B542" s="64"/>
      <c r="C542" s="61"/>
      <c r="D542" s="62"/>
      <c r="E542" s="59"/>
      <c r="F542" s="66">
        <f>IF(G542=1,0,IF(E542&gt;HORAS!$B$96,E542-HORAS!$B$96,))</f>
        <v>0</v>
      </c>
      <c r="G542" s="67">
        <f t="shared" si="321"/>
        <v>0</v>
      </c>
      <c r="H542" s="67">
        <f>IF(D542&gt;=HORAS!$B$103,1,0)</f>
        <v>0</v>
      </c>
      <c r="I542" s="68">
        <f t="shared" si="322"/>
        <v>0</v>
      </c>
      <c r="J542" s="68">
        <f>IF(I542&lt;=HORAS!$B$115,0,IF(I542&lt;=HORAS!$B$116,0.25,IF(I542&lt;=HORAS!$B$117,0.5,IF(I542&lt;=HORAS!$B$114,0.75,1))))</f>
        <v>0</v>
      </c>
      <c r="K542" s="69">
        <f>IF(G542=1,0,IF(E542&gt;HORAS!$B$97,E542-HORAS!$B$97,0))</f>
        <v>0</v>
      </c>
      <c r="L542" s="68">
        <f t="shared" si="323"/>
        <v>0</v>
      </c>
      <c r="M542" s="68">
        <f t="shared" si="324"/>
        <v>0</v>
      </c>
      <c r="N542" s="67">
        <f t="shared" si="325"/>
        <v>0</v>
      </c>
      <c r="O542" s="67">
        <f>IF(E542&lt;HORAS!$B$97,J542,0)</f>
        <v>0</v>
      </c>
      <c r="P542" s="67">
        <f t="shared" si="326"/>
        <v>0</v>
      </c>
      <c r="Q542" s="67">
        <f>IF(E542&gt;HORAS!$B$97,J542,0)</f>
        <v>0</v>
      </c>
      <c r="R542" s="67">
        <f t="shared" si="299"/>
        <v>0</v>
      </c>
      <c r="S542" s="67">
        <f t="shared" si="300"/>
        <v>0</v>
      </c>
      <c r="T542" s="67"/>
      <c r="U542" s="67">
        <f t="shared" si="301"/>
        <v>6</v>
      </c>
      <c r="V542" s="70" t="e">
        <f>VLOOKUP(C542,HORAS!$A$120:$A$137,1,FALSE)</f>
        <v>#N/A</v>
      </c>
      <c r="W542" s="67" t="b">
        <f t="shared" si="302"/>
        <v>1</v>
      </c>
      <c r="X542" s="59">
        <f t="shared" si="303"/>
        <v>0</v>
      </c>
      <c r="Y542" s="71">
        <f t="shared" si="304"/>
        <v>0</v>
      </c>
      <c r="Z542" s="71">
        <f t="shared" si="305"/>
        <v>0</v>
      </c>
      <c r="AA542" s="67">
        <f t="shared" si="306"/>
        <v>0</v>
      </c>
      <c r="AB542" s="67">
        <f t="shared" si="307"/>
        <v>0</v>
      </c>
      <c r="AC542" s="69">
        <f>IF(U542=7,IF(E542&gt;HORAS!$B$97,E542-HORAS!$B$97,0),IF(W542=FALSE,IF(E542&gt;HORAS!$B$97,E542-HORAS!$B$97,0),0))</f>
        <v>0</v>
      </c>
      <c r="AD542" s="71">
        <f t="shared" si="308"/>
        <v>0</v>
      </c>
      <c r="AE542" s="71">
        <f t="shared" si="309"/>
        <v>0</v>
      </c>
      <c r="AF542" s="68">
        <f>IF(AE542&lt;=HORAS!$B$115,0,IF(AE542&lt;=HORAS!$B$116,0.25,IF(AE542&lt;=HORAS!$B$117,0.5,IF(AE542&lt;=HORAS!$B$114,0.75,1))))</f>
        <v>0</v>
      </c>
      <c r="AG542" s="67">
        <f t="shared" si="310"/>
        <v>0</v>
      </c>
      <c r="AH542" s="67">
        <f>IF(AA542&gt;=8,IF(E542&lt;HORAS!$B$97,AF542,0),0)</f>
        <v>0</v>
      </c>
      <c r="AI542" s="67">
        <f>IF(E542&gt;=HORAS!$B$97,AF542,0)</f>
        <v>0</v>
      </c>
      <c r="AJ542" s="67">
        <f t="shared" si="311"/>
        <v>0</v>
      </c>
      <c r="AK542" s="67">
        <f t="shared" si="311"/>
        <v>0</v>
      </c>
      <c r="AL542" s="71">
        <f t="shared" si="312"/>
        <v>0</v>
      </c>
      <c r="AN542" s="59">
        <f t="shared" si="313"/>
        <v>0</v>
      </c>
      <c r="AO542" s="58">
        <f>IF(H542=1,IF(D542&lt;HORAS!$B$104,HORAS!$D$104-HORAS!$B$104,HORAS!$D$104-D542),0)</f>
        <v>0</v>
      </c>
      <c r="AP542" s="58">
        <f>IF(H542=1,IF(E542&gt;HORAS!$C$104,HORAS!$C$104,E542),0)</f>
        <v>0</v>
      </c>
      <c r="AQ542" s="58">
        <f t="shared" si="314"/>
        <v>0</v>
      </c>
      <c r="AR542" s="72">
        <f t="shared" si="315"/>
        <v>0</v>
      </c>
      <c r="AS542" s="72">
        <f t="shared" si="316"/>
        <v>0</v>
      </c>
      <c r="AT542" s="68">
        <f>IF(AS542&lt;=HORAS!$B$115,0,IF(AS542&lt;=HORAS!$B$116,0.25,IF(AS542&lt;=HORAS!$B$117,0.5,IF(AS542&lt;=HORAS!$B$114,0.75,1))))</f>
        <v>0</v>
      </c>
      <c r="AU542" s="67">
        <f t="shared" si="317"/>
        <v>0</v>
      </c>
      <c r="AV542" s="59">
        <f>IF(H542=1,IF(E542&gt;HORAS!$C$104,E542-HORAS!$C$104),0)</f>
        <v>0</v>
      </c>
      <c r="AW542" s="67">
        <f t="shared" si="318"/>
        <v>0</v>
      </c>
      <c r="AX542" s="67">
        <f t="shared" si="319"/>
        <v>0</v>
      </c>
      <c r="AY542" s="68">
        <f>IF(AX542&lt;=HORAS!$B$115,0,IF(AX542&lt;=HORAS!$B$116,0.25,IF(AX542&lt;=HORAS!$B$117,0.5,IF(AX542&lt;=HORAS!$B$114,0.75,1))))</f>
        <v>0</v>
      </c>
      <c r="AZ542" s="67">
        <f t="shared" si="320"/>
        <v>0</v>
      </c>
      <c r="BA542" s="67"/>
    </row>
    <row r="543" spans="1:53" s="72" customFormat="1" x14ac:dyDescent="0.2">
      <c r="A543" s="64"/>
      <c r="B543" s="64"/>
      <c r="C543" s="61"/>
      <c r="D543" s="62"/>
      <c r="E543" s="59"/>
      <c r="F543" s="66">
        <f>IF(G543=1,0,IF(E543&gt;HORAS!$B$96,E543-HORAS!$B$96,))</f>
        <v>0</v>
      </c>
      <c r="G543" s="67">
        <f t="shared" si="321"/>
        <v>0</v>
      </c>
      <c r="H543" s="67">
        <f>IF(D543&gt;=HORAS!$B$103,1,0)</f>
        <v>0</v>
      </c>
      <c r="I543" s="68">
        <f t="shared" si="322"/>
        <v>0</v>
      </c>
      <c r="J543" s="68">
        <f>IF(I543&lt;=HORAS!$B$115,0,IF(I543&lt;=HORAS!$B$116,0.25,IF(I543&lt;=HORAS!$B$117,0.5,IF(I543&lt;=HORAS!$B$114,0.75,1))))</f>
        <v>0</v>
      </c>
      <c r="K543" s="69">
        <f>IF(G543=1,0,IF(E543&gt;HORAS!$B$97,E543-HORAS!$B$97,0))</f>
        <v>0</v>
      </c>
      <c r="L543" s="68">
        <f t="shared" si="323"/>
        <v>0</v>
      </c>
      <c r="M543" s="68">
        <f t="shared" si="324"/>
        <v>0</v>
      </c>
      <c r="N543" s="67">
        <f t="shared" si="325"/>
        <v>0</v>
      </c>
      <c r="O543" s="67">
        <f>IF(E543&lt;HORAS!$B$97,J543,0)</f>
        <v>0</v>
      </c>
      <c r="P543" s="67">
        <f t="shared" si="326"/>
        <v>0</v>
      </c>
      <c r="Q543" s="67">
        <f>IF(E543&gt;HORAS!$B$97,J543,0)</f>
        <v>0</v>
      </c>
      <c r="R543" s="67">
        <f t="shared" si="299"/>
        <v>0</v>
      </c>
      <c r="S543" s="67">
        <f t="shared" si="300"/>
        <v>0</v>
      </c>
      <c r="T543" s="67"/>
      <c r="U543" s="67">
        <f t="shared" si="301"/>
        <v>6</v>
      </c>
      <c r="V543" s="70" t="e">
        <f>VLOOKUP(C543,HORAS!$A$120:$A$137,1,FALSE)</f>
        <v>#N/A</v>
      </c>
      <c r="W543" s="67" t="b">
        <f t="shared" si="302"/>
        <v>1</v>
      </c>
      <c r="X543" s="59">
        <f t="shared" si="303"/>
        <v>0</v>
      </c>
      <c r="Y543" s="71">
        <f t="shared" si="304"/>
        <v>0</v>
      </c>
      <c r="Z543" s="71">
        <f t="shared" si="305"/>
        <v>0</v>
      </c>
      <c r="AA543" s="67">
        <f t="shared" si="306"/>
        <v>0</v>
      </c>
      <c r="AB543" s="67">
        <f t="shared" si="307"/>
        <v>0</v>
      </c>
      <c r="AC543" s="69">
        <f>IF(U543=7,IF(E543&gt;HORAS!$B$97,E543-HORAS!$B$97,0),IF(W543=FALSE,IF(E543&gt;HORAS!$B$97,E543-HORAS!$B$97,0),0))</f>
        <v>0</v>
      </c>
      <c r="AD543" s="71">
        <f t="shared" si="308"/>
        <v>0</v>
      </c>
      <c r="AE543" s="71">
        <f t="shared" si="309"/>
        <v>0</v>
      </c>
      <c r="AF543" s="68">
        <f>IF(AE543&lt;=HORAS!$B$115,0,IF(AE543&lt;=HORAS!$B$116,0.25,IF(AE543&lt;=HORAS!$B$117,0.5,IF(AE543&lt;=HORAS!$B$114,0.75,1))))</f>
        <v>0</v>
      </c>
      <c r="AG543" s="67">
        <f t="shared" si="310"/>
        <v>0</v>
      </c>
      <c r="AH543" s="67">
        <f>IF(AA543&gt;=8,IF(E543&lt;HORAS!$B$97,AF543,0),0)</f>
        <v>0</v>
      </c>
      <c r="AI543" s="67">
        <f>IF(E543&gt;=HORAS!$B$97,AF543,0)</f>
        <v>0</v>
      </c>
      <c r="AJ543" s="67">
        <f t="shared" si="311"/>
        <v>0</v>
      </c>
      <c r="AK543" s="67">
        <f t="shared" si="311"/>
        <v>0</v>
      </c>
      <c r="AL543" s="71">
        <f t="shared" si="312"/>
        <v>0</v>
      </c>
      <c r="AN543" s="59">
        <f t="shared" si="313"/>
        <v>0</v>
      </c>
      <c r="AO543" s="58">
        <f>IF(H543=1,IF(D543&lt;HORAS!$B$104,HORAS!$D$104-HORAS!$B$104,HORAS!$D$104-D543),0)</f>
        <v>0</v>
      </c>
      <c r="AP543" s="58">
        <f>IF(H543=1,IF(E543&gt;HORAS!$C$104,HORAS!$C$104,E543),0)</f>
        <v>0</v>
      </c>
      <c r="AQ543" s="58">
        <f t="shared" si="314"/>
        <v>0</v>
      </c>
      <c r="AR543" s="72">
        <f t="shared" si="315"/>
        <v>0</v>
      </c>
      <c r="AS543" s="72">
        <f t="shared" si="316"/>
        <v>0</v>
      </c>
      <c r="AT543" s="68">
        <f>IF(AS543&lt;=HORAS!$B$115,0,IF(AS543&lt;=HORAS!$B$116,0.25,IF(AS543&lt;=HORAS!$B$117,0.5,IF(AS543&lt;=HORAS!$B$114,0.75,1))))</f>
        <v>0</v>
      </c>
      <c r="AU543" s="67">
        <f t="shared" si="317"/>
        <v>0</v>
      </c>
      <c r="AV543" s="59">
        <f>IF(H543=1,IF(E543&gt;HORAS!$C$104,E543-HORAS!$C$104),0)</f>
        <v>0</v>
      </c>
      <c r="AW543" s="67">
        <f t="shared" si="318"/>
        <v>0</v>
      </c>
      <c r="AX543" s="67">
        <f t="shared" si="319"/>
        <v>0</v>
      </c>
      <c r="AY543" s="68">
        <f>IF(AX543&lt;=HORAS!$B$115,0,IF(AX543&lt;=HORAS!$B$116,0.25,IF(AX543&lt;=HORAS!$B$117,0.5,IF(AX543&lt;=HORAS!$B$114,0.75,1))))</f>
        <v>0</v>
      </c>
      <c r="AZ543" s="67">
        <f t="shared" si="320"/>
        <v>0</v>
      </c>
      <c r="BA543" s="67"/>
    </row>
    <row r="544" spans="1:53" s="72" customFormat="1" x14ac:dyDescent="0.2">
      <c r="A544" s="64"/>
      <c r="B544" s="64"/>
      <c r="C544" s="61"/>
      <c r="D544" s="62"/>
      <c r="E544" s="59"/>
      <c r="F544" s="66">
        <f>IF(G544=1,0,IF(E544&gt;HORAS!$B$96,E544-HORAS!$B$96,))</f>
        <v>0</v>
      </c>
      <c r="G544" s="67">
        <f t="shared" si="321"/>
        <v>0</v>
      </c>
      <c r="H544" s="67">
        <f>IF(D544&gt;=HORAS!$B$103,1,0)</f>
        <v>0</v>
      </c>
      <c r="I544" s="68">
        <f t="shared" si="322"/>
        <v>0</v>
      </c>
      <c r="J544" s="68">
        <f>IF(I544&lt;=HORAS!$B$115,0,IF(I544&lt;=HORAS!$B$116,0.25,IF(I544&lt;=HORAS!$B$117,0.5,IF(I544&lt;=HORAS!$B$114,0.75,1))))</f>
        <v>0</v>
      </c>
      <c r="K544" s="69">
        <f>IF(G544=1,0,IF(E544&gt;HORAS!$B$97,E544-HORAS!$B$97,0))</f>
        <v>0</v>
      </c>
      <c r="L544" s="68">
        <f t="shared" si="323"/>
        <v>0</v>
      </c>
      <c r="M544" s="68">
        <f t="shared" si="324"/>
        <v>0</v>
      </c>
      <c r="N544" s="67">
        <f t="shared" si="325"/>
        <v>0</v>
      </c>
      <c r="O544" s="67">
        <f>IF(E544&lt;HORAS!$B$97,J544,0)</f>
        <v>0</v>
      </c>
      <c r="P544" s="67">
        <f t="shared" si="326"/>
        <v>0</v>
      </c>
      <c r="Q544" s="67">
        <f>IF(E544&gt;HORAS!$B$97,J544,0)</f>
        <v>0</v>
      </c>
      <c r="R544" s="67">
        <f t="shared" si="299"/>
        <v>0</v>
      </c>
      <c r="S544" s="67">
        <f t="shared" si="300"/>
        <v>0</v>
      </c>
      <c r="T544" s="67"/>
      <c r="U544" s="67">
        <f t="shared" si="301"/>
        <v>6</v>
      </c>
      <c r="V544" s="70" t="e">
        <f>VLOOKUP(C544,HORAS!$A$120:$A$137,1,FALSE)</f>
        <v>#N/A</v>
      </c>
      <c r="W544" s="67" t="b">
        <f t="shared" si="302"/>
        <v>1</v>
      </c>
      <c r="X544" s="59">
        <f t="shared" si="303"/>
        <v>0</v>
      </c>
      <c r="Y544" s="71">
        <f t="shared" si="304"/>
        <v>0</v>
      </c>
      <c r="Z544" s="71">
        <f t="shared" si="305"/>
        <v>0</v>
      </c>
      <c r="AA544" s="67">
        <f t="shared" si="306"/>
        <v>0</v>
      </c>
      <c r="AB544" s="67">
        <f t="shared" si="307"/>
        <v>0</v>
      </c>
      <c r="AC544" s="69">
        <f>IF(U544=7,IF(E544&gt;HORAS!$B$97,E544-HORAS!$B$97,0),IF(W544=FALSE,IF(E544&gt;HORAS!$B$97,E544-HORAS!$B$97,0),0))</f>
        <v>0</v>
      </c>
      <c r="AD544" s="71">
        <f t="shared" si="308"/>
        <v>0</v>
      </c>
      <c r="AE544" s="71">
        <f t="shared" si="309"/>
        <v>0</v>
      </c>
      <c r="AF544" s="68">
        <f>IF(AE544&lt;=HORAS!$B$115,0,IF(AE544&lt;=HORAS!$B$116,0.25,IF(AE544&lt;=HORAS!$B$117,0.5,IF(AE544&lt;=HORAS!$B$114,0.75,1))))</f>
        <v>0</v>
      </c>
      <c r="AG544" s="67">
        <f t="shared" si="310"/>
        <v>0</v>
      </c>
      <c r="AH544" s="67">
        <f>IF(AA544&gt;=8,IF(E544&lt;HORAS!$B$97,AF544,0),0)</f>
        <v>0</v>
      </c>
      <c r="AI544" s="67">
        <f>IF(E544&gt;=HORAS!$B$97,AF544,0)</f>
        <v>0</v>
      </c>
      <c r="AJ544" s="67">
        <f t="shared" si="311"/>
        <v>0</v>
      </c>
      <c r="AK544" s="67">
        <f t="shared" si="311"/>
        <v>0</v>
      </c>
      <c r="AL544" s="71">
        <f t="shared" si="312"/>
        <v>0</v>
      </c>
      <c r="AN544" s="59">
        <f t="shared" si="313"/>
        <v>0</v>
      </c>
      <c r="AO544" s="58">
        <f>IF(H544=1,IF(D544&lt;HORAS!$B$104,HORAS!$D$104-HORAS!$B$104,HORAS!$D$104-D544),0)</f>
        <v>0</v>
      </c>
      <c r="AP544" s="58">
        <f>IF(H544=1,IF(E544&gt;HORAS!$C$104,HORAS!$C$104,E544),0)</f>
        <v>0</v>
      </c>
      <c r="AQ544" s="58">
        <f t="shared" si="314"/>
        <v>0</v>
      </c>
      <c r="AR544" s="72">
        <f t="shared" si="315"/>
        <v>0</v>
      </c>
      <c r="AS544" s="72">
        <f t="shared" si="316"/>
        <v>0</v>
      </c>
      <c r="AT544" s="68">
        <f>IF(AS544&lt;=HORAS!$B$115,0,IF(AS544&lt;=HORAS!$B$116,0.25,IF(AS544&lt;=HORAS!$B$117,0.5,IF(AS544&lt;=HORAS!$B$114,0.75,1))))</f>
        <v>0</v>
      </c>
      <c r="AU544" s="67">
        <f t="shared" si="317"/>
        <v>0</v>
      </c>
      <c r="AV544" s="59">
        <f>IF(H544=1,IF(E544&gt;HORAS!$C$104,E544-HORAS!$C$104),0)</f>
        <v>0</v>
      </c>
      <c r="AW544" s="67">
        <f t="shared" si="318"/>
        <v>0</v>
      </c>
      <c r="AX544" s="67">
        <f t="shared" si="319"/>
        <v>0</v>
      </c>
      <c r="AY544" s="68">
        <f>IF(AX544&lt;=HORAS!$B$115,0,IF(AX544&lt;=HORAS!$B$116,0.25,IF(AX544&lt;=HORAS!$B$117,0.5,IF(AX544&lt;=HORAS!$B$114,0.75,1))))</f>
        <v>0</v>
      </c>
      <c r="AZ544" s="67">
        <f t="shared" si="320"/>
        <v>0</v>
      </c>
      <c r="BA544" s="67"/>
    </row>
    <row r="545" spans="1:53" s="72" customFormat="1" x14ac:dyDescent="0.2">
      <c r="A545" s="64"/>
      <c r="B545" s="64"/>
      <c r="C545" s="61"/>
      <c r="D545" s="62"/>
      <c r="E545" s="63"/>
      <c r="F545" s="66">
        <f>IF(G545=1,0,IF(E545&gt;HORAS!$B$96,E545-HORAS!$B$96,))</f>
        <v>0</v>
      </c>
      <c r="G545" s="67">
        <f t="shared" si="321"/>
        <v>0</v>
      </c>
      <c r="H545" s="67">
        <f>IF(D545&gt;=HORAS!$B$103,1,0)</f>
        <v>0</v>
      </c>
      <c r="I545" s="68">
        <f t="shared" si="322"/>
        <v>0</v>
      </c>
      <c r="J545" s="68">
        <f>IF(I545&lt;=HORAS!$B$115,0,IF(I545&lt;=HORAS!$B$116,0.25,IF(I545&lt;=HORAS!$B$117,0.5,IF(I545&lt;=HORAS!$B$114,0.75,1))))</f>
        <v>0</v>
      </c>
      <c r="K545" s="69">
        <f>IF(G545=1,0,IF(E545&gt;HORAS!$B$97,E545-HORAS!$B$97,0))</f>
        <v>0</v>
      </c>
      <c r="L545" s="68">
        <f t="shared" si="323"/>
        <v>0</v>
      </c>
      <c r="M545" s="68">
        <f t="shared" si="324"/>
        <v>0</v>
      </c>
      <c r="N545" s="67">
        <f t="shared" si="325"/>
        <v>0</v>
      </c>
      <c r="O545" s="67">
        <f>IF(E545&lt;HORAS!$B$97,J545,0)</f>
        <v>0</v>
      </c>
      <c r="P545" s="67">
        <f t="shared" si="326"/>
        <v>0</v>
      </c>
      <c r="Q545" s="67">
        <f>IF(E545&gt;HORAS!$B$97,J545,0)</f>
        <v>0</v>
      </c>
      <c r="R545" s="67">
        <f t="shared" ref="R545:R608" si="327">N545+O545</f>
        <v>0</v>
      </c>
      <c r="S545" s="67">
        <f t="shared" ref="S545:S608" si="328">P545+Q545</f>
        <v>0</v>
      </c>
      <c r="T545" s="67"/>
      <c r="U545" s="67">
        <f t="shared" ref="U545:U613" si="329">WEEKDAY(C545,2)</f>
        <v>6</v>
      </c>
      <c r="V545" s="70" t="e">
        <f>VLOOKUP(C545,HORAS!$A$120:$A$137,1,FALSE)</f>
        <v>#N/A</v>
      </c>
      <c r="W545" s="67" t="b">
        <f t="shared" ref="W545:W608" si="330">ISERROR(V545)</f>
        <v>1</v>
      </c>
      <c r="X545" s="59">
        <f t="shared" ref="X545:X608" si="331">IF(U545=7,E545-D545,IF(W545=FALSE,E545-D545,0))</f>
        <v>0</v>
      </c>
      <c r="Y545" s="71">
        <f t="shared" ref="Y545:Y608" si="332">HOUR(X545)</f>
        <v>0</v>
      </c>
      <c r="Z545" s="71">
        <f t="shared" ref="Z545:Z613" si="333">MINUTE(X545)</f>
        <v>0</v>
      </c>
      <c r="AA545" s="67">
        <f t="shared" ref="AA545:AA613" si="334">IF(Y545&lt;8,Y545,8)</f>
        <v>0</v>
      </c>
      <c r="AB545" s="67">
        <f t="shared" ref="AB545:AB608" si="335">IF(Y545&gt;=8,Y545-AA545,0)</f>
        <v>0</v>
      </c>
      <c r="AC545" s="69">
        <f>IF(U545=7,IF(E545&gt;HORAS!$B$97,E545-HORAS!$B$97,0),IF(W545=FALSE,IF(E545&gt;HORAS!$B$97,E545-HORAS!$B$97,0),0))</f>
        <v>0</v>
      </c>
      <c r="AD545" s="71">
        <f t="shared" ref="AD545:AD608" si="336">HOUR(AC545)</f>
        <v>0</v>
      </c>
      <c r="AE545" s="71">
        <f t="shared" ref="AE545:AE613" si="337">MINUTE(AC545)</f>
        <v>0</v>
      </c>
      <c r="AF545" s="68">
        <f>IF(AE545&lt;=HORAS!$B$115,0,IF(AE545&lt;=HORAS!$B$116,0.25,IF(AE545&lt;=HORAS!$B$117,0.5,IF(AE545&lt;=HORAS!$B$114,0.75,1))))</f>
        <v>0</v>
      </c>
      <c r="AG545" s="67">
        <f t="shared" ref="AG545:AG608" si="338">IF(AA545&lt;8,AF545,0)</f>
        <v>0</v>
      </c>
      <c r="AH545" s="67">
        <f>IF(AA545&gt;=8,IF(E545&lt;HORAS!$B$97,AF545,0),0)</f>
        <v>0</v>
      </c>
      <c r="AI545" s="67">
        <f>IF(E545&gt;=HORAS!$B$97,AF545,0)</f>
        <v>0</v>
      </c>
      <c r="AJ545" s="67">
        <f t="shared" ref="AJ545:AK608" si="339">AA545+AG545</f>
        <v>0</v>
      </c>
      <c r="AK545" s="67">
        <f t="shared" si="339"/>
        <v>0</v>
      </c>
      <c r="AL545" s="71">
        <f t="shared" ref="AL545:AL613" si="340">AD545+AI545</f>
        <v>0</v>
      </c>
      <c r="AN545" s="59">
        <f t="shared" ref="AN545:AN613" si="341">IF(H545=1,E545-(D545-12),0)</f>
        <v>0</v>
      </c>
      <c r="AO545" s="58">
        <f>IF(H545=1,IF(D545&lt;HORAS!$B$104,HORAS!$D$104-HORAS!$B$104,HORAS!$D$104-D545),0)</f>
        <v>0</v>
      </c>
      <c r="AP545" s="58">
        <f>IF(H545=1,IF(E545&gt;HORAS!$C$104,HORAS!$C$104,E545),0)</f>
        <v>0</v>
      </c>
      <c r="AQ545" s="58">
        <f t="shared" ref="AQ545:AQ608" si="342">AO545+AP545</f>
        <v>0</v>
      </c>
      <c r="AR545" s="72">
        <f t="shared" ref="AR545:AR608" si="343">HOUR(AQ545)</f>
        <v>0</v>
      </c>
      <c r="AS545" s="72">
        <f t="shared" ref="AS545:AS613" si="344">MINUTE(AQ545)</f>
        <v>0</v>
      </c>
      <c r="AT545" s="68">
        <f>IF(AS545&lt;=HORAS!$B$115,0,IF(AS545&lt;=HORAS!$B$116,0.25,IF(AS545&lt;=HORAS!$B$117,0.5,IF(AS545&lt;=HORAS!$B$114,0.75,1))))</f>
        <v>0</v>
      </c>
      <c r="AU545" s="67">
        <f t="shared" ref="AU545:AU608" si="345">AR545+AT545</f>
        <v>0</v>
      </c>
      <c r="AV545" s="59">
        <f>IF(H545=1,IF(E545&gt;HORAS!$C$104,E545-HORAS!$C$104),0)</f>
        <v>0</v>
      </c>
      <c r="AW545" s="67">
        <f t="shared" ref="AW545:AW608" si="346">HOUR(AV545)</f>
        <v>0</v>
      </c>
      <c r="AX545" s="67">
        <f t="shared" ref="AX545:AX613" si="347">MINUTE(AV545)</f>
        <v>0</v>
      </c>
      <c r="AY545" s="68">
        <f>IF(AX545&lt;=HORAS!$B$115,0,IF(AX545&lt;=HORAS!$B$116,0.25,IF(AX545&lt;=HORAS!$B$117,0.5,IF(AX545&lt;=HORAS!$B$114,0.75,1))))</f>
        <v>0</v>
      </c>
      <c r="AZ545" s="67">
        <f t="shared" ref="AZ545:AZ608" si="348">AW545+AY545</f>
        <v>0</v>
      </c>
      <c r="BA545" s="67"/>
    </row>
    <row r="546" spans="1:53" s="72" customFormat="1" x14ac:dyDescent="0.2">
      <c r="A546" s="64"/>
      <c r="B546" s="64"/>
      <c r="C546" s="61"/>
      <c r="D546" s="62"/>
      <c r="E546" s="64"/>
      <c r="F546" s="66">
        <f>IF(G546=1,0,IF(E546&gt;HORAS!$B$96,E546-HORAS!$B$96,))</f>
        <v>0</v>
      </c>
      <c r="G546" s="67">
        <f t="shared" si="321"/>
        <v>0</v>
      </c>
      <c r="H546" s="67">
        <f>IF(D546&gt;=HORAS!$B$103,1,0)</f>
        <v>0</v>
      </c>
      <c r="I546" s="68">
        <f t="shared" si="322"/>
        <v>0</v>
      </c>
      <c r="J546" s="68">
        <f>IF(I546&lt;=HORAS!$B$115,0,IF(I546&lt;=HORAS!$B$116,0.25,IF(I546&lt;=HORAS!$B$117,0.5,IF(I546&lt;=HORAS!$B$114,0.75,1))))</f>
        <v>0</v>
      </c>
      <c r="K546" s="69">
        <f>IF(G546=1,0,IF(E546&gt;HORAS!$B$97,E546-HORAS!$B$97,0))</f>
        <v>0</v>
      </c>
      <c r="L546" s="68">
        <f t="shared" si="323"/>
        <v>0</v>
      </c>
      <c r="M546" s="68">
        <f t="shared" si="324"/>
        <v>0</v>
      </c>
      <c r="N546" s="67">
        <f t="shared" si="325"/>
        <v>0</v>
      </c>
      <c r="O546" s="67">
        <f>IF(E546&lt;HORAS!$B$97,J546,0)</f>
        <v>0</v>
      </c>
      <c r="P546" s="67">
        <f t="shared" si="326"/>
        <v>0</v>
      </c>
      <c r="Q546" s="67">
        <f>IF(E546&gt;HORAS!$B$97,J546,0)</f>
        <v>0</v>
      </c>
      <c r="R546" s="67">
        <f t="shared" si="327"/>
        <v>0</v>
      </c>
      <c r="S546" s="67">
        <f t="shared" si="328"/>
        <v>0</v>
      </c>
      <c r="T546" s="67"/>
      <c r="U546" s="67">
        <f t="shared" si="329"/>
        <v>6</v>
      </c>
      <c r="V546" s="70" t="e">
        <f>VLOOKUP(C546,HORAS!$A$120:$A$137,1,FALSE)</f>
        <v>#N/A</v>
      </c>
      <c r="W546" s="67" t="b">
        <f t="shared" si="330"/>
        <v>1</v>
      </c>
      <c r="X546" s="59">
        <f t="shared" si="331"/>
        <v>0</v>
      </c>
      <c r="Y546" s="71">
        <f t="shared" si="332"/>
        <v>0</v>
      </c>
      <c r="Z546" s="71">
        <f t="shared" si="333"/>
        <v>0</v>
      </c>
      <c r="AA546" s="67">
        <f t="shared" si="334"/>
        <v>0</v>
      </c>
      <c r="AB546" s="67">
        <f t="shared" si="335"/>
        <v>0</v>
      </c>
      <c r="AC546" s="69">
        <f>IF(U546=7,IF(E546&gt;HORAS!$B$97,E546-HORAS!$B$97,0),IF(W546=FALSE,IF(E546&gt;HORAS!$B$97,E546-HORAS!$B$97,0),0))</f>
        <v>0</v>
      </c>
      <c r="AD546" s="71">
        <f t="shared" si="336"/>
        <v>0</v>
      </c>
      <c r="AE546" s="71">
        <f t="shared" si="337"/>
        <v>0</v>
      </c>
      <c r="AF546" s="68">
        <f>IF(AE546&lt;=HORAS!$B$115,0,IF(AE546&lt;=HORAS!$B$116,0.25,IF(AE546&lt;=HORAS!$B$117,0.5,IF(AE546&lt;=HORAS!$B$114,0.75,1))))</f>
        <v>0</v>
      </c>
      <c r="AG546" s="67">
        <f t="shared" si="338"/>
        <v>0</v>
      </c>
      <c r="AH546" s="67">
        <f>IF(AA546&gt;=8,IF(E546&lt;HORAS!$B$97,AF546,0),0)</f>
        <v>0</v>
      </c>
      <c r="AI546" s="67">
        <f>IF(E546&gt;=HORAS!$B$97,AF546,0)</f>
        <v>0</v>
      </c>
      <c r="AJ546" s="67">
        <f t="shared" si="339"/>
        <v>0</v>
      </c>
      <c r="AK546" s="67">
        <f t="shared" si="339"/>
        <v>0</v>
      </c>
      <c r="AL546" s="71">
        <f t="shared" si="340"/>
        <v>0</v>
      </c>
      <c r="AN546" s="59">
        <f t="shared" si="341"/>
        <v>0</v>
      </c>
      <c r="AO546" s="58">
        <f>IF(H546=1,IF(D546&lt;HORAS!$B$104,HORAS!$D$104-HORAS!$B$104,HORAS!$D$104-D546),0)</f>
        <v>0</v>
      </c>
      <c r="AP546" s="58">
        <f>IF(H546=1,IF(E546&gt;HORAS!$C$104,HORAS!$C$104,E546),0)</f>
        <v>0</v>
      </c>
      <c r="AQ546" s="58">
        <f t="shared" si="342"/>
        <v>0</v>
      </c>
      <c r="AR546" s="72">
        <f t="shared" si="343"/>
        <v>0</v>
      </c>
      <c r="AS546" s="72">
        <f t="shared" si="344"/>
        <v>0</v>
      </c>
      <c r="AT546" s="68">
        <f>IF(AS546&lt;=HORAS!$B$115,0,IF(AS546&lt;=HORAS!$B$116,0.25,IF(AS546&lt;=HORAS!$B$117,0.5,IF(AS546&lt;=HORAS!$B$114,0.75,1))))</f>
        <v>0</v>
      </c>
      <c r="AU546" s="67">
        <f t="shared" si="345"/>
        <v>0</v>
      </c>
      <c r="AV546" s="59">
        <f>IF(H546=1,IF(E546&gt;HORAS!$C$104,E546-HORAS!$C$104),0)</f>
        <v>0</v>
      </c>
      <c r="AW546" s="67">
        <f t="shared" si="346"/>
        <v>0</v>
      </c>
      <c r="AX546" s="67">
        <f t="shared" si="347"/>
        <v>0</v>
      </c>
      <c r="AY546" s="68">
        <f>IF(AX546&lt;=HORAS!$B$115,0,IF(AX546&lt;=HORAS!$B$116,0.25,IF(AX546&lt;=HORAS!$B$117,0.5,IF(AX546&lt;=HORAS!$B$114,0.75,1))))</f>
        <v>0</v>
      </c>
      <c r="AZ546" s="67">
        <f t="shared" si="348"/>
        <v>0</v>
      </c>
      <c r="BA546" s="67"/>
    </row>
    <row r="547" spans="1:53" s="72" customFormat="1" x14ac:dyDescent="0.2">
      <c r="A547" s="64"/>
      <c r="B547" s="64"/>
      <c r="C547" s="61"/>
      <c r="D547" s="62"/>
      <c r="E547" s="59"/>
      <c r="F547" s="66">
        <f>IF(G547=1,0,IF(E547&gt;HORAS!$B$96,E547-HORAS!$B$96,))</f>
        <v>0</v>
      </c>
      <c r="G547" s="67">
        <f t="shared" si="321"/>
        <v>0</v>
      </c>
      <c r="H547" s="67">
        <f>IF(D547&gt;=HORAS!$B$103,1,0)</f>
        <v>0</v>
      </c>
      <c r="I547" s="68">
        <f t="shared" si="322"/>
        <v>0</v>
      </c>
      <c r="J547" s="68">
        <f>IF(I547&lt;=HORAS!$B$115,0,IF(I547&lt;=HORAS!$B$116,0.25,IF(I547&lt;=HORAS!$B$117,0.5,IF(I547&lt;=HORAS!$B$114,0.75,1))))</f>
        <v>0</v>
      </c>
      <c r="K547" s="69">
        <f>IF(G547=1,0,IF(E547&gt;HORAS!$B$97,E547-HORAS!$B$97,0))</f>
        <v>0</v>
      </c>
      <c r="L547" s="68">
        <f t="shared" si="323"/>
        <v>0</v>
      </c>
      <c r="M547" s="68">
        <f t="shared" si="324"/>
        <v>0</v>
      </c>
      <c r="N547" s="67">
        <f t="shared" si="325"/>
        <v>0</v>
      </c>
      <c r="O547" s="67">
        <f>IF(E547&lt;HORAS!$B$97,J547,0)</f>
        <v>0</v>
      </c>
      <c r="P547" s="67">
        <f t="shared" si="326"/>
        <v>0</v>
      </c>
      <c r="Q547" s="67">
        <f>IF(E547&gt;HORAS!$B$97,J547,0)</f>
        <v>0</v>
      </c>
      <c r="R547" s="67">
        <f t="shared" si="327"/>
        <v>0</v>
      </c>
      <c r="S547" s="67">
        <f t="shared" si="328"/>
        <v>0</v>
      </c>
      <c r="T547" s="67"/>
      <c r="U547" s="67">
        <f t="shared" si="329"/>
        <v>6</v>
      </c>
      <c r="V547" s="70" t="e">
        <f>VLOOKUP(C547,HORAS!$A$120:$A$137,1,FALSE)</f>
        <v>#N/A</v>
      </c>
      <c r="W547" s="67" t="b">
        <f t="shared" si="330"/>
        <v>1</v>
      </c>
      <c r="X547" s="59">
        <f t="shared" si="331"/>
        <v>0</v>
      </c>
      <c r="Y547" s="71">
        <f t="shared" si="332"/>
        <v>0</v>
      </c>
      <c r="Z547" s="71">
        <f t="shared" si="333"/>
        <v>0</v>
      </c>
      <c r="AA547" s="67">
        <f t="shared" si="334"/>
        <v>0</v>
      </c>
      <c r="AB547" s="67">
        <f t="shared" si="335"/>
        <v>0</v>
      </c>
      <c r="AC547" s="69">
        <f>IF(U547=7,IF(E547&gt;HORAS!$B$97,E547-HORAS!$B$97,0),IF(W547=FALSE,IF(E547&gt;HORAS!$B$97,E547-HORAS!$B$97,0),0))</f>
        <v>0</v>
      </c>
      <c r="AD547" s="71">
        <f t="shared" si="336"/>
        <v>0</v>
      </c>
      <c r="AE547" s="71">
        <f t="shared" si="337"/>
        <v>0</v>
      </c>
      <c r="AF547" s="68">
        <f>IF(AE547&lt;=HORAS!$B$115,0,IF(AE547&lt;=HORAS!$B$116,0.25,IF(AE547&lt;=HORAS!$B$117,0.5,IF(AE547&lt;=HORAS!$B$114,0.75,1))))</f>
        <v>0</v>
      </c>
      <c r="AG547" s="67">
        <f t="shared" si="338"/>
        <v>0</v>
      </c>
      <c r="AH547" s="67">
        <f>IF(AA547&gt;=8,IF(E547&lt;HORAS!$B$97,AF547,0),0)</f>
        <v>0</v>
      </c>
      <c r="AI547" s="67">
        <f>IF(E547&gt;=HORAS!$B$97,AF547,0)</f>
        <v>0</v>
      </c>
      <c r="AJ547" s="67">
        <f t="shared" si="339"/>
        <v>0</v>
      </c>
      <c r="AK547" s="67">
        <f t="shared" si="339"/>
        <v>0</v>
      </c>
      <c r="AL547" s="71">
        <f t="shared" si="340"/>
        <v>0</v>
      </c>
      <c r="AN547" s="59">
        <f t="shared" si="341"/>
        <v>0</v>
      </c>
      <c r="AO547" s="58">
        <f>IF(H547=1,IF(D547&lt;HORAS!$B$104,HORAS!$D$104-HORAS!$B$104,HORAS!$D$104-D547),0)</f>
        <v>0</v>
      </c>
      <c r="AP547" s="58">
        <f>IF(H547=1,IF(E547&gt;HORAS!$C$104,HORAS!$C$104,E547),0)</f>
        <v>0</v>
      </c>
      <c r="AQ547" s="58">
        <f t="shared" si="342"/>
        <v>0</v>
      </c>
      <c r="AR547" s="72">
        <f t="shared" si="343"/>
        <v>0</v>
      </c>
      <c r="AS547" s="72">
        <f t="shared" si="344"/>
        <v>0</v>
      </c>
      <c r="AT547" s="68">
        <f>IF(AS547&lt;=HORAS!$B$115,0,IF(AS547&lt;=HORAS!$B$116,0.25,IF(AS547&lt;=HORAS!$B$117,0.5,IF(AS547&lt;=HORAS!$B$114,0.75,1))))</f>
        <v>0</v>
      </c>
      <c r="AU547" s="67">
        <f t="shared" si="345"/>
        <v>0</v>
      </c>
      <c r="AV547" s="59">
        <f>IF(H547=1,IF(E547&gt;HORAS!$C$104,E547-HORAS!$C$104),0)</f>
        <v>0</v>
      </c>
      <c r="AW547" s="67">
        <f t="shared" si="346"/>
        <v>0</v>
      </c>
      <c r="AX547" s="67">
        <f t="shared" si="347"/>
        <v>0</v>
      </c>
      <c r="AY547" s="68">
        <f>IF(AX547&lt;=HORAS!$B$115,0,IF(AX547&lt;=HORAS!$B$116,0.25,IF(AX547&lt;=HORAS!$B$117,0.5,IF(AX547&lt;=HORAS!$B$114,0.75,1))))</f>
        <v>0</v>
      </c>
      <c r="AZ547" s="67">
        <f t="shared" si="348"/>
        <v>0</v>
      </c>
      <c r="BA547" s="67"/>
    </row>
    <row r="548" spans="1:53" s="72" customFormat="1" x14ac:dyDescent="0.2">
      <c r="A548" s="64"/>
      <c r="B548" s="64"/>
      <c r="C548" s="61"/>
      <c r="D548" s="62"/>
      <c r="E548" s="59"/>
      <c r="F548" s="66">
        <f>IF(G548=1,0,IF(E548&gt;HORAS!$B$96,E548-HORAS!$B$96,))</f>
        <v>0</v>
      </c>
      <c r="G548" s="67">
        <f t="shared" si="321"/>
        <v>0</v>
      </c>
      <c r="H548" s="67">
        <f>IF(D548&gt;=HORAS!$B$103,1,0)</f>
        <v>0</v>
      </c>
      <c r="I548" s="68">
        <f t="shared" si="322"/>
        <v>0</v>
      </c>
      <c r="J548" s="68">
        <f>IF(I548&lt;=HORAS!$B$115,0,IF(I548&lt;=HORAS!$B$116,0.25,IF(I548&lt;=HORAS!$B$117,0.5,IF(I548&lt;=HORAS!$B$114,0.75,1))))</f>
        <v>0</v>
      </c>
      <c r="K548" s="69">
        <f>IF(G548=1,0,IF(E548&gt;HORAS!$B$97,E548-HORAS!$B$97,0))</f>
        <v>0</v>
      </c>
      <c r="L548" s="68">
        <f t="shared" si="323"/>
        <v>0</v>
      </c>
      <c r="M548" s="68">
        <f t="shared" si="324"/>
        <v>0</v>
      </c>
      <c r="N548" s="67">
        <f t="shared" si="325"/>
        <v>0</v>
      </c>
      <c r="O548" s="67">
        <f>IF(E548&lt;HORAS!$B$97,J548,0)</f>
        <v>0</v>
      </c>
      <c r="P548" s="67">
        <f t="shared" si="326"/>
        <v>0</v>
      </c>
      <c r="Q548" s="67">
        <f>IF(E548&gt;HORAS!$B$97,J548,0)</f>
        <v>0</v>
      </c>
      <c r="R548" s="67">
        <f t="shared" si="327"/>
        <v>0</v>
      </c>
      <c r="S548" s="67">
        <f t="shared" si="328"/>
        <v>0</v>
      </c>
      <c r="T548" s="67"/>
      <c r="U548" s="67">
        <f t="shared" si="329"/>
        <v>6</v>
      </c>
      <c r="V548" s="70" t="e">
        <f>VLOOKUP(C548,HORAS!$A$120:$A$137,1,FALSE)</f>
        <v>#N/A</v>
      </c>
      <c r="W548" s="67" t="b">
        <f t="shared" si="330"/>
        <v>1</v>
      </c>
      <c r="X548" s="59">
        <f t="shared" si="331"/>
        <v>0</v>
      </c>
      <c r="Y548" s="71">
        <f t="shared" si="332"/>
        <v>0</v>
      </c>
      <c r="Z548" s="71">
        <f t="shared" si="333"/>
        <v>0</v>
      </c>
      <c r="AA548" s="67">
        <f t="shared" si="334"/>
        <v>0</v>
      </c>
      <c r="AB548" s="67">
        <f t="shared" si="335"/>
        <v>0</v>
      </c>
      <c r="AC548" s="69">
        <f>IF(U548=7,IF(E548&gt;HORAS!$B$97,E548-HORAS!$B$97,0),IF(W548=FALSE,IF(E548&gt;HORAS!$B$97,E548-HORAS!$B$97,0),0))</f>
        <v>0</v>
      </c>
      <c r="AD548" s="71">
        <f t="shared" si="336"/>
        <v>0</v>
      </c>
      <c r="AE548" s="71">
        <f t="shared" si="337"/>
        <v>0</v>
      </c>
      <c r="AF548" s="68">
        <f>IF(AE548&lt;=HORAS!$B$115,0,IF(AE548&lt;=HORAS!$B$116,0.25,IF(AE548&lt;=HORAS!$B$117,0.5,IF(AE548&lt;=HORAS!$B$114,0.75,1))))</f>
        <v>0</v>
      </c>
      <c r="AG548" s="67">
        <f t="shared" si="338"/>
        <v>0</v>
      </c>
      <c r="AH548" s="67">
        <f>IF(AA548&gt;=8,IF(E548&lt;HORAS!$B$97,AF548,0),0)</f>
        <v>0</v>
      </c>
      <c r="AI548" s="67">
        <f>IF(E548&gt;=HORAS!$B$97,AF548,0)</f>
        <v>0</v>
      </c>
      <c r="AJ548" s="67">
        <f t="shared" si="339"/>
        <v>0</v>
      </c>
      <c r="AK548" s="67">
        <f t="shared" si="339"/>
        <v>0</v>
      </c>
      <c r="AL548" s="71">
        <f t="shared" si="340"/>
        <v>0</v>
      </c>
      <c r="AN548" s="59">
        <f t="shared" si="341"/>
        <v>0</v>
      </c>
      <c r="AO548" s="58">
        <f>IF(H548=1,IF(D548&lt;HORAS!$B$104,HORAS!$D$104-HORAS!$B$104,HORAS!$D$104-D548),0)</f>
        <v>0</v>
      </c>
      <c r="AP548" s="58">
        <f>IF(H548=1,IF(E548&gt;HORAS!$C$104,HORAS!$C$104,E548),0)</f>
        <v>0</v>
      </c>
      <c r="AQ548" s="58">
        <f t="shared" si="342"/>
        <v>0</v>
      </c>
      <c r="AR548" s="72">
        <f t="shared" si="343"/>
        <v>0</v>
      </c>
      <c r="AS548" s="72">
        <f t="shared" si="344"/>
        <v>0</v>
      </c>
      <c r="AT548" s="68">
        <f>IF(AS548&lt;=HORAS!$B$115,0,IF(AS548&lt;=HORAS!$B$116,0.25,IF(AS548&lt;=HORAS!$B$117,0.5,IF(AS548&lt;=HORAS!$B$114,0.75,1))))</f>
        <v>0</v>
      </c>
      <c r="AU548" s="67">
        <f t="shared" si="345"/>
        <v>0</v>
      </c>
      <c r="AV548" s="59">
        <f>IF(H548=1,IF(E548&gt;HORAS!$C$104,E548-HORAS!$C$104),0)</f>
        <v>0</v>
      </c>
      <c r="AW548" s="67">
        <f t="shared" si="346"/>
        <v>0</v>
      </c>
      <c r="AX548" s="67">
        <f t="shared" si="347"/>
        <v>0</v>
      </c>
      <c r="AY548" s="68">
        <f>IF(AX548&lt;=HORAS!$B$115,0,IF(AX548&lt;=HORAS!$B$116,0.25,IF(AX548&lt;=HORAS!$B$117,0.5,IF(AX548&lt;=HORAS!$B$114,0.75,1))))</f>
        <v>0</v>
      </c>
      <c r="AZ548" s="67">
        <f t="shared" si="348"/>
        <v>0</v>
      </c>
      <c r="BA548" s="67"/>
    </row>
    <row r="549" spans="1:53" s="72" customFormat="1" x14ac:dyDescent="0.2">
      <c r="A549" s="64"/>
      <c r="B549" s="64"/>
      <c r="C549" s="61"/>
      <c r="D549" s="62"/>
      <c r="E549" s="59"/>
      <c r="F549" s="66">
        <f>IF(G549=1,0,IF(E549&gt;HORAS!$B$96,E549-HORAS!$B$96,))</f>
        <v>0</v>
      </c>
      <c r="G549" s="67">
        <f t="shared" si="321"/>
        <v>0</v>
      </c>
      <c r="H549" s="67">
        <f>IF(D549&gt;=HORAS!$B$103,1,0)</f>
        <v>0</v>
      </c>
      <c r="I549" s="68">
        <f t="shared" si="322"/>
        <v>0</v>
      </c>
      <c r="J549" s="68">
        <f>IF(I549&lt;=HORAS!$B$115,0,IF(I549&lt;=HORAS!$B$116,0.25,IF(I549&lt;=HORAS!$B$117,0.5,IF(I549&lt;=HORAS!$B$114,0.75,1))))</f>
        <v>0</v>
      </c>
      <c r="K549" s="69">
        <f>IF(G549=1,0,IF(E549&gt;HORAS!$B$97,E549-HORAS!$B$97,0))</f>
        <v>0</v>
      </c>
      <c r="L549" s="68">
        <f t="shared" si="323"/>
        <v>0</v>
      </c>
      <c r="M549" s="68">
        <f t="shared" si="324"/>
        <v>0</v>
      </c>
      <c r="N549" s="67">
        <f t="shared" si="325"/>
        <v>0</v>
      </c>
      <c r="O549" s="67">
        <f>IF(E549&lt;HORAS!$B$97,J549,0)</f>
        <v>0</v>
      </c>
      <c r="P549" s="67">
        <f t="shared" si="326"/>
        <v>0</v>
      </c>
      <c r="Q549" s="67">
        <f>IF(E549&gt;HORAS!$B$97,J549,0)</f>
        <v>0</v>
      </c>
      <c r="R549" s="67">
        <f t="shared" si="327"/>
        <v>0</v>
      </c>
      <c r="S549" s="67">
        <f t="shared" si="328"/>
        <v>0</v>
      </c>
      <c r="T549" s="67"/>
      <c r="U549" s="67">
        <f t="shared" si="329"/>
        <v>6</v>
      </c>
      <c r="V549" s="70" t="e">
        <f>VLOOKUP(C549,HORAS!$A$120:$A$137,1,FALSE)</f>
        <v>#N/A</v>
      </c>
      <c r="W549" s="67" t="b">
        <f t="shared" si="330"/>
        <v>1</v>
      </c>
      <c r="X549" s="59">
        <f t="shared" si="331"/>
        <v>0</v>
      </c>
      <c r="Y549" s="71">
        <f t="shared" si="332"/>
        <v>0</v>
      </c>
      <c r="Z549" s="71">
        <f t="shared" si="333"/>
        <v>0</v>
      </c>
      <c r="AA549" s="67">
        <f t="shared" si="334"/>
        <v>0</v>
      </c>
      <c r="AB549" s="67">
        <f t="shared" si="335"/>
        <v>0</v>
      </c>
      <c r="AC549" s="69">
        <f>IF(U549=7,IF(E549&gt;HORAS!$B$97,E549-HORAS!$B$97,0),IF(W549=FALSE,IF(E549&gt;HORAS!$B$97,E549-HORAS!$B$97,0),0))</f>
        <v>0</v>
      </c>
      <c r="AD549" s="71">
        <f t="shared" si="336"/>
        <v>0</v>
      </c>
      <c r="AE549" s="71">
        <f t="shared" si="337"/>
        <v>0</v>
      </c>
      <c r="AF549" s="68">
        <f>IF(AE549&lt;=HORAS!$B$115,0,IF(AE549&lt;=HORAS!$B$116,0.25,IF(AE549&lt;=HORAS!$B$117,0.5,IF(AE549&lt;=HORAS!$B$114,0.75,1))))</f>
        <v>0</v>
      </c>
      <c r="AG549" s="67">
        <f t="shared" si="338"/>
        <v>0</v>
      </c>
      <c r="AH549" s="67">
        <f>IF(AA549&gt;=8,IF(E549&lt;HORAS!$B$97,AF549,0),0)</f>
        <v>0</v>
      </c>
      <c r="AI549" s="67">
        <f>IF(E549&gt;=HORAS!$B$97,AF549,0)</f>
        <v>0</v>
      </c>
      <c r="AJ549" s="67">
        <f t="shared" si="339"/>
        <v>0</v>
      </c>
      <c r="AK549" s="67">
        <f t="shared" si="339"/>
        <v>0</v>
      </c>
      <c r="AL549" s="71">
        <f t="shared" si="340"/>
        <v>0</v>
      </c>
      <c r="AN549" s="59">
        <f t="shared" si="341"/>
        <v>0</v>
      </c>
      <c r="AO549" s="58">
        <f>IF(H549=1,IF(D549&lt;HORAS!$B$104,HORAS!$D$104-HORAS!$B$104,HORAS!$D$104-D549),0)</f>
        <v>0</v>
      </c>
      <c r="AP549" s="58">
        <f>IF(H549=1,IF(E549&gt;HORAS!$C$104,HORAS!$C$104,E549),0)</f>
        <v>0</v>
      </c>
      <c r="AQ549" s="58">
        <f t="shared" si="342"/>
        <v>0</v>
      </c>
      <c r="AR549" s="72">
        <f t="shared" si="343"/>
        <v>0</v>
      </c>
      <c r="AS549" s="72">
        <f t="shared" si="344"/>
        <v>0</v>
      </c>
      <c r="AT549" s="68">
        <f>IF(AS549&lt;=HORAS!$B$115,0,IF(AS549&lt;=HORAS!$B$116,0.25,IF(AS549&lt;=HORAS!$B$117,0.5,IF(AS549&lt;=HORAS!$B$114,0.75,1))))</f>
        <v>0</v>
      </c>
      <c r="AU549" s="67">
        <f t="shared" si="345"/>
        <v>0</v>
      </c>
      <c r="AV549" s="59">
        <f>IF(H549=1,IF(E549&gt;HORAS!$C$104,E549-HORAS!$C$104),0)</f>
        <v>0</v>
      </c>
      <c r="AW549" s="67">
        <f t="shared" si="346"/>
        <v>0</v>
      </c>
      <c r="AX549" s="67">
        <f t="shared" si="347"/>
        <v>0</v>
      </c>
      <c r="AY549" s="68">
        <f>IF(AX549&lt;=HORAS!$B$115,0,IF(AX549&lt;=HORAS!$B$116,0.25,IF(AX549&lt;=HORAS!$B$117,0.5,IF(AX549&lt;=HORAS!$B$114,0.75,1))))</f>
        <v>0</v>
      </c>
      <c r="AZ549" s="67">
        <f t="shared" si="348"/>
        <v>0</v>
      </c>
      <c r="BA549" s="67"/>
    </row>
    <row r="550" spans="1:53" s="72" customFormat="1" x14ac:dyDescent="0.2">
      <c r="A550" s="64"/>
      <c r="B550" s="64"/>
      <c r="C550" s="61"/>
      <c r="D550" s="62"/>
      <c r="E550" s="59"/>
      <c r="F550" s="66">
        <f>IF(G550=1,0,IF(E550&gt;HORAS!$B$96,E550-HORAS!$B$96,))</f>
        <v>0</v>
      </c>
      <c r="G550" s="67">
        <f t="shared" si="321"/>
        <v>0</v>
      </c>
      <c r="H550" s="67">
        <f>IF(D550&gt;=HORAS!$B$103,1,0)</f>
        <v>0</v>
      </c>
      <c r="I550" s="68">
        <f t="shared" si="322"/>
        <v>0</v>
      </c>
      <c r="J550" s="68">
        <f>IF(I550&lt;=HORAS!$B$115,0,IF(I550&lt;=HORAS!$B$116,0.25,IF(I550&lt;=HORAS!$B$117,0.5,IF(I550&lt;=HORAS!$B$114,0.75,1))))</f>
        <v>0</v>
      </c>
      <c r="K550" s="69">
        <f>IF(G550=1,0,IF(E550&gt;HORAS!$B$97,E550-HORAS!$B$97,0))</f>
        <v>0</v>
      </c>
      <c r="L550" s="68">
        <f t="shared" si="323"/>
        <v>0</v>
      </c>
      <c r="M550" s="68">
        <f t="shared" si="324"/>
        <v>0</v>
      </c>
      <c r="N550" s="67">
        <f t="shared" si="325"/>
        <v>0</v>
      </c>
      <c r="O550" s="67">
        <f>IF(E550&lt;HORAS!$B$97,J550,0)</f>
        <v>0</v>
      </c>
      <c r="P550" s="67">
        <f t="shared" si="326"/>
        <v>0</v>
      </c>
      <c r="Q550" s="67">
        <f>IF(E550&gt;HORAS!$B$97,J550,0)</f>
        <v>0</v>
      </c>
      <c r="R550" s="67">
        <f t="shared" si="327"/>
        <v>0</v>
      </c>
      <c r="S550" s="67">
        <f t="shared" si="328"/>
        <v>0</v>
      </c>
      <c r="T550" s="67"/>
      <c r="U550" s="67">
        <f t="shared" si="329"/>
        <v>6</v>
      </c>
      <c r="V550" s="70" t="e">
        <f>VLOOKUP(C550,HORAS!$A$120:$A$137,1,FALSE)</f>
        <v>#N/A</v>
      </c>
      <c r="W550" s="67" t="b">
        <f t="shared" si="330"/>
        <v>1</v>
      </c>
      <c r="X550" s="59">
        <f t="shared" si="331"/>
        <v>0</v>
      </c>
      <c r="Y550" s="71">
        <f t="shared" si="332"/>
        <v>0</v>
      </c>
      <c r="Z550" s="71">
        <f t="shared" si="333"/>
        <v>0</v>
      </c>
      <c r="AA550" s="67">
        <f t="shared" si="334"/>
        <v>0</v>
      </c>
      <c r="AB550" s="67">
        <f t="shared" si="335"/>
        <v>0</v>
      </c>
      <c r="AC550" s="69">
        <f>IF(U550=7,IF(E550&gt;HORAS!$B$97,E550-HORAS!$B$97,0),IF(W550=FALSE,IF(E550&gt;HORAS!$B$97,E550-HORAS!$B$97,0),0))</f>
        <v>0</v>
      </c>
      <c r="AD550" s="71">
        <f t="shared" si="336"/>
        <v>0</v>
      </c>
      <c r="AE550" s="71">
        <f t="shared" si="337"/>
        <v>0</v>
      </c>
      <c r="AF550" s="68">
        <f>IF(AE550&lt;=HORAS!$B$115,0,IF(AE550&lt;=HORAS!$B$116,0.25,IF(AE550&lt;=HORAS!$B$117,0.5,IF(AE550&lt;=HORAS!$B$114,0.75,1))))</f>
        <v>0</v>
      </c>
      <c r="AG550" s="67">
        <f t="shared" si="338"/>
        <v>0</v>
      </c>
      <c r="AH550" s="67">
        <f>IF(AA550&gt;=8,IF(E550&lt;HORAS!$B$97,AF550,0),0)</f>
        <v>0</v>
      </c>
      <c r="AI550" s="67">
        <f>IF(E550&gt;=HORAS!$B$97,AF550,0)</f>
        <v>0</v>
      </c>
      <c r="AJ550" s="67">
        <f t="shared" si="339"/>
        <v>0</v>
      </c>
      <c r="AK550" s="67">
        <f t="shared" si="339"/>
        <v>0</v>
      </c>
      <c r="AL550" s="71">
        <f t="shared" si="340"/>
        <v>0</v>
      </c>
      <c r="AN550" s="59">
        <f t="shared" si="341"/>
        <v>0</v>
      </c>
      <c r="AO550" s="58">
        <f>IF(H550=1,IF(D550&lt;HORAS!$B$104,HORAS!$D$104-HORAS!$B$104,HORAS!$D$104-D550),0)</f>
        <v>0</v>
      </c>
      <c r="AP550" s="58">
        <f>IF(H550=1,IF(E550&gt;HORAS!$C$104,HORAS!$C$104,E550),0)</f>
        <v>0</v>
      </c>
      <c r="AQ550" s="58">
        <f t="shared" si="342"/>
        <v>0</v>
      </c>
      <c r="AR550" s="72">
        <f t="shared" si="343"/>
        <v>0</v>
      </c>
      <c r="AS550" s="72">
        <f t="shared" si="344"/>
        <v>0</v>
      </c>
      <c r="AT550" s="68">
        <f>IF(AS550&lt;=HORAS!$B$115,0,IF(AS550&lt;=HORAS!$B$116,0.25,IF(AS550&lt;=HORAS!$B$117,0.5,IF(AS550&lt;=HORAS!$B$114,0.75,1))))</f>
        <v>0</v>
      </c>
      <c r="AU550" s="67">
        <f t="shared" si="345"/>
        <v>0</v>
      </c>
      <c r="AV550" s="59">
        <f>IF(H550=1,IF(E550&gt;HORAS!$C$104,E550-HORAS!$C$104),0)</f>
        <v>0</v>
      </c>
      <c r="AW550" s="67">
        <f t="shared" si="346"/>
        <v>0</v>
      </c>
      <c r="AX550" s="67">
        <f t="shared" si="347"/>
        <v>0</v>
      </c>
      <c r="AY550" s="68">
        <f>IF(AX550&lt;=HORAS!$B$115,0,IF(AX550&lt;=HORAS!$B$116,0.25,IF(AX550&lt;=HORAS!$B$117,0.5,IF(AX550&lt;=HORAS!$B$114,0.75,1))))</f>
        <v>0</v>
      </c>
      <c r="AZ550" s="67">
        <f t="shared" si="348"/>
        <v>0</v>
      </c>
      <c r="BA550" s="67"/>
    </row>
    <row r="551" spans="1:53" s="72" customFormat="1" x14ac:dyDescent="0.2">
      <c r="A551" s="64"/>
      <c r="B551" s="64"/>
      <c r="C551" s="61"/>
      <c r="D551" s="62"/>
      <c r="E551" s="59"/>
      <c r="F551" s="66">
        <f>IF(G551=1,0,IF(E551&gt;HORAS!$B$96,E551-HORAS!$B$96,))</f>
        <v>0</v>
      </c>
      <c r="G551" s="67">
        <f t="shared" si="321"/>
        <v>0</v>
      </c>
      <c r="H551" s="67">
        <f>IF(D551&gt;=HORAS!$B$103,1,0)</f>
        <v>0</v>
      </c>
      <c r="I551" s="68">
        <f t="shared" si="322"/>
        <v>0</v>
      </c>
      <c r="J551" s="68">
        <f>IF(I551&lt;=HORAS!$B$115,0,IF(I551&lt;=HORAS!$B$116,0.25,IF(I551&lt;=HORAS!$B$117,0.5,IF(I551&lt;=HORAS!$B$114,0.75,1))))</f>
        <v>0</v>
      </c>
      <c r="K551" s="69">
        <f>IF(G551=1,0,IF(E551&gt;HORAS!$B$97,E551-HORAS!$B$97,0))</f>
        <v>0</v>
      </c>
      <c r="L551" s="68">
        <f t="shared" si="323"/>
        <v>0</v>
      </c>
      <c r="M551" s="68">
        <f t="shared" si="324"/>
        <v>0</v>
      </c>
      <c r="N551" s="67">
        <f t="shared" si="325"/>
        <v>0</v>
      </c>
      <c r="O551" s="67">
        <f>IF(E551&lt;HORAS!$B$97,J551,0)</f>
        <v>0</v>
      </c>
      <c r="P551" s="67">
        <f t="shared" si="326"/>
        <v>0</v>
      </c>
      <c r="Q551" s="67">
        <f>IF(E551&gt;HORAS!$B$97,J551,0)</f>
        <v>0</v>
      </c>
      <c r="R551" s="67">
        <f t="shared" si="327"/>
        <v>0</v>
      </c>
      <c r="S551" s="67">
        <f t="shared" si="328"/>
        <v>0</v>
      </c>
      <c r="T551" s="67"/>
      <c r="U551" s="67">
        <f t="shared" si="329"/>
        <v>6</v>
      </c>
      <c r="V551" s="70" t="e">
        <f>VLOOKUP(C551,HORAS!$A$120:$A$137,1,FALSE)</f>
        <v>#N/A</v>
      </c>
      <c r="W551" s="67" t="b">
        <f t="shared" si="330"/>
        <v>1</v>
      </c>
      <c r="X551" s="59">
        <f t="shared" si="331"/>
        <v>0</v>
      </c>
      <c r="Y551" s="71">
        <f t="shared" si="332"/>
        <v>0</v>
      </c>
      <c r="Z551" s="71">
        <f t="shared" si="333"/>
        <v>0</v>
      </c>
      <c r="AA551" s="67">
        <f t="shared" si="334"/>
        <v>0</v>
      </c>
      <c r="AB551" s="67">
        <f t="shared" si="335"/>
        <v>0</v>
      </c>
      <c r="AC551" s="69">
        <f>IF(U551=7,IF(E551&gt;HORAS!$B$97,E551-HORAS!$B$97,0),IF(W551=FALSE,IF(E551&gt;HORAS!$B$97,E551-HORAS!$B$97,0),0))</f>
        <v>0</v>
      </c>
      <c r="AD551" s="71">
        <f t="shared" si="336"/>
        <v>0</v>
      </c>
      <c r="AE551" s="71">
        <f t="shared" si="337"/>
        <v>0</v>
      </c>
      <c r="AF551" s="68">
        <f>IF(AE551&lt;=HORAS!$B$115,0,IF(AE551&lt;=HORAS!$B$116,0.25,IF(AE551&lt;=HORAS!$B$117,0.5,IF(AE551&lt;=HORAS!$B$114,0.75,1))))</f>
        <v>0</v>
      </c>
      <c r="AG551" s="67">
        <f t="shared" si="338"/>
        <v>0</v>
      </c>
      <c r="AH551" s="67">
        <f>IF(AA551&gt;=8,IF(E551&lt;HORAS!$B$97,AF551,0),0)</f>
        <v>0</v>
      </c>
      <c r="AI551" s="67">
        <f>IF(E551&gt;=HORAS!$B$97,AF551,0)</f>
        <v>0</v>
      </c>
      <c r="AJ551" s="67">
        <f t="shared" si="339"/>
        <v>0</v>
      </c>
      <c r="AK551" s="67">
        <f t="shared" si="339"/>
        <v>0</v>
      </c>
      <c r="AL551" s="71">
        <f t="shared" si="340"/>
        <v>0</v>
      </c>
      <c r="AN551" s="59">
        <f t="shared" si="341"/>
        <v>0</v>
      </c>
      <c r="AO551" s="58">
        <f>IF(H551=1,IF(D551&lt;HORAS!$B$104,HORAS!$D$104-HORAS!$B$104,HORAS!$D$104-D551),0)</f>
        <v>0</v>
      </c>
      <c r="AP551" s="58">
        <f>IF(H551=1,IF(E551&gt;HORAS!$C$104,HORAS!$C$104,E551),0)</f>
        <v>0</v>
      </c>
      <c r="AQ551" s="58">
        <f t="shared" si="342"/>
        <v>0</v>
      </c>
      <c r="AR551" s="72">
        <f t="shared" si="343"/>
        <v>0</v>
      </c>
      <c r="AS551" s="72">
        <f t="shared" si="344"/>
        <v>0</v>
      </c>
      <c r="AT551" s="68">
        <f>IF(AS551&lt;=HORAS!$B$115,0,IF(AS551&lt;=HORAS!$B$116,0.25,IF(AS551&lt;=HORAS!$B$117,0.5,IF(AS551&lt;=HORAS!$B$114,0.75,1))))</f>
        <v>0</v>
      </c>
      <c r="AU551" s="67">
        <f t="shared" si="345"/>
        <v>0</v>
      </c>
      <c r="AV551" s="59">
        <f>IF(H551=1,IF(E551&gt;HORAS!$C$104,E551-HORAS!$C$104),0)</f>
        <v>0</v>
      </c>
      <c r="AW551" s="67">
        <f t="shared" si="346"/>
        <v>0</v>
      </c>
      <c r="AX551" s="67">
        <f t="shared" si="347"/>
        <v>0</v>
      </c>
      <c r="AY551" s="68">
        <f>IF(AX551&lt;=HORAS!$B$115,0,IF(AX551&lt;=HORAS!$B$116,0.25,IF(AX551&lt;=HORAS!$B$117,0.5,IF(AX551&lt;=HORAS!$B$114,0.75,1))))</f>
        <v>0</v>
      </c>
      <c r="AZ551" s="67">
        <f t="shared" si="348"/>
        <v>0</v>
      </c>
      <c r="BA551" s="67"/>
    </row>
    <row r="552" spans="1:53" s="72" customFormat="1" x14ac:dyDescent="0.2">
      <c r="A552" s="64"/>
      <c r="B552" s="64"/>
      <c r="C552" s="61"/>
      <c r="D552" s="62"/>
      <c r="E552" s="59"/>
      <c r="F552" s="66">
        <f>IF(G552=1,0,IF(E552&gt;HORAS!$B$96,E552-HORAS!$B$96,))</f>
        <v>0</v>
      </c>
      <c r="G552" s="67">
        <f t="shared" si="321"/>
        <v>0</v>
      </c>
      <c r="H552" s="67">
        <f>IF(D552&gt;=HORAS!$B$103,1,0)</f>
        <v>0</v>
      </c>
      <c r="I552" s="68">
        <f t="shared" si="322"/>
        <v>0</v>
      </c>
      <c r="J552" s="68">
        <f>IF(I552&lt;=HORAS!$B$115,0,IF(I552&lt;=HORAS!$B$116,0.25,IF(I552&lt;=HORAS!$B$117,0.5,IF(I552&lt;=HORAS!$B$114,0.75,1))))</f>
        <v>0</v>
      </c>
      <c r="K552" s="69">
        <f>IF(G552=1,0,IF(E552&gt;HORAS!$B$97,E552-HORAS!$B$97,0))</f>
        <v>0</v>
      </c>
      <c r="L552" s="68">
        <f t="shared" si="323"/>
        <v>0</v>
      </c>
      <c r="M552" s="68">
        <f t="shared" si="324"/>
        <v>0</v>
      </c>
      <c r="N552" s="67">
        <f t="shared" si="325"/>
        <v>0</v>
      </c>
      <c r="O552" s="67">
        <f>IF(E552&lt;HORAS!$B$97,J552,0)</f>
        <v>0</v>
      </c>
      <c r="P552" s="67">
        <f t="shared" si="326"/>
        <v>0</v>
      </c>
      <c r="Q552" s="67">
        <f>IF(E552&gt;HORAS!$B$97,J552,0)</f>
        <v>0</v>
      </c>
      <c r="R552" s="67">
        <f t="shared" si="327"/>
        <v>0</v>
      </c>
      <c r="S552" s="67">
        <f t="shared" si="328"/>
        <v>0</v>
      </c>
      <c r="T552" s="67"/>
      <c r="U552" s="67">
        <f t="shared" si="329"/>
        <v>6</v>
      </c>
      <c r="V552" s="70" t="e">
        <f>VLOOKUP(C552,HORAS!$A$120:$A$137,1,FALSE)</f>
        <v>#N/A</v>
      </c>
      <c r="W552" s="67" t="b">
        <f t="shared" si="330"/>
        <v>1</v>
      </c>
      <c r="X552" s="59">
        <f t="shared" si="331"/>
        <v>0</v>
      </c>
      <c r="Y552" s="71">
        <f t="shared" si="332"/>
        <v>0</v>
      </c>
      <c r="Z552" s="71">
        <f t="shared" si="333"/>
        <v>0</v>
      </c>
      <c r="AA552" s="67">
        <f t="shared" si="334"/>
        <v>0</v>
      </c>
      <c r="AB552" s="67">
        <f t="shared" si="335"/>
        <v>0</v>
      </c>
      <c r="AC552" s="69">
        <f>IF(U552=7,IF(E552&gt;HORAS!$B$97,E552-HORAS!$B$97,0),IF(W552=FALSE,IF(E552&gt;HORAS!$B$97,E552-HORAS!$B$97,0),0))</f>
        <v>0</v>
      </c>
      <c r="AD552" s="71">
        <f t="shared" si="336"/>
        <v>0</v>
      </c>
      <c r="AE552" s="71">
        <f t="shared" si="337"/>
        <v>0</v>
      </c>
      <c r="AF552" s="68">
        <f>IF(AE552&lt;=HORAS!$B$115,0,IF(AE552&lt;=HORAS!$B$116,0.25,IF(AE552&lt;=HORAS!$B$117,0.5,IF(AE552&lt;=HORAS!$B$114,0.75,1))))</f>
        <v>0</v>
      </c>
      <c r="AG552" s="67">
        <f t="shared" si="338"/>
        <v>0</v>
      </c>
      <c r="AH552" s="67">
        <f>IF(AA552&gt;=8,IF(E552&lt;HORAS!$B$97,AF552,0),0)</f>
        <v>0</v>
      </c>
      <c r="AI552" s="67">
        <f>IF(E552&gt;=HORAS!$B$97,AF552,0)</f>
        <v>0</v>
      </c>
      <c r="AJ552" s="67">
        <f t="shared" si="339"/>
        <v>0</v>
      </c>
      <c r="AK552" s="67">
        <f t="shared" si="339"/>
        <v>0</v>
      </c>
      <c r="AL552" s="71">
        <f t="shared" si="340"/>
        <v>0</v>
      </c>
      <c r="AN552" s="59">
        <f t="shared" si="341"/>
        <v>0</v>
      </c>
      <c r="AO552" s="58">
        <f>IF(H552=1,IF(D552&lt;HORAS!$B$104,HORAS!$D$104-HORAS!$B$104,HORAS!$D$104-D552),0)</f>
        <v>0</v>
      </c>
      <c r="AP552" s="58">
        <f>IF(H552=1,IF(E552&gt;HORAS!$C$104,HORAS!$C$104,E552),0)</f>
        <v>0</v>
      </c>
      <c r="AQ552" s="58">
        <f t="shared" si="342"/>
        <v>0</v>
      </c>
      <c r="AR552" s="72">
        <f t="shared" si="343"/>
        <v>0</v>
      </c>
      <c r="AS552" s="72">
        <f t="shared" si="344"/>
        <v>0</v>
      </c>
      <c r="AT552" s="68">
        <f>IF(AS552&lt;=HORAS!$B$115,0,IF(AS552&lt;=HORAS!$B$116,0.25,IF(AS552&lt;=HORAS!$B$117,0.5,IF(AS552&lt;=HORAS!$B$114,0.75,1))))</f>
        <v>0</v>
      </c>
      <c r="AU552" s="67">
        <f t="shared" si="345"/>
        <v>0</v>
      </c>
      <c r="AV552" s="59">
        <f>IF(H552=1,IF(E552&gt;HORAS!$C$104,E552-HORAS!$C$104),0)</f>
        <v>0</v>
      </c>
      <c r="AW552" s="67">
        <f t="shared" si="346"/>
        <v>0</v>
      </c>
      <c r="AX552" s="67">
        <f t="shared" si="347"/>
        <v>0</v>
      </c>
      <c r="AY552" s="68">
        <f>IF(AX552&lt;=HORAS!$B$115,0,IF(AX552&lt;=HORAS!$B$116,0.25,IF(AX552&lt;=HORAS!$B$117,0.5,IF(AX552&lt;=HORAS!$B$114,0.75,1))))</f>
        <v>0</v>
      </c>
      <c r="AZ552" s="67">
        <f t="shared" si="348"/>
        <v>0</v>
      </c>
      <c r="BA552" s="67"/>
    </row>
    <row r="553" spans="1:53" s="72" customFormat="1" x14ac:dyDescent="0.2">
      <c r="A553" s="64"/>
      <c r="B553" s="64"/>
      <c r="C553" s="61"/>
      <c r="D553" s="62"/>
      <c r="E553" s="59"/>
      <c r="F553" s="66">
        <f>IF(G553=1,0,IF(E553&gt;HORAS!$B$96,E553-HORAS!$B$96,))</f>
        <v>0</v>
      </c>
      <c r="G553" s="67">
        <f t="shared" si="321"/>
        <v>0</v>
      </c>
      <c r="H553" s="67">
        <f>IF(D553&gt;=HORAS!$B$103,1,0)</f>
        <v>0</v>
      </c>
      <c r="I553" s="68">
        <f t="shared" si="322"/>
        <v>0</v>
      </c>
      <c r="J553" s="68">
        <f>IF(I553&lt;=HORAS!$B$115,0,IF(I553&lt;=HORAS!$B$116,0.25,IF(I553&lt;=HORAS!$B$117,0.5,IF(I553&lt;=HORAS!$B$114,0.75,1))))</f>
        <v>0</v>
      </c>
      <c r="K553" s="69">
        <f>IF(G553=1,0,IF(E553&gt;HORAS!$B$97,E553-HORAS!$B$97,0))</f>
        <v>0</v>
      </c>
      <c r="L553" s="68">
        <f t="shared" si="323"/>
        <v>0</v>
      </c>
      <c r="M553" s="68">
        <f t="shared" si="324"/>
        <v>0</v>
      </c>
      <c r="N553" s="67">
        <f t="shared" si="325"/>
        <v>0</v>
      </c>
      <c r="O553" s="67">
        <f>IF(E553&lt;HORAS!$B$97,J553,0)</f>
        <v>0</v>
      </c>
      <c r="P553" s="67">
        <f t="shared" si="326"/>
        <v>0</v>
      </c>
      <c r="Q553" s="67">
        <f>IF(E553&gt;HORAS!$B$97,J553,0)</f>
        <v>0</v>
      </c>
      <c r="R553" s="67">
        <f t="shared" si="327"/>
        <v>0</v>
      </c>
      <c r="S553" s="67">
        <f t="shared" si="328"/>
        <v>0</v>
      </c>
      <c r="T553" s="67"/>
      <c r="U553" s="67">
        <f t="shared" si="329"/>
        <v>6</v>
      </c>
      <c r="V553" s="70" t="e">
        <f>VLOOKUP(C553,HORAS!$A$120:$A$137,1,FALSE)</f>
        <v>#N/A</v>
      </c>
      <c r="W553" s="67" t="b">
        <f t="shared" si="330"/>
        <v>1</v>
      </c>
      <c r="X553" s="59">
        <f t="shared" si="331"/>
        <v>0</v>
      </c>
      <c r="Y553" s="71">
        <f t="shared" si="332"/>
        <v>0</v>
      </c>
      <c r="Z553" s="71">
        <f t="shared" si="333"/>
        <v>0</v>
      </c>
      <c r="AA553" s="67">
        <f t="shared" si="334"/>
        <v>0</v>
      </c>
      <c r="AB553" s="67">
        <f t="shared" si="335"/>
        <v>0</v>
      </c>
      <c r="AC553" s="69">
        <f>IF(U553=7,IF(E553&gt;HORAS!$B$97,E553-HORAS!$B$97,0),IF(W553=FALSE,IF(E553&gt;HORAS!$B$97,E553-HORAS!$B$97,0),0))</f>
        <v>0</v>
      </c>
      <c r="AD553" s="71">
        <f t="shared" si="336"/>
        <v>0</v>
      </c>
      <c r="AE553" s="71">
        <f t="shared" si="337"/>
        <v>0</v>
      </c>
      <c r="AF553" s="68">
        <f>IF(AE553&lt;=HORAS!$B$115,0,IF(AE553&lt;=HORAS!$B$116,0.25,IF(AE553&lt;=HORAS!$B$117,0.5,IF(AE553&lt;=HORAS!$B$114,0.75,1))))</f>
        <v>0</v>
      </c>
      <c r="AG553" s="67">
        <f t="shared" si="338"/>
        <v>0</v>
      </c>
      <c r="AH553" s="67">
        <f>IF(AA553&gt;=8,IF(E553&lt;HORAS!$B$97,AF553,0),0)</f>
        <v>0</v>
      </c>
      <c r="AI553" s="67">
        <f>IF(E553&gt;=HORAS!$B$97,AF553,0)</f>
        <v>0</v>
      </c>
      <c r="AJ553" s="67">
        <f t="shared" si="339"/>
        <v>0</v>
      </c>
      <c r="AK553" s="67">
        <f t="shared" si="339"/>
        <v>0</v>
      </c>
      <c r="AL553" s="71">
        <f t="shared" si="340"/>
        <v>0</v>
      </c>
      <c r="AN553" s="59">
        <f t="shared" si="341"/>
        <v>0</v>
      </c>
      <c r="AO553" s="58">
        <f>IF(H553=1,IF(D553&lt;HORAS!$B$104,HORAS!$D$104-HORAS!$B$104,HORAS!$D$104-D553),0)</f>
        <v>0</v>
      </c>
      <c r="AP553" s="58">
        <f>IF(H553=1,IF(E553&gt;HORAS!$C$104,HORAS!$C$104,E553),0)</f>
        <v>0</v>
      </c>
      <c r="AQ553" s="58">
        <f t="shared" si="342"/>
        <v>0</v>
      </c>
      <c r="AR553" s="72">
        <f t="shared" si="343"/>
        <v>0</v>
      </c>
      <c r="AS553" s="72">
        <f t="shared" si="344"/>
        <v>0</v>
      </c>
      <c r="AT553" s="68">
        <f>IF(AS553&lt;=HORAS!$B$115,0,IF(AS553&lt;=HORAS!$B$116,0.25,IF(AS553&lt;=HORAS!$B$117,0.5,IF(AS553&lt;=HORAS!$B$114,0.75,1))))</f>
        <v>0</v>
      </c>
      <c r="AU553" s="67">
        <f t="shared" si="345"/>
        <v>0</v>
      </c>
      <c r="AV553" s="59">
        <f>IF(H553=1,IF(E553&gt;HORAS!$C$104,E553-HORAS!$C$104),0)</f>
        <v>0</v>
      </c>
      <c r="AW553" s="67">
        <f t="shared" si="346"/>
        <v>0</v>
      </c>
      <c r="AX553" s="67">
        <f t="shared" si="347"/>
        <v>0</v>
      </c>
      <c r="AY553" s="68">
        <f>IF(AX553&lt;=HORAS!$B$115,0,IF(AX553&lt;=HORAS!$B$116,0.25,IF(AX553&lt;=HORAS!$B$117,0.5,IF(AX553&lt;=HORAS!$B$114,0.75,1))))</f>
        <v>0</v>
      </c>
      <c r="AZ553" s="67">
        <f t="shared" si="348"/>
        <v>0</v>
      </c>
      <c r="BA553" s="67"/>
    </row>
    <row r="554" spans="1:53" s="72" customFormat="1" x14ac:dyDescent="0.2">
      <c r="A554" s="64"/>
      <c r="B554" s="64"/>
      <c r="C554" s="61"/>
      <c r="D554" s="62"/>
      <c r="E554" s="59"/>
      <c r="F554" s="66">
        <f>IF(G554=1,0,IF(E554&gt;HORAS!$B$96,E554-HORAS!$B$96,))</f>
        <v>0</v>
      </c>
      <c r="G554" s="67">
        <f t="shared" si="321"/>
        <v>0</v>
      </c>
      <c r="H554" s="67">
        <f>IF(D554&gt;=HORAS!$B$103,1,0)</f>
        <v>0</v>
      </c>
      <c r="I554" s="68">
        <f t="shared" si="322"/>
        <v>0</v>
      </c>
      <c r="J554" s="68">
        <f>IF(I554&lt;=HORAS!$B$115,0,IF(I554&lt;=HORAS!$B$116,0.25,IF(I554&lt;=HORAS!$B$117,0.5,IF(I554&lt;=HORAS!$B$114,0.75,1))))</f>
        <v>0</v>
      </c>
      <c r="K554" s="69">
        <f>IF(G554=1,0,IF(E554&gt;HORAS!$B$97,E554-HORAS!$B$97,0))</f>
        <v>0</v>
      </c>
      <c r="L554" s="68">
        <f t="shared" si="323"/>
        <v>0</v>
      </c>
      <c r="M554" s="68">
        <f t="shared" si="324"/>
        <v>0</v>
      </c>
      <c r="N554" s="67">
        <f t="shared" si="325"/>
        <v>0</v>
      </c>
      <c r="O554" s="67">
        <f>IF(E554&lt;HORAS!$B$97,J554,0)</f>
        <v>0</v>
      </c>
      <c r="P554" s="67">
        <f t="shared" si="326"/>
        <v>0</v>
      </c>
      <c r="Q554" s="67">
        <f>IF(E554&gt;HORAS!$B$97,J554,0)</f>
        <v>0</v>
      </c>
      <c r="R554" s="67">
        <f t="shared" si="327"/>
        <v>0</v>
      </c>
      <c r="S554" s="67">
        <f t="shared" si="328"/>
        <v>0</v>
      </c>
      <c r="T554" s="67"/>
      <c r="U554" s="67">
        <f t="shared" si="329"/>
        <v>6</v>
      </c>
      <c r="V554" s="70" t="e">
        <f>VLOOKUP(C554,HORAS!$A$120:$A$137,1,FALSE)</f>
        <v>#N/A</v>
      </c>
      <c r="W554" s="67" t="b">
        <f t="shared" si="330"/>
        <v>1</v>
      </c>
      <c r="X554" s="59">
        <f t="shared" si="331"/>
        <v>0</v>
      </c>
      <c r="Y554" s="71">
        <f t="shared" si="332"/>
        <v>0</v>
      </c>
      <c r="Z554" s="71">
        <f t="shared" si="333"/>
        <v>0</v>
      </c>
      <c r="AA554" s="67">
        <f t="shared" si="334"/>
        <v>0</v>
      </c>
      <c r="AB554" s="67">
        <f t="shared" si="335"/>
        <v>0</v>
      </c>
      <c r="AC554" s="69">
        <f>IF(U554=7,IF(E554&gt;HORAS!$B$97,E554-HORAS!$B$97,0),IF(W554=FALSE,IF(E554&gt;HORAS!$B$97,E554-HORAS!$B$97,0),0))</f>
        <v>0</v>
      </c>
      <c r="AD554" s="71">
        <f t="shared" si="336"/>
        <v>0</v>
      </c>
      <c r="AE554" s="71">
        <f t="shared" si="337"/>
        <v>0</v>
      </c>
      <c r="AF554" s="68">
        <f>IF(AE554&lt;=HORAS!$B$115,0,IF(AE554&lt;=HORAS!$B$116,0.25,IF(AE554&lt;=HORAS!$B$117,0.5,IF(AE554&lt;=HORAS!$B$114,0.75,1))))</f>
        <v>0</v>
      </c>
      <c r="AG554" s="67">
        <f t="shared" si="338"/>
        <v>0</v>
      </c>
      <c r="AH554" s="67">
        <f>IF(AA554&gt;=8,IF(E554&lt;HORAS!$B$97,AF554,0),0)</f>
        <v>0</v>
      </c>
      <c r="AI554" s="67">
        <f>IF(E554&gt;=HORAS!$B$97,AF554,0)</f>
        <v>0</v>
      </c>
      <c r="AJ554" s="67">
        <f t="shared" si="339"/>
        <v>0</v>
      </c>
      <c r="AK554" s="67">
        <f t="shared" si="339"/>
        <v>0</v>
      </c>
      <c r="AL554" s="71">
        <f t="shared" si="340"/>
        <v>0</v>
      </c>
      <c r="AN554" s="59">
        <f t="shared" si="341"/>
        <v>0</v>
      </c>
      <c r="AO554" s="58">
        <f>IF(H554=1,IF(D554&lt;HORAS!$B$104,HORAS!$D$104-HORAS!$B$104,HORAS!$D$104-D554),0)</f>
        <v>0</v>
      </c>
      <c r="AP554" s="58">
        <f>IF(H554=1,IF(E554&gt;HORAS!$C$104,HORAS!$C$104,E554),0)</f>
        <v>0</v>
      </c>
      <c r="AQ554" s="58">
        <f t="shared" si="342"/>
        <v>0</v>
      </c>
      <c r="AR554" s="72">
        <f t="shared" si="343"/>
        <v>0</v>
      </c>
      <c r="AS554" s="72">
        <f t="shared" si="344"/>
        <v>0</v>
      </c>
      <c r="AT554" s="68">
        <f>IF(AS554&lt;=HORAS!$B$115,0,IF(AS554&lt;=HORAS!$B$116,0.25,IF(AS554&lt;=HORAS!$B$117,0.5,IF(AS554&lt;=HORAS!$B$114,0.75,1))))</f>
        <v>0</v>
      </c>
      <c r="AU554" s="67">
        <f t="shared" si="345"/>
        <v>0</v>
      </c>
      <c r="AV554" s="59">
        <f>IF(H554=1,IF(E554&gt;HORAS!$C$104,E554-HORAS!$C$104),0)</f>
        <v>0</v>
      </c>
      <c r="AW554" s="67">
        <f t="shared" si="346"/>
        <v>0</v>
      </c>
      <c r="AX554" s="67">
        <f t="shared" si="347"/>
        <v>0</v>
      </c>
      <c r="AY554" s="68">
        <f>IF(AX554&lt;=HORAS!$B$115,0,IF(AX554&lt;=HORAS!$B$116,0.25,IF(AX554&lt;=HORAS!$B$117,0.5,IF(AX554&lt;=HORAS!$B$114,0.75,1))))</f>
        <v>0</v>
      </c>
      <c r="AZ554" s="67">
        <f t="shared" si="348"/>
        <v>0</v>
      </c>
      <c r="BA554" s="67"/>
    </row>
    <row r="555" spans="1:53" s="72" customFormat="1" x14ac:dyDescent="0.2">
      <c r="A555" s="64"/>
      <c r="B555" s="64"/>
      <c r="C555" s="61"/>
      <c r="D555" s="62"/>
      <c r="E555" s="59"/>
      <c r="F555" s="66">
        <f>IF(G555=1,0,IF(E555&gt;HORAS!$B$96,E555-HORAS!$B$96,))</f>
        <v>0</v>
      </c>
      <c r="G555" s="67">
        <f t="shared" si="321"/>
        <v>0</v>
      </c>
      <c r="H555" s="67">
        <f>IF(D555&gt;=HORAS!$B$103,1,0)</f>
        <v>0</v>
      </c>
      <c r="I555" s="68">
        <f t="shared" si="322"/>
        <v>0</v>
      </c>
      <c r="J555" s="68">
        <f>IF(I555&lt;=HORAS!$B$115,0,IF(I555&lt;=HORAS!$B$116,0.25,IF(I555&lt;=HORAS!$B$117,0.5,IF(I555&lt;=HORAS!$B$114,0.75,1))))</f>
        <v>0</v>
      </c>
      <c r="K555" s="69">
        <f>IF(G555=1,0,IF(E555&gt;HORAS!$B$97,E555-HORAS!$B$97,0))</f>
        <v>0</v>
      </c>
      <c r="L555" s="68">
        <f t="shared" si="323"/>
        <v>0</v>
      </c>
      <c r="M555" s="68">
        <f t="shared" si="324"/>
        <v>0</v>
      </c>
      <c r="N555" s="67">
        <f t="shared" si="325"/>
        <v>0</v>
      </c>
      <c r="O555" s="67">
        <f>IF(E555&lt;HORAS!$B$97,J555,0)</f>
        <v>0</v>
      </c>
      <c r="P555" s="67">
        <f t="shared" si="326"/>
        <v>0</v>
      </c>
      <c r="Q555" s="67">
        <f>IF(E555&gt;HORAS!$B$97,J555,0)</f>
        <v>0</v>
      </c>
      <c r="R555" s="67">
        <f t="shared" si="327"/>
        <v>0</v>
      </c>
      <c r="S555" s="67">
        <f t="shared" si="328"/>
        <v>0</v>
      </c>
      <c r="T555" s="67"/>
      <c r="U555" s="67">
        <f t="shared" si="329"/>
        <v>6</v>
      </c>
      <c r="V555" s="70" t="e">
        <f>VLOOKUP(C555,HORAS!$A$120:$A$137,1,FALSE)</f>
        <v>#N/A</v>
      </c>
      <c r="W555" s="67" t="b">
        <f t="shared" si="330"/>
        <v>1</v>
      </c>
      <c r="X555" s="59">
        <f t="shared" si="331"/>
        <v>0</v>
      </c>
      <c r="Y555" s="71">
        <f t="shared" si="332"/>
        <v>0</v>
      </c>
      <c r="Z555" s="71">
        <f t="shared" si="333"/>
        <v>0</v>
      </c>
      <c r="AA555" s="67">
        <f t="shared" si="334"/>
        <v>0</v>
      </c>
      <c r="AB555" s="67">
        <f t="shared" si="335"/>
        <v>0</v>
      </c>
      <c r="AC555" s="69">
        <f>IF(U555=7,IF(E555&gt;HORAS!$B$97,E555-HORAS!$B$97,0),IF(W555=FALSE,IF(E555&gt;HORAS!$B$97,E555-HORAS!$B$97,0),0))</f>
        <v>0</v>
      </c>
      <c r="AD555" s="71">
        <f t="shared" si="336"/>
        <v>0</v>
      </c>
      <c r="AE555" s="71">
        <f t="shared" si="337"/>
        <v>0</v>
      </c>
      <c r="AF555" s="68">
        <f>IF(AE555&lt;=HORAS!$B$115,0,IF(AE555&lt;=HORAS!$B$116,0.25,IF(AE555&lt;=HORAS!$B$117,0.5,IF(AE555&lt;=HORAS!$B$114,0.75,1))))</f>
        <v>0</v>
      </c>
      <c r="AG555" s="67">
        <f t="shared" si="338"/>
        <v>0</v>
      </c>
      <c r="AH555" s="67">
        <f>IF(AA555&gt;=8,IF(E555&lt;HORAS!$B$97,AF555,0),0)</f>
        <v>0</v>
      </c>
      <c r="AI555" s="67">
        <f>IF(E555&gt;=HORAS!$B$97,AF555,0)</f>
        <v>0</v>
      </c>
      <c r="AJ555" s="67">
        <f t="shared" si="339"/>
        <v>0</v>
      </c>
      <c r="AK555" s="67">
        <f t="shared" si="339"/>
        <v>0</v>
      </c>
      <c r="AL555" s="71">
        <f t="shared" si="340"/>
        <v>0</v>
      </c>
      <c r="AN555" s="59">
        <f t="shared" si="341"/>
        <v>0</v>
      </c>
      <c r="AO555" s="58">
        <f>IF(H555=1,IF(D555&lt;HORAS!$B$104,HORAS!$D$104-HORAS!$B$104,HORAS!$D$104-D555),0)</f>
        <v>0</v>
      </c>
      <c r="AP555" s="58">
        <f>IF(H555=1,IF(E555&gt;HORAS!$C$104,HORAS!$C$104,E555),0)</f>
        <v>0</v>
      </c>
      <c r="AQ555" s="58">
        <f t="shared" si="342"/>
        <v>0</v>
      </c>
      <c r="AR555" s="72">
        <f t="shared" si="343"/>
        <v>0</v>
      </c>
      <c r="AS555" s="72">
        <f t="shared" si="344"/>
        <v>0</v>
      </c>
      <c r="AT555" s="68">
        <f>IF(AS555&lt;=HORAS!$B$115,0,IF(AS555&lt;=HORAS!$B$116,0.25,IF(AS555&lt;=HORAS!$B$117,0.5,IF(AS555&lt;=HORAS!$B$114,0.75,1))))</f>
        <v>0</v>
      </c>
      <c r="AU555" s="67">
        <f t="shared" si="345"/>
        <v>0</v>
      </c>
      <c r="AV555" s="59">
        <f>IF(H555=1,IF(E555&gt;HORAS!$C$104,E555-HORAS!$C$104),0)</f>
        <v>0</v>
      </c>
      <c r="AW555" s="67">
        <f t="shared" si="346"/>
        <v>0</v>
      </c>
      <c r="AX555" s="67">
        <f t="shared" si="347"/>
        <v>0</v>
      </c>
      <c r="AY555" s="68">
        <f>IF(AX555&lt;=HORAS!$B$115,0,IF(AX555&lt;=HORAS!$B$116,0.25,IF(AX555&lt;=HORAS!$B$117,0.5,IF(AX555&lt;=HORAS!$B$114,0.75,1))))</f>
        <v>0</v>
      </c>
      <c r="AZ555" s="67">
        <f t="shared" si="348"/>
        <v>0</v>
      </c>
      <c r="BA555" s="67"/>
    </row>
    <row r="556" spans="1:53" s="72" customFormat="1" x14ac:dyDescent="0.2">
      <c r="A556" s="64"/>
      <c r="B556" s="64"/>
      <c r="C556" s="61"/>
      <c r="D556" s="62"/>
      <c r="E556" s="59"/>
      <c r="F556" s="66">
        <f>IF(G556=1,0,IF(E556&gt;HORAS!$B$96,E556-HORAS!$B$96,))</f>
        <v>0</v>
      </c>
      <c r="G556" s="67">
        <f t="shared" si="321"/>
        <v>0</v>
      </c>
      <c r="H556" s="67">
        <f>IF(D556&gt;=HORAS!$B$103,1,0)</f>
        <v>0</v>
      </c>
      <c r="I556" s="68">
        <f t="shared" si="322"/>
        <v>0</v>
      </c>
      <c r="J556" s="68">
        <f>IF(I556&lt;=HORAS!$B$115,0,IF(I556&lt;=HORAS!$B$116,0.25,IF(I556&lt;=HORAS!$B$117,0.5,IF(I556&lt;=HORAS!$B$114,0.75,1))))</f>
        <v>0</v>
      </c>
      <c r="K556" s="69">
        <f>IF(G556=1,0,IF(E556&gt;HORAS!$B$97,E556-HORAS!$B$97,0))</f>
        <v>0</v>
      </c>
      <c r="L556" s="68">
        <f t="shared" si="323"/>
        <v>0</v>
      </c>
      <c r="M556" s="68">
        <f t="shared" si="324"/>
        <v>0</v>
      </c>
      <c r="N556" s="67">
        <f t="shared" si="325"/>
        <v>0</v>
      </c>
      <c r="O556" s="67">
        <f>IF(E556&lt;HORAS!$B$97,J556,0)</f>
        <v>0</v>
      </c>
      <c r="P556" s="67">
        <f t="shared" si="326"/>
        <v>0</v>
      </c>
      <c r="Q556" s="67">
        <f>IF(E556&gt;HORAS!$B$97,J556,0)</f>
        <v>0</v>
      </c>
      <c r="R556" s="67">
        <f t="shared" si="327"/>
        <v>0</v>
      </c>
      <c r="S556" s="67">
        <f t="shared" si="328"/>
        <v>0</v>
      </c>
      <c r="T556" s="67"/>
      <c r="U556" s="67">
        <f t="shared" si="329"/>
        <v>6</v>
      </c>
      <c r="V556" s="70" t="e">
        <f>VLOOKUP(C556,HORAS!$A$120:$A$137,1,FALSE)</f>
        <v>#N/A</v>
      </c>
      <c r="W556" s="67" t="b">
        <f t="shared" si="330"/>
        <v>1</v>
      </c>
      <c r="X556" s="59">
        <f t="shared" si="331"/>
        <v>0</v>
      </c>
      <c r="Y556" s="71">
        <f t="shared" si="332"/>
        <v>0</v>
      </c>
      <c r="Z556" s="71">
        <f t="shared" si="333"/>
        <v>0</v>
      </c>
      <c r="AA556" s="67">
        <f t="shared" si="334"/>
        <v>0</v>
      </c>
      <c r="AB556" s="67">
        <f t="shared" si="335"/>
        <v>0</v>
      </c>
      <c r="AC556" s="69">
        <f>IF(U556=7,IF(E556&gt;HORAS!$B$97,E556-HORAS!$B$97,0),IF(W556=FALSE,IF(E556&gt;HORAS!$B$97,E556-HORAS!$B$97,0),0))</f>
        <v>0</v>
      </c>
      <c r="AD556" s="71">
        <f t="shared" si="336"/>
        <v>0</v>
      </c>
      <c r="AE556" s="71">
        <f t="shared" si="337"/>
        <v>0</v>
      </c>
      <c r="AF556" s="68">
        <f>IF(AE556&lt;=HORAS!$B$115,0,IF(AE556&lt;=HORAS!$B$116,0.25,IF(AE556&lt;=HORAS!$B$117,0.5,IF(AE556&lt;=HORAS!$B$114,0.75,1))))</f>
        <v>0</v>
      </c>
      <c r="AG556" s="67">
        <f t="shared" si="338"/>
        <v>0</v>
      </c>
      <c r="AH556" s="67">
        <f>IF(AA556&gt;=8,IF(E556&lt;HORAS!$B$97,AF556,0),0)</f>
        <v>0</v>
      </c>
      <c r="AI556" s="67">
        <f>IF(E556&gt;=HORAS!$B$97,AF556,0)</f>
        <v>0</v>
      </c>
      <c r="AJ556" s="67">
        <f t="shared" si="339"/>
        <v>0</v>
      </c>
      <c r="AK556" s="67">
        <f t="shared" si="339"/>
        <v>0</v>
      </c>
      <c r="AL556" s="71">
        <f t="shared" si="340"/>
        <v>0</v>
      </c>
      <c r="AN556" s="59">
        <f t="shared" si="341"/>
        <v>0</v>
      </c>
      <c r="AO556" s="58">
        <f>IF(H556=1,IF(D556&lt;HORAS!$B$104,HORAS!$D$104-HORAS!$B$104,HORAS!$D$104-D556),0)</f>
        <v>0</v>
      </c>
      <c r="AP556" s="58">
        <f>IF(H556=1,IF(E556&gt;HORAS!$C$104,HORAS!$C$104,E556),0)</f>
        <v>0</v>
      </c>
      <c r="AQ556" s="58">
        <f t="shared" si="342"/>
        <v>0</v>
      </c>
      <c r="AR556" s="72">
        <f t="shared" si="343"/>
        <v>0</v>
      </c>
      <c r="AS556" s="72">
        <f t="shared" si="344"/>
        <v>0</v>
      </c>
      <c r="AT556" s="68">
        <f>IF(AS556&lt;=HORAS!$B$115,0,IF(AS556&lt;=HORAS!$B$116,0.25,IF(AS556&lt;=HORAS!$B$117,0.5,IF(AS556&lt;=HORAS!$B$114,0.75,1))))</f>
        <v>0</v>
      </c>
      <c r="AU556" s="67">
        <f t="shared" si="345"/>
        <v>0</v>
      </c>
      <c r="AV556" s="59">
        <f>IF(H556=1,IF(E556&gt;HORAS!$C$104,E556-HORAS!$C$104),0)</f>
        <v>0</v>
      </c>
      <c r="AW556" s="67">
        <f t="shared" si="346"/>
        <v>0</v>
      </c>
      <c r="AX556" s="67">
        <f t="shared" si="347"/>
        <v>0</v>
      </c>
      <c r="AY556" s="68">
        <f>IF(AX556&lt;=HORAS!$B$115,0,IF(AX556&lt;=HORAS!$B$116,0.25,IF(AX556&lt;=HORAS!$B$117,0.5,IF(AX556&lt;=HORAS!$B$114,0.75,1))))</f>
        <v>0</v>
      </c>
      <c r="AZ556" s="67">
        <f t="shared" si="348"/>
        <v>0</v>
      </c>
      <c r="BA556" s="67"/>
    </row>
    <row r="557" spans="1:53" s="72" customFormat="1" x14ac:dyDescent="0.2">
      <c r="A557" s="64"/>
      <c r="B557" s="64"/>
      <c r="C557" s="61"/>
      <c r="D557" s="62"/>
      <c r="E557" s="59"/>
      <c r="F557" s="66">
        <f>IF(G557=1,0,IF(E557&gt;HORAS!$B$96,E557-HORAS!$B$96,))</f>
        <v>0</v>
      </c>
      <c r="G557" s="67">
        <f t="shared" si="321"/>
        <v>0</v>
      </c>
      <c r="H557" s="67">
        <f>IF(D557&gt;=HORAS!$B$103,1,0)</f>
        <v>0</v>
      </c>
      <c r="I557" s="68">
        <f t="shared" si="322"/>
        <v>0</v>
      </c>
      <c r="J557" s="68">
        <f>IF(I557&lt;=HORAS!$B$115,0,IF(I557&lt;=HORAS!$B$116,0.25,IF(I557&lt;=HORAS!$B$117,0.5,IF(I557&lt;=HORAS!$B$114,0.75,1))))</f>
        <v>0</v>
      </c>
      <c r="K557" s="69">
        <f>IF(G557=1,0,IF(E557&gt;HORAS!$B$97,E557-HORAS!$B$97,0))</f>
        <v>0</v>
      </c>
      <c r="L557" s="68">
        <f t="shared" si="323"/>
        <v>0</v>
      </c>
      <c r="M557" s="68">
        <f t="shared" si="324"/>
        <v>0</v>
      </c>
      <c r="N557" s="67">
        <f t="shared" si="325"/>
        <v>0</v>
      </c>
      <c r="O557" s="67">
        <f>IF(E557&lt;HORAS!$B$97,J557,0)</f>
        <v>0</v>
      </c>
      <c r="P557" s="67">
        <f t="shared" si="326"/>
        <v>0</v>
      </c>
      <c r="Q557" s="67">
        <f>IF(E557&gt;HORAS!$B$97,J557,0)</f>
        <v>0</v>
      </c>
      <c r="R557" s="67">
        <f t="shared" si="327"/>
        <v>0</v>
      </c>
      <c r="S557" s="67">
        <f t="shared" si="328"/>
        <v>0</v>
      </c>
      <c r="T557" s="67"/>
      <c r="U557" s="67">
        <f t="shared" si="329"/>
        <v>6</v>
      </c>
      <c r="V557" s="70" t="e">
        <f>VLOOKUP(C557,HORAS!$A$120:$A$137,1,FALSE)</f>
        <v>#N/A</v>
      </c>
      <c r="W557" s="67" t="b">
        <f t="shared" si="330"/>
        <v>1</v>
      </c>
      <c r="X557" s="59">
        <f t="shared" si="331"/>
        <v>0</v>
      </c>
      <c r="Y557" s="71">
        <f t="shared" si="332"/>
        <v>0</v>
      </c>
      <c r="Z557" s="71">
        <f t="shared" si="333"/>
        <v>0</v>
      </c>
      <c r="AA557" s="67">
        <f t="shared" si="334"/>
        <v>0</v>
      </c>
      <c r="AB557" s="67">
        <f t="shared" si="335"/>
        <v>0</v>
      </c>
      <c r="AC557" s="69">
        <f>IF(U557=7,IF(E557&gt;HORAS!$B$97,E557-HORAS!$B$97,0),IF(W557=FALSE,IF(E557&gt;HORAS!$B$97,E557-HORAS!$B$97,0),0))</f>
        <v>0</v>
      </c>
      <c r="AD557" s="71">
        <f t="shared" si="336"/>
        <v>0</v>
      </c>
      <c r="AE557" s="71">
        <f t="shared" si="337"/>
        <v>0</v>
      </c>
      <c r="AF557" s="68">
        <f>IF(AE557&lt;=HORAS!$B$115,0,IF(AE557&lt;=HORAS!$B$116,0.25,IF(AE557&lt;=HORAS!$B$117,0.5,IF(AE557&lt;=HORAS!$B$114,0.75,1))))</f>
        <v>0</v>
      </c>
      <c r="AG557" s="67">
        <f t="shared" si="338"/>
        <v>0</v>
      </c>
      <c r="AH557" s="67">
        <f>IF(AA557&gt;=8,IF(E557&lt;HORAS!$B$97,AF557,0),0)</f>
        <v>0</v>
      </c>
      <c r="AI557" s="67">
        <f>IF(E557&gt;=HORAS!$B$97,AF557,0)</f>
        <v>0</v>
      </c>
      <c r="AJ557" s="67">
        <f t="shared" si="339"/>
        <v>0</v>
      </c>
      <c r="AK557" s="67">
        <f t="shared" si="339"/>
        <v>0</v>
      </c>
      <c r="AL557" s="71">
        <f t="shared" si="340"/>
        <v>0</v>
      </c>
      <c r="AN557" s="59">
        <f t="shared" si="341"/>
        <v>0</v>
      </c>
      <c r="AO557" s="58">
        <f>IF(H557=1,IF(D557&lt;HORAS!$B$104,HORAS!$D$104-HORAS!$B$104,HORAS!$D$104-D557),0)</f>
        <v>0</v>
      </c>
      <c r="AP557" s="58">
        <f>IF(H557=1,IF(E557&gt;HORAS!$C$104,HORAS!$C$104,E557),0)</f>
        <v>0</v>
      </c>
      <c r="AQ557" s="58">
        <f t="shared" si="342"/>
        <v>0</v>
      </c>
      <c r="AR557" s="72">
        <f t="shared" si="343"/>
        <v>0</v>
      </c>
      <c r="AS557" s="72">
        <f t="shared" si="344"/>
        <v>0</v>
      </c>
      <c r="AT557" s="68">
        <f>IF(AS557&lt;=HORAS!$B$115,0,IF(AS557&lt;=HORAS!$B$116,0.25,IF(AS557&lt;=HORAS!$B$117,0.5,IF(AS557&lt;=HORAS!$B$114,0.75,1))))</f>
        <v>0</v>
      </c>
      <c r="AU557" s="67">
        <f t="shared" si="345"/>
        <v>0</v>
      </c>
      <c r="AV557" s="59">
        <f>IF(H557=1,IF(E557&gt;HORAS!$C$104,E557-HORAS!$C$104),0)</f>
        <v>0</v>
      </c>
      <c r="AW557" s="67">
        <f t="shared" si="346"/>
        <v>0</v>
      </c>
      <c r="AX557" s="67">
        <f t="shared" si="347"/>
        <v>0</v>
      </c>
      <c r="AY557" s="68">
        <f>IF(AX557&lt;=HORAS!$B$115,0,IF(AX557&lt;=HORAS!$B$116,0.25,IF(AX557&lt;=HORAS!$B$117,0.5,IF(AX557&lt;=HORAS!$B$114,0.75,1))))</f>
        <v>0</v>
      </c>
      <c r="AZ557" s="67">
        <f t="shared" si="348"/>
        <v>0</v>
      </c>
      <c r="BA557" s="67"/>
    </row>
    <row r="558" spans="1:53" s="72" customFormat="1" x14ac:dyDescent="0.2">
      <c r="A558" s="64"/>
      <c r="B558" s="64"/>
      <c r="C558" s="61"/>
      <c r="D558" s="62"/>
      <c r="E558" s="63"/>
      <c r="F558" s="66">
        <f>IF(G558=1,0,IF(E558&gt;HORAS!$B$96,E558-HORAS!$B$96,))</f>
        <v>0</v>
      </c>
      <c r="G558" s="67">
        <f t="shared" si="321"/>
        <v>0</v>
      </c>
      <c r="H558" s="67">
        <f>IF(D558&gt;=HORAS!$B$103,1,0)</f>
        <v>0</v>
      </c>
      <c r="I558" s="68">
        <f t="shared" si="322"/>
        <v>0</v>
      </c>
      <c r="J558" s="68">
        <f>IF(I558&lt;=HORAS!$B$115,0,IF(I558&lt;=HORAS!$B$116,0.25,IF(I558&lt;=HORAS!$B$117,0.5,IF(I558&lt;=HORAS!$B$114,0.75,1))))</f>
        <v>0</v>
      </c>
      <c r="K558" s="69">
        <f>IF(G558=1,0,IF(E558&gt;HORAS!$B$97,E558-HORAS!$B$97,0))</f>
        <v>0</v>
      </c>
      <c r="L558" s="68">
        <f t="shared" si="323"/>
        <v>0</v>
      </c>
      <c r="M558" s="68">
        <f t="shared" si="324"/>
        <v>0</v>
      </c>
      <c r="N558" s="67">
        <f t="shared" si="325"/>
        <v>0</v>
      </c>
      <c r="O558" s="67">
        <f>IF(E558&lt;HORAS!$B$97,J558,0)</f>
        <v>0</v>
      </c>
      <c r="P558" s="67">
        <f t="shared" si="326"/>
        <v>0</v>
      </c>
      <c r="Q558" s="67">
        <f>IF(E558&gt;HORAS!$B$97,J558,0)</f>
        <v>0</v>
      </c>
      <c r="R558" s="67">
        <f t="shared" si="327"/>
        <v>0</v>
      </c>
      <c r="S558" s="67">
        <f t="shared" si="328"/>
        <v>0</v>
      </c>
      <c r="T558" s="67"/>
      <c r="U558" s="67">
        <f t="shared" si="329"/>
        <v>6</v>
      </c>
      <c r="V558" s="70" t="e">
        <f>VLOOKUP(C558,HORAS!$A$120:$A$137,1,FALSE)</f>
        <v>#N/A</v>
      </c>
      <c r="W558" s="67" t="b">
        <f t="shared" si="330"/>
        <v>1</v>
      </c>
      <c r="X558" s="59">
        <f t="shared" si="331"/>
        <v>0</v>
      </c>
      <c r="Y558" s="71">
        <f t="shared" si="332"/>
        <v>0</v>
      </c>
      <c r="Z558" s="71">
        <f t="shared" si="333"/>
        <v>0</v>
      </c>
      <c r="AA558" s="67">
        <f t="shared" si="334"/>
        <v>0</v>
      </c>
      <c r="AB558" s="67">
        <f t="shared" si="335"/>
        <v>0</v>
      </c>
      <c r="AC558" s="69">
        <f>IF(U558=7,IF(E558&gt;HORAS!$B$97,E558-HORAS!$B$97,0),IF(W558=FALSE,IF(E558&gt;HORAS!$B$97,E558-HORAS!$B$97,0),0))</f>
        <v>0</v>
      </c>
      <c r="AD558" s="71">
        <f t="shared" si="336"/>
        <v>0</v>
      </c>
      <c r="AE558" s="71">
        <f t="shared" si="337"/>
        <v>0</v>
      </c>
      <c r="AF558" s="68">
        <f>IF(AE558&lt;=HORAS!$B$115,0,IF(AE558&lt;=HORAS!$B$116,0.25,IF(AE558&lt;=HORAS!$B$117,0.5,IF(AE558&lt;=HORAS!$B$114,0.75,1))))</f>
        <v>0</v>
      </c>
      <c r="AG558" s="67">
        <f t="shared" si="338"/>
        <v>0</v>
      </c>
      <c r="AH558" s="67">
        <f>IF(AA558&gt;=8,IF(E558&lt;HORAS!$B$97,AF558,0),0)</f>
        <v>0</v>
      </c>
      <c r="AI558" s="67">
        <f>IF(E558&gt;=HORAS!$B$97,AF558,0)</f>
        <v>0</v>
      </c>
      <c r="AJ558" s="67">
        <f t="shared" si="339"/>
        <v>0</v>
      </c>
      <c r="AK558" s="67">
        <f t="shared" si="339"/>
        <v>0</v>
      </c>
      <c r="AL558" s="71">
        <f t="shared" si="340"/>
        <v>0</v>
      </c>
      <c r="AN558" s="59">
        <f t="shared" si="341"/>
        <v>0</v>
      </c>
      <c r="AO558" s="58">
        <f>IF(H558=1,IF(D558&lt;HORAS!$B$104,HORAS!$D$104-HORAS!$B$104,HORAS!$D$104-D558),0)</f>
        <v>0</v>
      </c>
      <c r="AP558" s="58">
        <f>IF(H558=1,IF(E558&gt;HORAS!$C$104,HORAS!$C$104,E558),0)</f>
        <v>0</v>
      </c>
      <c r="AQ558" s="58">
        <f t="shared" si="342"/>
        <v>0</v>
      </c>
      <c r="AR558" s="72">
        <f t="shared" si="343"/>
        <v>0</v>
      </c>
      <c r="AS558" s="72">
        <f t="shared" si="344"/>
        <v>0</v>
      </c>
      <c r="AT558" s="68">
        <f>IF(AS558&lt;=HORAS!$B$115,0,IF(AS558&lt;=HORAS!$B$116,0.25,IF(AS558&lt;=HORAS!$B$117,0.5,IF(AS558&lt;=HORAS!$B$114,0.75,1))))</f>
        <v>0</v>
      </c>
      <c r="AU558" s="67">
        <f t="shared" si="345"/>
        <v>0</v>
      </c>
      <c r="AV558" s="59">
        <f>IF(H558=1,IF(E558&gt;HORAS!$C$104,E558-HORAS!$C$104),0)</f>
        <v>0</v>
      </c>
      <c r="AW558" s="67">
        <f t="shared" si="346"/>
        <v>0</v>
      </c>
      <c r="AX558" s="67">
        <f t="shared" si="347"/>
        <v>0</v>
      </c>
      <c r="AY558" s="68">
        <f>IF(AX558&lt;=HORAS!$B$115,0,IF(AX558&lt;=HORAS!$B$116,0.25,IF(AX558&lt;=HORAS!$B$117,0.5,IF(AX558&lt;=HORAS!$B$114,0.75,1))))</f>
        <v>0</v>
      </c>
      <c r="AZ558" s="67">
        <f t="shared" si="348"/>
        <v>0</v>
      </c>
      <c r="BA558" s="67"/>
    </row>
    <row r="559" spans="1:53" s="72" customFormat="1" x14ac:dyDescent="0.2">
      <c r="A559" s="64"/>
      <c r="B559" s="64"/>
      <c r="C559" s="61"/>
      <c r="D559" s="62"/>
      <c r="E559" s="64"/>
      <c r="F559" s="66">
        <f>IF(G559=1,0,IF(E559&gt;HORAS!$B$96,E559-HORAS!$B$96,))</f>
        <v>0</v>
      </c>
      <c r="G559" s="67">
        <f t="shared" si="321"/>
        <v>0</v>
      </c>
      <c r="H559" s="67">
        <f>IF(D559&gt;=HORAS!$B$103,1,0)</f>
        <v>0</v>
      </c>
      <c r="I559" s="68">
        <f t="shared" si="322"/>
        <v>0</v>
      </c>
      <c r="J559" s="68">
        <f>IF(I559&lt;=HORAS!$B$115,0,IF(I559&lt;=HORAS!$B$116,0.25,IF(I559&lt;=HORAS!$B$117,0.5,IF(I559&lt;=HORAS!$B$114,0.75,1))))</f>
        <v>0</v>
      </c>
      <c r="K559" s="69">
        <f>IF(G559=1,0,IF(E559&gt;HORAS!$B$97,E559-HORAS!$B$97,0))</f>
        <v>0</v>
      </c>
      <c r="L559" s="68">
        <f t="shared" si="323"/>
        <v>0</v>
      </c>
      <c r="M559" s="68">
        <f t="shared" si="324"/>
        <v>0</v>
      </c>
      <c r="N559" s="67">
        <f t="shared" si="325"/>
        <v>0</v>
      </c>
      <c r="O559" s="67">
        <f>IF(E559&lt;HORAS!$B$97,J559,0)</f>
        <v>0</v>
      </c>
      <c r="P559" s="67">
        <f t="shared" si="326"/>
        <v>0</v>
      </c>
      <c r="Q559" s="67">
        <f>IF(E559&gt;HORAS!$B$97,J559,0)</f>
        <v>0</v>
      </c>
      <c r="R559" s="67">
        <f t="shared" si="327"/>
        <v>0</v>
      </c>
      <c r="S559" s="67">
        <f t="shared" si="328"/>
        <v>0</v>
      </c>
      <c r="T559" s="67"/>
      <c r="U559" s="67">
        <f t="shared" si="329"/>
        <v>6</v>
      </c>
      <c r="V559" s="70" t="e">
        <f>VLOOKUP(C559,HORAS!$A$120:$A$137,1,FALSE)</f>
        <v>#N/A</v>
      </c>
      <c r="W559" s="67" t="b">
        <f t="shared" si="330"/>
        <v>1</v>
      </c>
      <c r="X559" s="59">
        <f t="shared" si="331"/>
        <v>0</v>
      </c>
      <c r="Y559" s="71">
        <f t="shared" si="332"/>
        <v>0</v>
      </c>
      <c r="Z559" s="71">
        <f t="shared" si="333"/>
        <v>0</v>
      </c>
      <c r="AA559" s="67">
        <f t="shared" si="334"/>
        <v>0</v>
      </c>
      <c r="AB559" s="67">
        <f t="shared" si="335"/>
        <v>0</v>
      </c>
      <c r="AC559" s="69">
        <f>IF(U559=7,IF(E559&gt;HORAS!$B$97,E559-HORAS!$B$97,0),IF(W559=FALSE,IF(E559&gt;HORAS!$B$97,E559-HORAS!$B$97,0),0))</f>
        <v>0</v>
      </c>
      <c r="AD559" s="71">
        <f t="shared" si="336"/>
        <v>0</v>
      </c>
      <c r="AE559" s="71">
        <f t="shared" si="337"/>
        <v>0</v>
      </c>
      <c r="AF559" s="68">
        <f>IF(AE559&lt;=HORAS!$B$115,0,IF(AE559&lt;=HORAS!$B$116,0.25,IF(AE559&lt;=HORAS!$B$117,0.5,IF(AE559&lt;=HORAS!$B$114,0.75,1))))</f>
        <v>0</v>
      </c>
      <c r="AG559" s="67">
        <f t="shared" si="338"/>
        <v>0</v>
      </c>
      <c r="AH559" s="67">
        <f>IF(AA559&gt;=8,IF(E559&lt;HORAS!$B$97,AF559,0),0)</f>
        <v>0</v>
      </c>
      <c r="AI559" s="67">
        <f>IF(E559&gt;=HORAS!$B$97,AF559,0)</f>
        <v>0</v>
      </c>
      <c r="AJ559" s="67">
        <f t="shared" si="339"/>
        <v>0</v>
      </c>
      <c r="AK559" s="67">
        <f t="shared" si="339"/>
        <v>0</v>
      </c>
      <c r="AL559" s="71">
        <f t="shared" si="340"/>
        <v>0</v>
      </c>
      <c r="AN559" s="59">
        <f t="shared" si="341"/>
        <v>0</v>
      </c>
      <c r="AO559" s="58">
        <f>IF(H559=1,IF(D559&lt;HORAS!$B$104,HORAS!$D$104-HORAS!$B$104,HORAS!$D$104-D559),0)</f>
        <v>0</v>
      </c>
      <c r="AP559" s="58">
        <f>IF(H559=1,IF(E559&gt;HORAS!$C$104,HORAS!$C$104,E559),0)</f>
        <v>0</v>
      </c>
      <c r="AQ559" s="58">
        <f t="shared" si="342"/>
        <v>0</v>
      </c>
      <c r="AR559" s="72">
        <f t="shared" si="343"/>
        <v>0</v>
      </c>
      <c r="AS559" s="72">
        <f t="shared" si="344"/>
        <v>0</v>
      </c>
      <c r="AT559" s="68">
        <f>IF(AS559&lt;=HORAS!$B$115,0,IF(AS559&lt;=HORAS!$B$116,0.25,IF(AS559&lt;=HORAS!$B$117,0.5,IF(AS559&lt;=HORAS!$B$114,0.75,1))))</f>
        <v>0</v>
      </c>
      <c r="AU559" s="67">
        <f t="shared" si="345"/>
        <v>0</v>
      </c>
      <c r="AV559" s="59">
        <f>IF(H559=1,IF(E559&gt;HORAS!$C$104,E559-HORAS!$C$104),0)</f>
        <v>0</v>
      </c>
      <c r="AW559" s="67">
        <f t="shared" si="346"/>
        <v>0</v>
      </c>
      <c r="AX559" s="67">
        <f t="shared" si="347"/>
        <v>0</v>
      </c>
      <c r="AY559" s="68">
        <f>IF(AX559&lt;=HORAS!$B$115,0,IF(AX559&lt;=HORAS!$B$116,0.25,IF(AX559&lt;=HORAS!$B$117,0.5,IF(AX559&lt;=HORAS!$B$114,0.75,1))))</f>
        <v>0</v>
      </c>
      <c r="AZ559" s="67">
        <f t="shared" si="348"/>
        <v>0</v>
      </c>
      <c r="BA559" s="67"/>
    </row>
    <row r="560" spans="1:53" s="72" customFormat="1" x14ac:dyDescent="0.2">
      <c r="A560" s="64"/>
      <c r="B560" s="64"/>
      <c r="C560" s="61"/>
      <c r="D560" s="62"/>
      <c r="E560" s="59"/>
      <c r="F560" s="66">
        <f>IF(G560=1,0,IF(E560&gt;HORAS!$B$96,E560-HORAS!$B$96,))</f>
        <v>0</v>
      </c>
      <c r="G560" s="67">
        <f t="shared" si="321"/>
        <v>0</v>
      </c>
      <c r="H560" s="67">
        <f>IF(D560&gt;=HORAS!$B$103,1,0)</f>
        <v>0</v>
      </c>
      <c r="I560" s="68">
        <f t="shared" si="322"/>
        <v>0</v>
      </c>
      <c r="J560" s="68">
        <f>IF(I560&lt;=HORAS!$B$115,0,IF(I560&lt;=HORAS!$B$116,0.25,IF(I560&lt;=HORAS!$B$117,0.5,IF(I560&lt;=HORAS!$B$114,0.75,1))))</f>
        <v>0</v>
      </c>
      <c r="K560" s="69">
        <f>IF(G560=1,0,IF(E560&gt;HORAS!$B$97,E560-HORAS!$B$97,0))</f>
        <v>0</v>
      </c>
      <c r="L560" s="68">
        <f t="shared" si="323"/>
        <v>0</v>
      </c>
      <c r="M560" s="68">
        <f t="shared" si="324"/>
        <v>0</v>
      </c>
      <c r="N560" s="67">
        <f t="shared" si="325"/>
        <v>0</v>
      </c>
      <c r="O560" s="67">
        <f>IF(E560&lt;HORAS!$B$97,J560,0)</f>
        <v>0</v>
      </c>
      <c r="P560" s="67">
        <f t="shared" si="326"/>
        <v>0</v>
      </c>
      <c r="Q560" s="67">
        <f>IF(E560&gt;HORAS!$B$97,J560,0)</f>
        <v>0</v>
      </c>
      <c r="R560" s="67">
        <f t="shared" si="327"/>
        <v>0</v>
      </c>
      <c r="S560" s="67">
        <f t="shared" si="328"/>
        <v>0</v>
      </c>
      <c r="T560" s="67"/>
      <c r="U560" s="67">
        <f t="shared" si="329"/>
        <v>6</v>
      </c>
      <c r="V560" s="70" t="e">
        <f>VLOOKUP(C560,HORAS!$A$120:$A$137,1,FALSE)</f>
        <v>#N/A</v>
      </c>
      <c r="W560" s="67" t="b">
        <f t="shared" si="330"/>
        <v>1</v>
      </c>
      <c r="X560" s="59">
        <f t="shared" si="331"/>
        <v>0</v>
      </c>
      <c r="Y560" s="71">
        <f t="shared" si="332"/>
        <v>0</v>
      </c>
      <c r="Z560" s="71">
        <f t="shared" si="333"/>
        <v>0</v>
      </c>
      <c r="AA560" s="67">
        <f t="shared" si="334"/>
        <v>0</v>
      </c>
      <c r="AB560" s="67">
        <f t="shared" si="335"/>
        <v>0</v>
      </c>
      <c r="AC560" s="69">
        <f>IF(U560=7,IF(E560&gt;HORAS!$B$97,E560-HORAS!$B$97,0),IF(W560=FALSE,IF(E560&gt;HORAS!$B$97,E560-HORAS!$B$97,0),0))</f>
        <v>0</v>
      </c>
      <c r="AD560" s="71">
        <f t="shared" si="336"/>
        <v>0</v>
      </c>
      <c r="AE560" s="71">
        <f t="shared" si="337"/>
        <v>0</v>
      </c>
      <c r="AF560" s="68">
        <f>IF(AE560&lt;=HORAS!$B$115,0,IF(AE560&lt;=HORAS!$B$116,0.25,IF(AE560&lt;=HORAS!$B$117,0.5,IF(AE560&lt;=HORAS!$B$114,0.75,1))))</f>
        <v>0</v>
      </c>
      <c r="AG560" s="67">
        <f t="shared" si="338"/>
        <v>0</v>
      </c>
      <c r="AH560" s="67">
        <f>IF(AA560&gt;=8,IF(E560&lt;HORAS!$B$97,AF560,0),0)</f>
        <v>0</v>
      </c>
      <c r="AI560" s="67">
        <f>IF(E560&gt;=HORAS!$B$97,AF560,0)</f>
        <v>0</v>
      </c>
      <c r="AJ560" s="67">
        <f t="shared" si="339"/>
        <v>0</v>
      </c>
      <c r="AK560" s="67">
        <f t="shared" si="339"/>
        <v>0</v>
      </c>
      <c r="AL560" s="71">
        <f t="shared" si="340"/>
        <v>0</v>
      </c>
      <c r="AN560" s="59">
        <f t="shared" si="341"/>
        <v>0</v>
      </c>
      <c r="AO560" s="58">
        <f>IF(H560=1,IF(D560&lt;HORAS!$B$104,HORAS!$D$104-HORAS!$B$104,HORAS!$D$104-D560),0)</f>
        <v>0</v>
      </c>
      <c r="AP560" s="58">
        <f>IF(H560=1,IF(E560&gt;HORAS!$C$104,HORAS!$C$104,E560),0)</f>
        <v>0</v>
      </c>
      <c r="AQ560" s="58">
        <f t="shared" si="342"/>
        <v>0</v>
      </c>
      <c r="AR560" s="72">
        <f t="shared" si="343"/>
        <v>0</v>
      </c>
      <c r="AS560" s="72">
        <f t="shared" si="344"/>
        <v>0</v>
      </c>
      <c r="AT560" s="68">
        <f>IF(AS560&lt;=HORAS!$B$115,0,IF(AS560&lt;=HORAS!$B$116,0.25,IF(AS560&lt;=HORAS!$B$117,0.5,IF(AS560&lt;=HORAS!$B$114,0.75,1))))</f>
        <v>0</v>
      </c>
      <c r="AU560" s="67">
        <f t="shared" si="345"/>
        <v>0</v>
      </c>
      <c r="AV560" s="59">
        <f>IF(H560=1,IF(E560&gt;HORAS!$C$104,E560-HORAS!$C$104),0)</f>
        <v>0</v>
      </c>
      <c r="AW560" s="67">
        <f t="shared" si="346"/>
        <v>0</v>
      </c>
      <c r="AX560" s="67">
        <f t="shared" si="347"/>
        <v>0</v>
      </c>
      <c r="AY560" s="68">
        <f>IF(AX560&lt;=HORAS!$B$115,0,IF(AX560&lt;=HORAS!$B$116,0.25,IF(AX560&lt;=HORAS!$B$117,0.5,IF(AX560&lt;=HORAS!$B$114,0.75,1))))</f>
        <v>0</v>
      </c>
      <c r="AZ560" s="67">
        <f t="shared" si="348"/>
        <v>0</v>
      </c>
      <c r="BA560" s="67"/>
    </row>
    <row r="561" spans="1:53" s="72" customFormat="1" x14ac:dyDescent="0.2">
      <c r="A561" s="64"/>
      <c r="B561" s="64"/>
      <c r="C561" s="61"/>
      <c r="D561" s="62"/>
      <c r="E561" s="59"/>
      <c r="F561" s="66">
        <f>IF(G561=1,0,IF(E561&gt;HORAS!$B$96,E561-HORAS!$B$96,))</f>
        <v>0</v>
      </c>
      <c r="G561" s="67">
        <f t="shared" si="321"/>
        <v>0</v>
      </c>
      <c r="H561" s="67">
        <f>IF(D561&gt;=HORAS!$B$103,1,0)</f>
        <v>0</v>
      </c>
      <c r="I561" s="68">
        <f t="shared" si="322"/>
        <v>0</v>
      </c>
      <c r="J561" s="68">
        <f>IF(I561&lt;=HORAS!$B$115,0,IF(I561&lt;=HORAS!$B$116,0.25,IF(I561&lt;=HORAS!$B$117,0.5,IF(I561&lt;=HORAS!$B$114,0.75,1))))</f>
        <v>0</v>
      </c>
      <c r="K561" s="69">
        <f>IF(G561=1,0,IF(E561&gt;HORAS!$B$97,E561-HORAS!$B$97,0))</f>
        <v>0</v>
      </c>
      <c r="L561" s="68">
        <f t="shared" si="323"/>
        <v>0</v>
      </c>
      <c r="M561" s="68">
        <f t="shared" si="324"/>
        <v>0</v>
      </c>
      <c r="N561" s="67">
        <f t="shared" si="325"/>
        <v>0</v>
      </c>
      <c r="O561" s="67">
        <f>IF(E561&lt;HORAS!$B$97,J561,0)</f>
        <v>0</v>
      </c>
      <c r="P561" s="67">
        <f t="shared" si="326"/>
        <v>0</v>
      </c>
      <c r="Q561" s="67">
        <f>IF(E561&gt;HORAS!$B$97,J561,0)</f>
        <v>0</v>
      </c>
      <c r="R561" s="67">
        <f t="shared" si="327"/>
        <v>0</v>
      </c>
      <c r="S561" s="67">
        <f t="shared" si="328"/>
        <v>0</v>
      </c>
      <c r="T561" s="67"/>
      <c r="U561" s="67">
        <f t="shared" si="329"/>
        <v>6</v>
      </c>
      <c r="V561" s="70" t="e">
        <f>VLOOKUP(C561,HORAS!$A$120:$A$137,1,FALSE)</f>
        <v>#N/A</v>
      </c>
      <c r="W561" s="67" t="b">
        <f t="shared" si="330"/>
        <v>1</v>
      </c>
      <c r="X561" s="59">
        <f t="shared" si="331"/>
        <v>0</v>
      </c>
      <c r="Y561" s="71">
        <f t="shared" si="332"/>
        <v>0</v>
      </c>
      <c r="Z561" s="71">
        <f t="shared" si="333"/>
        <v>0</v>
      </c>
      <c r="AA561" s="67">
        <f t="shared" si="334"/>
        <v>0</v>
      </c>
      <c r="AB561" s="67">
        <f t="shared" si="335"/>
        <v>0</v>
      </c>
      <c r="AC561" s="69">
        <f>IF(U561=7,IF(E561&gt;HORAS!$B$97,E561-HORAS!$B$97,0),IF(W561=FALSE,IF(E561&gt;HORAS!$B$97,E561-HORAS!$B$97,0),0))</f>
        <v>0</v>
      </c>
      <c r="AD561" s="71">
        <f t="shared" si="336"/>
        <v>0</v>
      </c>
      <c r="AE561" s="71">
        <f t="shared" si="337"/>
        <v>0</v>
      </c>
      <c r="AF561" s="68">
        <f>IF(AE561&lt;=HORAS!$B$115,0,IF(AE561&lt;=HORAS!$B$116,0.25,IF(AE561&lt;=HORAS!$B$117,0.5,IF(AE561&lt;=HORAS!$B$114,0.75,1))))</f>
        <v>0</v>
      </c>
      <c r="AG561" s="67">
        <f t="shared" si="338"/>
        <v>0</v>
      </c>
      <c r="AH561" s="67">
        <f>IF(AA561&gt;=8,IF(E561&lt;HORAS!$B$97,AF561,0),0)</f>
        <v>0</v>
      </c>
      <c r="AI561" s="67">
        <f>IF(E561&gt;=HORAS!$B$97,AF561,0)</f>
        <v>0</v>
      </c>
      <c r="AJ561" s="67">
        <f t="shared" si="339"/>
        <v>0</v>
      </c>
      <c r="AK561" s="67">
        <f t="shared" si="339"/>
        <v>0</v>
      </c>
      <c r="AL561" s="71">
        <f t="shared" si="340"/>
        <v>0</v>
      </c>
      <c r="AN561" s="59">
        <f t="shared" si="341"/>
        <v>0</v>
      </c>
      <c r="AO561" s="58">
        <f>IF(H561=1,IF(D561&lt;HORAS!$B$104,HORAS!$D$104-HORAS!$B$104,HORAS!$D$104-D561),0)</f>
        <v>0</v>
      </c>
      <c r="AP561" s="58">
        <f>IF(H561=1,IF(E561&gt;HORAS!$C$104,HORAS!$C$104,E561),0)</f>
        <v>0</v>
      </c>
      <c r="AQ561" s="58">
        <f t="shared" si="342"/>
        <v>0</v>
      </c>
      <c r="AR561" s="72">
        <f t="shared" si="343"/>
        <v>0</v>
      </c>
      <c r="AS561" s="72">
        <f t="shared" si="344"/>
        <v>0</v>
      </c>
      <c r="AT561" s="68">
        <f>IF(AS561&lt;=HORAS!$B$115,0,IF(AS561&lt;=HORAS!$B$116,0.25,IF(AS561&lt;=HORAS!$B$117,0.5,IF(AS561&lt;=HORAS!$B$114,0.75,1))))</f>
        <v>0</v>
      </c>
      <c r="AU561" s="67">
        <f t="shared" si="345"/>
        <v>0</v>
      </c>
      <c r="AV561" s="59">
        <f>IF(H561=1,IF(E561&gt;HORAS!$C$104,E561-HORAS!$C$104),0)</f>
        <v>0</v>
      </c>
      <c r="AW561" s="67">
        <f t="shared" si="346"/>
        <v>0</v>
      </c>
      <c r="AX561" s="67">
        <f t="shared" si="347"/>
        <v>0</v>
      </c>
      <c r="AY561" s="68">
        <f>IF(AX561&lt;=HORAS!$B$115,0,IF(AX561&lt;=HORAS!$B$116,0.25,IF(AX561&lt;=HORAS!$B$117,0.5,IF(AX561&lt;=HORAS!$B$114,0.75,1))))</f>
        <v>0</v>
      </c>
      <c r="AZ561" s="67">
        <f t="shared" si="348"/>
        <v>0</v>
      </c>
      <c r="BA561" s="67"/>
    </row>
    <row r="562" spans="1:53" s="72" customFormat="1" x14ac:dyDescent="0.2">
      <c r="A562" s="64"/>
      <c r="B562" s="64"/>
      <c r="C562" s="61"/>
      <c r="D562" s="62"/>
      <c r="E562" s="59"/>
      <c r="F562" s="66">
        <f>IF(G562=1,0,IF(E562&gt;HORAS!$B$96,E562-HORAS!$B$96,))</f>
        <v>0</v>
      </c>
      <c r="G562" s="67">
        <f t="shared" si="321"/>
        <v>0</v>
      </c>
      <c r="H562" s="67">
        <f>IF(D562&gt;=HORAS!$B$103,1,0)</f>
        <v>0</v>
      </c>
      <c r="I562" s="68">
        <f t="shared" si="322"/>
        <v>0</v>
      </c>
      <c r="J562" s="68">
        <f>IF(I562&lt;=HORAS!$B$115,0,IF(I562&lt;=HORAS!$B$116,0.25,IF(I562&lt;=HORAS!$B$117,0.5,IF(I562&lt;=HORAS!$B$114,0.75,1))))</f>
        <v>0</v>
      </c>
      <c r="K562" s="69">
        <f>IF(G562=1,0,IF(E562&gt;HORAS!$B$97,E562-HORAS!$B$97,0))</f>
        <v>0</v>
      </c>
      <c r="L562" s="68">
        <f t="shared" si="323"/>
        <v>0</v>
      </c>
      <c r="M562" s="68">
        <f t="shared" si="324"/>
        <v>0</v>
      </c>
      <c r="N562" s="67">
        <f t="shared" si="325"/>
        <v>0</v>
      </c>
      <c r="O562" s="67">
        <f>IF(E562&lt;HORAS!$B$97,J562,0)</f>
        <v>0</v>
      </c>
      <c r="P562" s="67">
        <f t="shared" si="326"/>
        <v>0</v>
      </c>
      <c r="Q562" s="67">
        <f>IF(E562&gt;HORAS!$B$97,J562,0)</f>
        <v>0</v>
      </c>
      <c r="R562" s="67">
        <f t="shared" si="327"/>
        <v>0</v>
      </c>
      <c r="S562" s="67">
        <f t="shared" si="328"/>
        <v>0</v>
      </c>
      <c r="T562" s="67"/>
      <c r="U562" s="67">
        <f t="shared" si="329"/>
        <v>6</v>
      </c>
      <c r="V562" s="70" t="e">
        <f>VLOOKUP(C562,HORAS!$A$120:$A$137,1,FALSE)</f>
        <v>#N/A</v>
      </c>
      <c r="W562" s="67" t="b">
        <f t="shared" si="330"/>
        <v>1</v>
      </c>
      <c r="X562" s="59">
        <f t="shared" si="331"/>
        <v>0</v>
      </c>
      <c r="Y562" s="71">
        <f t="shared" si="332"/>
        <v>0</v>
      </c>
      <c r="Z562" s="71">
        <f t="shared" si="333"/>
        <v>0</v>
      </c>
      <c r="AA562" s="67">
        <f t="shared" si="334"/>
        <v>0</v>
      </c>
      <c r="AB562" s="67">
        <f t="shared" si="335"/>
        <v>0</v>
      </c>
      <c r="AC562" s="69">
        <f>IF(U562=7,IF(E562&gt;HORAS!$B$97,E562-HORAS!$B$97,0),IF(W562=FALSE,IF(E562&gt;HORAS!$B$97,E562-HORAS!$B$97,0),0))</f>
        <v>0</v>
      </c>
      <c r="AD562" s="71">
        <f t="shared" si="336"/>
        <v>0</v>
      </c>
      <c r="AE562" s="71">
        <f t="shared" si="337"/>
        <v>0</v>
      </c>
      <c r="AF562" s="68">
        <f>IF(AE562&lt;=HORAS!$B$115,0,IF(AE562&lt;=HORAS!$B$116,0.25,IF(AE562&lt;=HORAS!$B$117,0.5,IF(AE562&lt;=HORAS!$B$114,0.75,1))))</f>
        <v>0</v>
      </c>
      <c r="AG562" s="67">
        <f t="shared" si="338"/>
        <v>0</v>
      </c>
      <c r="AH562" s="67">
        <f>IF(AA562&gt;=8,IF(E562&lt;HORAS!$B$97,AF562,0),0)</f>
        <v>0</v>
      </c>
      <c r="AI562" s="67">
        <f>IF(E562&gt;=HORAS!$B$97,AF562,0)</f>
        <v>0</v>
      </c>
      <c r="AJ562" s="67">
        <f t="shared" si="339"/>
        <v>0</v>
      </c>
      <c r="AK562" s="67">
        <f t="shared" si="339"/>
        <v>0</v>
      </c>
      <c r="AL562" s="71">
        <f t="shared" si="340"/>
        <v>0</v>
      </c>
      <c r="AN562" s="59">
        <f t="shared" si="341"/>
        <v>0</v>
      </c>
      <c r="AO562" s="58">
        <f>IF(H562=1,IF(D562&lt;HORAS!$B$104,HORAS!$D$104-HORAS!$B$104,HORAS!$D$104-D562),0)</f>
        <v>0</v>
      </c>
      <c r="AP562" s="58">
        <f>IF(H562=1,IF(E562&gt;HORAS!$C$104,HORAS!$C$104,E562),0)</f>
        <v>0</v>
      </c>
      <c r="AQ562" s="58">
        <f t="shared" si="342"/>
        <v>0</v>
      </c>
      <c r="AR562" s="72">
        <f t="shared" si="343"/>
        <v>0</v>
      </c>
      <c r="AS562" s="72">
        <f t="shared" si="344"/>
        <v>0</v>
      </c>
      <c r="AT562" s="68">
        <f>IF(AS562&lt;=HORAS!$B$115,0,IF(AS562&lt;=HORAS!$B$116,0.25,IF(AS562&lt;=HORAS!$B$117,0.5,IF(AS562&lt;=HORAS!$B$114,0.75,1))))</f>
        <v>0</v>
      </c>
      <c r="AU562" s="67">
        <f t="shared" si="345"/>
        <v>0</v>
      </c>
      <c r="AV562" s="59">
        <f>IF(H562=1,IF(E562&gt;HORAS!$C$104,E562-HORAS!$C$104),0)</f>
        <v>0</v>
      </c>
      <c r="AW562" s="67">
        <f t="shared" si="346"/>
        <v>0</v>
      </c>
      <c r="AX562" s="67">
        <f t="shared" si="347"/>
        <v>0</v>
      </c>
      <c r="AY562" s="68">
        <f>IF(AX562&lt;=HORAS!$B$115,0,IF(AX562&lt;=HORAS!$B$116,0.25,IF(AX562&lt;=HORAS!$B$117,0.5,IF(AX562&lt;=HORAS!$B$114,0.75,1))))</f>
        <v>0</v>
      </c>
      <c r="AZ562" s="67">
        <f t="shared" si="348"/>
        <v>0</v>
      </c>
      <c r="BA562" s="67"/>
    </row>
    <row r="563" spans="1:53" s="72" customFormat="1" x14ac:dyDescent="0.2">
      <c r="A563" s="64"/>
      <c r="B563" s="64"/>
      <c r="C563" s="61"/>
      <c r="D563" s="62"/>
      <c r="E563" s="59"/>
      <c r="F563" s="66">
        <f>IF(G563=1,0,IF(E563&gt;HORAS!$B$96,E563-HORAS!$B$96,))</f>
        <v>0</v>
      </c>
      <c r="G563" s="67">
        <f t="shared" si="321"/>
        <v>0</v>
      </c>
      <c r="H563" s="67">
        <f>IF(D563&gt;=HORAS!$B$103,1,0)</f>
        <v>0</v>
      </c>
      <c r="I563" s="68">
        <f t="shared" si="322"/>
        <v>0</v>
      </c>
      <c r="J563" s="68">
        <f>IF(I563&lt;=HORAS!$B$115,0,IF(I563&lt;=HORAS!$B$116,0.25,IF(I563&lt;=HORAS!$B$117,0.5,IF(I563&lt;=HORAS!$B$114,0.75,1))))</f>
        <v>0</v>
      </c>
      <c r="K563" s="69">
        <f>IF(G563=1,0,IF(E563&gt;HORAS!$B$97,E563-HORAS!$B$97,0))</f>
        <v>0</v>
      </c>
      <c r="L563" s="68">
        <f t="shared" si="323"/>
        <v>0</v>
      </c>
      <c r="M563" s="68">
        <f t="shared" si="324"/>
        <v>0</v>
      </c>
      <c r="N563" s="67">
        <f t="shared" si="325"/>
        <v>0</v>
      </c>
      <c r="O563" s="67">
        <f>IF(E563&lt;HORAS!$B$97,J563,0)</f>
        <v>0</v>
      </c>
      <c r="P563" s="67">
        <f t="shared" si="326"/>
        <v>0</v>
      </c>
      <c r="Q563" s="67">
        <f>IF(E563&gt;HORAS!$B$97,J563,0)</f>
        <v>0</v>
      </c>
      <c r="R563" s="67">
        <f t="shared" si="327"/>
        <v>0</v>
      </c>
      <c r="S563" s="67">
        <f t="shared" si="328"/>
        <v>0</v>
      </c>
      <c r="T563" s="67"/>
      <c r="U563" s="67">
        <f t="shared" si="329"/>
        <v>6</v>
      </c>
      <c r="V563" s="70" t="e">
        <f>VLOOKUP(C563,HORAS!$A$120:$A$137,1,FALSE)</f>
        <v>#N/A</v>
      </c>
      <c r="W563" s="67" t="b">
        <f t="shared" si="330"/>
        <v>1</v>
      </c>
      <c r="X563" s="59">
        <f t="shared" si="331"/>
        <v>0</v>
      </c>
      <c r="Y563" s="71">
        <f t="shared" si="332"/>
        <v>0</v>
      </c>
      <c r="Z563" s="71">
        <f t="shared" si="333"/>
        <v>0</v>
      </c>
      <c r="AA563" s="67">
        <f t="shared" si="334"/>
        <v>0</v>
      </c>
      <c r="AB563" s="67">
        <f t="shared" si="335"/>
        <v>0</v>
      </c>
      <c r="AC563" s="69">
        <f>IF(U563=7,IF(E563&gt;HORAS!$B$97,E563-HORAS!$B$97,0),IF(W563=FALSE,IF(E563&gt;HORAS!$B$97,E563-HORAS!$B$97,0),0))</f>
        <v>0</v>
      </c>
      <c r="AD563" s="71">
        <f t="shared" si="336"/>
        <v>0</v>
      </c>
      <c r="AE563" s="71">
        <f t="shared" si="337"/>
        <v>0</v>
      </c>
      <c r="AF563" s="68">
        <f>IF(AE563&lt;=HORAS!$B$115,0,IF(AE563&lt;=HORAS!$B$116,0.25,IF(AE563&lt;=HORAS!$B$117,0.5,IF(AE563&lt;=HORAS!$B$114,0.75,1))))</f>
        <v>0</v>
      </c>
      <c r="AG563" s="67">
        <f t="shared" si="338"/>
        <v>0</v>
      </c>
      <c r="AH563" s="67">
        <f>IF(AA563&gt;=8,IF(E563&lt;HORAS!$B$97,AF563,0),0)</f>
        <v>0</v>
      </c>
      <c r="AI563" s="67">
        <f>IF(E563&gt;=HORAS!$B$97,AF563,0)</f>
        <v>0</v>
      </c>
      <c r="AJ563" s="67">
        <f t="shared" si="339"/>
        <v>0</v>
      </c>
      <c r="AK563" s="67">
        <f t="shared" si="339"/>
        <v>0</v>
      </c>
      <c r="AL563" s="71">
        <f t="shared" si="340"/>
        <v>0</v>
      </c>
      <c r="AN563" s="59">
        <f t="shared" si="341"/>
        <v>0</v>
      </c>
      <c r="AO563" s="58">
        <f>IF(H563=1,IF(D563&lt;HORAS!$B$104,HORAS!$D$104-HORAS!$B$104,HORAS!$D$104-D563),0)</f>
        <v>0</v>
      </c>
      <c r="AP563" s="58">
        <f>IF(H563=1,IF(E563&gt;HORAS!$C$104,HORAS!$C$104,E563),0)</f>
        <v>0</v>
      </c>
      <c r="AQ563" s="58">
        <f t="shared" si="342"/>
        <v>0</v>
      </c>
      <c r="AR563" s="72">
        <f t="shared" si="343"/>
        <v>0</v>
      </c>
      <c r="AS563" s="72">
        <f t="shared" si="344"/>
        <v>0</v>
      </c>
      <c r="AT563" s="68">
        <f>IF(AS563&lt;=HORAS!$B$115,0,IF(AS563&lt;=HORAS!$B$116,0.25,IF(AS563&lt;=HORAS!$B$117,0.5,IF(AS563&lt;=HORAS!$B$114,0.75,1))))</f>
        <v>0</v>
      </c>
      <c r="AU563" s="67">
        <f t="shared" si="345"/>
        <v>0</v>
      </c>
      <c r="AV563" s="59">
        <f>IF(H563=1,IF(E563&gt;HORAS!$C$104,E563-HORAS!$C$104),0)</f>
        <v>0</v>
      </c>
      <c r="AW563" s="67">
        <f t="shared" si="346"/>
        <v>0</v>
      </c>
      <c r="AX563" s="67">
        <f t="shared" si="347"/>
        <v>0</v>
      </c>
      <c r="AY563" s="68">
        <f>IF(AX563&lt;=HORAS!$B$115,0,IF(AX563&lt;=HORAS!$B$116,0.25,IF(AX563&lt;=HORAS!$B$117,0.5,IF(AX563&lt;=HORAS!$B$114,0.75,1))))</f>
        <v>0</v>
      </c>
      <c r="AZ563" s="67">
        <f t="shared" si="348"/>
        <v>0</v>
      </c>
      <c r="BA563" s="67"/>
    </row>
    <row r="564" spans="1:53" s="72" customFormat="1" x14ac:dyDescent="0.2">
      <c r="A564" s="64"/>
      <c r="B564" s="64"/>
      <c r="C564" s="61"/>
      <c r="D564" s="62"/>
      <c r="E564" s="59"/>
      <c r="F564" s="66">
        <f>IF(G564=1,0,IF(E564&gt;HORAS!$B$96,E564-HORAS!$B$96,))</f>
        <v>0</v>
      </c>
      <c r="G564" s="67">
        <f t="shared" si="321"/>
        <v>0</v>
      </c>
      <c r="H564" s="67">
        <f>IF(D564&gt;=HORAS!$B$103,1,0)</f>
        <v>0</v>
      </c>
      <c r="I564" s="68">
        <f t="shared" si="322"/>
        <v>0</v>
      </c>
      <c r="J564" s="68">
        <f>IF(I564&lt;=HORAS!$B$115,0,IF(I564&lt;=HORAS!$B$116,0.25,IF(I564&lt;=HORAS!$B$117,0.5,IF(I564&lt;=HORAS!$B$114,0.75,1))))</f>
        <v>0</v>
      </c>
      <c r="K564" s="69">
        <f>IF(G564=1,0,IF(E564&gt;HORAS!$B$97,E564-HORAS!$B$97,0))</f>
        <v>0</v>
      </c>
      <c r="L564" s="68">
        <f t="shared" si="323"/>
        <v>0</v>
      </c>
      <c r="M564" s="68">
        <f t="shared" si="324"/>
        <v>0</v>
      </c>
      <c r="N564" s="67">
        <f t="shared" si="325"/>
        <v>0</v>
      </c>
      <c r="O564" s="67">
        <f>IF(E564&lt;HORAS!$B$97,J564,0)</f>
        <v>0</v>
      </c>
      <c r="P564" s="67">
        <f t="shared" si="326"/>
        <v>0</v>
      </c>
      <c r="Q564" s="67">
        <f>IF(E564&gt;HORAS!$B$97,J564,0)</f>
        <v>0</v>
      </c>
      <c r="R564" s="67">
        <f t="shared" si="327"/>
        <v>0</v>
      </c>
      <c r="S564" s="67">
        <f t="shared" si="328"/>
        <v>0</v>
      </c>
      <c r="T564" s="67"/>
      <c r="U564" s="67">
        <f t="shared" si="329"/>
        <v>6</v>
      </c>
      <c r="V564" s="70" t="e">
        <f>VLOOKUP(C564,HORAS!$A$120:$A$137,1,FALSE)</f>
        <v>#N/A</v>
      </c>
      <c r="W564" s="67" t="b">
        <f t="shared" si="330"/>
        <v>1</v>
      </c>
      <c r="X564" s="59">
        <f t="shared" si="331"/>
        <v>0</v>
      </c>
      <c r="Y564" s="71">
        <f t="shared" si="332"/>
        <v>0</v>
      </c>
      <c r="Z564" s="71">
        <f t="shared" si="333"/>
        <v>0</v>
      </c>
      <c r="AA564" s="67">
        <f t="shared" si="334"/>
        <v>0</v>
      </c>
      <c r="AB564" s="67">
        <f t="shared" si="335"/>
        <v>0</v>
      </c>
      <c r="AC564" s="69">
        <f>IF(U564=7,IF(E564&gt;HORAS!$B$97,E564-HORAS!$B$97,0),IF(W564=FALSE,IF(E564&gt;HORAS!$B$97,E564-HORAS!$B$97,0),0))</f>
        <v>0</v>
      </c>
      <c r="AD564" s="71">
        <f t="shared" si="336"/>
        <v>0</v>
      </c>
      <c r="AE564" s="71">
        <f t="shared" si="337"/>
        <v>0</v>
      </c>
      <c r="AF564" s="68">
        <f>IF(AE564&lt;=HORAS!$B$115,0,IF(AE564&lt;=HORAS!$B$116,0.25,IF(AE564&lt;=HORAS!$B$117,0.5,IF(AE564&lt;=HORAS!$B$114,0.75,1))))</f>
        <v>0</v>
      </c>
      <c r="AG564" s="67">
        <f t="shared" si="338"/>
        <v>0</v>
      </c>
      <c r="AH564" s="67">
        <f>IF(AA564&gt;=8,IF(E564&lt;HORAS!$B$97,AF564,0),0)</f>
        <v>0</v>
      </c>
      <c r="AI564" s="67">
        <f>IF(E564&gt;=HORAS!$B$97,AF564,0)</f>
        <v>0</v>
      </c>
      <c r="AJ564" s="67">
        <f t="shared" si="339"/>
        <v>0</v>
      </c>
      <c r="AK564" s="67">
        <f t="shared" si="339"/>
        <v>0</v>
      </c>
      <c r="AL564" s="71">
        <f t="shared" si="340"/>
        <v>0</v>
      </c>
      <c r="AN564" s="59">
        <f t="shared" si="341"/>
        <v>0</v>
      </c>
      <c r="AO564" s="58">
        <f>IF(H564=1,IF(D564&lt;HORAS!$B$104,HORAS!$D$104-HORAS!$B$104,HORAS!$D$104-D564),0)</f>
        <v>0</v>
      </c>
      <c r="AP564" s="58">
        <f>IF(H564=1,IF(E564&gt;HORAS!$C$104,HORAS!$C$104,E564),0)</f>
        <v>0</v>
      </c>
      <c r="AQ564" s="58">
        <f t="shared" si="342"/>
        <v>0</v>
      </c>
      <c r="AR564" s="72">
        <f t="shared" si="343"/>
        <v>0</v>
      </c>
      <c r="AS564" s="72">
        <f t="shared" si="344"/>
        <v>0</v>
      </c>
      <c r="AT564" s="68">
        <f>IF(AS564&lt;=HORAS!$B$115,0,IF(AS564&lt;=HORAS!$B$116,0.25,IF(AS564&lt;=HORAS!$B$117,0.5,IF(AS564&lt;=HORAS!$B$114,0.75,1))))</f>
        <v>0</v>
      </c>
      <c r="AU564" s="67">
        <f t="shared" si="345"/>
        <v>0</v>
      </c>
      <c r="AV564" s="59">
        <f>IF(H564=1,IF(E564&gt;HORAS!$C$104,E564-HORAS!$C$104),0)</f>
        <v>0</v>
      </c>
      <c r="AW564" s="67">
        <f t="shared" si="346"/>
        <v>0</v>
      </c>
      <c r="AX564" s="67">
        <f t="shared" si="347"/>
        <v>0</v>
      </c>
      <c r="AY564" s="68">
        <f>IF(AX564&lt;=HORAS!$B$115,0,IF(AX564&lt;=HORAS!$B$116,0.25,IF(AX564&lt;=HORAS!$B$117,0.5,IF(AX564&lt;=HORAS!$B$114,0.75,1))))</f>
        <v>0</v>
      </c>
      <c r="AZ564" s="67">
        <f t="shared" si="348"/>
        <v>0</v>
      </c>
      <c r="BA564" s="67"/>
    </row>
    <row r="565" spans="1:53" s="72" customFormat="1" x14ac:dyDescent="0.2">
      <c r="A565" s="64"/>
      <c r="B565" s="64"/>
      <c r="C565" s="61"/>
      <c r="D565" s="62"/>
      <c r="E565" s="59"/>
      <c r="F565" s="66">
        <f>IF(G565=1,0,IF(E565&gt;HORAS!$B$96,E565-HORAS!$B$96,))</f>
        <v>0</v>
      </c>
      <c r="G565" s="67">
        <f t="shared" si="321"/>
        <v>0</v>
      </c>
      <c r="H565" s="67">
        <f>IF(D565&gt;=HORAS!$B$103,1,0)</f>
        <v>0</v>
      </c>
      <c r="I565" s="68">
        <f t="shared" si="322"/>
        <v>0</v>
      </c>
      <c r="J565" s="68">
        <f>IF(I565&lt;=HORAS!$B$115,0,IF(I565&lt;=HORAS!$B$116,0.25,IF(I565&lt;=HORAS!$B$117,0.5,IF(I565&lt;=HORAS!$B$114,0.75,1))))</f>
        <v>0</v>
      </c>
      <c r="K565" s="69">
        <f>IF(G565=1,0,IF(E565&gt;HORAS!$B$97,E565-HORAS!$B$97,0))</f>
        <v>0</v>
      </c>
      <c r="L565" s="68">
        <f t="shared" si="323"/>
        <v>0</v>
      </c>
      <c r="M565" s="68">
        <f t="shared" si="324"/>
        <v>0</v>
      </c>
      <c r="N565" s="67">
        <f t="shared" si="325"/>
        <v>0</v>
      </c>
      <c r="O565" s="67">
        <f>IF(E565&lt;HORAS!$B$97,J565,0)</f>
        <v>0</v>
      </c>
      <c r="P565" s="67">
        <f t="shared" si="326"/>
        <v>0</v>
      </c>
      <c r="Q565" s="67">
        <f>IF(E565&gt;HORAS!$B$97,J565,0)</f>
        <v>0</v>
      </c>
      <c r="R565" s="67">
        <f t="shared" si="327"/>
        <v>0</v>
      </c>
      <c r="S565" s="67">
        <f t="shared" si="328"/>
        <v>0</v>
      </c>
      <c r="T565" s="67"/>
      <c r="U565" s="67">
        <f t="shared" si="329"/>
        <v>6</v>
      </c>
      <c r="V565" s="70" t="e">
        <f>VLOOKUP(C565,HORAS!$A$120:$A$137,1,FALSE)</f>
        <v>#N/A</v>
      </c>
      <c r="W565" s="67" t="b">
        <f t="shared" si="330"/>
        <v>1</v>
      </c>
      <c r="X565" s="59">
        <f t="shared" si="331"/>
        <v>0</v>
      </c>
      <c r="Y565" s="71">
        <f t="shared" si="332"/>
        <v>0</v>
      </c>
      <c r="Z565" s="71">
        <f t="shared" si="333"/>
        <v>0</v>
      </c>
      <c r="AA565" s="67">
        <f t="shared" si="334"/>
        <v>0</v>
      </c>
      <c r="AB565" s="67">
        <f t="shared" si="335"/>
        <v>0</v>
      </c>
      <c r="AC565" s="69">
        <f>IF(U565=7,IF(E565&gt;HORAS!$B$97,E565-HORAS!$B$97,0),IF(W565=FALSE,IF(E565&gt;HORAS!$B$97,E565-HORAS!$B$97,0),0))</f>
        <v>0</v>
      </c>
      <c r="AD565" s="71">
        <f t="shared" si="336"/>
        <v>0</v>
      </c>
      <c r="AE565" s="71">
        <f t="shared" si="337"/>
        <v>0</v>
      </c>
      <c r="AF565" s="68">
        <f>IF(AE565&lt;=HORAS!$B$115,0,IF(AE565&lt;=HORAS!$B$116,0.25,IF(AE565&lt;=HORAS!$B$117,0.5,IF(AE565&lt;=HORAS!$B$114,0.75,1))))</f>
        <v>0</v>
      </c>
      <c r="AG565" s="67">
        <f t="shared" si="338"/>
        <v>0</v>
      </c>
      <c r="AH565" s="67">
        <f>IF(AA565&gt;=8,IF(E565&lt;HORAS!$B$97,AF565,0),0)</f>
        <v>0</v>
      </c>
      <c r="AI565" s="67">
        <f>IF(E565&gt;=HORAS!$B$97,AF565,0)</f>
        <v>0</v>
      </c>
      <c r="AJ565" s="67">
        <f t="shared" si="339"/>
        <v>0</v>
      </c>
      <c r="AK565" s="67">
        <f t="shared" si="339"/>
        <v>0</v>
      </c>
      <c r="AL565" s="71">
        <f t="shared" si="340"/>
        <v>0</v>
      </c>
      <c r="AN565" s="59">
        <f t="shared" si="341"/>
        <v>0</v>
      </c>
      <c r="AO565" s="58">
        <f>IF(H565=1,IF(D565&lt;HORAS!$B$104,HORAS!$D$104-HORAS!$B$104,HORAS!$D$104-D565),0)</f>
        <v>0</v>
      </c>
      <c r="AP565" s="58">
        <f>IF(H565=1,IF(E565&gt;HORAS!$C$104,HORAS!$C$104,E565),0)</f>
        <v>0</v>
      </c>
      <c r="AQ565" s="58">
        <f t="shared" si="342"/>
        <v>0</v>
      </c>
      <c r="AR565" s="72">
        <f t="shared" si="343"/>
        <v>0</v>
      </c>
      <c r="AS565" s="72">
        <f t="shared" si="344"/>
        <v>0</v>
      </c>
      <c r="AT565" s="68">
        <f>IF(AS565&lt;=HORAS!$B$115,0,IF(AS565&lt;=HORAS!$B$116,0.25,IF(AS565&lt;=HORAS!$B$117,0.5,IF(AS565&lt;=HORAS!$B$114,0.75,1))))</f>
        <v>0</v>
      </c>
      <c r="AU565" s="67">
        <f t="shared" si="345"/>
        <v>0</v>
      </c>
      <c r="AV565" s="59">
        <f>IF(H565=1,IF(E565&gt;HORAS!$C$104,E565-HORAS!$C$104),0)</f>
        <v>0</v>
      </c>
      <c r="AW565" s="67">
        <f t="shared" si="346"/>
        <v>0</v>
      </c>
      <c r="AX565" s="67">
        <f t="shared" si="347"/>
        <v>0</v>
      </c>
      <c r="AY565" s="68">
        <f>IF(AX565&lt;=HORAS!$B$115,0,IF(AX565&lt;=HORAS!$B$116,0.25,IF(AX565&lt;=HORAS!$B$117,0.5,IF(AX565&lt;=HORAS!$B$114,0.75,1))))</f>
        <v>0</v>
      </c>
      <c r="AZ565" s="67">
        <f t="shared" si="348"/>
        <v>0</v>
      </c>
      <c r="BA565" s="67"/>
    </row>
    <row r="566" spans="1:53" s="72" customFormat="1" x14ac:dyDescent="0.2">
      <c r="A566" s="64"/>
      <c r="B566" s="64"/>
      <c r="C566" s="61"/>
      <c r="D566" s="62"/>
      <c r="E566" s="59"/>
      <c r="F566" s="66">
        <f>IF(G566=1,0,IF(E566&gt;HORAS!$B$96,E566-HORAS!$B$96,))</f>
        <v>0</v>
      </c>
      <c r="G566" s="67">
        <f t="shared" si="321"/>
        <v>0</v>
      </c>
      <c r="H566" s="67">
        <f>IF(D566&gt;=HORAS!$B$103,1,0)</f>
        <v>0</v>
      </c>
      <c r="I566" s="68">
        <f t="shared" si="322"/>
        <v>0</v>
      </c>
      <c r="J566" s="68">
        <f>IF(I566&lt;=HORAS!$B$115,0,IF(I566&lt;=HORAS!$B$116,0.25,IF(I566&lt;=HORAS!$B$117,0.5,IF(I566&lt;=HORAS!$B$114,0.75,1))))</f>
        <v>0</v>
      </c>
      <c r="K566" s="69">
        <f>IF(G566=1,0,IF(E566&gt;HORAS!$B$97,E566-HORAS!$B$97,0))</f>
        <v>0</v>
      </c>
      <c r="L566" s="68">
        <f t="shared" si="323"/>
        <v>0</v>
      </c>
      <c r="M566" s="68">
        <f t="shared" si="324"/>
        <v>0</v>
      </c>
      <c r="N566" s="67">
        <f t="shared" si="325"/>
        <v>0</v>
      </c>
      <c r="O566" s="67">
        <f>IF(E566&lt;HORAS!$B$97,J566,0)</f>
        <v>0</v>
      </c>
      <c r="P566" s="67">
        <f t="shared" si="326"/>
        <v>0</v>
      </c>
      <c r="Q566" s="67">
        <f>IF(E566&gt;HORAS!$B$97,J566,0)</f>
        <v>0</v>
      </c>
      <c r="R566" s="67">
        <f t="shared" si="327"/>
        <v>0</v>
      </c>
      <c r="S566" s="67">
        <f t="shared" si="328"/>
        <v>0</v>
      </c>
      <c r="T566" s="67"/>
      <c r="U566" s="67">
        <f t="shared" si="329"/>
        <v>6</v>
      </c>
      <c r="V566" s="70" t="e">
        <f>VLOOKUP(C566,HORAS!$A$120:$A$137,1,FALSE)</f>
        <v>#N/A</v>
      </c>
      <c r="W566" s="67" t="b">
        <f t="shared" si="330"/>
        <v>1</v>
      </c>
      <c r="X566" s="59">
        <f t="shared" si="331"/>
        <v>0</v>
      </c>
      <c r="Y566" s="71">
        <f t="shared" si="332"/>
        <v>0</v>
      </c>
      <c r="Z566" s="71">
        <f t="shared" si="333"/>
        <v>0</v>
      </c>
      <c r="AA566" s="67">
        <f t="shared" si="334"/>
        <v>0</v>
      </c>
      <c r="AB566" s="67">
        <f t="shared" si="335"/>
        <v>0</v>
      </c>
      <c r="AC566" s="69">
        <f>IF(U566=7,IF(E566&gt;HORAS!$B$97,E566-HORAS!$B$97,0),IF(W566=FALSE,IF(E566&gt;HORAS!$B$97,E566-HORAS!$B$97,0),0))</f>
        <v>0</v>
      </c>
      <c r="AD566" s="71">
        <f t="shared" si="336"/>
        <v>0</v>
      </c>
      <c r="AE566" s="71">
        <f t="shared" si="337"/>
        <v>0</v>
      </c>
      <c r="AF566" s="68">
        <f>IF(AE566&lt;=HORAS!$B$115,0,IF(AE566&lt;=HORAS!$B$116,0.25,IF(AE566&lt;=HORAS!$B$117,0.5,IF(AE566&lt;=HORAS!$B$114,0.75,1))))</f>
        <v>0</v>
      </c>
      <c r="AG566" s="67">
        <f t="shared" si="338"/>
        <v>0</v>
      </c>
      <c r="AH566" s="67">
        <f>IF(AA566&gt;=8,IF(E566&lt;HORAS!$B$97,AF566,0),0)</f>
        <v>0</v>
      </c>
      <c r="AI566" s="67">
        <f>IF(E566&gt;=HORAS!$B$97,AF566,0)</f>
        <v>0</v>
      </c>
      <c r="AJ566" s="67">
        <f t="shared" si="339"/>
        <v>0</v>
      </c>
      <c r="AK566" s="67">
        <f t="shared" si="339"/>
        <v>0</v>
      </c>
      <c r="AL566" s="71">
        <f t="shared" si="340"/>
        <v>0</v>
      </c>
      <c r="AN566" s="59">
        <f t="shared" si="341"/>
        <v>0</v>
      </c>
      <c r="AO566" s="58">
        <f>IF(H566=1,IF(D566&lt;HORAS!$B$104,HORAS!$D$104-HORAS!$B$104,HORAS!$D$104-D566),0)</f>
        <v>0</v>
      </c>
      <c r="AP566" s="58">
        <f>IF(H566=1,IF(E566&gt;HORAS!$C$104,HORAS!$C$104,E566),0)</f>
        <v>0</v>
      </c>
      <c r="AQ566" s="58">
        <f t="shared" si="342"/>
        <v>0</v>
      </c>
      <c r="AR566" s="72">
        <f t="shared" si="343"/>
        <v>0</v>
      </c>
      <c r="AS566" s="72">
        <f t="shared" si="344"/>
        <v>0</v>
      </c>
      <c r="AT566" s="68">
        <f>IF(AS566&lt;=HORAS!$B$115,0,IF(AS566&lt;=HORAS!$B$116,0.25,IF(AS566&lt;=HORAS!$B$117,0.5,IF(AS566&lt;=HORAS!$B$114,0.75,1))))</f>
        <v>0</v>
      </c>
      <c r="AU566" s="67">
        <f t="shared" si="345"/>
        <v>0</v>
      </c>
      <c r="AV566" s="59">
        <f>IF(H566=1,IF(E566&gt;HORAS!$C$104,E566-HORAS!$C$104),0)</f>
        <v>0</v>
      </c>
      <c r="AW566" s="67">
        <f t="shared" si="346"/>
        <v>0</v>
      </c>
      <c r="AX566" s="67">
        <f t="shared" si="347"/>
        <v>0</v>
      </c>
      <c r="AY566" s="68">
        <f>IF(AX566&lt;=HORAS!$B$115,0,IF(AX566&lt;=HORAS!$B$116,0.25,IF(AX566&lt;=HORAS!$B$117,0.5,IF(AX566&lt;=HORAS!$B$114,0.75,1))))</f>
        <v>0</v>
      </c>
      <c r="AZ566" s="67">
        <f t="shared" si="348"/>
        <v>0</v>
      </c>
      <c r="BA566" s="67"/>
    </row>
    <row r="567" spans="1:53" s="72" customFormat="1" x14ac:dyDescent="0.2">
      <c r="A567" s="64"/>
      <c r="B567" s="64"/>
      <c r="C567" s="61"/>
      <c r="D567" s="62"/>
      <c r="E567" s="59"/>
      <c r="F567" s="66">
        <f>IF(G567=1,0,IF(E567&gt;HORAS!$B$96,E567-HORAS!$B$96,))</f>
        <v>0</v>
      </c>
      <c r="G567" s="67">
        <f t="shared" si="321"/>
        <v>0</v>
      </c>
      <c r="H567" s="67">
        <f>IF(D567&gt;=HORAS!$B$103,1,0)</f>
        <v>0</v>
      </c>
      <c r="I567" s="68">
        <f t="shared" si="322"/>
        <v>0</v>
      </c>
      <c r="J567" s="68">
        <f>IF(I567&lt;=HORAS!$B$115,0,IF(I567&lt;=HORAS!$B$116,0.25,IF(I567&lt;=HORAS!$B$117,0.5,IF(I567&lt;=HORAS!$B$114,0.75,1))))</f>
        <v>0</v>
      </c>
      <c r="K567" s="69">
        <f>IF(G567=1,0,IF(E567&gt;HORAS!$B$97,E567-HORAS!$B$97,0))</f>
        <v>0</v>
      </c>
      <c r="L567" s="68">
        <f t="shared" si="323"/>
        <v>0</v>
      </c>
      <c r="M567" s="68">
        <f t="shared" si="324"/>
        <v>0</v>
      </c>
      <c r="N567" s="67">
        <f t="shared" si="325"/>
        <v>0</v>
      </c>
      <c r="O567" s="67">
        <f>IF(E567&lt;HORAS!$B$97,J567,0)</f>
        <v>0</v>
      </c>
      <c r="P567" s="67">
        <f t="shared" si="326"/>
        <v>0</v>
      </c>
      <c r="Q567" s="67">
        <f>IF(E567&gt;HORAS!$B$97,J567,0)</f>
        <v>0</v>
      </c>
      <c r="R567" s="67">
        <f t="shared" si="327"/>
        <v>0</v>
      </c>
      <c r="S567" s="67">
        <f t="shared" si="328"/>
        <v>0</v>
      </c>
      <c r="T567" s="67"/>
      <c r="U567" s="67">
        <f t="shared" si="329"/>
        <v>6</v>
      </c>
      <c r="V567" s="70" t="e">
        <f>VLOOKUP(C567,HORAS!$A$120:$A$137,1,FALSE)</f>
        <v>#N/A</v>
      </c>
      <c r="W567" s="67" t="b">
        <f t="shared" si="330"/>
        <v>1</v>
      </c>
      <c r="X567" s="59">
        <f t="shared" si="331"/>
        <v>0</v>
      </c>
      <c r="Y567" s="71">
        <f t="shared" si="332"/>
        <v>0</v>
      </c>
      <c r="Z567" s="71">
        <f t="shared" si="333"/>
        <v>0</v>
      </c>
      <c r="AA567" s="67">
        <f t="shared" si="334"/>
        <v>0</v>
      </c>
      <c r="AB567" s="67">
        <f t="shared" si="335"/>
        <v>0</v>
      </c>
      <c r="AC567" s="69">
        <f>IF(U567=7,IF(E567&gt;HORAS!$B$97,E567-HORAS!$B$97,0),IF(W567=FALSE,IF(E567&gt;HORAS!$B$97,E567-HORAS!$B$97,0),0))</f>
        <v>0</v>
      </c>
      <c r="AD567" s="71">
        <f t="shared" si="336"/>
        <v>0</v>
      </c>
      <c r="AE567" s="71">
        <f t="shared" si="337"/>
        <v>0</v>
      </c>
      <c r="AF567" s="68">
        <f>IF(AE567&lt;=HORAS!$B$115,0,IF(AE567&lt;=HORAS!$B$116,0.25,IF(AE567&lt;=HORAS!$B$117,0.5,IF(AE567&lt;=HORAS!$B$114,0.75,1))))</f>
        <v>0</v>
      </c>
      <c r="AG567" s="67">
        <f t="shared" si="338"/>
        <v>0</v>
      </c>
      <c r="AH567" s="67">
        <f>IF(AA567&gt;=8,IF(E567&lt;HORAS!$B$97,AF567,0),0)</f>
        <v>0</v>
      </c>
      <c r="AI567" s="67">
        <f>IF(E567&gt;=HORAS!$B$97,AF567,0)</f>
        <v>0</v>
      </c>
      <c r="AJ567" s="67">
        <f t="shared" si="339"/>
        <v>0</v>
      </c>
      <c r="AK567" s="67">
        <f t="shared" si="339"/>
        <v>0</v>
      </c>
      <c r="AL567" s="71">
        <f t="shared" si="340"/>
        <v>0</v>
      </c>
      <c r="AN567" s="59">
        <f t="shared" si="341"/>
        <v>0</v>
      </c>
      <c r="AO567" s="58">
        <f>IF(H567=1,IF(D567&lt;HORAS!$B$104,HORAS!$D$104-HORAS!$B$104,HORAS!$D$104-D567),0)</f>
        <v>0</v>
      </c>
      <c r="AP567" s="58">
        <f>IF(H567=1,IF(E567&gt;HORAS!$C$104,HORAS!$C$104,E567),0)</f>
        <v>0</v>
      </c>
      <c r="AQ567" s="58">
        <f t="shared" si="342"/>
        <v>0</v>
      </c>
      <c r="AR567" s="72">
        <f t="shared" si="343"/>
        <v>0</v>
      </c>
      <c r="AS567" s="72">
        <f t="shared" si="344"/>
        <v>0</v>
      </c>
      <c r="AT567" s="68">
        <f>IF(AS567&lt;=HORAS!$B$115,0,IF(AS567&lt;=HORAS!$B$116,0.25,IF(AS567&lt;=HORAS!$B$117,0.5,IF(AS567&lt;=HORAS!$B$114,0.75,1))))</f>
        <v>0</v>
      </c>
      <c r="AU567" s="67">
        <f t="shared" si="345"/>
        <v>0</v>
      </c>
      <c r="AV567" s="59">
        <f>IF(H567=1,IF(E567&gt;HORAS!$C$104,E567-HORAS!$C$104),0)</f>
        <v>0</v>
      </c>
      <c r="AW567" s="67">
        <f t="shared" si="346"/>
        <v>0</v>
      </c>
      <c r="AX567" s="67">
        <f t="shared" si="347"/>
        <v>0</v>
      </c>
      <c r="AY567" s="68">
        <f>IF(AX567&lt;=HORAS!$B$115,0,IF(AX567&lt;=HORAS!$B$116,0.25,IF(AX567&lt;=HORAS!$B$117,0.5,IF(AX567&lt;=HORAS!$B$114,0.75,1))))</f>
        <v>0</v>
      </c>
      <c r="AZ567" s="67">
        <f t="shared" si="348"/>
        <v>0</v>
      </c>
      <c r="BA567" s="67"/>
    </row>
    <row r="568" spans="1:53" s="72" customFormat="1" x14ac:dyDescent="0.2">
      <c r="A568" s="64"/>
      <c r="B568" s="64"/>
      <c r="C568" s="61"/>
      <c r="D568" s="62"/>
      <c r="E568" s="59"/>
      <c r="F568" s="66">
        <f>IF(G568=1,0,IF(E568&gt;HORAS!$B$96,E568-HORAS!$B$96,))</f>
        <v>0</v>
      </c>
      <c r="G568" s="67">
        <f t="shared" si="321"/>
        <v>0</v>
      </c>
      <c r="H568" s="67">
        <f>IF(D568&gt;=HORAS!$B$103,1,0)</f>
        <v>0</v>
      </c>
      <c r="I568" s="68">
        <f t="shared" si="322"/>
        <v>0</v>
      </c>
      <c r="J568" s="68">
        <f>IF(I568&lt;=HORAS!$B$115,0,IF(I568&lt;=HORAS!$B$116,0.25,IF(I568&lt;=HORAS!$B$117,0.5,IF(I568&lt;=HORAS!$B$114,0.75,1))))</f>
        <v>0</v>
      </c>
      <c r="K568" s="69">
        <f>IF(G568=1,0,IF(E568&gt;HORAS!$B$97,E568-HORAS!$B$97,0))</f>
        <v>0</v>
      </c>
      <c r="L568" s="68">
        <f t="shared" si="323"/>
        <v>0</v>
      </c>
      <c r="M568" s="68">
        <f t="shared" si="324"/>
        <v>0</v>
      </c>
      <c r="N568" s="67">
        <f t="shared" si="325"/>
        <v>0</v>
      </c>
      <c r="O568" s="67">
        <f>IF(E568&lt;HORAS!$B$97,J568,0)</f>
        <v>0</v>
      </c>
      <c r="P568" s="67">
        <f t="shared" si="326"/>
        <v>0</v>
      </c>
      <c r="Q568" s="67">
        <f>IF(E568&gt;HORAS!$B$97,J568,0)</f>
        <v>0</v>
      </c>
      <c r="R568" s="67">
        <f t="shared" si="327"/>
        <v>0</v>
      </c>
      <c r="S568" s="67">
        <f t="shared" si="328"/>
        <v>0</v>
      </c>
      <c r="T568" s="67"/>
      <c r="U568" s="67">
        <f t="shared" si="329"/>
        <v>6</v>
      </c>
      <c r="V568" s="70" t="e">
        <f>VLOOKUP(C568,HORAS!$A$120:$A$137,1,FALSE)</f>
        <v>#N/A</v>
      </c>
      <c r="W568" s="67" t="b">
        <f t="shared" si="330"/>
        <v>1</v>
      </c>
      <c r="X568" s="59">
        <f t="shared" si="331"/>
        <v>0</v>
      </c>
      <c r="Y568" s="71">
        <f t="shared" si="332"/>
        <v>0</v>
      </c>
      <c r="Z568" s="71">
        <f t="shared" si="333"/>
        <v>0</v>
      </c>
      <c r="AA568" s="67">
        <f t="shared" si="334"/>
        <v>0</v>
      </c>
      <c r="AB568" s="67">
        <f t="shared" si="335"/>
        <v>0</v>
      </c>
      <c r="AC568" s="69">
        <f>IF(U568=7,IF(E568&gt;HORAS!$B$97,E568-HORAS!$B$97,0),IF(W568=FALSE,IF(E568&gt;HORAS!$B$97,E568-HORAS!$B$97,0),0))</f>
        <v>0</v>
      </c>
      <c r="AD568" s="71">
        <f t="shared" si="336"/>
        <v>0</v>
      </c>
      <c r="AE568" s="71">
        <f t="shared" si="337"/>
        <v>0</v>
      </c>
      <c r="AF568" s="68">
        <f>IF(AE568&lt;=HORAS!$B$115,0,IF(AE568&lt;=HORAS!$B$116,0.25,IF(AE568&lt;=HORAS!$B$117,0.5,IF(AE568&lt;=HORAS!$B$114,0.75,1))))</f>
        <v>0</v>
      </c>
      <c r="AG568" s="67">
        <f t="shared" si="338"/>
        <v>0</v>
      </c>
      <c r="AH568" s="67">
        <f>IF(AA568&gt;=8,IF(E568&lt;HORAS!$B$97,AF568,0),0)</f>
        <v>0</v>
      </c>
      <c r="AI568" s="67">
        <f>IF(E568&gt;=HORAS!$B$97,AF568,0)</f>
        <v>0</v>
      </c>
      <c r="AJ568" s="67">
        <f t="shared" si="339"/>
        <v>0</v>
      </c>
      <c r="AK568" s="67">
        <f t="shared" si="339"/>
        <v>0</v>
      </c>
      <c r="AL568" s="71">
        <f t="shared" si="340"/>
        <v>0</v>
      </c>
      <c r="AN568" s="59">
        <f t="shared" si="341"/>
        <v>0</v>
      </c>
      <c r="AO568" s="58">
        <f>IF(H568=1,IF(D568&lt;HORAS!$B$104,HORAS!$D$104-HORAS!$B$104,HORAS!$D$104-D568),0)</f>
        <v>0</v>
      </c>
      <c r="AP568" s="58">
        <f>IF(H568=1,IF(E568&gt;HORAS!$C$104,HORAS!$C$104,E568),0)</f>
        <v>0</v>
      </c>
      <c r="AQ568" s="58">
        <f t="shared" si="342"/>
        <v>0</v>
      </c>
      <c r="AR568" s="72">
        <f t="shared" si="343"/>
        <v>0</v>
      </c>
      <c r="AS568" s="72">
        <f t="shared" si="344"/>
        <v>0</v>
      </c>
      <c r="AT568" s="68">
        <f>IF(AS568&lt;=HORAS!$B$115,0,IF(AS568&lt;=HORAS!$B$116,0.25,IF(AS568&lt;=HORAS!$B$117,0.5,IF(AS568&lt;=HORAS!$B$114,0.75,1))))</f>
        <v>0</v>
      </c>
      <c r="AU568" s="67">
        <f t="shared" si="345"/>
        <v>0</v>
      </c>
      <c r="AV568" s="59">
        <f>IF(H568=1,IF(E568&gt;HORAS!$C$104,E568-HORAS!$C$104),0)</f>
        <v>0</v>
      </c>
      <c r="AW568" s="67">
        <f t="shared" si="346"/>
        <v>0</v>
      </c>
      <c r="AX568" s="67">
        <f t="shared" si="347"/>
        <v>0</v>
      </c>
      <c r="AY568" s="68">
        <f>IF(AX568&lt;=HORAS!$B$115,0,IF(AX568&lt;=HORAS!$B$116,0.25,IF(AX568&lt;=HORAS!$B$117,0.5,IF(AX568&lt;=HORAS!$B$114,0.75,1))))</f>
        <v>0</v>
      </c>
      <c r="AZ568" s="67">
        <f t="shared" si="348"/>
        <v>0</v>
      </c>
      <c r="BA568" s="67"/>
    </row>
    <row r="569" spans="1:53" s="72" customFormat="1" x14ac:dyDescent="0.2">
      <c r="A569" s="64"/>
      <c r="B569" s="64"/>
      <c r="C569" s="61"/>
      <c r="D569" s="62"/>
      <c r="E569" s="59"/>
      <c r="F569" s="66">
        <f>IF(G569=1,0,IF(E569&gt;HORAS!$B$96,E569-HORAS!$B$96,))</f>
        <v>0</v>
      </c>
      <c r="G569" s="67">
        <f t="shared" si="321"/>
        <v>0</v>
      </c>
      <c r="H569" s="67">
        <f>IF(D569&gt;=HORAS!$B$103,1,0)</f>
        <v>0</v>
      </c>
      <c r="I569" s="68">
        <f t="shared" si="322"/>
        <v>0</v>
      </c>
      <c r="J569" s="68">
        <f>IF(I569&lt;=HORAS!$B$115,0,IF(I569&lt;=HORAS!$B$116,0.25,IF(I569&lt;=HORAS!$B$117,0.5,IF(I569&lt;=HORAS!$B$114,0.75,1))))</f>
        <v>0</v>
      </c>
      <c r="K569" s="69">
        <f>IF(G569=1,0,IF(E569&gt;HORAS!$B$97,E569-HORAS!$B$97,0))</f>
        <v>0</v>
      </c>
      <c r="L569" s="68">
        <f t="shared" si="323"/>
        <v>0</v>
      </c>
      <c r="M569" s="68">
        <f t="shared" si="324"/>
        <v>0</v>
      </c>
      <c r="N569" s="67">
        <f t="shared" si="325"/>
        <v>0</v>
      </c>
      <c r="O569" s="67">
        <f>IF(E569&lt;HORAS!$B$97,J569,0)</f>
        <v>0</v>
      </c>
      <c r="P569" s="67">
        <f t="shared" si="326"/>
        <v>0</v>
      </c>
      <c r="Q569" s="67">
        <f>IF(E569&gt;HORAS!$B$97,J569,0)</f>
        <v>0</v>
      </c>
      <c r="R569" s="67">
        <f t="shared" si="327"/>
        <v>0</v>
      </c>
      <c r="S569" s="67">
        <f t="shared" si="328"/>
        <v>0</v>
      </c>
      <c r="T569" s="67"/>
      <c r="U569" s="67">
        <f t="shared" si="329"/>
        <v>6</v>
      </c>
      <c r="V569" s="70" t="e">
        <f>VLOOKUP(C569,HORAS!$A$120:$A$137,1,FALSE)</f>
        <v>#N/A</v>
      </c>
      <c r="W569" s="67" t="b">
        <f t="shared" si="330"/>
        <v>1</v>
      </c>
      <c r="X569" s="59">
        <f t="shared" si="331"/>
        <v>0</v>
      </c>
      <c r="Y569" s="71">
        <f t="shared" si="332"/>
        <v>0</v>
      </c>
      <c r="Z569" s="71">
        <f t="shared" si="333"/>
        <v>0</v>
      </c>
      <c r="AA569" s="67">
        <f t="shared" si="334"/>
        <v>0</v>
      </c>
      <c r="AB569" s="67">
        <f t="shared" si="335"/>
        <v>0</v>
      </c>
      <c r="AC569" s="69">
        <f>IF(U569=7,IF(E569&gt;HORAS!$B$97,E569-HORAS!$B$97,0),IF(W569=FALSE,IF(E569&gt;HORAS!$B$97,E569-HORAS!$B$97,0),0))</f>
        <v>0</v>
      </c>
      <c r="AD569" s="71">
        <f t="shared" si="336"/>
        <v>0</v>
      </c>
      <c r="AE569" s="71">
        <f t="shared" si="337"/>
        <v>0</v>
      </c>
      <c r="AF569" s="68">
        <f>IF(AE569&lt;=HORAS!$B$115,0,IF(AE569&lt;=HORAS!$B$116,0.25,IF(AE569&lt;=HORAS!$B$117,0.5,IF(AE569&lt;=HORAS!$B$114,0.75,1))))</f>
        <v>0</v>
      </c>
      <c r="AG569" s="67">
        <f t="shared" si="338"/>
        <v>0</v>
      </c>
      <c r="AH569" s="67">
        <f>IF(AA569&gt;=8,IF(E569&lt;HORAS!$B$97,AF569,0),0)</f>
        <v>0</v>
      </c>
      <c r="AI569" s="67">
        <f>IF(E569&gt;=HORAS!$B$97,AF569,0)</f>
        <v>0</v>
      </c>
      <c r="AJ569" s="67">
        <f t="shared" si="339"/>
        <v>0</v>
      </c>
      <c r="AK569" s="67">
        <f t="shared" si="339"/>
        <v>0</v>
      </c>
      <c r="AL569" s="71">
        <f t="shared" si="340"/>
        <v>0</v>
      </c>
      <c r="AN569" s="59">
        <f t="shared" si="341"/>
        <v>0</v>
      </c>
      <c r="AO569" s="58">
        <f>IF(H569=1,IF(D569&lt;HORAS!$B$104,HORAS!$D$104-HORAS!$B$104,HORAS!$D$104-D569),0)</f>
        <v>0</v>
      </c>
      <c r="AP569" s="58">
        <f>IF(H569=1,IF(E569&gt;HORAS!$C$104,HORAS!$C$104,E569),0)</f>
        <v>0</v>
      </c>
      <c r="AQ569" s="58">
        <f t="shared" si="342"/>
        <v>0</v>
      </c>
      <c r="AR569" s="72">
        <f t="shared" si="343"/>
        <v>0</v>
      </c>
      <c r="AS569" s="72">
        <f t="shared" si="344"/>
        <v>0</v>
      </c>
      <c r="AT569" s="68">
        <f>IF(AS569&lt;=HORAS!$B$115,0,IF(AS569&lt;=HORAS!$B$116,0.25,IF(AS569&lt;=HORAS!$B$117,0.5,IF(AS569&lt;=HORAS!$B$114,0.75,1))))</f>
        <v>0</v>
      </c>
      <c r="AU569" s="67">
        <f t="shared" si="345"/>
        <v>0</v>
      </c>
      <c r="AV569" s="59">
        <f>IF(H569=1,IF(E569&gt;HORAS!$C$104,E569-HORAS!$C$104),0)</f>
        <v>0</v>
      </c>
      <c r="AW569" s="67">
        <f t="shared" si="346"/>
        <v>0</v>
      </c>
      <c r="AX569" s="67">
        <f t="shared" si="347"/>
        <v>0</v>
      </c>
      <c r="AY569" s="68">
        <f>IF(AX569&lt;=HORAS!$B$115,0,IF(AX569&lt;=HORAS!$B$116,0.25,IF(AX569&lt;=HORAS!$B$117,0.5,IF(AX569&lt;=HORAS!$B$114,0.75,1))))</f>
        <v>0</v>
      </c>
      <c r="AZ569" s="67">
        <f t="shared" si="348"/>
        <v>0</v>
      </c>
      <c r="BA569" s="67"/>
    </row>
    <row r="570" spans="1:53" s="72" customFormat="1" x14ac:dyDescent="0.2">
      <c r="A570" s="64"/>
      <c r="B570" s="64"/>
      <c r="C570" s="61"/>
      <c r="D570" s="62"/>
      <c r="E570" s="59"/>
      <c r="F570" s="66">
        <f>IF(G570=1,0,IF(E570&gt;HORAS!$B$96,E570-HORAS!$B$96,))</f>
        <v>0</v>
      </c>
      <c r="G570" s="67">
        <f t="shared" si="321"/>
        <v>0</v>
      </c>
      <c r="H570" s="67">
        <f>IF(D570&gt;=HORAS!$B$103,1,0)</f>
        <v>0</v>
      </c>
      <c r="I570" s="68">
        <f t="shared" si="322"/>
        <v>0</v>
      </c>
      <c r="J570" s="68">
        <f>IF(I570&lt;=HORAS!$B$115,0,IF(I570&lt;=HORAS!$B$116,0.25,IF(I570&lt;=HORAS!$B$117,0.5,IF(I570&lt;=HORAS!$B$114,0.75,1))))</f>
        <v>0</v>
      </c>
      <c r="K570" s="69">
        <f>IF(G570=1,0,IF(E570&gt;HORAS!$B$97,E570-HORAS!$B$97,0))</f>
        <v>0</v>
      </c>
      <c r="L570" s="68">
        <f t="shared" si="323"/>
        <v>0</v>
      </c>
      <c r="M570" s="68">
        <f t="shared" si="324"/>
        <v>0</v>
      </c>
      <c r="N570" s="67">
        <f t="shared" si="325"/>
        <v>0</v>
      </c>
      <c r="O570" s="67">
        <f>IF(E570&lt;HORAS!$B$97,J570,0)</f>
        <v>0</v>
      </c>
      <c r="P570" s="67">
        <f t="shared" si="326"/>
        <v>0</v>
      </c>
      <c r="Q570" s="67">
        <f>IF(E570&gt;HORAS!$B$97,J570,0)</f>
        <v>0</v>
      </c>
      <c r="R570" s="67">
        <f t="shared" si="327"/>
        <v>0</v>
      </c>
      <c r="S570" s="67">
        <f t="shared" si="328"/>
        <v>0</v>
      </c>
      <c r="T570" s="67"/>
      <c r="U570" s="67">
        <f t="shared" si="329"/>
        <v>6</v>
      </c>
      <c r="V570" s="70" t="e">
        <f>VLOOKUP(C570,HORAS!$A$120:$A$137,1,FALSE)</f>
        <v>#N/A</v>
      </c>
      <c r="W570" s="67" t="b">
        <f t="shared" si="330"/>
        <v>1</v>
      </c>
      <c r="X570" s="59">
        <f t="shared" si="331"/>
        <v>0</v>
      </c>
      <c r="Y570" s="71">
        <f t="shared" si="332"/>
        <v>0</v>
      </c>
      <c r="Z570" s="71">
        <f t="shared" si="333"/>
        <v>0</v>
      </c>
      <c r="AA570" s="67">
        <f t="shared" si="334"/>
        <v>0</v>
      </c>
      <c r="AB570" s="67">
        <f t="shared" si="335"/>
        <v>0</v>
      </c>
      <c r="AC570" s="69">
        <f>IF(U570=7,IF(E570&gt;HORAS!$B$97,E570-HORAS!$B$97,0),IF(W570=FALSE,IF(E570&gt;HORAS!$B$97,E570-HORAS!$B$97,0),0))</f>
        <v>0</v>
      </c>
      <c r="AD570" s="71">
        <f t="shared" si="336"/>
        <v>0</v>
      </c>
      <c r="AE570" s="71">
        <f t="shared" si="337"/>
        <v>0</v>
      </c>
      <c r="AF570" s="68">
        <f>IF(AE570&lt;=HORAS!$B$115,0,IF(AE570&lt;=HORAS!$B$116,0.25,IF(AE570&lt;=HORAS!$B$117,0.5,IF(AE570&lt;=HORAS!$B$114,0.75,1))))</f>
        <v>0</v>
      </c>
      <c r="AG570" s="67">
        <f t="shared" si="338"/>
        <v>0</v>
      </c>
      <c r="AH570" s="67">
        <f>IF(AA570&gt;=8,IF(E570&lt;HORAS!$B$97,AF570,0),0)</f>
        <v>0</v>
      </c>
      <c r="AI570" s="67">
        <f>IF(E570&gt;=HORAS!$B$97,AF570,0)</f>
        <v>0</v>
      </c>
      <c r="AJ570" s="67">
        <f t="shared" si="339"/>
        <v>0</v>
      </c>
      <c r="AK570" s="67">
        <f t="shared" si="339"/>
        <v>0</v>
      </c>
      <c r="AL570" s="71">
        <f t="shared" si="340"/>
        <v>0</v>
      </c>
      <c r="AN570" s="59">
        <f t="shared" si="341"/>
        <v>0</v>
      </c>
      <c r="AO570" s="58">
        <f>IF(H570=1,IF(D570&lt;HORAS!$B$104,HORAS!$D$104-HORAS!$B$104,HORAS!$D$104-D570),0)</f>
        <v>0</v>
      </c>
      <c r="AP570" s="58">
        <f>IF(H570=1,IF(E570&gt;HORAS!$C$104,HORAS!$C$104,E570),0)</f>
        <v>0</v>
      </c>
      <c r="AQ570" s="58">
        <f t="shared" si="342"/>
        <v>0</v>
      </c>
      <c r="AR570" s="72">
        <f t="shared" si="343"/>
        <v>0</v>
      </c>
      <c r="AS570" s="72">
        <f t="shared" si="344"/>
        <v>0</v>
      </c>
      <c r="AT570" s="68">
        <f>IF(AS570&lt;=HORAS!$B$115,0,IF(AS570&lt;=HORAS!$B$116,0.25,IF(AS570&lt;=HORAS!$B$117,0.5,IF(AS570&lt;=HORAS!$B$114,0.75,1))))</f>
        <v>0</v>
      </c>
      <c r="AU570" s="67">
        <f t="shared" si="345"/>
        <v>0</v>
      </c>
      <c r="AV570" s="59">
        <f>IF(H570=1,IF(E570&gt;HORAS!$C$104,E570-HORAS!$C$104),0)</f>
        <v>0</v>
      </c>
      <c r="AW570" s="67">
        <f t="shared" si="346"/>
        <v>0</v>
      </c>
      <c r="AX570" s="67">
        <f t="shared" si="347"/>
        <v>0</v>
      </c>
      <c r="AY570" s="68">
        <f>IF(AX570&lt;=HORAS!$B$115,0,IF(AX570&lt;=HORAS!$B$116,0.25,IF(AX570&lt;=HORAS!$B$117,0.5,IF(AX570&lt;=HORAS!$B$114,0.75,1))))</f>
        <v>0</v>
      </c>
      <c r="AZ570" s="67">
        <f t="shared" si="348"/>
        <v>0</v>
      </c>
      <c r="BA570" s="67"/>
    </row>
    <row r="571" spans="1:53" s="72" customFormat="1" x14ac:dyDescent="0.2">
      <c r="A571" s="64"/>
      <c r="B571" s="64"/>
      <c r="C571" s="61"/>
      <c r="D571" s="62"/>
      <c r="E571" s="63"/>
      <c r="F571" s="66">
        <f>IF(G571=1,0,IF(E571&gt;HORAS!$B$96,E571-HORAS!$B$96,))</f>
        <v>0</v>
      </c>
      <c r="G571" s="67">
        <f t="shared" si="321"/>
        <v>0</v>
      </c>
      <c r="H571" s="67">
        <f>IF(D571&gt;=HORAS!$B$103,1,0)</f>
        <v>0</v>
      </c>
      <c r="I571" s="68">
        <f t="shared" si="322"/>
        <v>0</v>
      </c>
      <c r="J571" s="68">
        <f>IF(I571&lt;=HORAS!$B$115,0,IF(I571&lt;=HORAS!$B$116,0.25,IF(I571&lt;=HORAS!$B$117,0.5,IF(I571&lt;=HORAS!$B$114,0.75,1))))</f>
        <v>0</v>
      </c>
      <c r="K571" s="69">
        <f>IF(G571=1,0,IF(E571&gt;HORAS!$B$97,E571-HORAS!$B$97,0))</f>
        <v>0</v>
      </c>
      <c r="L571" s="68">
        <f t="shared" si="323"/>
        <v>0</v>
      </c>
      <c r="M571" s="68">
        <f t="shared" si="324"/>
        <v>0</v>
      </c>
      <c r="N571" s="67">
        <f t="shared" si="325"/>
        <v>0</v>
      </c>
      <c r="O571" s="67">
        <f>IF(E571&lt;HORAS!$B$97,J571,0)</f>
        <v>0</v>
      </c>
      <c r="P571" s="67">
        <f t="shared" si="326"/>
        <v>0</v>
      </c>
      <c r="Q571" s="67">
        <f>IF(E571&gt;HORAS!$B$97,J571,0)</f>
        <v>0</v>
      </c>
      <c r="R571" s="67">
        <f t="shared" si="327"/>
        <v>0</v>
      </c>
      <c r="S571" s="67">
        <f t="shared" si="328"/>
        <v>0</v>
      </c>
      <c r="T571" s="67"/>
      <c r="U571" s="67">
        <f t="shared" si="329"/>
        <v>6</v>
      </c>
      <c r="V571" s="70" t="e">
        <f>VLOOKUP(C571,HORAS!$A$120:$A$137,1,FALSE)</f>
        <v>#N/A</v>
      </c>
      <c r="W571" s="67" t="b">
        <f t="shared" si="330"/>
        <v>1</v>
      </c>
      <c r="X571" s="59">
        <f t="shared" si="331"/>
        <v>0</v>
      </c>
      <c r="Y571" s="71">
        <f t="shared" si="332"/>
        <v>0</v>
      </c>
      <c r="Z571" s="71">
        <f t="shared" si="333"/>
        <v>0</v>
      </c>
      <c r="AA571" s="67">
        <f t="shared" si="334"/>
        <v>0</v>
      </c>
      <c r="AB571" s="67">
        <f t="shared" si="335"/>
        <v>0</v>
      </c>
      <c r="AC571" s="69">
        <f>IF(U571=7,IF(E571&gt;HORAS!$B$97,E571-HORAS!$B$97,0),IF(W571=FALSE,IF(E571&gt;HORAS!$B$97,E571-HORAS!$B$97,0),0))</f>
        <v>0</v>
      </c>
      <c r="AD571" s="71">
        <f t="shared" si="336"/>
        <v>0</v>
      </c>
      <c r="AE571" s="71">
        <f t="shared" si="337"/>
        <v>0</v>
      </c>
      <c r="AF571" s="68">
        <f>IF(AE571&lt;=HORAS!$B$115,0,IF(AE571&lt;=HORAS!$B$116,0.25,IF(AE571&lt;=HORAS!$B$117,0.5,IF(AE571&lt;=HORAS!$B$114,0.75,1))))</f>
        <v>0</v>
      </c>
      <c r="AG571" s="67">
        <f t="shared" si="338"/>
        <v>0</v>
      </c>
      <c r="AH571" s="67">
        <f>IF(AA571&gt;=8,IF(E571&lt;HORAS!$B$97,AF571,0),0)</f>
        <v>0</v>
      </c>
      <c r="AI571" s="67">
        <f>IF(E571&gt;=HORAS!$B$97,AF571,0)</f>
        <v>0</v>
      </c>
      <c r="AJ571" s="67">
        <f t="shared" si="339"/>
        <v>0</v>
      </c>
      <c r="AK571" s="67">
        <f t="shared" si="339"/>
        <v>0</v>
      </c>
      <c r="AL571" s="71">
        <f t="shared" si="340"/>
        <v>0</v>
      </c>
      <c r="AN571" s="59">
        <f t="shared" si="341"/>
        <v>0</v>
      </c>
      <c r="AO571" s="58">
        <f>IF(H571=1,IF(D571&lt;HORAS!$B$104,HORAS!$D$104-HORAS!$B$104,HORAS!$D$104-D571),0)</f>
        <v>0</v>
      </c>
      <c r="AP571" s="58">
        <f>IF(H571=1,IF(E571&gt;HORAS!$C$104,HORAS!$C$104,E571),0)</f>
        <v>0</v>
      </c>
      <c r="AQ571" s="58">
        <f t="shared" si="342"/>
        <v>0</v>
      </c>
      <c r="AR571" s="72">
        <f t="shared" si="343"/>
        <v>0</v>
      </c>
      <c r="AS571" s="72">
        <f t="shared" si="344"/>
        <v>0</v>
      </c>
      <c r="AT571" s="68">
        <f>IF(AS571&lt;=HORAS!$B$115,0,IF(AS571&lt;=HORAS!$B$116,0.25,IF(AS571&lt;=HORAS!$B$117,0.5,IF(AS571&lt;=HORAS!$B$114,0.75,1))))</f>
        <v>0</v>
      </c>
      <c r="AU571" s="67">
        <f t="shared" si="345"/>
        <v>0</v>
      </c>
      <c r="AV571" s="59">
        <f>IF(H571=1,IF(E571&gt;HORAS!$C$104,E571-HORAS!$C$104),0)</f>
        <v>0</v>
      </c>
      <c r="AW571" s="67">
        <f t="shared" si="346"/>
        <v>0</v>
      </c>
      <c r="AX571" s="67">
        <f t="shared" si="347"/>
        <v>0</v>
      </c>
      <c r="AY571" s="68">
        <f>IF(AX571&lt;=HORAS!$B$115,0,IF(AX571&lt;=HORAS!$B$116,0.25,IF(AX571&lt;=HORAS!$B$117,0.5,IF(AX571&lt;=HORAS!$B$114,0.75,1))))</f>
        <v>0</v>
      </c>
      <c r="AZ571" s="67">
        <f t="shared" si="348"/>
        <v>0</v>
      </c>
      <c r="BA571" s="67"/>
    </row>
    <row r="572" spans="1:53" s="72" customFormat="1" x14ac:dyDescent="0.2">
      <c r="A572" s="64"/>
      <c r="B572" s="64"/>
      <c r="C572" s="61"/>
      <c r="D572" s="62"/>
      <c r="E572" s="64"/>
      <c r="F572" s="66">
        <f>IF(G572=1,0,IF(E572&gt;HORAS!$B$96,E572-HORAS!$B$96,))</f>
        <v>0</v>
      </c>
      <c r="G572" s="67">
        <f t="shared" ref="G572:G613" si="349">IF(U572=7,1,IF(W572=FALSE,1,0))</f>
        <v>0</v>
      </c>
      <c r="H572" s="67">
        <f>IF(D572&gt;=HORAS!$B$103,1,0)</f>
        <v>0</v>
      </c>
      <c r="I572" s="68">
        <f t="shared" ref="I572:I613" si="350">MINUTE(F572)</f>
        <v>0</v>
      </c>
      <c r="J572" s="68">
        <f>IF(I572&lt;=HORAS!$B$115,0,IF(I572&lt;=HORAS!$B$116,0.25,IF(I572&lt;=HORAS!$B$117,0.5,IF(I572&lt;=HORAS!$B$114,0.75,1))))</f>
        <v>0</v>
      </c>
      <c r="K572" s="69">
        <f>IF(G572=1,0,IF(E572&gt;HORAS!$B$97,E572-HORAS!$B$97,0))</f>
        <v>0</v>
      </c>
      <c r="L572" s="68">
        <f t="shared" ref="L572:L613" si="351">MINUTE(K572)</f>
        <v>0</v>
      </c>
      <c r="M572" s="68">
        <f t="shared" ref="M572:M613" si="352">HOUR(F572)</f>
        <v>0</v>
      </c>
      <c r="N572" s="67">
        <f t="shared" ref="N572:N613" si="353">M572-P572</f>
        <v>0</v>
      </c>
      <c r="O572" s="67">
        <f>IF(E572&lt;HORAS!$B$97,J572,0)</f>
        <v>0</v>
      </c>
      <c r="P572" s="67">
        <f t="shared" ref="P572:P613" si="354">HOUR(K572)</f>
        <v>0</v>
      </c>
      <c r="Q572" s="67">
        <f>IF(E572&gt;HORAS!$B$97,J572,0)</f>
        <v>0</v>
      </c>
      <c r="R572" s="67">
        <f t="shared" si="327"/>
        <v>0</v>
      </c>
      <c r="S572" s="67">
        <f t="shared" si="328"/>
        <v>0</v>
      </c>
      <c r="T572" s="67"/>
      <c r="U572" s="67">
        <f t="shared" si="329"/>
        <v>6</v>
      </c>
      <c r="V572" s="70" t="e">
        <f>VLOOKUP(C572,HORAS!$A$120:$A$137,1,FALSE)</f>
        <v>#N/A</v>
      </c>
      <c r="W572" s="67" t="b">
        <f t="shared" si="330"/>
        <v>1</v>
      </c>
      <c r="X572" s="59">
        <f t="shared" si="331"/>
        <v>0</v>
      </c>
      <c r="Y572" s="71">
        <f t="shared" si="332"/>
        <v>0</v>
      </c>
      <c r="Z572" s="71">
        <f t="shared" si="333"/>
        <v>0</v>
      </c>
      <c r="AA572" s="67">
        <f t="shared" si="334"/>
        <v>0</v>
      </c>
      <c r="AB572" s="67">
        <f t="shared" si="335"/>
        <v>0</v>
      </c>
      <c r="AC572" s="69">
        <f>IF(U572=7,IF(E572&gt;HORAS!$B$97,E572-HORAS!$B$97,0),IF(W572=FALSE,IF(E572&gt;HORAS!$B$97,E572-HORAS!$B$97,0),0))</f>
        <v>0</v>
      </c>
      <c r="AD572" s="71">
        <f t="shared" si="336"/>
        <v>0</v>
      </c>
      <c r="AE572" s="71">
        <f t="shared" si="337"/>
        <v>0</v>
      </c>
      <c r="AF572" s="68">
        <f>IF(AE572&lt;=HORAS!$B$115,0,IF(AE572&lt;=HORAS!$B$116,0.25,IF(AE572&lt;=HORAS!$B$117,0.5,IF(AE572&lt;=HORAS!$B$114,0.75,1))))</f>
        <v>0</v>
      </c>
      <c r="AG572" s="67">
        <f t="shared" si="338"/>
        <v>0</v>
      </c>
      <c r="AH572" s="67">
        <f>IF(AA572&gt;=8,IF(E572&lt;HORAS!$B$97,AF572,0),0)</f>
        <v>0</v>
      </c>
      <c r="AI572" s="67">
        <f>IF(E572&gt;=HORAS!$B$97,AF572,0)</f>
        <v>0</v>
      </c>
      <c r="AJ572" s="67">
        <f t="shared" si="339"/>
        <v>0</v>
      </c>
      <c r="AK572" s="67">
        <f t="shared" si="339"/>
        <v>0</v>
      </c>
      <c r="AL572" s="71">
        <f t="shared" si="340"/>
        <v>0</v>
      </c>
      <c r="AN572" s="59">
        <f t="shared" si="341"/>
        <v>0</v>
      </c>
      <c r="AO572" s="58">
        <f>IF(H572=1,IF(D572&lt;HORAS!$B$104,HORAS!$D$104-HORAS!$B$104,HORAS!$D$104-D572),0)</f>
        <v>0</v>
      </c>
      <c r="AP572" s="58">
        <f>IF(H572=1,IF(E572&gt;HORAS!$C$104,HORAS!$C$104,E572),0)</f>
        <v>0</v>
      </c>
      <c r="AQ572" s="58">
        <f t="shared" si="342"/>
        <v>0</v>
      </c>
      <c r="AR572" s="72">
        <f t="shared" si="343"/>
        <v>0</v>
      </c>
      <c r="AS572" s="72">
        <f t="shared" si="344"/>
        <v>0</v>
      </c>
      <c r="AT572" s="68">
        <f>IF(AS572&lt;=HORAS!$B$115,0,IF(AS572&lt;=HORAS!$B$116,0.25,IF(AS572&lt;=HORAS!$B$117,0.5,IF(AS572&lt;=HORAS!$B$114,0.75,1))))</f>
        <v>0</v>
      </c>
      <c r="AU572" s="67">
        <f t="shared" si="345"/>
        <v>0</v>
      </c>
      <c r="AV572" s="59">
        <f>IF(H572=1,IF(E572&gt;HORAS!$C$104,E572-HORAS!$C$104),0)</f>
        <v>0</v>
      </c>
      <c r="AW572" s="67">
        <f t="shared" si="346"/>
        <v>0</v>
      </c>
      <c r="AX572" s="67">
        <f t="shared" si="347"/>
        <v>0</v>
      </c>
      <c r="AY572" s="68">
        <f>IF(AX572&lt;=HORAS!$B$115,0,IF(AX572&lt;=HORAS!$B$116,0.25,IF(AX572&lt;=HORAS!$B$117,0.5,IF(AX572&lt;=HORAS!$B$114,0.75,1))))</f>
        <v>0</v>
      </c>
      <c r="AZ572" s="67">
        <f t="shared" si="348"/>
        <v>0</v>
      </c>
      <c r="BA572" s="67"/>
    </row>
    <row r="573" spans="1:53" s="72" customFormat="1" x14ac:dyDescent="0.2">
      <c r="A573" s="64"/>
      <c r="B573" s="64"/>
      <c r="C573" s="61"/>
      <c r="D573" s="62"/>
      <c r="E573" s="59"/>
      <c r="F573" s="66">
        <f>IF(G573=1,0,IF(E573&gt;HORAS!$B$96,E573-HORAS!$B$96,))</f>
        <v>0</v>
      </c>
      <c r="G573" s="67">
        <f t="shared" si="349"/>
        <v>0</v>
      </c>
      <c r="H573" s="67">
        <f>IF(D573&gt;=HORAS!$B$103,1,0)</f>
        <v>0</v>
      </c>
      <c r="I573" s="68">
        <f t="shared" si="350"/>
        <v>0</v>
      </c>
      <c r="J573" s="68">
        <f>IF(I573&lt;=HORAS!$B$115,0,IF(I573&lt;=HORAS!$B$116,0.25,IF(I573&lt;=HORAS!$B$117,0.5,IF(I573&lt;=HORAS!$B$114,0.75,1))))</f>
        <v>0</v>
      </c>
      <c r="K573" s="69">
        <f>IF(G573=1,0,IF(E573&gt;HORAS!$B$97,E573-HORAS!$B$97,0))</f>
        <v>0</v>
      </c>
      <c r="L573" s="68">
        <f t="shared" si="351"/>
        <v>0</v>
      </c>
      <c r="M573" s="68">
        <f t="shared" si="352"/>
        <v>0</v>
      </c>
      <c r="N573" s="67">
        <f t="shared" si="353"/>
        <v>0</v>
      </c>
      <c r="O573" s="67">
        <f>IF(E573&lt;HORAS!$B$97,J573,0)</f>
        <v>0</v>
      </c>
      <c r="P573" s="67">
        <f t="shared" si="354"/>
        <v>0</v>
      </c>
      <c r="Q573" s="67">
        <f>IF(E573&gt;HORAS!$B$97,J573,0)</f>
        <v>0</v>
      </c>
      <c r="R573" s="67">
        <f t="shared" si="327"/>
        <v>0</v>
      </c>
      <c r="S573" s="67">
        <f t="shared" si="328"/>
        <v>0</v>
      </c>
      <c r="T573" s="67"/>
      <c r="U573" s="67">
        <f t="shared" si="329"/>
        <v>6</v>
      </c>
      <c r="V573" s="70" t="e">
        <f>VLOOKUP(C573,HORAS!$A$120:$A$137,1,FALSE)</f>
        <v>#N/A</v>
      </c>
      <c r="W573" s="67" t="b">
        <f t="shared" si="330"/>
        <v>1</v>
      </c>
      <c r="X573" s="59">
        <f t="shared" si="331"/>
        <v>0</v>
      </c>
      <c r="Y573" s="71">
        <f t="shared" si="332"/>
        <v>0</v>
      </c>
      <c r="Z573" s="71">
        <f t="shared" si="333"/>
        <v>0</v>
      </c>
      <c r="AA573" s="67">
        <f t="shared" si="334"/>
        <v>0</v>
      </c>
      <c r="AB573" s="67">
        <f t="shared" si="335"/>
        <v>0</v>
      </c>
      <c r="AC573" s="69">
        <f>IF(U573=7,IF(E573&gt;HORAS!$B$97,E573-HORAS!$B$97,0),IF(W573=FALSE,IF(E573&gt;HORAS!$B$97,E573-HORAS!$B$97,0),0))</f>
        <v>0</v>
      </c>
      <c r="AD573" s="71">
        <f t="shared" si="336"/>
        <v>0</v>
      </c>
      <c r="AE573" s="71">
        <f t="shared" si="337"/>
        <v>0</v>
      </c>
      <c r="AF573" s="68">
        <f>IF(AE573&lt;=HORAS!$B$115,0,IF(AE573&lt;=HORAS!$B$116,0.25,IF(AE573&lt;=HORAS!$B$117,0.5,IF(AE573&lt;=HORAS!$B$114,0.75,1))))</f>
        <v>0</v>
      </c>
      <c r="AG573" s="67">
        <f t="shared" si="338"/>
        <v>0</v>
      </c>
      <c r="AH573" s="67">
        <f>IF(AA573&gt;=8,IF(E573&lt;HORAS!$B$97,AF573,0),0)</f>
        <v>0</v>
      </c>
      <c r="AI573" s="67">
        <f>IF(E573&gt;=HORAS!$B$97,AF573,0)</f>
        <v>0</v>
      </c>
      <c r="AJ573" s="67">
        <f t="shared" si="339"/>
        <v>0</v>
      </c>
      <c r="AK573" s="67">
        <f t="shared" si="339"/>
        <v>0</v>
      </c>
      <c r="AL573" s="71">
        <f t="shared" si="340"/>
        <v>0</v>
      </c>
      <c r="AN573" s="59">
        <f t="shared" si="341"/>
        <v>0</v>
      </c>
      <c r="AO573" s="58">
        <f>IF(H573=1,IF(D573&lt;HORAS!$B$104,HORAS!$D$104-HORAS!$B$104,HORAS!$D$104-D573),0)</f>
        <v>0</v>
      </c>
      <c r="AP573" s="58">
        <f>IF(H573=1,IF(E573&gt;HORAS!$C$104,HORAS!$C$104,E573),0)</f>
        <v>0</v>
      </c>
      <c r="AQ573" s="58">
        <f t="shared" si="342"/>
        <v>0</v>
      </c>
      <c r="AR573" s="72">
        <f t="shared" si="343"/>
        <v>0</v>
      </c>
      <c r="AS573" s="72">
        <f t="shared" si="344"/>
        <v>0</v>
      </c>
      <c r="AT573" s="68">
        <f>IF(AS573&lt;=HORAS!$B$115,0,IF(AS573&lt;=HORAS!$B$116,0.25,IF(AS573&lt;=HORAS!$B$117,0.5,IF(AS573&lt;=HORAS!$B$114,0.75,1))))</f>
        <v>0</v>
      </c>
      <c r="AU573" s="67">
        <f t="shared" si="345"/>
        <v>0</v>
      </c>
      <c r="AV573" s="59">
        <f>IF(H573=1,IF(E573&gt;HORAS!$C$104,E573-HORAS!$C$104),0)</f>
        <v>0</v>
      </c>
      <c r="AW573" s="67">
        <f t="shared" si="346"/>
        <v>0</v>
      </c>
      <c r="AX573" s="67">
        <f t="shared" si="347"/>
        <v>0</v>
      </c>
      <c r="AY573" s="68">
        <f>IF(AX573&lt;=HORAS!$B$115,0,IF(AX573&lt;=HORAS!$B$116,0.25,IF(AX573&lt;=HORAS!$B$117,0.5,IF(AX573&lt;=HORAS!$B$114,0.75,1))))</f>
        <v>0</v>
      </c>
      <c r="AZ573" s="67">
        <f t="shared" si="348"/>
        <v>0</v>
      </c>
      <c r="BA573" s="67"/>
    </row>
    <row r="574" spans="1:53" s="72" customFormat="1" x14ac:dyDescent="0.2">
      <c r="A574" s="64"/>
      <c r="B574" s="64"/>
      <c r="C574" s="61"/>
      <c r="D574" s="62"/>
      <c r="E574" s="59"/>
      <c r="F574" s="66">
        <f>IF(G574=1,0,IF(E574&gt;HORAS!$B$96,E574-HORAS!$B$96,))</f>
        <v>0</v>
      </c>
      <c r="G574" s="67">
        <f t="shared" si="349"/>
        <v>0</v>
      </c>
      <c r="H574" s="67">
        <f>IF(D574&gt;=HORAS!$B$103,1,0)</f>
        <v>0</v>
      </c>
      <c r="I574" s="68">
        <f t="shared" si="350"/>
        <v>0</v>
      </c>
      <c r="J574" s="68">
        <f>IF(I574&lt;=HORAS!$B$115,0,IF(I574&lt;=HORAS!$B$116,0.25,IF(I574&lt;=HORAS!$B$117,0.5,IF(I574&lt;=HORAS!$B$114,0.75,1))))</f>
        <v>0</v>
      </c>
      <c r="K574" s="69">
        <f>IF(G574=1,0,IF(E574&gt;HORAS!$B$97,E574-HORAS!$B$97,0))</f>
        <v>0</v>
      </c>
      <c r="L574" s="68">
        <f t="shared" si="351"/>
        <v>0</v>
      </c>
      <c r="M574" s="68">
        <f t="shared" si="352"/>
        <v>0</v>
      </c>
      <c r="N574" s="67">
        <f t="shared" si="353"/>
        <v>0</v>
      </c>
      <c r="O574" s="67">
        <f>IF(E574&lt;HORAS!$B$97,J574,0)</f>
        <v>0</v>
      </c>
      <c r="P574" s="67">
        <f t="shared" si="354"/>
        <v>0</v>
      </c>
      <c r="Q574" s="67">
        <f>IF(E574&gt;HORAS!$B$97,J574,0)</f>
        <v>0</v>
      </c>
      <c r="R574" s="67">
        <f t="shared" si="327"/>
        <v>0</v>
      </c>
      <c r="S574" s="67">
        <f t="shared" si="328"/>
        <v>0</v>
      </c>
      <c r="T574" s="67"/>
      <c r="U574" s="67">
        <f t="shared" si="329"/>
        <v>6</v>
      </c>
      <c r="V574" s="70" t="e">
        <f>VLOOKUP(C574,HORAS!$A$120:$A$137,1,FALSE)</f>
        <v>#N/A</v>
      </c>
      <c r="W574" s="67" t="b">
        <f t="shared" si="330"/>
        <v>1</v>
      </c>
      <c r="X574" s="59">
        <f t="shared" si="331"/>
        <v>0</v>
      </c>
      <c r="Y574" s="71">
        <f t="shared" si="332"/>
        <v>0</v>
      </c>
      <c r="Z574" s="71">
        <f t="shared" si="333"/>
        <v>0</v>
      </c>
      <c r="AA574" s="67">
        <f t="shared" si="334"/>
        <v>0</v>
      </c>
      <c r="AB574" s="67">
        <f t="shared" si="335"/>
        <v>0</v>
      </c>
      <c r="AC574" s="69">
        <f>IF(U574=7,IF(E574&gt;HORAS!$B$97,E574-HORAS!$B$97,0),IF(W574=FALSE,IF(E574&gt;HORAS!$B$97,E574-HORAS!$B$97,0),0))</f>
        <v>0</v>
      </c>
      <c r="AD574" s="71">
        <f t="shared" si="336"/>
        <v>0</v>
      </c>
      <c r="AE574" s="71">
        <f t="shared" si="337"/>
        <v>0</v>
      </c>
      <c r="AF574" s="68">
        <f>IF(AE574&lt;=HORAS!$B$115,0,IF(AE574&lt;=HORAS!$B$116,0.25,IF(AE574&lt;=HORAS!$B$117,0.5,IF(AE574&lt;=HORAS!$B$114,0.75,1))))</f>
        <v>0</v>
      </c>
      <c r="AG574" s="67">
        <f t="shared" si="338"/>
        <v>0</v>
      </c>
      <c r="AH574" s="67">
        <f>IF(AA574&gt;=8,IF(E574&lt;HORAS!$B$97,AF574,0),0)</f>
        <v>0</v>
      </c>
      <c r="AI574" s="67">
        <f>IF(E574&gt;=HORAS!$B$97,AF574,0)</f>
        <v>0</v>
      </c>
      <c r="AJ574" s="67">
        <f t="shared" si="339"/>
        <v>0</v>
      </c>
      <c r="AK574" s="67">
        <f t="shared" si="339"/>
        <v>0</v>
      </c>
      <c r="AL574" s="71">
        <f t="shared" si="340"/>
        <v>0</v>
      </c>
      <c r="AN574" s="59">
        <f t="shared" si="341"/>
        <v>0</v>
      </c>
      <c r="AO574" s="58">
        <f>IF(H574=1,IF(D574&lt;HORAS!$B$104,HORAS!$D$104-HORAS!$B$104,HORAS!$D$104-D574),0)</f>
        <v>0</v>
      </c>
      <c r="AP574" s="58">
        <f>IF(H574=1,IF(E574&gt;HORAS!$C$104,HORAS!$C$104,E574),0)</f>
        <v>0</v>
      </c>
      <c r="AQ574" s="58">
        <f t="shared" si="342"/>
        <v>0</v>
      </c>
      <c r="AR574" s="72">
        <f t="shared" si="343"/>
        <v>0</v>
      </c>
      <c r="AS574" s="72">
        <f t="shared" si="344"/>
        <v>0</v>
      </c>
      <c r="AT574" s="68">
        <f>IF(AS574&lt;=HORAS!$B$115,0,IF(AS574&lt;=HORAS!$B$116,0.25,IF(AS574&lt;=HORAS!$B$117,0.5,IF(AS574&lt;=HORAS!$B$114,0.75,1))))</f>
        <v>0</v>
      </c>
      <c r="AU574" s="67">
        <f t="shared" si="345"/>
        <v>0</v>
      </c>
      <c r="AV574" s="59">
        <f>IF(H574=1,IF(E574&gt;HORAS!$C$104,E574-HORAS!$C$104),0)</f>
        <v>0</v>
      </c>
      <c r="AW574" s="67">
        <f t="shared" si="346"/>
        <v>0</v>
      </c>
      <c r="AX574" s="67">
        <f t="shared" si="347"/>
        <v>0</v>
      </c>
      <c r="AY574" s="68">
        <f>IF(AX574&lt;=HORAS!$B$115,0,IF(AX574&lt;=HORAS!$B$116,0.25,IF(AX574&lt;=HORAS!$B$117,0.5,IF(AX574&lt;=HORAS!$B$114,0.75,1))))</f>
        <v>0</v>
      </c>
      <c r="AZ574" s="67">
        <f t="shared" si="348"/>
        <v>0</v>
      </c>
      <c r="BA574" s="67"/>
    </row>
    <row r="575" spans="1:53" s="72" customFormat="1" x14ac:dyDescent="0.2">
      <c r="A575" s="64"/>
      <c r="B575" s="64"/>
      <c r="C575" s="61"/>
      <c r="D575" s="62"/>
      <c r="E575" s="59"/>
      <c r="F575" s="66">
        <f>IF(G575=1,0,IF(E575&gt;HORAS!$B$96,E575-HORAS!$B$96,))</f>
        <v>0</v>
      </c>
      <c r="G575" s="67">
        <f t="shared" si="349"/>
        <v>0</v>
      </c>
      <c r="H575" s="67">
        <f>IF(D575&gt;=HORAS!$B$103,1,0)</f>
        <v>0</v>
      </c>
      <c r="I575" s="68">
        <f t="shared" si="350"/>
        <v>0</v>
      </c>
      <c r="J575" s="68">
        <f>IF(I575&lt;=HORAS!$B$115,0,IF(I575&lt;=HORAS!$B$116,0.25,IF(I575&lt;=HORAS!$B$117,0.5,IF(I575&lt;=HORAS!$B$114,0.75,1))))</f>
        <v>0</v>
      </c>
      <c r="K575" s="69">
        <f>IF(G575=1,0,IF(E575&gt;HORAS!$B$97,E575-HORAS!$B$97,0))</f>
        <v>0</v>
      </c>
      <c r="L575" s="68">
        <f t="shared" si="351"/>
        <v>0</v>
      </c>
      <c r="M575" s="68">
        <f t="shared" si="352"/>
        <v>0</v>
      </c>
      <c r="N575" s="67">
        <f t="shared" si="353"/>
        <v>0</v>
      </c>
      <c r="O575" s="67">
        <f>IF(E575&lt;HORAS!$B$97,J575,0)</f>
        <v>0</v>
      </c>
      <c r="P575" s="67">
        <f t="shared" si="354"/>
        <v>0</v>
      </c>
      <c r="Q575" s="67">
        <f>IF(E575&gt;HORAS!$B$97,J575,0)</f>
        <v>0</v>
      </c>
      <c r="R575" s="67">
        <f t="shared" si="327"/>
        <v>0</v>
      </c>
      <c r="S575" s="67">
        <f t="shared" si="328"/>
        <v>0</v>
      </c>
      <c r="T575" s="67"/>
      <c r="U575" s="67">
        <f t="shared" si="329"/>
        <v>6</v>
      </c>
      <c r="V575" s="70" t="e">
        <f>VLOOKUP(C575,HORAS!$A$120:$A$137,1,FALSE)</f>
        <v>#N/A</v>
      </c>
      <c r="W575" s="67" t="b">
        <f t="shared" si="330"/>
        <v>1</v>
      </c>
      <c r="X575" s="59">
        <f t="shared" si="331"/>
        <v>0</v>
      </c>
      <c r="Y575" s="71">
        <f t="shared" si="332"/>
        <v>0</v>
      </c>
      <c r="Z575" s="71">
        <f t="shared" si="333"/>
        <v>0</v>
      </c>
      <c r="AA575" s="67">
        <f t="shared" si="334"/>
        <v>0</v>
      </c>
      <c r="AB575" s="67">
        <f t="shared" si="335"/>
        <v>0</v>
      </c>
      <c r="AC575" s="69">
        <f>IF(U575=7,IF(E575&gt;HORAS!$B$97,E575-HORAS!$B$97,0),IF(W575=FALSE,IF(E575&gt;HORAS!$B$97,E575-HORAS!$B$97,0),0))</f>
        <v>0</v>
      </c>
      <c r="AD575" s="71">
        <f t="shared" si="336"/>
        <v>0</v>
      </c>
      <c r="AE575" s="71">
        <f t="shared" si="337"/>
        <v>0</v>
      </c>
      <c r="AF575" s="68">
        <f>IF(AE575&lt;=HORAS!$B$115,0,IF(AE575&lt;=HORAS!$B$116,0.25,IF(AE575&lt;=HORAS!$B$117,0.5,IF(AE575&lt;=HORAS!$B$114,0.75,1))))</f>
        <v>0</v>
      </c>
      <c r="AG575" s="67">
        <f t="shared" si="338"/>
        <v>0</v>
      </c>
      <c r="AH575" s="67">
        <f>IF(AA575&gt;=8,IF(E575&lt;HORAS!$B$97,AF575,0),0)</f>
        <v>0</v>
      </c>
      <c r="AI575" s="67">
        <f>IF(E575&gt;=HORAS!$B$97,AF575,0)</f>
        <v>0</v>
      </c>
      <c r="AJ575" s="67">
        <f t="shared" si="339"/>
        <v>0</v>
      </c>
      <c r="AK575" s="67">
        <f t="shared" si="339"/>
        <v>0</v>
      </c>
      <c r="AL575" s="71">
        <f t="shared" si="340"/>
        <v>0</v>
      </c>
      <c r="AN575" s="59">
        <f t="shared" si="341"/>
        <v>0</v>
      </c>
      <c r="AO575" s="58">
        <f>IF(H575=1,IF(D575&lt;HORAS!$B$104,HORAS!$D$104-HORAS!$B$104,HORAS!$D$104-D575),0)</f>
        <v>0</v>
      </c>
      <c r="AP575" s="58">
        <f>IF(H575=1,IF(E575&gt;HORAS!$C$104,HORAS!$C$104,E575),0)</f>
        <v>0</v>
      </c>
      <c r="AQ575" s="58">
        <f t="shared" si="342"/>
        <v>0</v>
      </c>
      <c r="AR575" s="72">
        <f t="shared" si="343"/>
        <v>0</v>
      </c>
      <c r="AS575" s="72">
        <f t="shared" si="344"/>
        <v>0</v>
      </c>
      <c r="AT575" s="68">
        <f>IF(AS575&lt;=HORAS!$B$115,0,IF(AS575&lt;=HORAS!$B$116,0.25,IF(AS575&lt;=HORAS!$B$117,0.5,IF(AS575&lt;=HORAS!$B$114,0.75,1))))</f>
        <v>0</v>
      </c>
      <c r="AU575" s="67">
        <f t="shared" si="345"/>
        <v>0</v>
      </c>
      <c r="AV575" s="59">
        <f>IF(H575=1,IF(E575&gt;HORAS!$C$104,E575-HORAS!$C$104),0)</f>
        <v>0</v>
      </c>
      <c r="AW575" s="67">
        <f t="shared" si="346"/>
        <v>0</v>
      </c>
      <c r="AX575" s="67">
        <f t="shared" si="347"/>
        <v>0</v>
      </c>
      <c r="AY575" s="68">
        <f>IF(AX575&lt;=HORAS!$B$115,0,IF(AX575&lt;=HORAS!$B$116,0.25,IF(AX575&lt;=HORAS!$B$117,0.5,IF(AX575&lt;=HORAS!$B$114,0.75,1))))</f>
        <v>0</v>
      </c>
      <c r="AZ575" s="67">
        <f t="shared" si="348"/>
        <v>0</v>
      </c>
      <c r="BA575" s="67"/>
    </row>
    <row r="576" spans="1:53" s="72" customFormat="1" x14ac:dyDescent="0.2">
      <c r="A576" s="64"/>
      <c r="B576" s="64"/>
      <c r="C576" s="61"/>
      <c r="D576" s="62"/>
      <c r="E576" s="59"/>
      <c r="F576" s="66">
        <f>IF(G576=1,0,IF(E576&gt;HORAS!$B$96,E576-HORAS!$B$96,))</f>
        <v>0</v>
      </c>
      <c r="G576" s="67">
        <f t="shared" si="349"/>
        <v>0</v>
      </c>
      <c r="H576" s="67">
        <f>IF(D576&gt;=HORAS!$B$103,1,0)</f>
        <v>0</v>
      </c>
      <c r="I576" s="68">
        <f t="shared" si="350"/>
        <v>0</v>
      </c>
      <c r="J576" s="68">
        <f>IF(I576&lt;=HORAS!$B$115,0,IF(I576&lt;=HORAS!$B$116,0.25,IF(I576&lt;=HORAS!$B$117,0.5,IF(I576&lt;=HORAS!$B$114,0.75,1))))</f>
        <v>0</v>
      </c>
      <c r="K576" s="69">
        <f>IF(G576=1,0,IF(E576&gt;HORAS!$B$97,E576-HORAS!$B$97,0))</f>
        <v>0</v>
      </c>
      <c r="L576" s="68">
        <f t="shared" si="351"/>
        <v>0</v>
      </c>
      <c r="M576" s="68">
        <f t="shared" si="352"/>
        <v>0</v>
      </c>
      <c r="N576" s="67">
        <f t="shared" si="353"/>
        <v>0</v>
      </c>
      <c r="O576" s="67">
        <f>IF(E576&lt;HORAS!$B$97,J576,0)</f>
        <v>0</v>
      </c>
      <c r="P576" s="67">
        <f t="shared" si="354"/>
        <v>0</v>
      </c>
      <c r="Q576" s="67">
        <f>IF(E576&gt;HORAS!$B$97,J576,0)</f>
        <v>0</v>
      </c>
      <c r="R576" s="67">
        <f t="shared" si="327"/>
        <v>0</v>
      </c>
      <c r="S576" s="67">
        <f t="shared" si="328"/>
        <v>0</v>
      </c>
      <c r="T576" s="67"/>
      <c r="U576" s="67">
        <f t="shared" si="329"/>
        <v>6</v>
      </c>
      <c r="V576" s="70" t="e">
        <f>VLOOKUP(C576,HORAS!$A$120:$A$137,1,FALSE)</f>
        <v>#N/A</v>
      </c>
      <c r="W576" s="67" t="b">
        <f t="shared" si="330"/>
        <v>1</v>
      </c>
      <c r="X576" s="59">
        <f t="shared" si="331"/>
        <v>0</v>
      </c>
      <c r="Y576" s="71">
        <f t="shared" si="332"/>
        <v>0</v>
      </c>
      <c r="Z576" s="71">
        <f t="shared" si="333"/>
        <v>0</v>
      </c>
      <c r="AA576" s="67">
        <f t="shared" si="334"/>
        <v>0</v>
      </c>
      <c r="AB576" s="67">
        <f t="shared" si="335"/>
        <v>0</v>
      </c>
      <c r="AC576" s="69">
        <f>IF(U576=7,IF(E576&gt;HORAS!$B$97,E576-HORAS!$B$97,0),IF(W576=FALSE,IF(E576&gt;HORAS!$B$97,E576-HORAS!$B$97,0),0))</f>
        <v>0</v>
      </c>
      <c r="AD576" s="71">
        <f t="shared" si="336"/>
        <v>0</v>
      </c>
      <c r="AE576" s="71">
        <f t="shared" si="337"/>
        <v>0</v>
      </c>
      <c r="AF576" s="68">
        <f>IF(AE576&lt;=HORAS!$B$115,0,IF(AE576&lt;=HORAS!$B$116,0.25,IF(AE576&lt;=HORAS!$B$117,0.5,IF(AE576&lt;=HORAS!$B$114,0.75,1))))</f>
        <v>0</v>
      </c>
      <c r="AG576" s="67">
        <f t="shared" si="338"/>
        <v>0</v>
      </c>
      <c r="AH576" s="67">
        <f>IF(AA576&gt;=8,IF(E576&lt;HORAS!$B$97,AF576,0),0)</f>
        <v>0</v>
      </c>
      <c r="AI576" s="67">
        <f>IF(E576&gt;=HORAS!$B$97,AF576,0)</f>
        <v>0</v>
      </c>
      <c r="AJ576" s="67">
        <f t="shared" si="339"/>
        <v>0</v>
      </c>
      <c r="AK576" s="67">
        <f t="shared" si="339"/>
        <v>0</v>
      </c>
      <c r="AL576" s="71">
        <f t="shared" si="340"/>
        <v>0</v>
      </c>
      <c r="AN576" s="59">
        <f t="shared" si="341"/>
        <v>0</v>
      </c>
      <c r="AO576" s="58">
        <f>IF(H576=1,IF(D576&lt;HORAS!$B$104,HORAS!$D$104-HORAS!$B$104,HORAS!$D$104-D576),0)</f>
        <v>0</v>
      </c>
      <c r="AP576" s="58">
        <f>IF(H576=1,IF(E576&gt;HORAS!$C$104,HORAS!$C$104,E576),0)</f>
        <v>0</v>
      </c>
      <c r="AQ576" s="58">
        <f t="shared" si="342"/>
        <v>0</v>
      </c>
      <c r="AR576" s="72">
        <f t="shared" si="343"/>
        <v>0</v>
      </c>
      <c r="AS576" s="72">
        <f t="shared" si="344"/>
        <v>0</v>
      </c>
      <c r="AT576" s="68">
        <f>IF(AS576&lt;=HORAS!$B$115,0,IF(AS576&lt;=HORAS!$B$116,0.25,IF(AS576&lt;=HORAS!$B$117,0.5,IF(AS576&lt;=HORAS!$B$114,0.75,1))))</f>
        <v>0</v>
      </c>
      <c r="AU576" s="67">
        <f t="shared" si="345"/>
        <v>0</v>
      </c>
      <c r="AV576" s="59">
        <f>IF(H576=1,IF(E576&gt;HORAS!$C$104,E576-HORAS!$C$104),0)</f>
        <v>0</v>
      </c>
      <c r="AW576" s="67">
        <f t="shared" si="346"/>
        <v>0</v>
      </c>
      <c r="AX576" s="67">
        <f t="shared" si="347"/>
        <v>0</v>
      </c>
      <c r="AY576" s="68">
        <f>IF(AX576&lt;=HORAS!$B$115,0,IF(AX576&lt;=HORAS!$B$116,0.25,IF(AX576&lt;=HORAS!$B$117,0.5,IF(AX576&lt;=HORAS!$B$114,0.75,1))))</f>
        <v>0</v>
      </c>
      <c r="AZ576" s="67">
        <f t="shared" si="348"/>
        <v>0</v>
      </c>
      <c r="BA576" s="67"/>
    </row>
    <row r="577" spans="1:53" s="72" customFormat="1" x14ac:dyDescent="0.2">
      <c r="A577" s="64"/>
      <c r="B577" s="64"/>
      <c r="C577" s="61"/>
      <c r="D577" s="62"/>
      <c r="E577" s="59"/>
      <c r="F577" s="66">
        <f>IF(G577=1,0,IF(E577&gt;HORAS!$B$96,E577-HORAS!$B$96,))</f>
        <v>0</v>
      </c>
      <c r="G577" s="67">
        <f t="shared" si="349"/>
        <v>0</v>
      </c>
      <c r="H577" s="67">
        <f>IF(D577&gt;=HORAS!$B$103,1,0)</f>
        <v>0</v>
      </c>
      <c r="I577" s="68">
        <f t="shared" si="350"/>
        <v>0</v>
      </c>
      <c r="J577" s="68">
        <f>IF(I577&lt;=HORAS!$B$115,0,IF(I577&lt;=HORAS!$B$116,0.25,IF(I577&lt;=HORAS!$B$117,0.5,IF(I577&lt;=HORAS!$B$114,0.75,1))))</f>
        <v>0</v>
      </c>
      <c r="K577" s="69">
        <f>IF(G577=1,0,IF(E577&gt;HORAS!$B$97,E577-HORAS!$B$97,0))</f>
        <v>0</v>
      </c>
      <c r="L577" s="68">
        <f t="shared" si="351"/>
        <v>0</v>
      </c>
      <c r="M577" s="68">
        <f t="shared" si="352"/>
        <v>0</v>
      </c>
      <c r="N577" s="67">
        <f t="shared" si="353"/>
        <v>0</v>
      </c>
      <c r="O577" s="67">
        <f>IF(E577&lt;HORAS!$B$97,J577,0)</f>
        <v>0</v>
      </c>
      <c r="P577" s="67">
        <f t="shared" si="354"/>
        <v>0</v>
      </c>
      <c r="Q577" s="67">
        <f>IF(E577&gt;HORAS!$B$97,J577,0)</f>
        <v>0</v>
      </c>
      <c r="R577" s="67">
        <f t="shared" si="327"/>
        <v>0</v>
      </c>
      <c r="S577" s="67">
        <f t="shared" si="328"/>
        <v>0</v>
      </c>
      <c r="T577" s="67"/>
      <c r="U577" s="67">
        <f t="shared" si="329"/>
        <v>6</v>
      </c>
      <c r="V577" s="70" t="e">
        <f>VLOOKUP(C577,HORAS!$A$120:$A$137,1,FALSE)</f>
        <v>#N/A</v>
      </c>
      <c r="W577" s="67" t="b">
        <f t="shared" si="330"/>
        <v>1</v>
      </c>
      <c r="X577" s="59">
        <f t="shared" si="331"/>
        <v>0</v>
      </c>
      <c r="Y577" s="71">
        <f t="shared" si="332"/>
        <v>0</v>
      </c>
      <c r="Z577" s="71">
        <f t="shared" si="333"/>
        <v>0</v>
      </c>
      <c r="AA577" s="67">
        <f t="shared" si="334"/>
        <v>0</v>
      </c>
      <c r="AB577" s="67">
        <f t="shared" si="335"/>
        <v>0</v>
      </c>
      <c r="AC577" s="69">
        <f>IF(U577=7,IF(E577&gt;HORAS!$B$97,E577-HORAS!$B$97,0),IF(W577=FALSE,IF(E577&gt;HORAS!$B$97,E577-HORAS!$B$97,0),0))</f>
        <v>0</v>
      </c>
      <c r="AD577" s="71">
        <f t="shared" si="336"/>
        <v>0</v>
      </c>
      <c r="AE577" s="71">
        <f t="shared" si="337"/>
        <v>0</v>
      </c>
      <c r="AF577" s="68">
        <f>IF(AE577&lt;=HORAS!$B$115,0,IF(AE577&lt;=HORAS!$B$116,0.25,IF(AE577&lt;=HORAS!$B$117,0.5,IF(AE577&lt;=HORAS!$B$114,0.75,1))))</f>
        <v>0</v>
      </c>
      <c r="AG577" s="67">
        <f t="shared" si="338"/>
        <v>0</v>
      </c>
      <c r="AH577" s="67">
        <f>IF(AA577&gt;=8,IF(E577&lt;HORAS!$B$97,AF577,0),0)</f>
        <v>0</v>
      </c>
      <c r="AI577" s="67">
        <f>IF(E577&gt;=HORAS!$B$97,AF577,0)</f>
        <v>0</v>
      </c>
      <c r="AJ577" s="67">
        <f t="shared" si="339"/>
        <v>0</v>
      </c>
      <c r="AK577" s="67">
        <f t="shared" si="339"/>
        <v>0</v>
      </c>
      <c r="AL577" s="71">
        <f t="shared" si="340"/>
        <v>0</v>
      </c>
      <c r="AN577" s="59">
        <f t="shared" si="341"/>
        <v>0</v>
      </c>
      <c r="AO577" s="58">
        <f>IF(H577=1,IF(D577&lt;HORAS!$B$104,HORAS!$D$104-HORAS!$B$104,HORAS!$D$104-D577),0)</f>
        <v>0</v>
      </c>
      <c r="AP577" s="58">
        <f>IF(H577=1,IF(E577&gt;HORAS!$C$104,HORAS!$C$104,E577),0)</f>
        <v>0</v>
      </c>
      <c r="AQ577" s="58">
        <f t="shared" si="342"/>
        <v>0</v>
      </c>
      <c r="AR577" s="72">
        <f t="shared" si="343"/>
        <v>0</v>
      </c>
      <c r="AS577" s="72">
        <f t="shared" si="344"/>
        <v>0</v>
      </c>
      <c r="AT577" s="68">
        <f>IF(AS577&lt;=HORAS!$B$115,0,IF(AS577&lt;=HORAS!$B$116,0.25,IF(AS577&lt;=HORAS!$B$117,0.5,IF(AS577&lt;=HORAS!$B$114,0.75,1))))</f>
        <v>0</v>
      </c>
      <c r="AU577" s="67">
        <f t="shared" si="345"/>
        <v>0</v>
      </c>
      <c r="AV577" s="59">
        <f>IF(H577=1,IF(E577&gt;HORAS!$C$104,E577-HORAS!$C$104),0)</f>
        <v>0</v>
      </c>
      <c r="AW577" s="67">
        <f t="shared" si="346"/>
        <v>0</v>
      </c>
      <c r="AX577" s="67">
        <f t="shared" si="347"/>
        <v>0</v>
      </c>
      <c r="AY577" s="68">
        <f>IF(AX577&lt;=HORAS!$B$115,0,IF(AX577&lt;=HORAS!$B$116,0.25,IF(AX577&lt;=HORAS!$B$117,0.5,IF(AX577&lt;=HORAS!$B$114,0.75,1))))</f>
        <v>0</v>
      </c>
      <c r="AZ577" s="67">
        <f t="shared" si="348"/>
        <v>0</v>
      </c>
      <c r="BA577" s="67"/>
    </row>
    <row r="578" spans="1:53" s="72" customFormat="1" x14ac:dyDescent="0.2">
      <c r="A578" s="64"/>
      <c r="B578" s="64"/>
      <c r="C578" s="61"/>
      <c r="D578" s="62"/>
      <c r="E578" s="59"/>
      <c r="F578" s="66">
        <f>IF(G578=1,0,IF(E578&gt;HORAS!$B$96,E578-HORAS!$B$96,))</f>
        <v>0</v>
      </c>
      <c r="G578" s="67">
        <f t="shared" si="349"/>
        <v>0</v>
      </c>
      <c r="H578" s="67">
        <f>IF(D578&gt;=HORAS!$B$103,1,0)</f>
        <v>0</v>
      </c>
      <c r="I578" s="68">
        <f t="shared" si="350"/>
        <v>0</v>
      </c>
      <c r="J578" s="68">
        <f>IF(I578&lt;=HORAS!$B$115,0,IF(I578&lt;=HORAS!$B$116,0.25,IF(I578&lt;=HORAS!$B$117,0.5,IF(I578&lt;=HORAS!$B$114,0.75,1))))</f>
        <v>0</v>
      </c>
      <c r="K578" s="69">
        <f>IF(G578=1,0,IF(E578&gt;HORAS!$B$97,E578-HORAS!$B$97,0))</f>
        <v>0</v>
      </c>
      <c r="L578" s="68">
        <f t="shared" si="351"/>
        <v>0</v>
      </c>
      <c r="M578" s="68">
        <f t="shared" si="352"/>
        <v>0</v>
      </c>
      <c r="N578" s="67">
        <f t="shared" si="353"/>
        <v>0</v>
      </c>
      <c r="O578" s="67">
        <f>IF(E578&lt;HORAS!$B$97,J578,0)</f>
        <v>0</v>
      </c>
      <c r="P578" s="67">
        <f t="shared" si="354"/>
        <v>0</v>
      </c>
      <c r="Q578" s="67">
        <f>IF(E578&gt;HORAS!$B$97,J578,0)</f>
        <v>0</v>
      </c>
      <c r="R578" s="67">
        <f t="shared" si="327"/>
        <v>0</v>
      </c>
      <c r="S578" s="67">
        <f t="shared" si="328"/>
        <v>0</v>
      </c>
      <c r="T578" s="67"/>
      <c r="U578" s="67">
        <f t="shared" si="329"/>
        <v>6</v>
      </c>
      <c r="V578" s="70" t="e">
        <f>VLOOKUP(C578,HORAS!$A$120:$A$137,1,FALSE)</f>
        <v>#N/A</v>
      </c>
      <c r="W578" s="67" t="b">
        <f t="shared" si="330"/>
        <v>1</v>
      </c>
      <c r="X578" s="59">
        <f t="shared" si="331"/>
        <v>0</v>
      </c>
      <c r="Y578" s="71">
        <f t="shared" si="332"/>
        <v>0</v>
      </c>
      <c r="Z578" s="71">
        <f t="shared" si="333"/>
        <v>0</v>
      </c>
      <c r="AA578" s="67">
        <f t="shared" si="334"/>
        <v>0</v>
      </c>
      <c r="AB578" s="67">
        <f t="shared" si="335"/>
        <v>0</v>
      </c>
      <c r="AC578" s="69">
        <f>IF(U578=7,IF(E578&gt;HORAS!$B$97,E578-HORAS!$B$97,0),IF(W578=FALSE,IF(E578&gt;HORAS!$B$97,E578-HORAS!$B$97,0),0))</f>
        <v>0</v>
      </c>
      <c r="AD578" s="71">
        <f t="shared" si="336"/>
        <v>0</v>
      </c>
      <c r="AE578" s="71">
        <f t="shared" si="337"/>
        <v>0</v>
      </c>
      <c r="AF578" s="68">
        <f>IF(AE578&lt;=HORAS!$B$115,0,IF(AE578&lt;=HORAS!$B$116,0.25,IF(AE578&lt;=HORAS!$B$117,0.5,IF(AE578&lt;=HORAS!$B$114,0.75,1))))</f>
        <v>0</v>
      </c>
      <c r="AG578" s="67">
        <f t="shared" si="338"/>
        <v>0</v>
      </c>
      <c r="AH578" s="67">
        <f>IF(AA578&gt;=8,IF(E578&lt;HORAS!$B$97,AF578,0),0)</f>
        <v>0</v>
      </c>
      <c r="AI578" s="67">
        <f>IF(E578&gt;=HORAS!$B$97,AF578,0)</f>
        <v>0</v>
      </c>
      <c r="AJ578" s="67">
        <f t="shared" si="339"/>
        <v>0</v>
      </c>
      <c r="AK578" s="67">
        <f t="shared" si="339"/>
        <v>0</v>
      </c>
      <c r="AL578" s="71">
        <f t="shared" si="340"/>
        <v>0</v>
      </c>
      <c r="AN578" s="59">
        <f t="shared" si="341"/>
        <v>0</v>
      </c>
      <c r="AO578" s="58">
        <f>IF(H578=1,IF(D578&lt;HORAS!$B$104,HORAS!$D$104-HORAS!$B$104,HORAS!$D$104-D578),0)</f>
        <v>0</v>
      </c>
      <c r="AP578" s="58">
        <f>IF(H578=1,IF(E578&gt;HORAS!$C$104,HORAS!$C$104,E578),0)</f>
        <v>0</v>
      </c>
      <c r="AQ578" s="58">
        <f t="shared" si="342"/>
        <v>0</v>
      </c>
      <c r="AR578" s="72">
        <f t="shared" si="343"/>
        <v>0</v>
      </c>
      <c r="AS578" s="72">
        <f t="shared" si="344"/>
        <v>0</v>
      </c>
      <c r="AT578" s="68">
        <f>IF(AS578&lt;=HORAS!$B$115,0,IF(AS578&lt;=HORAS!$B$116,0.25,IF(AS578&lt;=HORAS!$B$117,0.5,IF(AS578&lt;=HORAS!$B$114,0.75,1))))</f>
        <v>0</v>
      </c>
      <c r="AU578" s="67">
        <f t="shared" si="345"/>
        <v>0</v>
      </c>
      <c r="AV578" s="59">
        <f>IF(H578=1,IF(E578&gt;HORAS!$C$104,E578-HORAS!$C$104),0)</f>
        <v>0</v>
      </c>
      <c r="AW578" s="67">
        <f t="shared" si="346"/>
        <v>0</v>
      </c>
      <c r="AX578" s="67">
        <f t="shared" si="347"/>
        <v>0</v>
      </c>
      <c r="AY578" s="68">
        <f>IF(AX578&lt;=HORAS!$B$115,0,IF(AX578&lt;=HORAS!$B$116,0.25,IF(AX578&lt;=HORAS!$B$117,0.5,IF(AX578&lt;=HORAS!$B$114,0.75,1))))</f>
        <v>0</v>
      </c>
      <c r="AZ578" s="67">
        <f t="shared" si="348"/>
        <v>0</v>
      </c>
      <c r="BA578" s="67"/>
    </row>
    <row r="579" spans="1:53" s="72" customFormat="1" x14ac:dyDescent="0.2">
      <c r="A579" s="64"/>
      <c r="B579" s="64"/>
      <c r="C579" s="61"/>
      <c r="D579" s="62"/>
      <c r="E579" s="59"/>
      <c r="F579" s="66">
        <f>IF(G579=1,0,IF(E579&gt;HORAS!$B$96,E579-HORAS!$B$96,))</f>
        <v>0</v>
      </c>
      <c r="G579" s="67">
        <f t="shared" si="349"/>
        <v>0</v>
      </c>
      <c r="H579" s="67">
        <f>IF(D579&gt;=HORAS!$B$103,1,0)</f>
        <v>0</v>
      </c>
      <c r="I579" s="68">
        <f t="shared" si="350"/>
        <v>0</v>
      </c>
      <c r="J579" s="68">
        <f>IF(I579&lt;=HORAS!$B$115,0,IF(I579&lt;=HORAS!$B$116,0.25,IF(I579&lt;=HORAS!$B$117,0.5,IF(I579&lt;=HORAS!$B$114,0.75,1))))</f>
        <v>0</v>
      </c>
      <c r="K579" s="69">
        <f>IF(G579=1,0,IF(E579&gt;HORAS!$B$97,E579-HORAS!$B$97,0))</f>
        <v>0</v>
      </c>
      <c r="L579" s="68">
        <f t="shared" si="351"/>
        <v>0</v>
      </c>
      <c r="M579" s="68">
        <f t="shared" si="352"/>
        <v>0</v>
      </c>
      <c r="N579" s="67">
        <f t="shared" si="353"/>
        <v>0</v>
      </c>
      <c r="O579" s="67">
        <f>IF(E579&lt;HORAS!$B$97,J579,0)</f>
        <v>0</v>
      </c>
      <c r="P579" s="67">
        <f t="shared" si="354"/>
        <v>0</v>
      </c>
      <c r="Q579" s="67">
        <f>IF(E579&gt;HORAS!$B$97,J579,0)</f>
        <v>0</v>
      </c>
      <c r="R579" s="67">
        <f t="shared" si="327"/>
        <v>0</v>
      </c>
      <c r="S579" s="67">
        <f t="shared" si="328"/>
        <v>0</v>
      </c>
      <c r="T579" s="67"/>
      <c r="U579" s="67">
        <f t="shared" si="329"/>
        <v>6</v>
      </c>
      <c r="V579" s="70" t="e">
        <f>VLOOKUP(C579,HORAS!$A$120:$A$137,1,FALSE)</f>
        <v>#N/A</v>
      </c>
      <c r="W579" s="67" t="b">
        <f t="shared" si="330"/>
        <v>1</v>
      </c>
      <c r="X579" s="59">
        <f t="shared" si="331"/>
        <v>0</v>
      </c>
      <c r="Y579" s="71">
        <f t="shared" si="332"/>
        <v>0</v>
      </c>
      <c r="Z579" s="71">
        <f t="shared" si="333"/>
        <v>0</v>
      </c>
      <c r="AA579" s="67">
        <f t="shared" si="334"/>
        <v>0</v>
      </c>
      <c r="AB579" s="67">
        <f t="shared" si="335"/>
        <v>0</v>
      </c>
      <c r="AC579" s="69">
        <f>IF(U579=7,IF(E579&gt;HORAS!$B$97,E579-HORAS!$B$97,0),IF(W579=FALSE,IF(E579&gt;HORAS!$B$97,E579-HORAS!$B$97,0),0))</f>
        <v>0</v>
      </c>
      <c r="AD579" s="71">
        <f t="shared" si="336"/>
        <v>0</v>
      </c>
      <c r="AE579" s="71">
        <f t="shared" si="337"/>
        <v>0</v>
      </c>
      <c r="AF579" s="68">
        <f>IF(AE579&lt;=HORAS!$B$115,0,IF(AE579&lt;=HORAS!$B$116,0.25,IF(AE579&lt;=HORAS!$B$117,0.5,IF(AE579&lt;=HORAS!$B$114,0.75,1))))</f>
        <v>0</v>
      </c>
      <c r="AG579" s="67">
        <f t="shared" si="338"/>
        <v>0</v>
      </c>
      <c r="AH579" s="67">
        <f>IF(AA579&gt;=8,IF(E579&lt;HORAS!$B$97,AF579,0),0)</f>
        <v>0</v>
      </c>
      <c r="AI579" s="67">
        <f>IF(E579&gt;=HORAS!$B$97,AF579,0)</f>
        <v>0</v>
      </c>
      <c r="AJ579" s="67">
        <f t="shared" si="339"/>
        <v>0</v>
      </c>
      <c r="AK579" s="67">
        <f t="shared" si="339"/>
        <v>0</v>
      </c>
      <c r="AL579" s="71">
        <f t="shared" si="340"/>
        <v>0</v>
      </c>
      <c r="AN579" s="59">
        <f t="shared" si="341"/>
        <v>0</v>
      </c>
      <c r="AO579" s="58">
        <f>IF(H579=1,IF(D579&lt;HORAS!$B$104,HORAS!$D$104-HORAS!$B$104,HORAS!$D$104-D579),0)</f>
        <v>0</v>
      </c>
      <c r="AP579" s="58">
        <f>IF(H579=1,IF(E579&gt;HORAS!$C$104,HORAS!$C$104,E579),0)</f>
        <v>0</v>
      </c>
      <c r="AQ579" s="58">
        <f t="shared" si="342"/>
        <v>0</v>
      </c>
      <c r="AR579" s="72">
        <f t="shared" si="343"/>
        <v>0</v>
      </c>
      <c r="AS579" s="72">
        <f t="shared" si="344"/>
        <v>0</v>
      </c>
      <c r="AT579" s="68">
        <f>IF(AS579&lt;=HORAS!$B$115,0,IF(AS579&lt;=HORAS!$B$116,0.25,IF(AS579&lt;=HORAS!$B$117,0.5,IF(AS579&lt;=HORAS!$B$114,0.75,1))))</f>
        <v>0</v>
      </c>
      <c r="AU579" s="67">
        <f t="shared" si="345"/>
        <v>0</v>
      </c>
      <c r="AV579" s="59">
        <f>IF(H579=1,IF(E579&gt;HORAS!$C$104,E579-HORAS!$C$104),0)</f>
        <v>0</v>
      </c>
      <c r="AW579" s="67">
        <f t="shared" si="346"/>
        <v>0</v>
      </c>
      <c r="AX579" s="67">
        <f t="shared" si="347"/>
        <v>0</v>
      </c>
      <c r="AY579" s="68">
        <f>IF(AX579&lt;=HORAS!$B$115,0,IF(AX579&lt;=HORAS!$B$116,0.25,IF(AX579&lt;=HORAS!$B$117,0.5,IF(AX579&lt;=HORAS!$B$114,0.75,1))))</f>
        <v>0</v>
      </c>
      <c r="AZ579" s="67">
        <f t="shared" si="348"/>
        <v>0</v>
      </c>
      <c r="BA579" s="67"/>
    </row>
    <row r="580" spans="1:53" s="72" customFormat="1" x14ac:dyDescent="0.2">
      <c r="A580" s="64"/>
      <c r="B580" s="64"/>
      <c r="C580" s="61"/>
      <c r="D580" s="62"/>
      <c r="E580" s="59"/>
      <c r="F580" s="66">
        <f>IF(G580=1,0,IF(E580&gt;HORAS!$B$96,E580-HORAS!$B$96,))</f>
        <v>0</v>
      </c>
      <c r="G580" s="67">
        <f t="shared" si="349"/>
        <v>0</v>
      </c>
      <c r="H580" s="67">
        <f>IF(D580&gt;=HORAS!$B$103,1,0)</f>
        <v>0</v>
      </c>
      <c r="I580" s="68">
        <f t="shared" si="350"/>
        <v>0</v>
      </c>
      <c r="J580" s="68">
        <f>IF(I580&lt;=HORAS!$B$115,0,IF(I580&lt;=HORAS!$B$116,0.25,IF(I580&lt;=HORAS!$B$117,0.5,IF(I580&lt;=HORAS!$B$114,0.75,1))))</f>
        <v>0</v>
      </c>
      <c r="K580" s="69">
        <f>IF(G580=1,0,IF(E580&gt;HORAS!$B$97,E580-HORAS!$B$97,0))</f>
        <v>0</v>
      </c>
      <c r="L580" s="68">
        <f t="shared" si="351"/>
        <v>0</v>
      </c>
      <c r="M580" s="68">
        <f t="shared" si="352"/>
        <v>0</v>
      </c>
      <c r="N580" s="67">
        <f t="shared" si="353"/>
        <v>0</v>
      </c>
      <c r="O580" s="67">
        <f>IF(E580&lt;HORAS!$B$97,J580,0)</f>
        <v>0</v>
      </c>
      <c r="P580" s="67">
        <f t="shared" si="354"/>
        <v>0</v>
      </c>
      <c r="Q580" s="67">
        <f>IF(E580&gt;HORAS!$B$97,J580,0)</f>
        <v>0</v>
      </c>
      <c r="R580" s="67">
        <f t="shared" si="327"/>
        <v>0</v>
      </c>
      <c r="S580" s="67">
        <f t="shared" si="328"/>
        <v>0</v>
      </c>
      <c r="T580" s="67"/>
      <c r="U580" s="67">
        <f t="shared" si="329"/>
        <v>6</v>
      </c>
      <c r="V580" s="70" t="e">
        <f>VLOOKUP(C580,HORAS!$A$120:$A$137,1,FALSE)</f>
        <v>#N/A</v>
      </c>
      <c r="W580" s="67" t="b">
        <f t="shared" si="330"/>
        <v>1</v>
      </c>
      <c r="X580" s="59">
        <f t="shared" si="331"/>
        <v>0</v>
      </c>
      <c r="Y580" s="71">
        <f t="shared" si="332"/>
        <v>0</v>
      </c>
      <c r="Z580" s="71">
        <f t="shared" si="333"/>
        <v>0</v>
      </c>
      <c r="AA580" s="67">
        <f t="shared" si="334"/>
        <v>0</v>
      </c>
      <c r="AB580" s="67">
        <f t="shared" si="335"/>
        <v>0</v>
      </c>
      <c r="AC580" s="69">
        <f>IF(U580=7,IF(E580&gt;HORAS!$B$97,E580-HORAS!$B$97,0),IF(W580=FALSE,IF(E580&gt;HORAS!$B$97,E580-HORAS!$B$97,0),0))</f>
        <v>0</v>
      </c>
      <c r="AD580" s="71">
        <f t="shared" si="336"/>
        <v>0</v>
      </c>
      <c r="AE580" s="71">
        <f t="shared" si="337"/>
        <v>0</v>
      </c>
      <c r="AF580" s="68">
        <f>IF(AE580&lt;=HORAS!$B$115,0,IF(AE580&lt;=HORAS!$B$116,0.25,IF(AE580&lt;=HORAS!$B$117,0.5,IF(AE580&lt;=HORAS!$B$114,0.75,1))))</f>
        <v>0</v>
      </c>
      <c r="AG580" s="67">
        <f t="shared" si="338"/>
        <v>0</v>
      </c>
      <c r="AH580" s="67">
        <f>IF(AA580&gt;=8,IF(E580&lt;HORAS!$B$97,AF580,0),0)</f>
        <v>0</v>
      </c>
      <c r="AI580" s="67">
        <f>IF(E580&gt;=HORAS!$B$97,AF580,0)</f>
        <v>0</v>
      </c>
      <c r="AJ580" s="67">
        <f t="shared" si="339"/>
        <v>0</v>
      </c>
      <c r="AK580" s="67">
        <f t="shared" si="339"/>
        <v>0</v>
      </c>
      <c r="AL580" s="71">
        <f t="shared" si="340"/>
        <v>0</v>
      </c>
      <c r="AN580" s="59">
        <f t="shared" si="341"/>
        <v>0</v>
      </c>
      <c r="AO580" s="58">
        <f>IF(H580=1,IF(D580&lt;HORAS!$B$104,HORAS!$D$104-HORAS!$B$104,HORAS!$D$104-D580),0)</f>
        <v>0</v>
      </c>
      <c r="AP580" s="58">
        <f>IF(H580=1,IF(E580&gt;HORAS!$C$104,HORAS!$C$104,E580),0)</f>
        <v>0</v>
      </c>
      <c r="AQ580" s="58">
        <f t="shared" si="342"/>
        <v>0</v>
      </c>
      <c r="AR580" s="72">
        <f t="shared" si="343"/>
        <v>0</v>
      </c>
      <c r="AS580" s="72">
        <f t="shared" si="344"/>
        <v>0</v>
      </c>
      <c r="AT580" s="68">
        <f>IF(AS580&lt;=HORAS!$B$115,0,IF(AS580&lt;=HORAS!$B$116,0.25,IF(AS580&lt;=HORAS!$B$117,0.5,IF(AS580&lt;=HORAS!$B$114,0.75,1))))</f>
        <v>0</v>
      </c>
      <c r="AU580" s="67">
        <f t="shared" si="345"/>
        <v>0</v>
      </c>
      <c r="AV580" s="59">
        <f>IF(H580=1,IF(E580&gt;HORAS!$C$104,E580-HORAS!$C$104),0)</f>
        <v>0</v>
      </c>
      <c r="AW580" s="67">
        <f t="shared" si="346"/>
        <v>0</v>
      </c>
      <c r="AX580" s="67">
        <f t="shared" si="347"/>
        <v>0</v>
      </c>
      <c r="AY580" s="68">
        <f>IF(AX580&lt;=HORAS!$B$115,0,IF(AX580&lt;=HORAS!$B$116,0.25,IF(AX580&lt;=HORAS!$B$117,0.5,IF(AX580&lt;=HORAS!$B$114,0.75,1))))</f>
        <v>0</v>
      </c>
      <c r="AZ580" s="67">
        <f t="shared" si="348"/>
        <v>0</v>
      </c>
      <c r="BA580" s="67"/>
    </row>
    <row r="581" spans="1:53" s="72" customFormat="1" x14ac:dyDescent="0.2">
      <c r="A581" s="64"/>
      <c r="B581" s="64"/>
      <c r="C581" s="61"/>
      <c r="D581" s="62"/>
      <c r="E581" s="59"/>
      <c r="F581" s="66">
        <f>IF(G581=1,0,IF(E581&gt;HORAS!$B$96,E581-HORAS!$B$96,))</f>
        <v>0</v>
      </c>
      <c r="G581" s="67">
        <f t="shared" si="349"/>
        <v>0</v>
      </c>
      <c r="H581" s="67">
        <f>IF(D581&gt;=HORAS!$B$103,1,0)</f>
        <v>0</v>
      </c>
      <c r="I581" s="68">
        <f t="shared" si="350"/>
        <v>0</v>
      </c>
      <c r="J581" s="68">
        <f>IF(I581&lt;=HORAS!$B$115,0,IF(I581&lt;=HORAS!$B$116,0.25,IF(I581&lt;=HORAS!$B$117,0.5,IF(I581&lt;=HORAS!$B$114,0.75,1))))</f>
        <v>0</v>
      </c>
      <c r="K581" s="69">
        <f>IF(G581=1,0,IF(E581&gt;HORAS!$B$97,E581-HORAS!$B$97,0))</f>
        <v>0</v>
      </c>
      <c r="L581" s="68">
        <f t="shared" si="351"/>
        <v>0</v>
      </c>
      <c r="M581" s="68">
        <f t="shared" si="352"/>
        <v>0</v>
      </c>
      <c r="N581" s="67">
        <f t="shared" si="353"/>
        <v>0</v>
      </c>
      <c r="O581" s="67">
        <f>IF(E581&lt;HORAS!$B$97,J581,0)</f>
        <v>0</v>
      </c>
      <c r="P581" s="67">
        <f t="shared" si="354"/>
        <v>0</v>
      </c>
      <c r="Q581" s="67">
        <f>IF(E581&gt;HORAS!$B$97,J581,0)</f>
        <v>0</v>
      </c>
      <c r="R581" s="67">
        <f t="shared" si="327"/>
        <v>0</v>
      </c>
      <c r="S581" s="67">
        <f t="shared" si="328"/>
        <v>0</v>
      </c>
      <c r="T581" s="67"/>
      <c r="U581" s="67">
        <f t="shared" si="329"/>
        <v>6</v>
      </c>
      <c r="V581" s="70" t="e">
        <f>VLOOKUP(C581,HORAS!$A$120:$A$137,1,FALSE)</f>
        <v>#N/A</v>
      </c>
      <c r="W581" s="67" t="b">
        <f t="shared" si="330"/>
        <v>1</v>
      </c>
      <c r="X581" s="59">
        <f t="shared" si="331"/>
        <v>0</v>
      </c>
      <c r="Y581" s="71">
        <f t="shared" si="332"/>
        <v>0</v>
      </c>
      <c r="Z581" s="71">
        <f t="shared" si="333"/>
        <v>0</v>
      </c>
      <c r="AA581" s="67">
        <f t="shared" si="334"/>
        <v>0</v>
      </c>
      <c r="AB581" s="67">
        <f t="shared" si="335"/>
        <v>0</v>
      </c>
      <c r="AC581" s="69">
        <f>IF(U581=7,IF(E581&gt;HORAS!$B$97,E581-HORAS!$B$97,0),IF(W581=FALSE,IF(E581&gt;HORAS!$B$97,E581-HORAS!$B$97,0),0))</f>
        <v>0</v>
      </c>
      <c r="AD581" s="71">
        <f t="shared" si="336"/>
        <v>0</v>
      </c>
      <c r="AE581" s="71">
        <f t="shared" si="337"/>
        <v>0</v>
      </c>
      <c r="AF581" s="68">
        <f>IF(AE581&lt;=HORAS!$B$115,0,IF(AE581&lt;=HORAS!$B$116,0.25,IF(AE581&lt;=HORAS!$B$117,0.5,IF(AE581&lt;=HORAS!$B$114,0.75,1))))</f>
        <v>0</v>
      </c>
      <c r="AG581" s="67">
        <f t="shared" si="338"/>
        <v>0</v>
      </c>
      <c r="AH581" s="67">
        <f>IF(AA581&gt;=8,IF(E581&lt;HORAS!$B$97,AF581,0),0)</f>
        <v>0</v>
      </c>
      <c r="AI581" s="67">
        <f>IF(E581&gt;=HORAS!$B$97,AF581,0)</f>
        <v>0</v>
      </c>
      <c r="AJ581" s="67">
        <f t="shared" si="339"/>
        <v>0</v>
      </c>
      <c r="AK581" s="67">
        <f t="shared" si="339"/>
        <v>0</v>
      </c>
      <c r="AL581" s="71">
        <f t="shared" si="340"/>
        <v>0</v>
      </c>
      <c r="AN581" s="59">
        <f t="shared" si="341"/>
        <v>0</v>
      </c>
      <c r="AO581" s="58">
        <f>IF(H581=1,IF(D581&lt;HORAS!$B$104,HORAS!$D$104-HORAS!$B$104,HORAS!$D$104-D581),0)</f>
        <v>0</v>
      </c>
      <c r="AP581" s="58">
        <f>IF(H581=1,IF(E581&gt;HORAS!$C$104,HORAS!$C$104,E581),0)</f>
        <v>0</v>
      </c>
      <c r="AQ581" s="58">
        <f t="shared" si="342"/>
        <v>0</v>
      </c>
      <c r="AR581" s="72">
        <f t="shared" si="343"/>
        <v>0</v>
      </c>
      <c r="AS581" s="72">
        <f t="shared" si="344"/>
        <v>0</v>
      </c>
      <c r="AT581" s="68">
        <f>IF(AS581&lt;=HORAS!$B$115,0,IF(AS581&lt;=HORAS!$B$116,0.25,IF(AS581&lt;=HORAS!$B$117,0.5,IF(AS581&lt;=HORAS!$B$114,0.75,1))))</f>
        <v>0</v>
      </c>
      <c r="AU581" s="67">
        <f t="shared" si="345"/>
        <v>0</v>
      </c>
      <c r="AV581" s="59">
        <f>IF(H581=1,IF(E581&gt;HORAS!$C$104,E581-HORAS!$C$104),0)</f>
        <v>0</v>
      </c>
      <c r="AW581" s="67">
        <f t="shared" si="346"/>
        <v>0</v>
      </c>
      <c r="AX581" s="67">
        <f t="shared" si="347"/>
        <v>0</v>
      </c>
      <c r="AY581" s="68">
        <f>IF(AX581&lt;=HORAS!$B$115,0,IF(AX581&lt;=HORAS!$B$116,0.25,IF(AX581&lt;=HORAS!$B$117,0.5,IF(AX581&lt;=HORAS!$B$114,0.75,1))))</f>
        <v>0</v>
      </c>
      <c r="AZ581" s="67">
        <f t="shared" si="348"/>
        <v>0</v>
      </c>
      <c r="BA581" s="67"/>
    </row>
    <row r="582" spans="1:53" s="72" customFormat="1" x14ac:dyDescent="0.2">
      <c r="A582" s="64"/>
      <c r="B582" s="64"/>
      <c r="C582" s="61"/>
      <c r="D582" s="62"/>
      <c r="E582" s="59"/>
      <c r="F582" s="66">
        <f>IF(G582=1,0,IF(E582&gt;HORAS!$B$96,E582-HORAS!$B$96,))</f>
        <v>0</v>
      </c>
      <c r="G582" s="67">
        <f t="shared" si="349"/>
        <v>0</v>
      </c>
      <c r="H582" s="67">
        <f>IF(D582&gt;=HORAS!$B$103,1,0)</f>
        <v>0</v>
      </c>
      <c r="I582" s="68">
        <f t="shared" si="350"/>
        <v>0</v>
      </c>
      <c r="J582" s="68">
        <f>IF(I582&lt;=HORAS!$B$115,0,IF(I582&lt;=HORAS!$B$116,0.25,IF(I582&lt;=HORAS!$B$117,0.5,IF(I582&lt;=HORAS!$B$114,0.75,1))))</f>
        <v>0</v>
      </c>
      <c r="K582" s="69">
        <f>IF(G582=1,0,IF(E582&gt;HORAS!$B$97,E582-HORAS!$B$97,0))</f>
        <v>0</v>
      </c>
      <c r="L582" s="68">
        <f t="shared" si="351"/>
        <v>0</v>
      </c>
      <c r="M582" s="68">
        <f t="shared" si="352"/>
        <v>0</v>
      </c>
      <c r="N582" s="67">
        <f t="shared" si="353"/>
        <v>0</v>
      </c>
      <c r="O582" s="67">
        <f>IF(E582&lt;HORAS!$B$97,J582,0)</f>
        <v>0</v>
      </c>
      <c r="P582" s="67">
        <f t="shared" si="354"/>
        <v>0</v>
      </c>
      <c r="Q582" s="67">
        <f>IF(E582&gt;HORAS!$B$97,J582,0)</f>
        <v>0</v>
      </c>
      <c r="R582" s="67">
        <f t="shared" si="327"/>
        <v>0</v>
      </c>
      <c r="S582" s="67">
        <f t="shared" si="328"/>
        <v>0</v>
      </c>
      <c r="T582" s="67"/>
      <c r="U582" s="67">
        <f t="shared" si="329"/>
        <v>6</v>
      </c>
      <c r="V582" s="70" t="e">
        <f>VLOOKUP(C582,HORAS!$A$120:$A$137,1,FALSE)</f>
        <v>#N/A</v>
      </c>
      <c r="W582" s="67" t="b">
        <f t="shared" si="330"/>
        <v>1</v>
      </c>
      <c r="X582" s="59">
        <f t="shared" si="331"/>
        <v>0</v>
      </c>
      <c r="Y582" s="71">
        <f t="shared" si="332"/>
        <v>0</v>
      </c>
      <c r="Z582" s="71">
        <f t="shared" si="333"/>
        <v>0</v>
      </c>
      <c r="AA582" s="67">
        <f t="shared" si="334"/>
        <v>0</v>
      </c>
      <c r="AB582" s="67">
        <f t="shared" si="335"/>
        <v>0</v>
      </c>
      <c r="AC582" s="69">
        <f>IF(U582=7,IF(E582&gt;HORAS!$B$97,E582-HORAS!$B$97,0),IF(W582=FALSE,IF(E582&gt;HORAS!$B$97,E582-HORAS!$B$97,0),0))</f>
        <v>0</v>
      </c>
      <c r="AD582" s="71">
        <f t="shared" si="336"/>
        <v>0</v>
      </c>
      <c r="AE582" s="71">
        <f t="shared" si="337"/>
        <v>0</v>
      </c>
      <c r="AF582" s="68">
        <f>IF(AE582&lt;=HORAS!$B$115,0,IF(AE582&lt;=HORAS!$B$116,0.25,IF(AE582&lt;=HORAS!$B$117,0.5,IF(AE582&lt;=HORAS!$B$114,0.75,1))))</f>
        <v>0</v>
      </c>
      <c r="AG582" s="67">
        <f t="shared" si="338"/>
        <v>0</v>
      </c>
      <c r="AH582" s="67">
        <f>IF(AA582&gt;=8,IF(E582&lt;HORAS!$B$97,AF582,0),0)</f>
        <v>0</v>
      </c>
      <c r="AI582" s="67">
        <f>IF(E582&gt;=HORAS!$B$97,AF582,0)</f>
        <v>0</v>
      </c>
      <c r="AJ582" s="67">
        <f t="shared" si="339"/>
        <v>0</v>
      </c>
      <c r="AK582" s="67">
        <f t="shared" si="339"/>
        <v>0</v>
      </c>
      <c r="AL582" s="71">
        <f t="shared" si="340"/>
        <v>0</v>
      </c>
      <c r="AN582" s="59">
        <f t="shared" si="341"/>
        <v>0</v>
      </c>
      <c r="AO582" s="58">
        <f>IF(H582=1,IF(D582&lt;HORAS!$B$104,HORAS!$D$104-HORAS!$B$104,HORAS!$D$104-D582),0)</f>
        <v>0</v>
      </c>
      <c r="AP582" s="58">
        <f>IF(H582=1,IF(E582&gt;HORAS!$C$104,HORAS!$C$104,E582),0)</f>
        <v>0</v>
      </c>
      <c r="AQ582" s="58">
        <f t="shared" si="342"/>
        <v>0</v>
      </c>
      <c r="AR582" s="72">
        <f t="shared" si="343"/>
        <v>0</v>
      </c>
      <c r="AS582" s="72">
        <f t="shared" si="344"/>
        <v>0</v>
      </c>
      <c r="AT582" s="68">
        <f>IF(AS582&lt;=HORAS!$B$115,0,IF(AS582&lt;=HORAS!$B$116,0.25,IF(AS582&lt;=HORAS!$B$117,0.5,IF(AS582&lt;=HORAS!$B$114,0.75,1))))</f>
        <v>0</v>
      </c>
      <c r="AU582" s="67">
        <f t="shared" si="345"/>
        <v>0</v>
      </c>
      <c r="AV582" s="59">
        <f>IF(H582=1,IF(E582&gt;HORAS!$C$104,E582-HORAS!$C$104),0)</f>
        <v>0</v>
      </c>
      <c r="AW582" s="67">
        <f t="shared" si="346"/>
        <v>0</v>
      </c>
      <c r="AX582" s="67">
        <f t="shared" si="347"/>
        <v>0</v>
      </c>
      <c r="AY582" s="68">
        <f>IF(AX582&lt;=HORAS!$B$115,0,IF(AX582&lt;=HORAS!$B$116,0.25,IF(AX582&lt;=HORAS!$B$117,0.5,IF(AX582&lt;=HORAS!$B$114,0.75,1))))</f>
        <v>0</v>
      </c>
      <c r="AZ582" s="67">
        <f t="shared" si="348"/>
        <v>0</v>
      </c>
      <c r="BA582" s="67"/>
    </row>
    <row r="583" spans="1:53" s="72" customFormat="1" x14ac:dyDescent="0.2">
      <c r="A583" s="64"/>
      <c r="B583" s="64"/>
      <c r="C583" s="61"/>
      <c r="D583" s="62"/>
      <c r="E583" s="59"/>
      <c r="F583" s="66">
        <f>IF(G583=1,0,IF(E583&gt;HORAS!$B$96,E583-HORAS!$B$96,))</f>
        <v>0</v>
      </c>
      <c r="G583" s="67">
        <f t="shared" si="349"/>
        <v>0</v>
      </c>
      <c r="H583" s="67">
        <f>IF(D583&gt;=HORAS!$B$103,1,0)</f>
        <v>0</v>
      </c>
      <c r="I583" s="68">
        <f t="shared" si="350"/>
        <v>0</v>
      </c>
      <c r="J583" s="68">
        <f>IF(I583&lt;=HORAS!$B$115,0,IF(I583&lt;=HORAS!$B$116,0.25,IF(I583&lt;=HORAS!$B$117,0.5,IF(I583&lt;=HORAS!$B$114,0.75,1))))</f>
        <v>0</v>
      </c>
      <c r="K583" s="69">
        <f>IF(G583=1,0,IF(E583&gt;HORAS!$B$97,E583-HORAS!$B$97,0))</f>
        <v>0</v>
      </c>
      <c r="L583" s="68">
        <f t="shared" si="351"/>
        <v>0</v>
      </c>
      <c r="M583" s="68">
        <f t="shared" si="352"/>
        <v>0</v>
      </c>
      <c r="N583" s="67">
        <f t="shared" si="353"/>
        <v>0</v>
      </c>
      <c r="O583" s="67">
        <f>IF(E583&lt;HORAS!$B$97,J583,0)</f>
        <v>0</v>
      </c>
      <c r="P583" s="67">
        <f t="shared" si="354"/>
        <v>0</v>
      </c>
      <c r="Q583" s="67">
        <f>IF(E583&gt;HORAS!$B$97,J583,0)</f>
        <v>0</v>
      </c>
      <c r="R583" s="67">
        <f t="shared" si="327"/>
        <v>0</v>
      </c>
      <c r="S583" s="67">
        <f t="shared" si="328"/>
        <v>0</v>
      </c>
      <c r="T583" s="67"/>
      <c r="U583" s="67">
        <f t="shared" si="329"/>
        <v>6</v>
      </c>
      <c r="V583" s="70" t="e">
        <f>VLOOKUP(C583,HORAS!$A$120:$A$137,1,FALSE)</f>
        <v>#N/A</v>
      </c>
      <c r="W583" s="67" t="b">
        <f t="shared" si="330"/>
        <v>1</v>
      </c>
      <c r="X583" s="59">
        <f t="shared" si="331"/>
        <v>0</v>
      </c>
      <c r="Y583" s="71">
        <f t="shared" si="332"/>
        <v>0</v>
      </c>
      <c r="Z583" s="71">
        <f t="shared" si="333"/>
        <v>0</v>
      </c>
      <c r="AA583" s="67">
        <f t="shared" si="334"/>
        <v>0</v>
      </c>
      <c r="AB583" s="67">
        <f t="shared" si="335"/>
        <v>0</v>
      </c>
      <c r="AC583" s="69">
        <f>IF(U583=7,IF(E583&gt;HORAS!$B$97,E583-HORAS!$B$97,0),IF(W583=FALSE,IF(E583&gt;HORAS!$B$97,E583-HORAS!$B$97,0),0))</f>
        <v>0</v>
      </c>
      <c r="AD583" s="71">
        <f t="shared" si="336"/>
        <v>0</v>
      </c>
      <c r="AE583" s="71">
        <f t="shared" si="337"/>
        <v>0</v>
      </c>
      <c r="AF583" s="68">
        <f>IF(AE583&lt;=HORAS!$B$115,0,IF(AE583&lt;=HORAS!$B$116,0.25,IF(AE583&lt;=HORAS!$B$117,0.5,IF(AE583&lt;=HORAS!$B$114,0.75,1))))</f>
        <v>0</v>
      </c>
      <c r="AG583" s="67">
        <f t="shared" si="338"/>
        <v>0</v>
      </c>
      <c r="AH583" s="67">
        <f>IF(AA583&gt;=8,IF(E583&lt;HORAS!$B$97,AF583,0),0)</f>
        <v>0</v>
      </c>
      <c r="AI583" s="67">
        <f>IF(E583&gt;=HORAS!$B$97,AF583,0)</f>
        <v>0</v>
      </c>
      <c r="AJ583" s="67">
        <f t="shared" si="339"/>
        <v>0</v>
      </c>
      <c r="AK583" s="67">
        <f t="shared" si="339"/>
        <v>0</v>
      </c>
      <c r="AL583" s="71">
        <f t="shared" si="340"/>
        <v>0</v>
      </c>
      <c r="AN583" s="59">
        <f t="shared" si="341"/>
        <v>0</v>
      </c>
      <c r="AO583" s="58">
        <f>IF(H583=1,IF(D583&lt;HORAS!$B$104,HORAS!$D$104-HORAS!$B$104,HORAS!$D$104-D583),0)</f>
        <v>0</v>
      </c>
      <c r="AP583" s="58">
        <f>IF(H583=1,IF(E583&gt;HORAS!$C$104,HORAS!$C$104,E583),0)</f>
        <v>0</v>
      </c>
      <c r="AQ583" s="58">
        <f t="shared" si="342"/>
        <v>0</v>
      </c>
      <c r="AR583" s="72">
        <f t="shared" si="343"/>
        <v>0</v>
      </c>
      <c r="AS583" s="72">
        <f t="shared" si="344"/>
        <v>0</v>
      </c>
      <c r="AT583" s="68">
        <f>IF(AS583&lt;=HORAS!$B$115,0,IF(AS583&lt;=HORAS!$B$116,0.25,IF(AS583&lt;=HORAS!$B$117,0.5,IF(AS583&lt;=HORAS!$B$114,0.75,1))))</f>
        <v>0</v>
      </c>
      <c r="AU583" s="67">
        <f t="shared" si="345"/>
        <v>0</v>
      </c>
      <c r="AV583" s="59">
        <f>IF(H583=1,IF(E583&gt;HORAS!$C$104,E583-HORAS!$C$104),0)</f>
        <v>0</v>
      </c>
      <c r="AW583" s="67">
        <f t="shared" si="346"/>
        <v>0</v>
      </c>
      <c r="AX583" s="67">
        <f t="shared" si="347"/>
        <v>0</v>
      </c>
      <c r="AY583" s="68">
        <f>IF(AX583&lt;=HORAS!$B$115,0,IF(AX583&lt;=HORAS!$B$116,0.25,IF(AX583&lt;=HORAS!$B$117,0.5,IF(AX583&lt;=HORAS!$B$114,0.75,1))))</f>
        <v>0</v>
      </c>
      <c r="AZ583" s="67">
        <f t="shared" si="348"/>
        <v>0</v>
      </c>
      <c r="BA583" s="67"/>
    </row>
    <row r="584" spans="1:53" s="72" customFormat="1" x14ac:dyDescent="0.2">
      <c r="A584" s="64"/>
      <c r="B584" s="64"/>
      <c r="C584" s="61"/>
      <c r="D584" s="62"/>
      <c r="E584" s="63"/>
      <c r="F584" s="66">
        <f>IF(G584=1,0,IF(E584&gt;HORAS!$B$96,E584-HORAS!$B$96,))</f>
        <v>0</v>
      </c>
      <c r="G584" s="67">
        <f t="shared" si="349"/>
        <v>0</v>
      </c>
      <c r="H584" s="67">
        <f>IF(D584&gt;=HORAS!$B$103,1,0)</f>
        <v>0</v>
      </c>
      <c r="I584" s="68">
        <f t="shared" si="350"/>
        <v>0</v>
      </c>
      <c r="J584" s="68">
        <f>IF(I584&lt;=HORAS!$B$115,0,IF(I584&lt;=HORAS!$B$116,0.25,IF(I584&lt;=HORAS!$B$117,0.5,IF(I584&lt;=HORAS!$B$114,0.75,1))))</f>
        <v>0</v>
      </c>
      <c r="K584" s="69">
        <f>IF(G584=1,0,IF(E584&gt;HORAS!$B$97,E584-HORAS!$B$97,0))</f>
        <v>0</v>
      </c>
      <c r="L584" s="68">
        <f t="shared" si="351"/>
        <v>0</v>
      </c>
      <c r="M584" s="68">
        <f t="shared" si="352"/>
        <v>0</v>
      </c>
      <c r="N584" s="67">
        <f t="shared" si="353"/>
        <v>0</v>
      </c>
      <c r="O584" s="67">
        <f>IF(E584&lt;HORAS!$B$97,J584,0)</f>
        <v>0</v>
      </c>
      <c r="P584" s="67">
        <f t="shared" si="354"/>
        <v>0</v>
      </c>
      <c r="Q584" s="67">
        <f>IF(E584&gt;HORAS!$B$97,J584,0)</f>
        <v>0</v>
      </c>
      <c r="R584" s="67">
        <f t="shared" si="327"/>
        <v>0</v>
      </c>
      <c r="S584" s="67">
        <f t="shared" si="328"/>
        <v>0</v>
      </c>
      <c r="T584" s="67"/>
      <c r="U584" s="67">
        <f t="shared" si="329"/>
        <v>6</v>
      </c>
      <c r="V584" s="70" t="e">
        <f>VLOOKUP(C584,HORAS!$A$120:$A$137,1,FALSE)</f>
        <v>#N/A</v>
      </c>
      <c r="W584" s="67" t="b">
        <f t="shared" si="330"/>
        <v>1</v>
      </c>
      <c r="X584" s="59">
        <f t="shared" si="331"/>
        <v>0</v>
      </c>
      <c r="Y584" s="71">
        <f t="shared" si="332"/>
        <v>0</v>
      </c>
      <c r="Z584" s="71">
        <f t="shared" si="333"/>
        <v>0</v>
      </c>
      <c r="AA584" s="67">
        <f t="shared" si="334"/>
        <v>0</v>
      </c>
      <c r="AB584" s="67">
        <f t="shared" si="335"/>
        <v>0</v>
      </c>
      <c r="AC584" s="69">
        <f>IF(U584=7,IF(E584&gt;HORAS!$B$97,E584-HORAS!$B$97,0),IF(W584=FALSE,IF(E584&gt;HORAS!$B$97,E584-HORAS!$B$97,0),0))</f>
        <v>0</v>
      </c>
      <c r="AD584" s="71">
        <f t="shared" si="336"/>
        <v>0</v>
      </c>
      <c r="AE584" s="71">
        <f t="shared" si="337"/>
        <v>0</v>
      </c>
      <c r="AF584" s="68">
        <f>IF(AE584&lt;=HORAS!$B$115,0,IF(AE584&lt;=HORAS!$B$116,0.25,IF(AE584&lt;=HORAS!$B$117,0.5,IF(AE584&lt;=HORAS!$B$114,0.75,1))))</f>
        <v>0</v>
      </c>
      <c r="AG584" s="67">
        <f t="shared" si="338"/>
        <v>0</v>
      </c>
      <c r="AH584" s="67">
        <f>IF(AA584&gt;=8,IF(E584&lt;HORAS!$B$97,AF584,0),0)</f>
        <v>0</v>
      </c>
      <c r="AI584" s="67">
        <f>IF(E584&gt;=HORAS!$B$97,AF584,0)</f>
        <v>0</v>
      </c>
      <c r="AJ584" s="67">
        <f t="shared" si="339"/>
        <v>0</v>
      </c>
      <c r="AK584" s="67">
        <f t="shared" si="339"/>
        <v>0</v>
      </c>
      <c r="AL584" s="71">
        <f t="shared" si="340"/>
        <v>0</v>
      </c>
      <c r="AN584" s="59">
        <f t="shared" si="341"/>
        <v>0</v>
      </c>
      <c r="AO584" s="58">
        <f>IF(H584=1,IF(D584&lt;HORAS!$B$104,HORAS!$D$104-HORAS!$B$104,HORAS!$D$104-D584),0)</f>
        <v>0</v>
      </c>
      <c r="AP584" s="58">
        <f>IF(H584=1,IF(E584&gt;HORAS!$C$104,HORAS!$C$104,E584),0)</f>
        <v>0</v>
      </c>
      <c r="AQ584" s="58">
        <f t="shared" si="342"/>
        <v>0</v>
      </c>
      <c r="AR584" s="72">
        <f t="shared" si="343"/>
        <v>0</v>
      </c>
      <c r="AS584" s="72">
        <f t="shared" si="344"/>
        <v>0</v>
      </c>
      <c r="AT584" s="68">
        <f>IF(AS584&lt;=HORAS!$B$115,0,IF(AS584&lt;=HORAS!$B$116,0.25,IF(AS584&lt;=HORAS!$B$117,0.5,IF(AS584&lt;=HORAS!$B$114,0.75,1))))</f>
        <v>0</v>
      </c>
      <c r="AU584" s="67">
        <f t="shared" si="345"/>
        <v>0</v>
      </c>
      <c r="AV584" s="59">
        <f>IF(H584=1,IF(E584&gt;HORAS!$C$104,E584-HORAS!$C$104),0)</f>
        <v>0</v>
      </c>
      <c r="AW584" s="67">
        <f t="shared" si="346"/>
        <v>0</v>
      </c>
      <c r="AX584" s="67">
        <f t="shared" si="347"/>
        <v>0</v>
      </c>
      <c r="AY584" s="68">
        <f>IF(AX584&lt;=HORAS!$B$115,0,IF(AX584&lt;=HORAS!$B$116,0.25,IF(AX584&lt;=HORAS!$B$117,0.5,IF(AX584&lt;=HORAS!$B$114,0.75,1))))</f>
        <v>0</v>
      </c>
      <c r="AZ584" s="67">
        <f t="shared" si="348"/>
        <v>0</v>
      </c>
      <c r="BA584" s="67"/>
    </row>
    <row r="585" spans="1:53" s="72" customFormat="1" x14ac:dyDescent="0.2">
      <c r="A585" s="64"/>
      <c r="B585" s="64"/>
      <c r="C585" s="61"/>
      <c r="D585" s="62"/>
      <c r="E585" s="64"/>
      <c r="F585" s="66">
        <f>IF(G585=1,0,IF(E585&gt;HORAS!$B$96,E585-HORAS!$B$96,))</f>
        <v>0</v>
      </c>
      <c r="G585" s="67">
        <f t="shared" si="349"/>
        <v>0</v>
      </c>
      <c r="H585" s="67">
        <f>IF(D585&gt;=HORAS!$B$103,1,0)</f>
        <v>0</v>
      </c>
      <c r="I585" s="68">
        <f t="shared" si="350"/>
        <v>0</v>
      </c>
      <c r="J585" s="68">
        <f>IF(I585&lt;=HORAS!$B$115,0,IF(I585&lt;=HORAS!$B$116,0.25,IF(I585&lt;=HORAS!$B$117,0.5,IF(I585&lt;=HORAS!$B$114,0.75,1))))</f>
        <v>0</v>
      </c>
      <c r="K585" s="69">
        <f>IF(G585=1,0,IF(E585&gt;HORAS!$B$97,E585-HORAS!$B$97,0))</f>
        <v>0</v>
      </c>
      <c r="L585" s="68">
        <f t="shared" si="351"/>
        <v>0</v>
      </c>
      <c r="M585" s="68">
        <f t="shared" si="352"/>
        <v>0</v>
      </c>
      <c r="N585" s="67">
        <f t="shared" si="353"/>
        <v>0</v>
      </c>
      <c r="O585" s="67">
        <f>IF(E585&lt;HORAS!$B$97,J585,0)</f>
        <v>0</v>
      </c>
      <c r="P585" s="67">
        <f t="shared" si="354"/>
        <v>0</v>
      </c>
      <c r="Q585" s="67">
        <f>IF(E585&gt;HORAS!$B$97,J585,0)</f>
        <v>0</v>
      </c>
      <c r="R585" s="67">
        <f t="shared" si="327"/>
        <v>0</v>
      </c>
      <c r="S585" s="67">
        <f t="shared" si="328"/>
        <v>0</v>
      </c>
      <c r="T585" s="67"/>
      <c r="U585" s="67">
        <f t="shared" si="329"/>
        <v>6</v>
      </c>
      <c r="V585" s="70" t="e">
        <f>VLOOKUP(C585,HORAS!$A$120:$A$137,1,FALSE)</f>
        <v>#N/A</v>
      </c>
      <c r="W585" s="67" t="b">
        <f t="shared" si="330"/>
        <v>1</v>
      </c>
      <c r="X585" s="59">
        <f t="shared" si="331"/>
        <v>0</v>
      </c>
      <c r="Y585" s="71">
        <f t="shared" si="332"/>
        <v>0</v>
      </c>
      <c r="Z585" s="71">
        <f t="shared" si="333"/>
        <v>0</v>
      </c>
      <c r="AA585" s="67">
        <f t="shared" si="334"/>
        <v>0</v>
      </c>
      <c r="AB585" s="67">
        <f t="shared" si="335"/>
        <v>0</v>
      </c>
      <c r="AC585" s="69">
        <f>IF(U585=7,IF(E585&gt;HORAS!$B$97,E585-HORAS!$B$97,0),IF(W585=FALSE,IF(E585&gt;HORAS!$B$97,E585-HORAS!$B$97,0),0))</f>
        <v>0</v>
      </c>
      <c r="AD585" s="71">
        <f t="shared" si="336"/>
        <v>0</v>
      </c>
      <c r="AE585" s="71">
        <f t="shared" si="337"/>
        <v>0</v>
      </c>
      <c r="AF585" s="68">
        <f>IF(AE585&lt;=HORAS!$B$115,0,IF(AE585&lt;=HORAS!$B$116,0.25,IF(AE585&lt;=HORAS!$B$117,0.5,IF(AE585&lt;=HORAS!$B$114,0.75,1))))</f>
        <v>0</v>
      </c>
      <c r="AG585" s="67">
        <f t="shared" si="338"/>
        <v>0</v>
      </c>
      <c r="AH585" s="67">
        <f>IF(AA585&gt;=8,IF(E585&lt;HORAS!$B$97,AF585,0),0)</f>
        <v>0</v>
      </c>
      <c r="AI585" s="67">
        <f>IF(E585&gt;=HORAS!$B$97,AF585,0)</f>
        <v>0</v>
      </c>
      <c r="AJ585" s="67">
        <f t="shared" si="339"/>
        <v>0</v>
      </c>
      <c r="AK585" s="67">
        <f t="shared" si="339"/>
        <v>0</v>
      </c>
      <c r="AL585" s="71">
        <f t="shared" si="340"/>
        <v>0</v>
      </c>
      <c r="AN585" s="59">
        <f t="shared" si="341"/>
        <v>0</v>
      </c>
      <c r="AO585" s="58">
        <f>IF(H585=1,IF(D585&lt;HORAS!$B$104,HORAS!$D$104-HORAS!$B$104,HORAS!$D$104-D585),0)</f>
        <v>0</v>
      </c>
      <c r="AP585" s="58">
        <f>IF(H585=1,IF(E585&gt;HORAS!$C$104,HORAS!$C$104,E585),0)</f>
        <v>0</v>
      </c>
      <c r="AQ585" s="58">
        <f t="shared" si="342"/>
        <v>0</v>
      </c>
      <c r="AR585" s="72">
        <f t="shared" si="343"/>
        <v>0</v>
      </c>
      <c r="AS585" s="72">
        <f t="shared" si="344"/>
        <v>0</v>
      </c>
      <c r="AT585" s="68">
        <f>IF(AS585&lt;=HORAS!$B$115,0,IF(AS585&lt;=HORAS!$B$116,0.25,IF(AS585&lt;=HORAS!$B$117,0.5,IF(AS585&lt;=HORAS!$B$114,0.75,1))))</f>
        <v>0</v>
      </c>
      <c r="AU585" s="67">
        <f t="shared" si="345"/>
        <v>0</v>
      </c>
      <c r="AV585" s="59">
        <f>IF(H585=1,IF(E585&gt;HORAS!$C$104,E585-HORAS!$C$104),0)</f>
        <v>0</v>
      </c>
      <c r="AW585" s="67">
        <f t="shared" si="346"/>
        <v>0</v>
      </c>
      <c r="AX585" s="67">
        <f t="shared" si="347"/>
        <v>0</v>
      </c>
      <c r="AY585" s="68">
        <f>IF(AX585&lt;=HORAS!$B$115,0,IF(AX585&lt;=HORAS!$B$116,0.25,IF(AX585&lt;=HORAS!$B$117,0.5,IF(AX585&lt;=HORAS!$B$114,0.75,1))))</f>
        <v>0</v>
      </c>
      <c r="AZ585" s="67">
        <f t="shared" si="348"/>
        <v>0</v>
      </c>
      <c r="BA585" s="67"/>
    </row>
    <row r="586" spans="1:53" s="72" customFormat="1" x14ac:dyDescent="0.2">
      <c r="A586" s="64"/>
      <c r="B586" s="64"/>
      <c r="C586" s="61"/>
      <c r="D586" s="62"/>
      <c r="E586" s="59"/>
      <c r="F586" s="66">
        <f>IF(G586=1,0,IF(E586&gt;HORAS!$B$96,E586-HORAS!$B$96,))</f>
        <v>0</v>
      </c>
      <c r="G586" s="67">
        <f t="shared" si="349"/>
        <v>0</v>
      </c>
      <c r="H586" s="67">
        <f>IF(D586&gt;=HORAS!$B$103,1,0)</f>
        <v>0</v>
      </c>
      <c r="I586" s="68">
        <f t="shared" si="350"/>
        <v>0</v>
      </c>
      <c r="J586" s="68">
        <f>IF(I586&lt;=HORAS!$B$115,0,IF(I586&lt;=HORAS!$B$116,0.25,IF(I586&lt;=HORAS!$B$117,0.5,IF(I586&lt;=HORAS!$B$114,0.75,1))))</f>
        <v>0</v>
      </c>
      <c r="K586" s="69">
        <f>IF(G586=1,0,IF(E586&gt;HORAS!$B$97,E586-HORAS!$B$97,0))</f>
        <v>0</v>
      </c>
      <c r="L586" s="68">
        <f t="shared" si="351"/>
        <v>0</v>
      </c>
      <c r="M586" s="68">
        <f t="shared" si="352"/>
        <v>0</v>
      </c>
      <c r="N586" s="67">
        <f t="shared" si="353"/>
        <v>0</v>
      </c>
      <c r="O586" s="67">
        <f>IF(E586&lt;HORAS!$B$97,J586,0)</f>
        <v>0</v>
      </c>
      <c r="P586" s="67">
        <f t="shared" si="354"/>
        <v>0</v>
      </c>
      <c r="Q586" s="67">
        <f>IF(E586&gt;HORAS!$B$97,J586,0)</f>
        <v>0</v>
      </c>
      <c r="R586" s="67">
        <f t="shared" si="327"/>
        <v>0</v>
      </c>
      <c r="S586" s="67">
        <f t="shared" si="328"/>
        <v>0</v>
      </c>
      <c r="T586" s="67"/>
      <c r="U586" s="67">
        <f t="shared" si="329"/>
        <v>6</v>
      </c>
      <c r="V586" s="70" t="e">
        <f>VLOOKUP(C586,HORAS!$A$120:$A$137,1,FALSE)</f>
        <v>#N/A</v>
      </c>
      <c r="W586" s="67" t="b">
        <f t="shared" si="330"/>
        <v>1</v>
      </c>
      <c r="X586" s="59">
        <f t="shared" si="331"/>
        <v>0</v>
      </c>
      <c r="Y586" s="71">
        <f t="shared" si="332"/>
        <v>0</v>
      </c>
      <c r="Z586" s="71">
        <f t="shared" si="333"/>
        <v>0</v>
      </c>
      <c r="AA586" s="67">
        <f t="shared" si="334"/>
        <v>0</v>
      </c>
      <c r="AB586" s="67">
        <f t="shared" si="335"/>
        <v>0</v>
      </c>
      <c r="AC586" s="69">
        <f>IF(U586=7,IF(E586&gt;HORAS!$B$97,E586-HORAS!$B$97,0),IF(W586=FALSE,IF(E586&gt;HORAS!$B$97,E586-HORAS!$B$97,0),0))</f>
        <v>0</v>
      </c>
      <c r="AD586" s="71">
        <f t="shared" si="336"/>
        <v>0</v>
      </c>
      <c r="AE586" s="71">
        <f t="shared" si="337"/>
        <v>0</v>
      </c>
      <c r="AF586" s="68">
        <f>IF(AE586&lt;=HORAS!$B$115,0,IF(AE586&lt;=HORAS!$B$116,0.25,IF(AE586&lt;=HORAS!$B$117,0.5,IF(AE586&lt;=HORAS!$B$114,0.75,1))))</f>
        <v>0</v>
      </c>
      <c r="AG586" s="67">
        <f t="shared" si="338"/>
        <v>0</v>
      </c>
      <c r="AH586" s="67">
        <f>IF(AA586&gt;=8,IF(E586&lt;HORAS!$B$97,AF586,0),0)</f>
        <v>0</v>
      </c>
      <c r="AI586" s="67">
        <f>IF(E586&gt;=HORAS!$B$97,AF586,0)</f>
        <v>0</v>
      </c>
      <c r="AJ586" s="67">
        <f t="shared" si="339"/>
        <v>0</v>
      </c>
      <c r="AK586" s="67">
        <f t="shared" si="339"/>
        <v>0</v>
      </c>
      <c r="AL586" s="71">
        <f t="shared" si="340"/>
        <v>0</v>
      </c>
      <c r="AN586" s="59">
        <f t="shared" si="341"/>
        <v>0</v>
      </c>
      <c r="AO586" s="58">
        <f>IF(H586=1,IF(D586&lt;HORAS!$B$104,HORAS!$D$104-HORAS!$B$104,HORAS!$D$104-D586),0)</f>
        <v>0</v>
      </c>
      <c r="AP586" s="58">
        <f>IF(H586=1,IF(E586&gt;HORAS!$C$104,HORAS!$C$104,E586),0)</f>
        <v>0</v>
      </c>
      <c r="AQ586" s="58">
        <f t="shared" si="342"/>
        <v>0</v>
      </c>
      <c r="AR586" s="72">
        <f t="shared" si="343"/>
        <v>0</v>
      </c>
      <c r="AS586" s="72">
        <f t="shared" si="344"/>
        <v>0</v>
      </c>
      <c r="AT586" s="68">
        <f>IF(AS586&lt;=HORAS!$B$115,0,IF(AS586&lt;=HORAS!$B$116,0.25,IF(AS586&lt;=HORAS!$B$117,0.5,IF(AS586&lt;=HORAS!$B$114,0.75,1))))</f>
        <v>0</v>
      </c>
      <c r="AU586" s="67">
        <f t="shared" si="345"/>
        <v>0</v>
      </c>
      <c r="AV586" s="59">
        <f>IF(H586=1,IF(E586&gt;HORAS!$C$104,E586-HORAS!$C$104),0)</f>
        <v>0</v>
      </c>
      <c r="AW586" s="67">
        <f t="shared" si="346"/>
        <v>0</v>
      </c>
      <c r="AX586" s="67">
        <f t="shared" si="347"/>
        <v>0</v>
      </c>
      <c r="AY586" s="68">
        <f>IF(AX586&lt;=HORAS!$B$115,0,IF(AX586&lt;=HORAS!$B$116,0.25,IF(AX586&lt;=HORAS!$B$117,0.5,IF(AX586&lt;=HORAS!$B$114,0.75,1))))</f>
        <v>0</v>
      </c>
      <c r="AZ586" s="67">
        <f t="shared" si="348"/>
        <v>0</v>
      </c>
      <c r="BA586" s="67"/>
    </row>
    <row r="587" spans="1:53" s="72" customFormat="1" x14ac:dyDescent="0.2">
      <c r="A587" s="64"/>
      <c r="B587" s="64"/>
      <c r="C587" s="61"/>
      <c r="D587" s="62"/>
      <c r="E587" s="59"/>
      <c r="F587" s="66">
        <f>IF(G587=1,0,IF(E587&gt;HORAS!$B$96,E587-HORAS!$B$96,))</f>
        <v>0</v>
      </c>
      <c r="G587" s="67">
        <f t="shared" si="349"/>
        <v>0</v>
      </c>
      <c r="H587" s="67">
        <f>IF(D587&gt;=HORAS!$B$103,1,0)</f>
        <v>0</v>
      </c>
      <c r="I587" s="68">
        <f t="shared" si="350"/>
        <v>0</v>
      </c>
      <c r="J587" s="68">
        <f>IF(I587&lt;=HORAS!$B$115,0,IF(I587&lt;=HORAS!$B$116,0.25,IF(I587&lt;=HORAS!$B$117,0.5,IF(I587&lt;=HORAS!$B$114,0.75,1))))</f>
        <v>0</v>
      </c>
      <c r="K587" s="69">
        <f>IF(G587=1,0,IF(E587&gt;HORAS!$B$97,E587-HORAS!$B$97,0))</f>
        <v>0</v>
      </c>
      <c r="L587" s="68">
        <f t="shared" si="351"/>
        <v>0</v>
      </c>
      <c r="M587" s="68">
        <f t="shared" si="352"/>
        <v>0</v>
      </c>
      <c r="N587" s="67">
        <f t="shared" si="353"/>
        <v>0</v>
      </c>
      <c r="O587" s="67">
        <f>IF(E587&lt;HORAS!$B$97,J587,0)</f>
        <v>0</v>
      </c>
      <c r="P587" s="67">
        <f t="shared" si="354"/>
        <v>0</v>
      </c>
      <c r="Q587" s="67">
        <f>IF(E587&gt;HORAS!$B$97,J587,0)</f>
        <v>0</v>
      </c>
      <c r="R587" s="67">
        <f t="shared" si="327"/>
        <v>0</v>
      </c>
      <c r="S587" s="67">
        <f t="shared" si="328"/>
        <v>0</v>
      </c>
      <c r="T587" s="67"/>
      <c r="U587" s="67">
        <f t="shared" si="329"/>
        <v>6</v>
      </c>
      <c r="V587" s="70" t="e">
        <f>VLOOKUP(C587,HORAS!$A$120:$A$137,1,FALSE)</f>
        <v>#N/A</v>
      </c>
      <c r="W587" s="67" t="b">
        <f t="shared" si="330"/>
        <v>1</v>
      </c>
      <c r="X587" s="59">
        <f t="shared" si="331"/>
        <v>0</v>
      </c>
      <c r="Y587" s="71">
        <f t="shared" si="332"/>
        <v>0</v>
      </c>
      <c r="Z587" s="71">
        <f t="shared" si="333"/>
        <v>0</v>
      </c>
      <c r="AA587" s="67">
        <f t="shared" si="334"/>
        <v>0</v>
      </c>
      <c r="AB587" s="67">
        <f t="shared" si="335"/>
        <v>0</v>
      </c>
      <c r="AC587" s="69">
        <f>IF(U587=7,IF(E587&gt;HORAS!$B$97,E587-HORAS!$B$97,0),IF(W587=FALSE,IF(E587&gt;HORAS!$B$97,E587-HORAS!$B$97,0),0))</f>
        <v>0</v>
      </c>
      <c r="AD587" s="71">
        <f t="shared" si="336"/>
        <v>0</v>
      </c>
      <c r="AE587" s="71">
        <f t="shared" si="337"/>
        <v>0</v>
      </c>
      <c r="AF587" s="68">
        <f>IF(AE587&lt;=HORAS!$B$115,0,IF(AE587&lt;=HORAS!$B$116,0.25,IF(AE587&lt;=HORAS!$B$117,0.5,IF(AE587&lt;=HORAS!$B$114,0.75,1))))</f>
        <v>0</v>
      </c>
      <c r="AG587" s="67">
        <f t="shared" si="338"/>
        <v>0</v>
      </c>
      <c r="AH587" s="67">
        <f>IF(AA587&gt;=8,IF(E587&lt;HORAS!$B$97,AF587,0),0)</f>
        <v>0</v>
      </c>
      <c r="AI587" s="67">
        <f>IF(E587&gt;=HORAS!$B$97,AF587,0)</f>
        <v>0</v>
      </c>
      <c r="AJ587" s="67">
        <f t="shared" si="339"/>
        <v>0</v>
      </c>
      <c r="AK587" s="67">
        <f t="shared" si="339"/>
        <v>0</v>
      </c>
      <c r="AL587" s="71">
        <f t="shared" si="340"/>
        <v>0</v>
      </c>
      <c r="AN587" s="59">
        <f t="shared" si="341"/>
        <v>0</v>
      </c>
      <c r="AO587" s="58">
        <f>IF(H587=1,IF(D587&lt;HORAS!$B$104,HORAS!$D$104-HORAS!$B$104,HORAS!$D$104-D587),0)</f>
        <v>0</v>
      </c>
      <c r="AP587" s="58">
        <f>IF(H587=1,IF(E587&gt;HORAS!$C$104,HORAS!$C$104,E587),0)</f>
        <v>0</v>
      </c>
      <c r="AQ587" s="58">
        <f t="shared" si="342"/>
        <v>0</v>
      </c>
      <c r="AR587" s="72">
        <f t="shared" si="343"/>
        <v>0</v>
      </c>
      <c r="AS587" s="72">
        <f t="shared" si="344"/>
        <v>0</v>
      </c>
      <c r="AT587" s="68">
        <f>IF(AS587&lt;=HORAS!$B$115,0,IF(AS587&lt;=HORAS!$B$116,0.25,IF(AS587&lt;=HORAS!$B$117,0.5,IF(AS587&lt;=HORAS!$B$114,0.75,1))))</f>
        <v>0</v>
      </c>
      <c r="AU587" s="67">
        <f t="shared" si="345"/>
        <v>0</v>
      </c>
      <c r="AV587" s="59">
        <f>IF(H587=1,IF(E587&gt;HORAS!$C$104,E587-HORAS!$C$104),0)</f>
        <v>0</v>
      </c>
      <c r="AW587" s="67">
        <f t="shared" si="346"/>
        <v>0</v>
      </c>
      <c r="AX587" s="67">
        <f t="shared" si="347"/>
        <v>0</v>
      </c>
      <c r="AY587" s="68">
        <f>IF(AX587&lt;=HORAS!$B$115,0,IF(AX587&lt;=HORAS!$B$116,0.25,IF(AX587&lt;=HORAS!$B$117,0.5,IF(AX587&lt;=HORAS!$B$114,0.75,1))))</f>
        <v>0</v>
      </c>
      <c r="AZ587" s="67">
        <f t="shared" si="348"/>
        <v>0</v>
      </c>
      <c r="BA587" s="67"/>
    </row>
    <row r="588" spans="1:53" s="72" customFormat="1" x14ac:dyDescent="0.2">
      <c r="A588" s="64"/>
      <c r="B588" s="64"/>
      <c r="C588" s="61"/>
      <c r="D588" s="62"/>
      <c r="E588" s="59"/>
      <c r="F588" s="66">
        <f>IF(G588=1,0,IF(E588&gt;HORAS!$B$96,E588-HORAS!$B$96,))</f>
        <v>0</v>
      </c>
      <c r="G588" s="67">
        <f t="shared" si="349"/>
        <v>0</v>
      </c>
      <c r="H588" s="67">
        <f>IF(D588&gt;=HORAS!$B$103,1,0)</f>
        <v>0</v>
      </c>
      <c r="I588" s="68">
        <f t="shared" si="350"/>
        <v>0</v>
      </c>
      <c r="J588" s="68">
        <f>IF(I588&lt;=HORAS!$B$115,0,IF(I588&lt;=HORAS!$B$116,0.25,IF(I588&lt;=HORAS!$B$117,0.5,IF(I588&lt;=HORAS!$B$114,0.75,1))))</f>
        <v>0</v>
      </c>
      <c r="K588" s="69">
        <f>IF(G588=1,0,IF(E588&gt;HORAS!$B$97,E588-HORAS!$B$97,0))</f>
        <v>0</v>
      </c>
      <c r="L588" s="68">
        <f t="shared" si="351"/>
        <v>0</v>
      </c>
      <c r="M588" s="68">
        <f t="shared" si="352"/>
        <v>0</v>
      </c>
      <c r="N588" s="67">
        <f t="shared" si="353"/>
        <v>0</v>
      </c>
      <c r="O588" s="67">
        <f>IF(E588&lt;HORAS!$B$97,J588,0)</f>
        <v>0</v>
      </c>
      <c r="P588" s="67">
        <f t="shared" si="354"/>
        <v>0</v>
      </c>
      <c r="Q588" s="67">
        <f>IF(E588&gt;HORAS!$B$97,J588,0)</f>
        <v>0</v>
      </c>
      <c r="R588" s="67">
        <f t="shared" si="327"/>
        <v>0</v>
      </c>
      <c r="S588" s="67">
        <f t="shared" si="328"/>
        <v>0</v>
      </c>
      <c r="T588" s="67"/>
      <c r="U588" s="67">
        <f t="shared" si="329"/>
        <v>6</v>
      </c>
      <c r="V588" s="70" t="e">
        <f>VLOOKUP(C588,HORAS!$A$120:$A$137,1,FALSE)</f>
        <v>#N/A</v>
      </c>
      <c r="W588" s="67" t="b">
        <f t="shared" si="330"/>
        <v>1</v>
      </c>
      <c r="X588" s="59">
        <f t="shared" si="331"/>
        <v>0</v>
      </c>
      <c r="Y588" s="71">
        <f t="shared" si="332"/>
        <v>0</v>
      </c>
      <c r="Z588" s="71">
        <f t="shared" si="333"/>
        <v>0</v>
      </c>
      <c r="AA588" s="67">
        <f t="shared" si="334"/>
        <v>0</v>
      </c>
      <c r="AB588" s="67">
        <f t="shared" si="335"/>
        <v>0</v>
      </c>
      <c r="AC588" s="69">
        <f>IF(U588=7,IF(E588&gt;HORAS!$B$97,E588-HORAS!$B$97,0),IF(W588=FALSE,IF(E588&gt;HORAS!$B$97,E588-HORAS!$B$97,0),0))</f>
        <v>0</v>
      </c>
      <c r="AD588" s="71">
        <f t="shared" si="336"/>
        <v>0</v>
      </c>
      <c r="AE588" s="71">
        <f t="shared" si="337"/>
        <v>0</v>
      </c>
      <c r="AF588" s="68">
        <f>IF(AE588&lt;=HORAS!$B$115,0,IF(AE588&lt;=HORAS!$B$116,0.25,IF(AE588&lt;=HORAS!$B$117,0.5,IF(AE588&lt;=HORAS!$B$114,0.75,1))))</f>
        <v>0</v>
      </c>
      <c r="AG588" s="67">
        <f t="shared" si="338"/>
        <v>0</v>
      </c>
      <c r="AH588" s="67">
        <f>IF(AA588&gt;=8,IF(E588&lt;HORAS!$B$97,AF588,0),0)</f>
        <v>0</v>
      </c>
      <c r="AI588" s="67">
        <f>IF(E588&gt;=HORAS!$B$97,AF588,0)</f>
        <v>0</v>
      </c>
      <c r="AJ588" s="67">
        <f t="shared" si="339"/>
        <v>0</v>
      </c>
      <c r="AK588" s="67">
        <f t="shared" si="339"/>
        <v>0</v>
      </c>
      <c r="AL588" s="71">
        <f t="shared" si="340"/>
        <v>0</v>
      </c>
      <c r="AN588" s="59">
        <f t="shared" si="341"/>
        <v>0</v>
      </c>
      <c r="AO588" s="58">
        <f>IF(H588=1,IF(D588&lt;HORAS!$B$104,HORAS!$D$104-HORAS!$B$104,HORAS!$D$104-D588),0)</f>
        <v>0</v>
      </c>
      <c r="AP588" s="58">
        <f>IF(H588=1,IF(E588&gt;HORAS!$C$104,HORAS!$C$104,E588),0)</f>
        <v>0</v>
      </c>
      <c r="AQ588" s="58">
        <f t="shared" si="342"/>
        <v>0</v>
      </c>
      <c r="AR588" s="72">
        <f t="shared" si="343"/>
        <v>0</v>
      </c>
      <c r="AS588" s="72">
        <f t="shared" si="344"/>
        <v>0</v>
      </c>
      <c r="AT588" s="68">
        <f>IF(AS588&lt;=HORAS!$B$115,0,IF(AS588&lt;=HORAS!$B$116,0.25,IF(AS588&lt;=HORAS!$B$117,0.5,IF(AS588&lt;=HORAS!$B$114,0.75,1))))</f>
        <v>0</v>
      </c>
      <c r="AU588" s="67">
        <f t="shared" si="345"/>
        <v>0</v>
      </c>
      <c r="AV588" s="59">
        <f>IF(H588=1,IF(E588&gt;HORAS!$C$104,E588-HORAS!$C$104),0)</f>
        <v>0</v>
      </c>
      <c r="AW588" s="67">
        <f t="shared" si="346"/>
        <v>0</v>
      </c>
      <c r="AX588" s="67">
        <f t="shared" si="347"/>
        <v>0</v>
      </c>
      <c r="AY588" s="68">
        <f>IF(AX588&lt;=HORAS!$B$115,0,IF(AX588&lt;=HORAS!$B$116,0.25,IF(AX588&lt;=HORAS!$B$117,0.5,IF(AX588&lt;=HORAS!$B$114,0.75,1))))</f>
        <v>0</v>
      </c>
      <c r="AZ588" s="67">
        <f t="shared" si="348"/>
        <v>0</v>
      </c>
      <c r="BA588" s="67"/>
    </row>
    <row r="589" spans="1:53" s="72" customFormat="1" x14ac:dyDescent="0.2">
      <c r="A589" s="64"/>
      <c r="B589" s="64"/>
      <c r="C589" s="61"/>
      <c r="D589" s="62"/>
      <c r="E589" s="59"/>
      <c r="F589" s="66">
        <f>IF(G589=1,0,IF(E589&gt;HORAS!$B$96,E589-HORAS!$B$96,))</f>
        <v>0</v>
      </c>
      <c r="G589" s="67">
        <f t="shared" si="349"/>
        <v>0</v>
      </c>
      <c r="H589" s="67">
        <f>IF(D589&gt;=HORAS!$B$103,1,0)</f>
        <v>0</v>
      </c>
      <c r="I589" s="68">
        <f t="shared" si="350"/>
        <v>0</v>
      </c>
      <c r="J589" s="68">
        <f>IF(I589&lt;=HORAS!$B$115,0,IF(I589&lt;=HORAS!$B$116,0.25,IF(I589&lt;=HORAS!$B$117,0.5,IF(I589&lt;=HORAS!$B$114,0.75,1))))</f>
        <v>0</v>
      </c>
      <c r="K589" s="69">
        <f>IF(G589=1,0,IF(E589&gt;HORAS!$B$97,E589-HORAS!$B$97,0))</f>
        <v>0</v>
      </c>
      <c r="L589" s="68">
        <f t="shared" si="351"/>
        <v>0</v>
      </c>
      <c r="M589" s="68">
        <f t="shared" si="352"/>
        <v>0</v>
      </c>
      <c r="N589" s="67">
        <f t="shared" si="353"/>
        <v>0</v>
      </c>
      <c r="O589" s="67">
        <f>IF(E589&lt;HORAS!$B$97,J589,0)</f>
        <v>0</v>
      </c>
      <c r="P589" s="67">
        <f t="shared" si="354"/>
        <v>0</v>
      </c>
      <c r="Q589" s="67">
        <f>IF(E589&gt;HORAS!$B$97,J589,0)</f>
        <v>0</v>
      </c>
      <c r="R589" s="67">
        <f t="shared" si="327"/>
        <v>0</v>
      </c>
      <c r="S589" s="67">
        <f t="shared" si="328"/>
        <v>0</v>
      </c>
      <c r="T589" s="67"/>
      <c r="U589" s="67">
        <f t="shared" si="329"/>
        <v>6</v>
      </c>
      <c r="V589" s="70" t="e">
        <f>VLOOKUP(C589,HORAS!$A$120:$A$137,1,FALSE)</f>
        <v>#N/A</v>
      </c>
      <c r="W589" s="67" t="b">
        <f t="shared" si="330"/>
        <v>1</v>
      </c>
      <c r="X589" s="59">
        <f t="shared" si="331"/>
        <v>0</v>
      </c>
      <c r="Y589" s="71">
        <f t="shared" si="332"/>
        <v>0</v>
      </c>
      <c r="Z589" s="71">
        <f t="shared" si="333"/>
        <v>0</v>
      </c>
      <c r="AA589" s="67">
        <f t="shared" si="334"/>
        <v>0</v>
      </c>
      <c r="AB589" s="67">
        <f t="shared" si="335"/>
        <v>0</v>
      </c>
      <c r="AC589" s="69">
        <f>IF(U589=7,IF(E589&gt;HORAS!$B$97,E589-HORAS!$B$97,0),IF(W589=FALSE,IF(E589&gt;HORAS!$B$97,E589-HORAS!$B$97,0),0))</f>
        <v>0</v>
      </c>
      <c r="AD589" s="71">
        <f t="shared" si="336"/>
        <v>0</v>
      </c>
      <c r="AE589" s="71">
        <f t="shared" si="337"/>
        <v>0</v>
      </c>
      <c r="AF589" s="68">
        <f>IF(AE589&lt;=HORAS!$B$115,0,IF(AE589&lt;=HORAS!$B$116,0.25,IF(AE589&lt;=HORAS!$B$117,0.5,IF(AE589&lt;=HORAS!$B$114,0.75,1))))</f>
        <v>0</v>
      </c>
      <c r="AG589" s="67">
        <f t="shared" si="338"/>
        <v>0</v>
      </c>
      <c r="AH589" s="67">
        <f>IF(AA589&gt;=8,IF(E589&lt;HORAS!$B$97,AF589,0),0)</f>
        <v>0</v>
      </c>
      <c r="AI589" s="67">
        <f>IF(E589&gt;=HORAS!$B$97,AF589,0)</f>
        <v>0</v>
      </c>
      <c r="AJ589" s="67">
        <f t="shared" si="339"/>
        <v>0</v>
      </c>
      <c r="AK589" s="67">
        <f t="shared" si="339"/>
        <v>0</v>
      </c>
      <c r="AL589" s="71">
        <f t="shared" si="340"/>
        <v>0</v>
      </c>
      <c r="AN589" s="59">
        <f t="shared" si="341"/>
        <v>0</v>
      </c>
      <c r="AO589" s="58">
        <f>IF(H589=1,IF(D589&lt;HORAS!$B$104,HORAS!$D$104-HORAS!$B$104,HORAS!$D$104-D589),0)</f>
        <v>0</v>
      </c>
      <c r="AP589" s="58">
        <f>IF(H589=1,IF(E589&gt;HORAS!$C$104,HORAS!$C$104,E589),0)</f>
        <v>0</v>
      </c>
      <c r="AQ589" s="58">
        <f t="shared" si="342"/>
        <v>0</v>
      </c>
      <c r="AR589" s="72">
        <f t="shared" si="343"/>
        <v>0</v>
      </c>
      <c r="AS589" s="72">
        <f t="shared" si="344"/>
        <v>0</v>
      </c>
      <c r="AT589" s="68">
        <f>IF(AS589&lt;=HORAS!$B$115,0,IF(AS589&lt;=HORAS!$B$116,0.25,IF(AS589&lt;=HORAS!$B$117,0.5,IF(AS589&lt;=HORAS!$B$114,0.75,1))))</f>
        <v>0</v>
      </c>
      <c r="AU589" s="67">
        <f t="shared" si="345"/>
        <v>0</v>
      </c>
      <c r="AV589" s="59">
        <f>IF(H589=1,IF(E589&gt;HORAS!$C$104,E589-HORAS!$C$104),0)</f>
        <v>0</v>
      </c>
      <c r="AW589" s="67">
        <f t="shared" si="346"/>
        <v>0</v>
      </c>
      <c r="AX589" s="67">
        <f t="shared" si="347"/>
        <v>0</v>
      </c>
      <c r="AY589" s="68">
        <f>IF(AX589&lt;=HORAS!$B$115,0,IF(AX589&lt;=HORAS!$B$116,0.25,IF(AX589&lt;=HORAS!$B$117,0.5,IF(AX589&lt;=HORAS!$B$114,0.75,1))))</f>
        <v>0</v>
      </c>
      <c r="AZ589" s="67">
        <f t="shared" si="348"/>
        <v>0</v>
      </c>
      <c r="BA589" s="67"/>
    </row>
    <row r="590" spans="1:53" s="72" customFormat="1" x14ac:dyDescent="0.2">
      <c r="A590" s="64"/>
      <c r="B590" s="64"/>
      <c r="C590" s="61"/>
      <c r="D590" s="62"/>
      <c r="E590" s="59"/>
      <c r="F590" s="66">
        <f>IF(G590=1,0,IF(E590&gt;HORAS!$B$96,E590-HORAS!$B$96,))</f>
        <v>0</v>
      </c>
      <c r="G590" s="67">
        <f t="shared" si="349"/>
        <v>0</v>
      </c>
      <c r="H590" s="67">
        <f>IF(D590&gt;=HORAS!$B$103,1,0)</f>
        <v>0</v>
      </c>
      <c r="I590" s="68">
        <f t="shared" si="350"/>
        <v>0</v>
      </c>
      <c r="J590" s="68">
        <f>IF(I590&lt;=HORAS!$B$115,0,IF(I590&lt;=HORAS!$B$116,0.25,IF(I590&lt;=HORAS!$B$117,0.5,IF(I590&lt;=HORAS!$B$114,0.75,1))))</f>
        <v>0</v>
      </c>
      <c r="K590" s="69">
        <f>IF(G590=1,0,IF(E590&gt;HORAS!$B$97,E590-HORAS!$B$97,0))</f>
        <v>0</v>
      </c>
      <c r="L590" s="68">
        <f t="shared" si="351"/>
        <v>0</v>
      </c>
      <c r="M590" s="68">
        <f t="shared" si="352"/>
        <v>0</v>
      </c>
      <c r="N590" s="67">
        <f t="shared" si="353"/>
        <v>0</v>
      </c>
      <c r="O590" s="67">
        <f>IF(E590&lt;HORAS!$B$97,J590,0)</f>
        <v>0</v>
      </c>
      <c r="P590" s="67">
        <f t="shared" si="354"/>
        <v>0</v>
      </c>
      <c r="Q590" s="67">
        <f>IF(E590&gt;HORAS!$B$97,J590,0)</f>
        <v>0</v>
      </c>
      <c r="R590" s="67">
        <f t="shared" si="327"/>
        <v>0</v>
      </c>
      <c r="S590" s="67">
        <f t="shared" si="328"/>
        <v>0</v>
      </c>
      <c r="T590" s="67"/>
      <c r="U590" s="67">
        <f t="shared" si="329"/>
        <v>6</v>
      </c>
      <c r="V590" s="70" t="e">
        <f>VLOOKUP(C590,HORAS!$A$120:$A$137,1,FALSE)</f>
        <v>#N/A</v>
      </c>
      <c r="W590" s="67" t="b">
        <f t="shared" si="330"/>
        <v>1</v>
      </c>
      <c r="X590" s="59">
        <f t="shared" si="331"/>
        <v>0</v>
      </c>
      <c r="Y590" s="71">
        <f t="shared" si="332"/>
        <v>0</v>
      </c>
      <c r="Z590" s="71">
        <f t="shared" si="333"/>
        <v>0</v>
      </c>
      <c r="AA590" s="67">
        <f t="shared" si="334"/>
        <v>0</v>
      </c>
      <c r="AB590" s="67">
        <f t="shared" si="335"/>
        <v>0</v>
      </c>
      <c r="AC590" s="69">
        <f>IF(U590=7,IF(E590&gt;HORAS!$B$97,E590-HORAS!$B$97,0),IF(W590=FALSE,IF(E590&gt;HORAS!$B$97,E590-HORAS!$B$97,0),0))</f>
        <v>0</v>
      </c>
      <c r="AD590" s="71">
        <f t="shared" si="336"/>
        <v>0</v>
      </c>
      <c r="AE590" s="71">
        <f t="shared" si="337"/>
        <v>0</v>
      </c>
      <c r="AF590" s="68">
        <f>IF(AE590&lt;=HORAS!$B$115,0,IF(AE590&lt;=HORAS!$B$116,0.25,IF(AE590&lt;=HORAS!$B$117,0.5,IF(AE590&lt;=HORAS!$B$114,0.75,1))))</f>
        <v>0</v>
      </c>
      <c r="AG590" s="67">
        <f t="shared" si="338"/>
        <v>0</v>
      </c>
      <c r="AH590" s="67">
        <f>IF(AA590&gt;=8,IF(E590&lt;HORAS!$B$97,AF590,0),0)</f>
        <v>0</v>
      </c>
      <c r="AI590" s="67">
        <f>IF(E590&gt;=HORAS!$B$97,AF590,0)</f>
        <v>0</v>
      </c>
      <c r="AJ590" s="67">
        <f t="shared" si="339"/>
        <v>0</v>
      </c>
      <c r="AK590" s="67">
        <f t="shared" si="339"/>
        <v>0</v>
      </c>
      <c r="AL590" s="71">
        <f t="shared" si="340"/>
        <v>0</v>
      </c>
      <c r="AN590" s="59">
        <f t="shared" si="341"/>
        <v>0</v>
      </c>
      <c r="AO590" s="58">
        <f>IF(H590=1,IF(D590&lt;HORAS!$B$104,HORAS!$D$104-HORAS!$B$104,HORAS!$D$104-D590),0)</f>
        <v>0</v>
      </c>
      <c r="AP590" s="58">
        <f>IF(H590=1,IF(E590&gt;HORAS!$C$104,HORAS!$C$104,E590),0)</f>
        <v>0</v>
      </c>
      <c r="AQ590" s="58">
        <f t="shared" si="342"/>
        <v>0</v>
      </c>
      <c r="AR590" s="72">
        <f t="shared" si="343"/>
        <v>0</v>
      </c>
      <c r="AS590" s="72">
        <f t="shared" si="344"/>
        <v>0</v>
      </c>
      <c r="AT590" s="68">
        <f>IF(AS590&lt;=HORAS!$B$115,0,IF(AS590&lt;=HORAS!$B$116,0.25,IF(AS590&lt;=HORAS!$B$117,0.5,IF(AS590&lt;=HORAS!$B$114,0.75,1))))</f>
        <v>0</v>
      </c>
      <c r="AU590" s="67">
        <f t="shared" si="345"/>
        <v>0</v>
      </c>
      <c r="AV590" s="59">
        <f>IF(H590=1,IF(E590&gt;HORAS!$C$104,E590-HORAS!$C$104),0)</f>
        <v>0</v>
      </c>
      <c r="AW590" s="67">
        <f t="shared" si="346"/>
        <v>0</v>
      </c>
      <c r="AX590" s="67">
        <f t="shared" si="347"/>
        <v>0</v>
      </c>
      <c r="AY590" s="68">
        <f>IF(AX590&lt;=HORAS!$B$115,0,IF(AX590&lt;=HORAS!$B$116,0.25,IF(AX590&lt;=HORAS!$B$117,0.5,IF(AX590&lt;=HORAS!$B$114,0.75,1))))</f>
        <v>0</v>
      </c>
      <c r="AZ590" s="67">
        <f t="shared" si="348"/>
        <v>0</v>
      </c>
      <c r="BA590" s="67"/>
    </row>
    <row r="591" spans="1:53" s="72" customFormat="1" x14ac:dyDescent="0.2">
      <c r="A591" s="64"/>
      <c r="B591" s="64"/>
      <c r="C591" s="61"/>
      <c r="D591" s="62"/>
      <c r="E591" s="59"/>
      <c r="F591" s="66">
        <f>IF(G591=1,0,IF(E591&gt;HORAS!$B$96,E591-HORAS!$B$96,))</f>
        <v>0</v>
      </c>
      <c r="G591" s="67">
        <f t="shared" si="349"/>
        <v>0</v>
      </c>
      <c r="H591" s="67">
        <f>IF(D591&gt;=HORAS!$B$103,1,0)</f>
        <v>0</v>
      </c>
      <c r="I591" s="68">
        <f t="shared" si="350"/>
        <v>0</v>
      </c>
      <c r="J591" s="68">
        <f>IF(I591&lt;=HORAS!$B$115,0,IF(I591&lt;=HORAS!$B$116,0.25,IF(I591&lt;=HORAS!$B$117,0.5,IF(I591&lt;=HORAS!$B$114,0.75,1))))</f>
        <v>0</v>
      </c>
      <c r="K591" s="69">
        <f>IF(G591=1,0,IF(E591&gt;HORAS!$B$97,E591-HORAS!$B$97,0))</f>
        <v>0</v>
      </c>
      <c r="L591" s="68">
        <f t="shared" si="351"/>
        <v>0</v>
      </c>
      <c r="M591" s="68">
        <f t="shared" si="352"/>
        <v>0</v>
      </c>
      <c r="N591" s="67">
        <f t="shared" si="353"/>
        <v>0</v>
      </c>
      <c r="O591" s="67">
        <f>IF(E591&lt;HORAS!$B$97,J591,0)</f>
        <v>0</v>
      </c>
      <c r="P591" s="67">
        <f t="shared" si="354"/>
        <v>0</v>
      </c>
      <c r="Q591" s="67">
        <f>IF(E591&gt;HORAS!$B$97,J591,0)</f>
        <v>0</v>
      </c>
      <c r="R591" s="67">
        <f t="shared" si="327"/>
        <v>0</v>
      </c>
      <c r="S591" s="67">
        <f t="shared" si="328"/>
        <v>0</v>
      </c>
      <c r="T591" s="67"/>
      <c r="U591" s="67">
        <f t="shared" si="329"/>
        <v>6</v>
      </c>
      <c r="V591" s="70" t="e">
        <f>VLOOKUP(C591,HORAS!$A$120:$A$137,1,FALSE)</f>
        <v>#N/A</v>
      </c>
      <c r="W591" s="67" t="b">
        <f t="shared" si="330"/>
        <v>1</v>
      </c>
      <c r="X591" s="59">
        <f t="shared" si="331"/>
        <v>0</v>
      </c>
      <c r="Y591" s="71">
        <f t="shared" si="332"/>
        <v>0</v>
      </c>
      <c r="Z591" s="71">
        <f t="shared" si="333"/>
        <v>0</v>
      </c>
      <c r="AA591" s="67">
        <f t="shared" si="334"/>
        <v>0</v>
      </c>
      <c r="AB591" s="67">
        <f t="shared" si="335"/>
        <v>0</v>
      </c>
      <c r="AC591" s="69">
        <f>IF(U591=7,IF(E591&gt;HORAS!$B$97,E591-HORAS!$B$97,0),IF(W591=FALSE,IF(E591&gt;HORAS!$B$97,E591-HORAS!$B$97,0),0))</f>
        <v>0</v>
      </c>
      <c r="AD591" s="71">
        <f t="shared" si="336"/>
        <v>0</v>
      </c>
      <c r="AE591" s="71">
        <f t="shared" si="337"/>
        <v>0</v>
      </c>
      <c r="AF591" s="68">
        <f>IF(AE591&lt;=HORAS!$B$115,0,IF(AE591&lt;=HORAS!$B$116,0.25,IF(AE591&lt;=HORAS!$B$117,0.5,IF(AE591&lt;=HORAS!$B$114,0.75,1))))</f>
        <v>0</v>
      </c>
      <c r="AG591" s="67">
        <f t="shared" si="338"/>
        <v>0</v>
      </c>
      <c r="AH591" s="67">
        <f>IF(AA591&gt;=8,IF(E591&lt;HORAS!$B$97,AF591,0),0)</f>
        <v>0</v>
      </c>
      <c r="AI591" s="67">
        <f>IF(E591&gt;=HORAS!$B$97,AF591,0)</f>
        <v>0</v>
      </c>
      <c r="AJ591" s="67">
        <f t="shared" si="339"/>
        <v>0</v>
      </c>
      <c r="AK591" s="67">
        <f t="shared" si="339"/>
        <v>0</v>
      </c>
      <c r="AL591" s="71">
        <f t="shared" si="340"/>
        <v>0</v>
      </c>
      <c r="AN591" s="59">
        <f t="shared" si="341"/>
        <v>0</v>
      </c>
      <c r="AO591" s="58">
        <f>IF(H591=1,IF(D591&lt;HORAS!$B$104,HORAS!$D$104-HORAS!$B$104,HORAS!$D$104-D591),0)</f>
        <v>0</v>
      </c>
      <c r="AP591" s="58">
        <f>IF(H591=1,IF(E591&gt;HORAS!$C$104,HORAS!$C$104,E591),0)</f>
        <v>0</v>
      </c>
      <c r="AQ591" s="58">
        <f t="shared" si="342"/>
        <v>0</v>
      </c>
      <c r="AR591" s="72">
        <f t="shared" si="343"/>
        <v>0</v>
      </c>
      <c r="AS591" s="72">
        <f t="shared" si="344"/>
        <v>0</v>
      </c>
      <c r="AT591" s="68">
        <f>IF(AS591&lt;=HORAS!$B$115,0,IF(AS591&lt;=HORAS!$B$116,0.25,IF(AS591&lt;=HORAS!$B$117,0.5,IF(AS591&lt;=HORAS!$B$114,0.75,1))))</f>
        <v>0</v>
      </c>
      <c r="AU591" s="67">
        <f t="shared" si="345"/>
        <v>0</v>
      </c>
      <c r="AV591" s="59">
        <f>IF(H591=1,IF(E591&gt;HORAS!$C$104,E591-HORAS!$C$104),0)</f>
        <v>0</v>
      </c>
      <c r="AW591" s="67">
        <f t="shared" si="346"/>
        <v>0</v>
      </c>
      <c r="AX591" s="67">
        <f t="shared" si="347"/>
        <v>0</v>
      </c>
      <c r="AY591" s="68">
        <f>IF(AX591&lt;=HORAS!$B$115,0,IF(AX591&lt;=HORAS!$B$116,0.25,IF(AX591&lt;=HORAS!$B$117,0.5,IF(AX591&lt;=HORAS!$B$114,0.75,1))))</f>
        <v>0</v>
      </c>
      <c r="AZ591" s="67">
        <f t="shared" si="348"/>
        <v>0</v>
      </c>
      <c r="BA591" s="67"/>
    </row>
    <row r="592" spans="1:53" s="72" customFormat="1" x14ac:dyDescent="0.2">
      <c r="A592" s="64"/>
      <c r="B592" s="64"/>
      <c r="C592" s="61"/>
      <c r="D592" s="62"/>
      <c r="E592" s="59"/>
      <c r="F592" s="66">
        <f>IF(G592=1,0,IF(E592&gt;HORAS!$B$96,E592-HORAS!$B$96,))</f>
        <v>0</v>
      </c>
      <c r="G592" s="67">
        <f t="shared" si="349"/>
        <v>0</v>
      </c>
      <c r="H592" s="67">
        <f>IF(D592&gt;=HORAS!$B$103,1,0)</f>
        <v>0</v>
      </c>
      <c r="I592" s="68">
        <f t="shared" si="350"/>
        <v>0</v>
      </c>
      <c r="J592" s="68">
        <f>IF(I592&lt;=HORAS!$B$115,0,IF(I592&lt;=HORAS!$B$116,0.25,IF(I592&lt;=HORAS!$B$117,0.5,IF(I592&lt;=HORAS!$B$114,0.75,1))))</f>
        <v>0</v>
      </c>
      <c r="K592" s="69">
        <f>IF(G592=1,0,IF(E592&gt;HORAS!$B$97,E592-HORAS!$B$97,0))</f>
        <v>0</v>
      </c>
      <c r="L592" s="68">
        <f t="shared" si="351"/>
        <v>0</v>
      </c>
      <c r="M592" s="68">
        <f t="shared" si="352"/>
        <v>0</v>
      </c>
      <c r="N592" s="67">
        <f t="shared" si="353"/>
        <v>0</v>
      </c>
      <c r="O592" s="67">
        <f>IF(E592&lt;HORAS!$B$97,J592,0)</f>
        <v>0</v>
      </c>
      <c r="P592" s="67">
        <f t="shared" si="354"/>
        <v>0</v>
      </c>
      <c r="Q592" s="67">
        <f>IF(E592&gt;HORAS!$B$97,J592,0)</f>
        <v>0</v>
      </c>
      <c r="R592" s="67">
        <f t="shared" si="327"/>
        <v>0</v>
      </c>
      <c r="S592" s="67">
        <f t="shared" si="328"/>
        <v>0</v>
      </c>
      <c r="T592" s="67"/>
      <c r="U592" s="67">
        <f t="shared" si="329"/>
        <v>6</v>
      </c>
      <c r="V592" s="70" t="e">
        <f>VLOOKUP(C592,HORAS!$A$120:$A$137,1,FALSE)</f>
        <v>#N/A</v>
      </c>
      <c r="W592" s="67" t="b">
        <f t="shared" si="330"/>
        <v>1</v>
      </c>
      <c r="X592" s="59">
        <f t="shared" si="331"/>
        <v>0</v>
      </c>
      <c r="Y592" s="71">
        <f t="shared" si="332"/>
        <v>0</v>
      </c>
      <c r="Z592" s="71">
        <f t="shared" si="333"/>
        <v>0</v>
      </c>
      <c r="AA592" s="67">
        <f t="shared" si="334"/>
        <v>0</v>
      </c>
      <c r="AB592" s="67">
        <f t="shared" si="335"/>
        <v>0</v>
      </c>
      <c r="AC592" s="69">
        <f>IF(U592=7,IF(E592&gt;HORAS!$B$97,E592-HORAS!$B$97,0),IF(W592=FALSE,IF(E592&gt;HORAS!$B$97,E592-HORAS!$B$97,0),0))</f>
        <v>0</v>
      </c>
      <c r="AD592" s="71">
        <f t="shared" si="336"/>
        <v>0</v>
      </c>
      <c r="AE592" s="71">
        <f t="shared" si="337"/>
        <v>0</v>
      </c>
      <c r="AF592" s="68">
        <f>IF(AE592&lt;=HORAS!$B$115,0,IF(AE592&lt;=HORAS!$B$116,0.25,IF(AE592&lt;=HORAS!$B$117,0.5,IF(AE592&lt;=HORAS!$B$114,0.75,1))))</f>
        <v>0</v>
      </c>
      <c r="AG592" s="67">
        <f t="shared" si="338"/>
        <v>0</v>
      </c>
      <c r="AH592" s="67">
        <f>IF(AA592&gt;=8,IF(E592&lt;HORAS!$B$97,AF592,0),0)</f>
        <v>0</v>
      </c>
      <c r="AI592" s="67">
        <f>IF(E592&gt;=HORAS!$B$97,AF592,0)</f>
        <v>0</v>
      </c>
      <c r="AJ592" s="67">
        <f t="shared" si="339"/>
        <v>0</v>
      </c>
      <c r="AK592" s="67">
        <f t="shared" si="339"/>
        <v>0</v>
      </c>
      <c r="AL592" s="71">
        <f t="shared" si="340"/>
        <v>0</v>
      </c>
      <c r="AN592" s="59">
        <f t="shared" si="341"/>
        <v>0</v>
      </c>
      <c r="AO592" s="58">
        <f>IF(H592=1,IF(D592&lt;HORAS!$B$104,HORAS!$D$104-HORAS!$B$104,HORAS!$D$104-D592),0)</f>
        <v>0</v>
      </c>
      <c r="AP592" s="58">
        <f>IF(H592=1,IF(E592&gt;HORAS!$C$104,HORAS!$C$104,E592),0)</f>
        <v>0</v>
      </c>
      <c r="AQ592" s="58">
        <f t="shared" si="342"/>
        <v>0</v>
      </c>
      <c r="AR592" s="72">
        <f t="shared" si="343"/>
        <v>0</v>
      </c>
      <c r="AS592" s="72">
        <f t="shared" si="344"/>
        <v>0</v>
      </c>
      <c r="AT592" s="68">
        <f>IF(AS592&lt;=HORAS!$B$115,0,IF(AS592&lt;=HORAS!$B$116,0.25,IF(AS592&lt;=HORAS!$B$117,0.5,IF(AS592&lt;=HORAS!$B$114,0.75,1))))</f>
        <v>0</v>
      </c>
      <c r="AU592" s="67">
        <f t="shared" si="345"/>
        <v>0</v>
      </c>
      <c r="AV592" s="59">
        <f>IF(H592=1,IF(E592&gt;HORAS!$C$104,E592-HORAS!$C$104),0)</f>
        <v>0</v>
      </c>
      <c r="AW592" s="67">
        <f t="shared" si="346"/>
        <v>0</v>
      </c>
      <c r="AX592" s="67">
        <f t="shared" si="347"/>
        <v>0</v>
      </c>
      <c r="AY592" s="68">
        <f>IF(AX592&lt;=HORAS!$B$115,0,IF(AX592&lt;=HORAS!$B$116,0.25,IF(AX592&lt;=HORAS!$B$117,0.5,IF(AX592&lt;=HORAS!$B$114,0.75,1))))</f>
        <v>0</v>
      </c>
      <c r="AZ592" s="67">
        <f t="shared" si="348"/>
        <v>0</v>
      </c>
      <c r="BA592" s="67"/>
    </row>
    <row r="593" spans="1:53" s="72" customFormat="1" x14ac:dyDescent="0.2">
      <c r="A593" s="64"/>
      <c r="B593" s="64"/>
      <c r="C593" s="61"/>
      <c r="D593" s="62"/>
      <c r="E593" s="59"/>
      <c r="F593" s="66">
        <f>IF(G593=1,0,IF(E593&gt;HORAS!$B$96,E593-HORAS!$B$96,))</f>
        <v>0</v>
      </c>
      <c r="G593" s="67">
        <f t="shared" si="349"/>
        <v>0</v>
      </c>
      <c r="H593" s="67">
        <f>IF(D593&gt;=HORAS!$B$103,1,0)</f>
        <v>0</v>
      </c>
      <c r="I593" s="68">
        <f t="shared" si="350"/>
        <v>0</v>
      </c>
      <c r="J593" s="68">
        <f>IF(I593&lt;=HORAS!$B$115,0,IF(I593&lt;=HORAS!$B$116,0.25,IF(I593&lt;=HORAS!$B$117,0.5,IF(I593&lt;=HORAS!$B$114,0.75,1))))</f>
        <v>0</v>
      </c>
      <c r="K593" s="69">
        <f>IF(G593=1,0,IF(E593&gt;HORAS!$B$97,E593-HORAS!$B$97,0))</f>
        <v>0</v>
      </c>
      <c r="L593" s="68">
        <f t="shared" si="351"/>
        <v>0</v>
      </c>
      <c r="M593" s="68">
        <f t="shared" si="352"/>
        <v>0</v>
      </c>
      <c r="N593" s="67">
        <f t="shared" si="353"/>
        <v>0</v>
      </c>
      <c r="O593" s="67">
        <f>IF(E593&lt;HORAS!$B$97,J593,0)</f>
        <v>0</v>
      </c>
      <c r="P593" s="67">
        <f t="shared" si="354"/>
        <v>0</v>
      </c>
      <c r="Q593" s="67">
        <f>IF(E593&gt;HORAS!$B$97,J593,0)</f>
        <v>0</v>
      </c>
      <c r="R593" s="67">
        <f t="shared" si="327"/>
        <v>0</v>
      </c>
      <c r="S593" s="67">
        <f t="shared" si="328"/>
        <v>0</v>
      </c>
      <c r="T593" s="67"/>
      <c r="U593" s="67">
        <f t="shared" si="329"/>
        <v>6</v>
      </c>
      <c r="V593" s="70" t="e">
        <f>VLOOKUP(C593,HORAS!$A$120:$A$137,1,FALSE)</f>
        <v>#N/A</v>
      </c>
      <c r="W593" s="67" t="b">
        <f t="shared" si="330"/>
        <v>1</v>
      </c>
      <c r="X593" s="59">
        <f t="shared" si="331"/>
        <v>0</v>
      </c>
      <c r="Y593" s="71">
        <f t="shared" si="332"/>
        <v>0</v>
      </c>
      <c r="Z593" s="71">
        <f t="shared" si="333"/>
        <v>0</v>
      </c>
      <c r="AA593" s="67">
        <f t="shared" si="334"/>
        <v>0</v>
      </c>
      <c r="AB593" s="67">
        <f t="shared" si="335"/>
        <v>0</v>
      </c>
      <c r="AC593" s="69">
        <f>IF(U593=7,IF(E593&gt;HORAS!$B$97,E593-HORAS!$B$97,0),IF(W593=FALSE,IF(E593&gt;HORAS!$B$97,E593-HORAS!$B$97,0),0))</f>
        <v>0</v>
      </c>
      <c r="AD593" s="71">
        <f t="shared" si="336"/>
        <v>0</v>
      </c>
      <c r="AE593" s="71">
        <f t="shared" si="337"/>
        <v>0</v>
      </c>
      <c r="AF593" s="68">
        <f>IF(AE593&lt;=HORAS!$B$115,0,IF(AE593&lt;=HORAS!$B$116,0.25,IF(AE593&lt;=HORAS!$B$117,0.5,IF(AE593&lt;=HORAS!$B$114,0.75,1))))</f>
        <v>0</v>
      </c>
      <c r="AG593" s="67">
        <f t="shared" si="338"/>
        <v>0</v>
      </c>
      <c r="AH593" s="67">
        <f>IF(AA593&gt;=8,IF(E593&lt;HORAS!$B$97,AF593,0),0)</f>
        <v>0</v>
      </c>
      <c r="AI593" s="67">
        <f>IF(E593&gt;=HORAS!$B$97,AF593,0)</f>
        <v>0</v>
      </c>
      <c r="AJ593" s="67">
        <f t="shared" si="339"/>
        <v>0</v>
      </c>
      <c r="AK593" s="67">
        <f t="shared" si="339"/>
        <v>0</v>
      </c>
      <c r="AL593" s="71">
        <f t="shared" si="340"/>
        <v>0</v>
      </c>
      <c r="AN593" s="59">
        <f t="shared" si="341"/>
        <v>0</v>
      </c>
      <c r="AO593" s="58">
        <f>IF(H593=1,IF(D593&lt;HORAS!$B$104,HORAS!$D$104-HORAS!$B$104,HORAS!$D$104-D593),0)</f>
        <v>0</v>
      </c>
      <c r="AP593" s="58">
        <f>IF(H593=1,IF(E593&gt;HORAS!$C$104,HORAS!$C$104,E593),0)</f>
        <v>0</v>
      </c>
      <c r="AQ593" s="58">
        <f t="shared" si="342"/>
        <v>0</v>
      </c>
      <c r="AR593" s="72">
        <f t="shared" si="343"/>
        <v>0</v>
      </c>
      <c r="AS593" s="72">
        <f t="shared" si="344"/>
        <v>0</v>
      </c>
      <c r="AT593" s="68">
        <f>IF(AS593&lt;=HORAS!$B$115,0,IF(AS593&lt;=HORAS!$B$116,0.25,IF(AS593&lt;=HORAS!$B$117,0.5,IF(AS593&lt;=HORAS!$B$114,0.75,1))))</f>
        <v>0</v>
      </c>
      <c r="AU593" s="67">
        <f t="shared" si="345"/>
        <v>0</v>
      </c>
      <c r="AV593" s="59">
        <f>IF(H593=1,IF(E593&gt;HORAS!$C$104,E593-HORAS!$C$104),0)</f>
        <v>0</v>
      </c>
      <c r="AW593" s="67">
        <f t="shared" si="346"/>
        <v>0</v>
      </c>
      <c r="AX593" s="67">
        <f t="shared" si="347"/>
        <v>0</v>
      </c>
      <c r="AY593" s="68">
        <f>IF(AX593&lt;=HORAS!$B$115,0,IF(AX593&lt;=HORAS!$B$116,0.25,IF(AX593&lt;=HORAS!$B$117,0.5,IF(AX593&lt;=HORAS!$B$114,0.75,1))))</f>
        <v>0</v>
      </c>
      <c r="AZ593" s="67">
        <f t="shared" si="348"/>
        <v>0</v>
      </c>
      <c r="BA593" s="67"/>
    </row>
    <row r="594" spans="1:53" s="72" customFormat="1" x14ac:dyDescent="0.2">
      <c r="A594" s="64"/>
      <c r="B594" s="64"/>
      <c r="C594" s="61"/>
      <c r="D594" s="62"/>
      <c r="E594" s="59"/>
      <c r="F594" s="66">
        <f>IF(G594=1,0,IF(E594&gt;HORAS!$B$96,E594-HORAS!$B$96,))</f>
        <v>0</v>
      </c>
      <c r="G594" s="67">
        <f t="shared" si="349"/>
        <v>0</v>
      </c>
      <c r="H594" s="67">
        <f>IF(D594&gt;=HORAS!$B$103,1,0)</f>
        <v>0</v>
      </c>
      <c r="I594" s="68">
        <f t="shared" si="350"/>
        <v>0</v>
      </c>
      <c r="J594" s="68">
        <f>IF(I594&lt;=HORAS!$B$115,0,IF(I594&lt;=HORAS!$B$116,0.25,IF(I594&lt;=HORAS!$B$117,0.5,IF(I594&lt;=HORAS!$B$114,0.75,1))))</f>
        <v>0</v>
      </c>
      <c r="K594" s="69">
        <f>IF(G594=1,0,IF(E594&gt;HORAS!$B$97,E594-HORAS!$B$97,0))</f>
        <v>0</v>
      </c>
      <c r="L594" s="68">
        <f t="shared" si="351"/>
        <v>0</v>
      </c>
      <c r="M594" s="68">
        <f t="shared" si="352"/>
        <v>0</v>
      </c>
      <c r="N594" s="67">
        <f t="shared" si="353"/>
        <v>0</v>
      </c>
      <c r="O594" s="67">
        <f>IF(E594&lt;HORAS!$B$97,J594,0)</f>
        <v>0</v>
      </c>
      <c r="P594" s="67">
        <f t="shared" si="354"/>
        <v>0</v>
      </c>
      <c r="Q594" s="67">
        <f>IF(E594&gt;HORAS!$B$97,J594,0)</f>
        <v>0</v>
      </c>
      <c r="R594" s="67">
        <f t="shared" si="327"/>
        <v>0</v>
      </c>
      <c r="S594" s="67">
        <f t="shared" si="328"/>
        <v>0</v>
      </c>
      <c r="T594" s="67"/>
      <c r="U594" s="67">
        <f t="shared" si="329"/>
        <v>6</v>
      </c>
      <c r="V594" s="70" t="e">
        <f>VLOOKUP(C594,HORAS!$A$120:$A$137,1,FALSE)</f>
        <v>#N/A</v>
      </c>
      <c r="W594" s="67" t="b">
        <f t="shared" si="330"/>
        <v>1</v>
      </c>
      <c r="X594" s="59">
        <f t="shared" si="331"/>
        <v>0</v>
      </c>
      <c r="Y594" s="71">
        <f t="shared" si="332"/>
        <v>0</v>
      </c>
      <c r="Z594" s="71">
        <f t="shared" si="333"/>
        <v>0</v>
      </c>
      <c r="AA594" s="67">
        <f t="shared" si="334"/>
        <v>0</v>
      </c>
      <c r="AB594" s="67">
        <f t="shared" si="335"/>
        <v>0</v>
      </c>
      <c r="AC594" s="69">
        <f>IF(U594=7,IF(E594&gt;HORAS!$B$97,E594-HORAS!$B$97,0),IF(W594=FALSE,IF(E594&gt;HORAS!$B$97,E594-HORAS!$B$97,0),0))</f>
        <v>0</v>
      </c>
      <c r="AD594" s="71">
        <f t="shared" si="336"/>
        <v>0</v>
      </c>
      <c r="AE594" s="71">
        <f t="shared" si="337"/>
        <v>0</v>
      </c>
      <c r="AF594" s="68">
        <f>IF(AE594&lt;=HORAS!$B$115,0,IF(AE594&lt;=HORAS!$B$116,0.25,IF(AE594&lt;=HORAS!$B$117,0.5,IF(AE594&lt;=HORAS!$B$114,0.75,1))))</f>
        <v>0</v>
      </c>
      <c r="AG594" s="67">
        <f t="shared" si="338"/>
        <v>0</v>
      </c>
      <c r="AH594" s="67">
        <f>IF(AA594&gt;=8,IF(E594&lt;HORAS!$B$97,AF594,0),0)</f>
        <v>0</v>
      </c>
      <c r="AI594" s="67">
        <f>IF(E594&gt;=HORAS!$B$97,AF594,0)</f>
        <v>0</v>
      </c>
      <c r="AJ594" s="67">
        <f t="shared" si="339"/>
        <v>0</v>
      </c>
      <c r="AK594" s="67">
        <f t="shared" si="339"/>
        <v>0</v>
      </c>
      <c r="AL594" s="71">
        <f t="shared" si="340"/>
        <v>0</v>
      </c>
      <c r="AN594" s="59">
        <f t="shared" si="341"/>
        <v>0</v>
      </c>
      <c r="AO594" s="58">
        <f>IF(H594=1,IF(D594&lt;HORAS!$B$104,HORAS!$D$104-HORAS!$B$104,HORAS!$D$104-D594),0)</f>
        <v>0</v>
      </c>
      <c r="AP594" s="58">
        <f>IF(H594=1,IF(E594&gt;HORAS!$C$104,HORAS!$C$104,E594),0)</f>
        <v>0</v>
      </c>
      <c r="AQ594" s="58">
        <f t="shared" si="342"/>
        <v>0</v>
      </c>
      <c r="AR594" s="72">
        <f t="shared" si="343"/>
        <v>0</v>
      </c>
      <c r="AS594" s="72">
        <f t="shared" si="344"/>
        <v>0</v>
      </c>
      <c r="AT594" s="68">
        <f>IF(AS594&lt;=HORAS!$B$115,0,IF(AS594&lt;=HORAS!$B$116,0.25,IF(AS594&lt;=HORAS!$B$117,0.5,IF(AS594&lt;=HORAS!$B$114,0.75,1))))</f>
        <v>0</v>
      </c>
      <c r="AU594" s="67">
        <f t="shared" si="345"/>
        <v>0</v>
      </c>
      <c r="AV594" s="59">
        <f>IF(H594=1,IF(E594&gt;HORAS!$C$104,E594-HORAS!$C$104),0)</f>
        <v>0</v>
      </c>
      <c r="AW594" s="67">
        <f t="shared" si="346"/>
        <v>0</v>
      </c>
      <c r="AX594" s="67">
        <f t="shared" si="347"/>
        <v>0</v>
      </c>
      <c r="AY594" s="68">
        <f>IF(AX594&lt;=HORAS!$B$115,0,IF(AX594&lt;=HORAS!$B$116,0.25,IF(AX594&lt;=HORAS!$B$117,0.5,IF(AX594&lt;=HORAS!$B$114,0.75,1))))</f>
        <v>0</v>
      </c>
      <c r="AZ594" s="67">
        <f t="shared" si="348"/>
        <v>0</v>
      </c>
      <c r="BA594" s="67"/>
    </row>
    <row r="595" spans="1:53" s="72" customFormat="1" x14ac:dyDescent="0.2">
      <c r="A595" s="64"/>
      <c r="B595" s="64"/>
      <c r="C595" s="61"/>
      <c r="D595" s="62"/>
      <c r="E595" s="59"/>
      <c r="F595" s="66">
        <f>IF(G595=1,0,IF(E595&gt;HORAS!$B$96,E595-HORAS!$B$96,))</f>
        <v>0</v>
      </c>
      <c r="G595" s="67">
        <f t="shared" si="349"/>
        <v>0</v>
      </c>
      <c r="H595" s="67">
        <f>IF(D595&gt;=HORAS!$B$103,1,0)</f>
        <v>0</v>
      </c>
      <c r="I595" s="68">
        <f t="shared" si="350"/>
        <v>0</v>
      </c>
      <c r="J595" s="68">
        <f>IF(I595&lt;=HORAS!$B$115,0,IF(I595&lt;=HORAS!$B$116,0.25,IF(I595&lt;=HORAS!$B$117,0.5,IF(I595&lt;=HORAS!$B$114,0.75,1))))</f>
        <v>0</v>
      </c>
      <c r="K595" s="69">
        <f>IF(G595=1,0,IF(E595&gt;HORAS!$B$97,E595-HORAS!$B$97,0))</f>
        <v>0</v>
      </c>
      <c r="L595" s="68">
        <f t="shared" si="351"/>
        <v>0</v>
      </c>
      <c r="M595" s="68">
        <f t="shared" si="352"/>
        <v>0</v>
      </c>
      <c r="N595" s="67">
        <f t="shared" si="353"/>
        <v>0</v>
      </c>
      <c r="O595" s="67">
        <f>IF(E595&lt;HORAS!$B$97,J595,0)</f>
        <v>0</v>
      </c>
      <c r="P595" s="67">
        <f t="shared" si="354"/>
        <v>0</v>
      </c>
      <c r="Q595" s="67">
        <f>IF(E595&gt;HORAS!$B$97,J595,0)</f>
        <v>0</v>
      </c>
      <c r="R595" s="67">
        <f t="shared" si="327"/>
        <v>0</v>
      </c>
      <c r="S595" s="67">
        <f t="shared" si="328"/>
        <v>0</v>
      </c>
      <c r="T595" s="67"/>
      <c r="U595" s="67">
        <f t="shared" si="329"/>
        <v>6</v>
      </c>
      <c r="V595" s="70" t="e">
        <f>VLOOKUP(C595,HORAS!$A$120:$A$137,1,FALSE)</f>
        <v>#N/A</v>
      </c>
      <c r="W595" s="67" t="b">
        <f t="shared" si="330"/>
        <v>1</v>
      </c>
      <c r="X595" s="59">
        <f t="shared" si="331"/>
        <v>0</v>
      </c>
      <c r="Y595" s="71">
        <f t="shared" si="332"/>
        <v>0</v>
      </c>
      <c r="Z595" s="71">
        <f t="shared" si="333"/>
        <v>0</v>
      </c>
      <c r="AA595" s="67">
        <f t="shared" si="334"/>
        <v>0</v>
      </c>
      <c r="AB595" s="67">
        <f t="shared" si="335"/>
        <v>0</v>
      </c>
      <c r="AC595" s="69">
        <f>IF(U595=7,IF(E595&gt;HORAS!$B$97,E595-HORAS!$B$97,0),IF(W595=FALSE,IF(E595&gt;HORAS!$B$97,E595-HORAS!$B$97,0),0))</f>
        <v>0</v>
      </c>
      <c r="AD595" s="71">
        <f t="shared" si="336"/>
        <v>0</v>
      </c>
      <c r="AE595" s="71">
        <f t="shared" si="337"/>
        <v>0</v>
      </c>
      <c r="AF595" s="68">
        <f>IF(AE595&lt;=HORAS!$B$115,0,IF(AE595&lt;=HORAS!$B$116,0.25,IF(AE595&lt;=HORAS!$B$117,0.5,IF(AE595&lt;=HORAS!$B$114,0.75,1))))</f>
        <v>0</v>
      </c>
      <c r="AG595" s="67">
        <f t="shared" si="338"/>
        <v>0</v>
      </c>
      <c r="AH595" s="67">
        <f>IF(AA595&gt;=8,IF(E595&lt;HORAS!$B$97,AF595,0),0)</f>
        <v>0</v>
      </c>
      <c r="AI595" s="67">
        <f>IF(E595&gt;=HORAS!$B$97,AF595,0)</f>
        <v>0</v>
      </c>
      <c r="AJ595" s="67">
        <f t="shared" si="339"/>
        <v>0</v>
      </c>
      <c r="AK595" s="67">
        <f t="shared" si="339"/>
        <v>0</v>
      </c>
      <c r="AL595" s="71">
        <f t="shared" si="340"/>
        <v>0</v>
      </c>
      <c r="AN595" s="59">
        <f t="shared" si="341"/>
        <v>0</v>
      </c>
      <c r="AO595" s="58">
        <f>IF(H595=1,IF(D595&lt;HORAS!$B$104,HORAS!$D$104-HORAS!$B$104,HORAS!$D$104-D595),0)</f>
        <v>0</v>
      </c>
      <c r="AP595" s="58">
        <f>IF(H595=1,IF(E595&gt;HORAS!$C$104,HORAS!$C$104,E595),0)</f>
        <v>0</v>
      </c>
      <c r="AQ595" s="58">
        <f t="shared" si="342"/>
        <v>0</v>
      </c>
      <c r="AR595" s="72">
        <f t="shared" si="343"/>
        <v>0</v>
      </c>
      <c r="AS595" s="72">
        <f t="shared" si="344"/>
        <v>0</v>
      </c>
      <c r="AT595" s="68">
        <f>IF(AS595&lt;=HORAS!$B$115,0,IF(AS595&lt;=HORAS!$B$116,0.25,IF(AS595&lt;=HORAS!$B$117,0.5,IF(AS595&lt;=HORAS!$B$114,0.75,1))))</f>
        <v>0</v>
      </c>
      <c r="AU595" s="67">
        <f t="shared" si="345"/>
        <v>0</v>
      </c>
      <c r="AV595" s="59">
        <f>IF(H595=1,IF(E595&gt;HORAS!$C$104,E595-HORAS!$C$104),0)</f>
        <v>0</v>
      </c>
      <c r="AW595" s="67">
        <f t="shared" si="346"/>
        <v>0</v>
      </c>
      <c r="AX595" s="67">
        <f t="shared" si="347"/>
        <v>0</v>
      </c>
      <c r="AY595" s="68">
        <f>IF(AX595&lt;=HORAS!$B$115,0,IF(AX595&lt;=HORAS!$B$116,0.25,IF(AX595&lt;=HORAS!$B$117,0.5,IF(AX595&lt;=HORAS!$B$114,0.75,1))))</f>
        <v>0</v>
      </c>
      <c r="AZ595" s="67">
        <f t="shared" si="348"/>
        <v>0</v>
      </c>
      <c r="BA595" s="67"/>
    </row>
    <row r="596" spans="1:53" s="72" customFormat="1" x14ac:dyDescent="0.2">
      <c r="A596" s="64"/>
      <c r="B596" s="64"/>
      <c r="C596" s="61"/>
      <c r="D596" s="62"/>
      <c r="E596" s="59"/>
      <c r="F596" s="66">
        <f>IF(G596=1,0,IF(E596&gt;HORAS!$B$96,E596-HORAS!$B$96,))</f>
        <v>0</v>
      </c>
      <c r="G596" s="67">
        <f t="shared" si="349"/>
        <v>0</v>
      </c>
      <c r="H596" s="67">
        <f>IF(D596&gt;=HORAS!$B$103,1,0)</f>
        <v>0</v>
      </c>
      <c r="I596" s="68">
        <f t="shared" si="350"/>
        <v>0</v>
      </c>
      <c r="J596" s="68">
        <f>IF(I596&lt;=HORAS!$B$115,0,IF(I596&lt;=HORAS!$B$116,0.25,IF(I596&lt;=HORAS!$B$117,0.5,IF(I596&lt;=HORAS!$B$114,0.75,1))))</f>
        <v>0</v>
      </c>
      <c r="K596" s="69">
        <f>IF(G596=1,0,IF(E596&gt;HORAS!$B$97,E596-HORAS!$B$97,0))</f>
        <v>0</v>
      </c>
      <c r="L596" s="68">
        <f t="shared" si="351"/>
        <v>0</v>
      </c>
      <c r="M596" s="68">
        <f t="shared" si="352"/>
        <v>0</v>
      </c>
      <c r="N596" s="67">
        <f t="shared" si="353"/>
        <v>0</v>
      </c>
      <c r="O596" s="67">
        <f>IF(E596&lt;HORAS!$B$97,J596,0)</f>
        <v>0</v>
      </c>
      <c r="P596" s="67">
        <f t="shared" si="354"/>
        <v>0</v>
      </c>
      <c r="Q596" s="67">
        <f>IF(E596&gt;HORAS!$B$97,J596,0)</f>
        <v>0</v>
      </c>
      <c r="R596" s="67">
        <f t="shared" si="327"/>
        <v>0</v>
      </c>
      <c r="S596" s="67">
        <f t="shared" si="328"/>
        <v>0</v>
      </c>
      <c r="T596" s="67"/>
      <c r="U596" s="67">
        <f t="shared" si="329"/>
        <v>6</v>
      </c>
      <c r="V596" s="70" t="e">
        <f>VLOOKUP(C596,HORAS!$A$120:$A$137,1,FALSE)</f>
        <v>#N/A</v>
      </c>
      <c r="W596" s="67" t="b">
        <f t="shared" si="330"/>
        <v>1</v>
      </c>
      <c r="X596" s="59">
        <f t="shared" si="331"/>
        <v>0</v>
      </c>
      <c r="Y596" s="71">
        <f t="shared" si="332"/>
        <v>0</v>
      </c>
      <c r="Z596" s="71">
        <f t="shared" si="333"/>
        <v>0</v>
      </c>
      <c r="AA596" s="67">
        <f t="shared" si="334"/>
        <v>0</v>
      </c>
      <c r="AB596" s="67">
        <f t="shared" si="335"/>
        <v>0</v>
      </c>
      <c r="AC596" s="69">
        <f>IF(U596=7,IF(E596&gt;HORAS!$B$97,E596-HORAS!$B$97,0),IF(W596=FALSE,IF(E596&gt;HORAS!$B$97,E596-HORAS!$B$97,0),0))</f>
        <v>0</v>
      </c>
      <c r="AD596" s="71">
        <f t="shared" si="336"/>
        <v>0</v>
      </c>
      <c r="AE596" s="71">
        <f t="shared" si="337"/>
        <v>0</v>
      </c>
      <c r="AF596" s="68">
        <f>IF(AE596&lt;=HORAS!$B$115,0,IF(AE596&lt;=HORAS!$B$116,0.25,IF(AE596&lt;=HORAS!$B$117,0.5,IF(AE596&lt;=HORAS!$B$114,0.75,1))))</f>
        <v>0</v>
      </c>
      <c r="AG596" s="67">
        <f t="shared" si="338"/>
        <v>0</v>
      </c>
      <c r="AH596" s="67">
        <f>IF(AA596&gt;=8,IF(E596&lt;HORAS!$B$97,AF596,0),0)</f>
        <v>0</v>
      </c>
      <c r="AI596" s="67">
        <f>IF(E596&gt;=HORAS!$B$97,AF596,0)</f>
        <v>0</v>
      </c>
      <c r="AJ596" s="67">
        <f t="shared" si="339"/>
        <v>0</v>
      </c>
      <c r="AK596" s="67">
        <f t="shared" si="339"/>
        <v>0</v>
      </c>
      <c r="AL596" s="71">
        <f t="shared" si="340"/>
        <v>0</v>
      </c>
      <c r="AN596" s="59">
        <f t="shared" si="341"/>
        <v>0</v>
      </c>
      <c r="AO596" s="58">
        <f>IF(H596=1,IF(D596&lt;HORAS!$B$104,HORAS!$D$104-HORAS!$B$104,HORAS!$D$104-D596),0)</f>
        <v>0</v>
      </c>
      <c r="AP596" s="58">
        <f>IF(H596=1,IF(E596&gt;HORAS!$C$104,HORAS!$C$104,E596),0)</f>
        <v>0</v>
      </c>
      <c r="AQ596" s="58">
        <f t="shared" si="342"/>
        <v>0</v>
      </c>
      <c r="AR596" s="72">
        <f t="shared" si="343"/>
        <v>0</v>
      </c>
      <c r="AS596" s="72">
        <f t="shared" si="344"/>
        <v>0</v>
      </c>
      <c r="AT596" s="68">
        <f>IF(AS596&lt;=HORAS!$B$115,0,IF(AS596&lt;=HORAS!$B$116,0.25,IF(AS596&lt;=HORAS!$B$117,0.5,IF(AS596&lt;=HORAS!$B$114,0.75,1))))</f>
        <v>0</v>
      </c>
      <c r="AU596" s="67">
        <f t="shared" si="345"/>
        <v>0</v>
      </c>
      <c r="AV596" s="59">
        <f>IF(H596=1,IF(E596&gt;HORAS!$C$104,E596-HORAS!$C$104),0)</f>
        <v>0</v>
      </c>
      <c r="AW596" s="67">
        <f t="shared" si="346"/>
        <v>0</v>
      </c>
      <c r="AX596" s="67">
        <f t="shared" si="347"/>
        <v>0</v>
      </c>
      <c r="AY596" s="68">
        <f>IF(AX596&lt;=HORAS!$B$115,0,IF(AX596&lt;=HORAS!$B$116,0.25,IF(AX596&lt;=HORAS!$B$117,0.5,IF(AX596&lt;=HORAS!$B$114,0.75,1))))</f>
        <v>0</v>
      </c>
      <c r="AZ596" s="67">
        <f t="shared" si="348"/>
        <v>0</v>
      </c>
      <c r="BA596" s="67"/>
    </row>
    <row r="597" spans="1:53" s="72" customFormat="1" x14ac:dyDescent="0.2">
      <c r="A597" s="64"/>
      <c r="B597" s="64"/>
      <c r="C597" s="61"/>
      <c r="D597" s="62"/>
      <c r="E597" s="63"/>
      <c r="F597" s="66">
        <f>IF(G597=1,0,IF(E597&gt;HORAS!$B$96,E597-HORAS!$B$96,))</f>
        <v>0</v>
      </c>
      <c r="G597" s="67">
        <f t="shared" si="349"/>
        <v>0</v>
      </c>
      <c r="H597" s="67">
        <f>IF(D597&gt;=HORAS!$B$103,1,0)</f>
        <v>0</v>
      </c>
      <c r="I597" s="68">
        <f t="shared" si="350"/>
        <v>0</v>
      </c>
      <c r="J597" s="68">
        <f>IF(I597&lt;=HORAS!$B$115,0,IF(I597&lt;=HORAS!$B$116,0.25,IF(I597&lt;=HORAS!$B$117,0.5,IF(I597&lt;=HORAS!$B$114,0.75,1))))</f>
        <v>0</v>
      </c>
      <c r="K597" s="69">
        <f>IF(G597=1,0,IF(E597&gt;HORAS!$B$97,E597-HORAS!$B$97,0))</f>
        <v>0</v>
      </c>
      <c r="L597" s="68">
        <f t="shared" si="351"/>
        <v>0</v>
      </c>
      <c r="M597" s="68">
        <f t="shared" si="352"/>
        <v>0</v>
      </c>
      <c r="N597" s="67">
        <f t="shared" si="353"/>
        <v>0</v>
      </c>
      <c r="O597" s="67">
        <f>IF(E597&lt;HORAS!$B$97,J597,0)</f>
        <v>0</v>
      </c>
      <c r="P597" s="67">
        <f t="shared" si="354"/>
        <v>0</v>
      </c>
      <c r="Q597" s="67">
        <f>IF(E597&gt;HORAS!$B$97,J597,0)</f>
        <v>0</v>
      </c>
      <c r="R597" s="67">
        <f t="shared" si="327"/>
        <v>0</v>
      </c>
      <c r="S597" s="67">
        <f t="shared" si="328"/>
        <v>0</v>
      </c>
      <c r="T597" s="67"/>
      <c r="U597" s="67">
        <f t="shared" si="329"/>
        <v>6</v>
      </c>
      <c r="V597" s="70" t="e">
        <f>VLOOKUP(C597,HORAS!$A$120:$A$137,1,FALSE)</f>
        <v>#N/A</v>
      </c>
      <c r="W597" s="67" t="b">
        <f t="shared" si="330"/>
        <v>1</v>
      </c>
      <c r="X597" s="59">
        <f t="shared" si="331"/>
        <v>0</v>
      </c>
      <c r="Y597" s="71">
        <f t="shared" si="332"/>
        <v>0</v>
      </c>
      <c r="Z597" s="71">
        <f t="shared" si="333"/>
        <v>0</v>
      </c>
      <c r="AA597" s="67">
        <f t="shared" si="334"/>
        <v>0</v>
      </c>
      <c r="AB597" s="67">
        <f t="shared" si="335"/>
        <v>0</v>
      </c>
      <c r="AC597" s="69">
        <f>IF(U597=7,IF(E597&gt;HORAS!$B$97,E597-HORAS!$B$97,0),IF(W597=FALSE,IF(E597&gt;HORAS!$B$97,E597-HORAS!$B$97,0),0))</f>
        <v>0</v>
      </c>
      <c r="AD597" s="71">
        <f t="shared" si="336"/>
        <v>0</v>
      </c>
      <c r="AE597" s="71">
        <f t="shared" si="337"/>
        <v>0</v>
      </c>
      <c r="AF597" s="68">
        <f>IF(AE597&lt;=HORAS!$B$115,0,IF(AE597&lt;=HORAS!$B$116,0.25,IF(AE597&lt;=HORAS!$B$117,0.5,IF(AE597&lt;=HORAS!$B$114,0.75,1))))</f>
        <v>0</v>
      </c>
      <c r="AG597" s="67">
        <f t="shared" si="338"/>
        <v>0</v>
      </c>
      <c r="AH597" s="67">
        <f>IF(AA597&gt;=8,IF(E597&lt;HORAS!$B$97,AF597,0),0)</f>
        <v>0</v>
      </c>
      <c r="AI597" s="67">
        <f>IF(E597&gt;=HORAS!$B$97,AF597,0)</f>
        <v>0</v>
      </c>
      <c r="AJ597" s="67">
        <f t="shared" si="339"/>
        <v>0</v>
      </c>
      <c r="AK597" s="67">
        <f t="shared" si="339"/>
        <v>0</v>
      </c>
      <c r="AL597" s="71">
        <f t="shared" si="340"/>
        <v>0</v>
      </c>
      <c r="AN597" s="59">
        <f t="shared" si="341"/>
        <v>0</v>
      </c>
      <c r="AO597" s="58">
        <f>IF(H597=1,IF(D597&lt;HORAS!$B$104,HORAS!$D$104-HORAS!$B$104,HORAS!$D$104-D597),0)</f>
        <v>0</v>
      </c>
      <c r="AP597" s="58">
        <f>IF(H597=1,IF(E597&gt;HORAS!$C$104,HORAS!$C$104,E597),0)</f>
        <v>0</v>
      </c>
      <c r="AQ597" s="58">
        <f t="shared" si="342"/>
        <v>0</v>
      </c>
      <c r="AR597" s="72">
        <f t="shared" si="343"/>
        <v>0</v>
      </c>
      <c r="AS597" s="72">
        <f t="shared" si="344"/>
        <v>0</v>
      </c>
      <c r="AT597" s="68">
        <f>IF(AS597&lt;=HORAS!$B$115,0,IF(AS597&lt;=HORAS!$B$116,0.25,IF(AS597&lt;=HORAS!$B$117,0.5,IF(AS597&lt;=HORAS!$B$114,0.75,1))))</f>
        <v>0</v>
      </c>
      <c r="AU597" s="67">
        <f t="shared" si="345"/>
        <v>0</v>
      </c>
      <c r="AV597" s="59">
        <f>IF(H597=1,IF(E597&gt;HORAS!$C$104,E597-HORAS!$C$104),0)</f>
        <v>0</v>
      </c>
      <c r="AW597" s="67">
        <f t="shared" si="346"/>
        <v>0</v>
      </c>
      <c r="AX597" s="67">
        <f t="shared" si="347"/>
        <v>0</v>
      </c>
      <c r="AY597" s="68">
        <f>IF(AX597&lt;=HORAS!$B$115,0,IF(AX597&lt;=HORAS!$B$116,0.25,IF(AX597&lt;=HORAS!$B$117,0.5,IF(AX597&lt;=HORAS!$B$114,0.75,1))))</f>
        <v>0</v>
      </c>
      <c r="AZ597" s="67">
        <f t="shared" si="348"/>
        <v>0</v>
      </c>
      <c r="BA597" s="67"/>
    </row>
    <row r="598" spans="1:53" s="72" customFormat="1" x14ac:dyDescent="0.2">
      <c r="A598" s="64"/>
      <c r="B598" s="64"/>
      <c r="C598" s="61"/>
      <c r="D598" s="62"/>
      <c r="E598" s="64"/>
      <c r="F598" s="66">
        <f>IF(G598=1,0,IF(E598&gt;HORAS!$B$96,E598-HORAS!$B$96,))</f>
        <v>0</v>
      </c>
      <c r="G598" s="67">
        <f t="shared" si="349"/>
        <v>0</v>
      </c>
      <c r="H598" s="67">
        <f>IF(D598&gt;=HORAS!$B$103,1,0)</f>
        <v>0</v>
      </c>
      <c r="I598" s="68">
        <f t="shared" si="350"/>
        <v>0</v>
      </c>
      <c r="J598" s="68">
        <f>IF(I598&lt;=HORAS!$B$115,0,IF(I598&lt;=HORAS!$B$116,0.25,IF(I598&lt;=HORAS!$B$117,0.5,IF(I598&lt;=HORAS!$B$114,0.75,1))))</f>
        <v>0</v>
      </c>
      <c r="K598" s="69">
        <f>IF(G598=1,0,IF(E598&gt;HORAS!$B$97,E598-HORAS!$B$97,0))</f>
        <v>0</v>
      </c>
      <c r="L598" s="68">
        <f t="shared" si="351"/>
        <v>0</v>
      </c>
      <c r="M598" s="68">
        <f t="shared" si="352"/>
        <v>0</v>
      </c>
      <c r="N598" s="67">
        <f t="shared" si="353"/>
        <v>0</v>
      </c>
      <c r="O598" s="67">
        <f>IF(E598&lt;HORAS!$B$97,J598,0)</f>
        <v>0</v>
      </c>
      <c r="P598" s="67">
        <f t="shared" si="354"/>
        <v>0</v>
      </c>
      <c r="Q598" s="67">
        <f>IF(E598&gt;HORAS!$B$97,J598,0)</f>
        <v>0</v>
      </c>
      <c r="R598" s="67">
        <f t="shared" si="327"/>
        <v>0</v>
      </c>
      <c r="S598" s="67">
        <f t="shared" si="328"/>
        <v>0</v>
      </c>
      <c r="T598" s="67"/>
      <c r="U598" s="67">
        <f t="shared" si="329"/>
        <v>6</v>
      </c>
      <c r="V598" s="70" t="e">
        <f>VLOOKUP(C598,HORAS!$A$120:$A$137,1,FALSE)</f>
        <v>#N/A</v>
      </c>
      <c r="W598" s="67" t="b">
        <f t="shared" si="330"/>
        <v>1</v>
      </c>
      <c r="X598" s="59">
        <f t="shared" si="331"/>
        <v>0</v>
      </c>
      <c r="Y598" s="71">
        <f t="shared" si="332"/>
        <v>0</v>
      </c>
      <c r="Z598" s="71">
        <f t="shared" si="333"/>
        <v>0</v>
      </c>
      <c r="AA598" s="67">
        <f t="shared" si="334"/>
        <v>0</v>
      </c>
      <c r="AB598" s="67">
        <f t="shared" si="335"/>
        <v>0</v>
      </c>
      <c r="AC598" s="69">
        <f>IF(U598=7,IF(E598&gt;HORAS!$B$97,E598-HORAS!$B$97,0),IF(W598=FALSE,IF(E598&gt;HORAS!$B$97,E598-HORAS!$B$97,0),0))</f>
        <v>0</v>
      </c>
      <c r="AD598" s="71">
        <f t="shared" si="336"/>
        <v>0</v>
      </c>
      <c r="AE598" s="71">
        <f t="shared" si="337"/>
        <v>0</v>
      </c>
      <c r="AF598" s="68">
        <f>IF(AE598&lt;=HORAS!$B$115,0,IF(AE598&lt;=HORAS!$B$116,0.25,IF(AE598&lt;=HORAS!$B$117,0.5,IF(AE598&lt;=HORAS!$B$114,0.75,1))))</f>
        <v>0</v>
      </c>
      <c r="AG598" s="67">
        <f t="shared" si="338"/>
        <v>0</v>
      </c>
      <c r="AH598" s="67">
        <f>IF(AA598&gt;=8,IF(E598&lt;HORAS!$B$97,AF598,0),0)</f>
        <v>0</v>
      </c>
      <c r="AI598" s="67">
        <f>IF(E598&gt;=HORAS!$B$97,AF598,0)</f>
        <v>0</v>
      </c>
      <c r="AJ598" s="67">
        <f t="shared" si="339"/>
        <v>0</v>
      </c>
      <c r="AK598" s="67">
        <f t="shared" si="339"/>
        <v>0</v>
      </c>
      <c r="AL598" s="71">
        <f t="shared" si="340"/>
        <v>0</v>
      </c>
      <c r="AN598" s="59">
        <f t="shared" si="341"/>
        <v>0</v>
      </c>
      <c r="AO598" s="58">
        <f>IF(H598=1,IF(D598&lt;HORAS!$B$104,HORAS!$D$104-HORAS!$B$104,HORAS!$D$104-D598),0)</f>
        <v>0</v>
      </c>
      <c r="AP598" s="58">
        <f>IF(H598=1,IF(E598&gt;HORAS!$C$104,HORAS!$C$104,E598),0)</f>
        <v>0</v>
      </c>
      <c r="AQ598" s="58">
        <f t="shared" si="342"/>
        <v>0</v>
      </c>
      <c r="AR598" s="72">
        <f t="shared" si="343"/>
        <v>0</v>
      </c>
      <c r="AS598" s="72">
        <f t="shared" si="344"/>
        <v>0</v>
      </c>
      <c r="AT598" s="68">
        <f>IF(AS598&lt;=HORAS!$B$115,0,IF(AS598&lt;=HORAS!$B$116,0.25,IF(AS598&lt;=HORAS!$B$117,0.5,IF(AS598&lt;=HORAS!$B$114,0.75,1))))</f>
        <v>0</v>
      </c>
      <c r="AU598" s="67">
        <f t="shared" si="345"/>
        <v>0</v>
      </c>
      <c r="AV598" s="59">
        <f>IF(H598=1,IF(E598&gt;HORAS!$C$104,E598-HORAS!$C$104),0)</f>
        <v>0</v>
      </c>
      <c r="AW598" s="67">
        <f t="shared" si="346"/>
        <v>0</v>
      </c>
      <c r="AX598" s="67">
        <f t="shared" si="347"/>
        <v>0</v>
      </c>
      <c r="AY598" s="68">
        <f>IF(AX598&lt;=HORAS!$B$115,0,IF(AX598&lt;=HORAS!$B$116,0.25,IF(AX598&lt;=HORAS!$B$117,0.5,IF(AX598&lt;=HORAS!$B$114,0.75,1))))</f>
        <v>0</v>
      </c>
      <c r="AZ598" s="67">
        <f t="shared" si="348"/>
        <v>0</v>
      </c>
      <c r="BA598" s="67"/>
    </row>
    <row r="599" spans="1:53" s="72" customFormat="1" x14ac:dyDescent="0.2">
      <c r="A599" s="64"/>
      <c r="B599" s="64"/>
      <c r="C599" s="61"/>
      <c r="D599" s="62"/>
      <c r="E599" s="59"/>
      <c r="F599" s="66">
        <f>IF(G599=1,0,IF(E599&gt;HORAS!$B$96,E599-HORAS!$B$96,))</f>
        <v>0</v>
      </c>
      <c r="G599" s="67">
        <f t="shared" si="349"/>
        <v>0</v>
      </c>
      <c r="H599" s="67">
        <f>IF(D599&gt;=HORAS!$B$103,1,0)</f>
        <v>0</v>
      </c>
      <c r="I599" s="68">
        <f t="shared" si="350"/>
        <v>0</v>
      </c>
      <c r="J599" s="68">
        <f>IF(I599&lt;=HORAS!$B$115,0,IF(I599&lt;=HORAS!$B$116,0.25,IF(I599&lt;=HORAS!$B$117,0.5,IF(I599&lt;=HORAS!$B$114,0.75,1))))</f>
        <v>0</v>
      </c>
      <c r="K599" s="69">
        <f>IF(G599=1,0,IF(E599&gt;HORAS!$B$97,E599-HORAS!$B$97,0))</f>
        <v>0</v>
      </c>
      <c r="L599" s="68">
        <f t="shared" si="351"/>
        <v>0</v>
      </c>
      <c r="M599" s="68">
        <f t="shared" si="352"/>
        <v>0</v>
      </c>
      <c r="N599" s="67">
        <f t="shared" si="353"/>
        <v>0</v>
      </c>
      <c r="O599" s="67">
        <f>IF(E599&lt;HORAS!$B$97,J599,0)</f>
        <v>0</v>
      </c>
      <c r="P599" s="67">
        <f t="shared" si="354"/>
        <v>0</v>
      </c>
      <c r="Q599" s="67">
        <f>IF(E599&gt;HORAS!$B$97,J599,0)</f>
        <v>0</v>
      </c>
      <c r="R599" s="67">
        <f t="shared" si="327"/>
        <v>0</v>
      </c>
      <c r="S599" s="67">
        <f t="shared" si="328"/>
        <v>0</v>
      </c>
      <c r="T599" s="67"/>
      <c r="U599" s="67">
        <f t="shared" si="329"/>
        <v>6</v>
      </c>
      <c r="V599" s="70" t="e">
        <f>VLOOKUP(C599,HORAS!$A$120:$A$137,1,FALSE)</f>
        <v>#N/A</v>
      </c>
      <c r="W599" s="67" t="b">
        <f t="shared" si="330"/>
        <v>1</v>
      </c>
      <c r="X599" s="59">
        <f t="shared" si="331"/>
        <v>0</v>
      </c>
      <c r="Y599" s="71">
        <f t="shared" si="332"/>
        <v>0</v>
      </c>
      <c r="Z599" s="71">
        <f t="shared" si="333"/>
        <v>0</v>
      </c>
      <c r="AA599" s="67">
        <f t="shared" si="334"/>
        <v>0</v>
      </c>
      <c r="AB599" s="67">
        <f t="shared" si="335"/>
        <v>0</v>
      </c>
      <c r="AC599" s="69">
        <f>IF(U599=7,IF(E599&gt;HORAS!$B$97,E599-HORAS!$B$97,0),IF(W599=FALSE,IF(E599&gt;HORAS!$B$97,E599-HORAS!$B$97,0),0))</f>
        <v>0</v>
      </c>
      <c r="AD599" s="71">
        <f t="shared" si="336"/>
        <v>0</v>
      </c>
      <c r="AE599" s="71">
        <f t="shared" si="337"/>
        <v>0</v>
      </c>
      <c r="AF599" s="68">
        <f>IF(AE599&lt;=HORAS!$B$115,0,IF(AE599&lt;=HORAS!$B$116,0.25,IF(AE599&lt;=HORAS!$B$117,0.5,IF(AE599&lt;=HORAS!$B$114,0.75,1))))</f>
        <v>0</v>
      </c>
      <c r="AG599" s="67">
        <f t="shared" si="338"/>
        <v>0</v>
      </c>
      <c r="AH599" s="67">
        <f>IF(AA599&gt;=8,IF(E599&lt;HORAS!$B$97,AF599,0),0)</f>
        <v>0</v>
      </c>
      <c r="AI599" s="67">
        <f>IF(E599&gt;=HORAS!$B$97,AF599,0)</f>
        <v>0</v>
      </c>
      <c r="AJ599" s="67">
        <f t="shared" si="339"/>
        <v>0</v>
      </c>
      <c r="AK599" s="67">
        <f t="shared" si="339"/>
        <v>0</v>
      </c>
      <c r="AL599" s="71">
        <f t="shared" si="340"/>
        <v>0</v>
      </c>
      <c r="AN599" s="59">
        <f t="shared" si="341"/>
        <v>0</v>
      </c>
      <c r="AO599" s="58">
        <f>IF(H599=1,IF(D599&lt;HORAS!$B$104,HORAS!$D$104-HORAS!$B$104,HORAS!$D$104-D599),0)</f>
        <v>0</v>
      </c>
      <c r="AP599" s="58">
        <f>IF(H599=1,IF(E599&gt;HORAS!$C$104,HORAS!$C$104,E599),0)</f>
        <v>0</v>
      </c>
      <c r="AQ599" s="58">
        <f t="shared" si="342"/>
        <v>0</v>
      </c>
      <c r="AR599" s="72">
        <f t="shared" si="343"/>
        <v>0</v>
      </c>
      <c r="AS599" s="72">
        <f t="shared" si="344"/>
        <v>0</v>
      </c>
      <c r="AT599" s="68">
        <f>IF(AS599&lt;=HORAS!$B$115,0,IF(AS599&lt;=HORAS!$B$116,0.25,IF(AS599&lt;=HORAS!$B$117,0.5,IF(AS599&lt;=HORAS!$B$114,0.75,1))))</f>
        <v>0</v>
      </c>
      <c r="AU599" s="67">
        <f t="shared" si="345"/>
        <v>0</v>
      </c>
      <c r="AV599" s="59">
        <f>IF(H599=1,IF(E599&gt;HORAS!$C$104,E599-HORAS!$C$104),0)</f>
        <v>0</v>
      </c>
      <c r="AW599" s="67">
        <f t="shared" si="346"/>
        <v>0</v>
      </c>
      <c r="AX599" s="67">
        <f t="shared" si="347"/>
        <v>0</v>
      </c>
      <c r="AY599" s="68">
        <f>IF(AX599&lt;=HORAS!$B$115,0,IF(AX599&lt;=HORAS!$B$116,0.25,IF(AX599&lt;=HORAS!$B$117,0.5,IF(AX599&lt;=HORAS!$B$114,0.75,1))))</f>
        <v>0</v>
      </c>
      <c r="AZ599" s="67">
        <f t="shared" si="348"/>
        <v>0</v>
      </c>
      <c r="BA599" s="67"/>
    </row>
    <row r="600" spans="1:53" s="72" customFormat="1" x14ac:dyDescent="0.2">
      <c r="A600" s="64"/>
      <c r="B600" s="64"/>
      <c r="C600" s="61"/>
      <c r="D600" s="62"/>
      <c r="E600" s="59"/>
      <c r="F600" s="66">
        <f>IF(G600=1,0,IF(E600&gt;HORAS!$B$96,E600-HORAS!$B$96,))</f>
        <v>0</v>
      </c>
      <c r="G600" s="67">
        <f t="shared" si="349"/>
        <v>0</v>
      </c>
      <c r="H600" s="67">
        <f>IF(D600&gt;=HORAS!$B$103,1,0)</f>
        <v>0</v>
      </c>
      <c r="I600" s="68">
        <f t="shared" si="350"/>
        <v>0</v>
      </c>
      <c r="J600" s="68">
        <f>IF(I600&lt;=HORAS!$B$115,0,IF(I600&lt;=HORAS!$B$116,0.25,IF(I600&lt;=HORAS!$B$117,0.5,IF(I600&lt;=HORAS!$B$114,0.75,1))))</f>
        <v>0</v>
      </c>
      <c r="K600" s="69">
        <f>IF(G600=1,0,IF(E600&gt;HORAS!$B$97,E600-HORAS!$B$97,0))</f>
        <v>0</v>
      </c>
      <c r="L600" s="68">
        <f t="shared" si="351"/>
        <v>0</v>
      </c>
      <c r="M600" s="68">
        <f t="shared" si="352"/>
        <v>0</v>
      </c>
      <c r="N600" s="67">
        <f t="shared" si="353"/>
        <v>0</v>
      </c>
      <c r="O600" s="67">
        <f>IF(E600&lt;HORAS!$B$97,J600,0)</f>
        <v>0</v>
      </c>
      <c r="P600" s="67">
        <f t="shared" si="354"/>
        <v>0</v>
      </c>
      <c r="Q600" s="67">
        <f>IF(E600&gt;HORAS!$B$97,J600,0)</f>
        <v>0</v>
      </c>
      <c r="R600" s="67">
        <f t="shared" si="327"/>
        <v>0</v>
      </c>
      <c r="S600" s="67">
        <f t="shared" si="328"/>
        <v>0</v>
      </c>
      <c r="T600" s="67"/>
      <c r="U600" s="67">
        <f t="shared" si="329"/>
        <v>6</v>
      </c>
      <c r="V600" s="70" t="e">
        <f>VLOOKUP(C600,HORAS!$A$120:$A$137,1,FALSE)</f>
        <v>#N/A</v>
      </c>
      <c r="W600" s="67" t="b">
        <f t="shared" si="330"/>
        <v>1</v>
      </c>
      <c r="X600" s="59">
        <f t="shared" si="331"/>
        <v>0</v>
      </c>
      <c r="Y600" s="71">
        <f t="shared" si="332"/>
        <v>0</v>
      </c>
      <c r="Z600" s="71">
        <f t="shared" si="333"/>
        <v>0</v>
      </c>
      <c r="AA600" s="67">
        <f t="shared" si="334"/>
        <v>0</v>
      </c>
      <c r="AB600" s="67">
        <f t="shared" si="335"/>
        <v>0</v>
      </c>
      <c r="AC600" s="69">
        <f>IF(U600=7,IF(E600&gt;HORAS!$B$97,E600-HORAS!$B$97,0),IF(W600=FALSE,IF(E600&gt;HORAS!$B$97,E600-HORAS!$B$97,0),0))</f>
        <v>0</v>
      </c>
      <c r="AD600" s="71">
        <f t="shared" si="336"/>
        <v>0</v>
      </c>
      <c r="AE600" s="71">
        <f t="shared" si="337"/>
        <v>0</v>
      </c>
      <c r="AF600" s="68">
        <f>IF(AE600&lt;=HORAS!$B$115,0,IF(AE600&lt;=HORAS!$B$116,0.25,IF(AE600&lt;=HORAS!$B$117,0.5,IF(AE600&lt;=HORAS!$B$114,0.75,1))))</f>
        <v>0</v>
      </c>
      <c r="AG600" s="67">
        <f t="shared" si="338"/>
        <v>0</v>
      </c>
      <c r="AH600" s="67">
        <f>IF(AA600&gt;=8,IF(E600&lt;HORAS!$B$97,AF600,0),0)</f>
        <v>0</v>
      </c>
      <c r="AI600" s="67">
        <f>IF(E600&gt;=HORAS!$B$97,AF600,0)</f>
        <v>0</v>
      </c>
      <c r="AJ600" s="67">
        <f t="shared" si="339"/>
        <v>0</v>
      </c>
      <c r="AK600" s="67">
        <f t="shared" si="339"/>
        <v>0</v>
      </c>
      <c r="AL600" s="71">
        <f t="shared" si="340"/>
        <v>0</v>
      </c>
      <c r="AN600" s="59">
        <f t="shared" si="341"/>
        <v>0</v>
      </c>
      <c r="AO600" s="58">
        <f>IF(H600=1,IF(D600&lt;HORAS!$B$104,HORAS!$D$104-HORAS!$B$104,HORAS!$D$104-D600),0)</f>
        <v>0</v>
      </c>
      <c r="AP600" s="58">
        <f>IF(H600=1,IF(E600&gt;HORAS!$C$104,HORAS!$C$104,E600),0)</f>
        <v>0</v>
      </c>
      <c r="AQ600" s="58">
        <f t="shared" si="342"/>
        <v>0</v>
      </c>
      <c r="AR600" s="72">
        <f t="shared" si="343"/>
        <v>0</v>
      </c>
      <c r="AS600" s="72">
        <f t="shared" si="344"/>
        <v>0</v>
      </c>
      <c r="AT600" s="68">
        <f>IF(AS600&lt;=HORAS!$B$115,0,IF(AS600&lt;=HORAS!$B$116,0.25,IF(AS600&lt;=HORAS!$B$117,0.5,IF(AS600&lt;=HORAS!$B$114,0.75,1))))</f>
        <v>0</v>
      </c>
      <c r="AU600" s="67">
        <f t="shared" si="345"/>
        <v>0</v>
      </c>
      <c r="AV600" s="59">
        <f>IF(H600=1,IF(E600&gt;HORAS!$C$104,E600-HORAS!$C$104),0)</f>
        <v>0</v>
      </c>
      <c r="AW600" s="67">
        <f t="shared" si="346"/>
        <v>0</v>
      </c>
      <c r="AX600" s="67">
        <f t="shared" si="347"/>
        <v>0</v>
      </c>
      <c r="AY600" s="68">
        <f>IF(AX600&lt;=HORAS!$B$115,0,IF(AX600&lt;=HORAS!$B$116,0.25,IF(AX600&lt;=HORAS!$B$117,0.5,IF(AX600&lt;=HORAS!$B$114,0.75,1))))</f>
        <v>0</v>
      </c>
      <c r="AZ600" s="67">
        <f t="shared" si="348"/>
        <v>0</v>
      </c>
      <c r="BA600" s="67"/>
    </row>
    <row r="601" spans="1:53" s="72" customFormat="1" x14ac:dyDescent="0.2">
      <c r="A601" s="64"/>
      <c r="B601" s="64"/>
      <c r="C601" s="61"/>
      <c r="D601" s="62"/>
      <c r="E601" s="59"/>
      <c r="F601" s="66">
        <f>IF(G601=1,0,IF(E601&gt;HORAS!$B$96,E601-HORAS!$B$96,))</f>
        <v>0</v>
      </c>
      <c r="G601" s="67">
        <f t="shared" si="349"/>
        <v>0</v>
      </c>
      <c r="H601" s="67">
        <f>IF(D601&gt;=HORAS!$B$103,1,0)</f>
        <v>0</v>
      </c>
      <c r="I601" s="68">
        <f t="shared" si="350"/>
        <v>0</v>
      </c>
      <c r="J601" s="68">
        <f>IF(I601&lt;=HORAS!$B$115,0,IF(I601&lt;=HORAS!$B$116,0.25,IF(I601&lt;=HORAS!$B$117,0.5,IF(I601&lt;=HORAS!$B$114,0.75,1))))</f>
        <v>0</v>
      </c>
      <c r="K601" s="69">
        <f>IF(G601=1,0,IF(E601&gt;HORAS!$B$97,E601-HORAS!$B$97,0))</f>
        <v>0</v>
      </c>
      <c r="L601" s="68">
        <f t="shared" si="351"/>
        <v>0</v>
      </c>
      <c r="M601" s="68">
        <f t="shared" si="352"/>
        <v>0</v>
      </c>
      <c r="N601" s="67">
        <f t="shared" si="353"/>
        <v>0</v>
      </c>
      <c r="O601" s="67">
        <f>IF(E601&lt;HORAS!$B$97,J601,0)</f>
        <v>0</v>
      </c>
      <c r="P601" s="67">
        <f t="shared" si="354"/>
        <v>0</v>
      </c>
      <c r="Q601" s="67">
        <f>IF(E601&gt;HORAS!$B$97,J601,0)</f>
        <v>0</v>
      </c>
      <c r="R601" s="67">
        <f t="shared" si="327"/>
        <v>0</v>
      </c>
      <c r="S601" s="67">
        <f t="shared" si="328"/>
        <v>0</v>
      </c>
      <c r="T601" s="67"/>
      <c r="U601" s="67">
        <f t="shared" si="329"/>
        <v>6</v>
      </c>
      <c r="V601" s="70" t="e">
        <f>VLOOKUP(C601,HORAS!$A$120:$A$137,1,FALSE)</f>
        <v>#N/A</v>
      </c>
      <c r="W601" s="67" t="b">
        <f t="shared" si="330"/>
        <v>1</v>
      </c>
      <c r="X601" s="59">
        <f t="shared" si="331"/>
        <v>0</v>
      </c>
      <c r="Y601" s="71">
        <f t="shared" si="332"/>
        <v>0</v>
      </c>
      <c r="Z601" s="71">
        <f t="shared" si="333"/>
        <v>0</v>
      </c>
      <c r="AA601" s="67">
        <f t="shared" si="334"/>
        <v>0</v>
      </c>
      <c r="AB601" s="67">
        <f t="shared" si="335"/>
        <v>0</v>
      </c>
      <c r="AC601" s="69">
        <f>IF(U601=7,IF(E601&gt;HORAS!$B$97,E601-HORAS!$B$97,0),IF(W601=FALSE,IF(E601&gt;HORAS!$B$97,E601-HORAS!$B$97,0),0))</f>
        <v>0</v>
      </c>
      <c r="AD601" s="71">
        <f t="shared" si="336"/>
        <v>0</v>
      </c>
      <c r="AE601" s="71">
        <f t="shared" si="337"/>
        <v>0</v>
      </c>
      <c r="AF601" s="68">
        <f>IF(AE601&lt;=HORAS!$B$115,0,IF(AE601&lt;=HORAS!$B$116,0.25,IF(AE601&lt;=HORAS!$B$117,0.5,IF(AE601&lt;=HORAS!$B$114,0.75,1))))</f>
        <v>0</v>
      </c>
      <c r="AG601" s="67">
        <f t="shared" si="338"/>
        <v>0</v>
      </c>
      <c r="AH601" s="67">
        <f>IF(AA601&gt;=8,IF(E601&lt;HORAS!$B$97,AF601,0),0)</f>
        <v>0</v>
      </c>
      <c r="AI601" s="67">
        <f>IF(E601&gt;=HORAS!$B$97,AF601,0)</f>
        <v>0</v>
      </c>
      <c r="AJ601" s="67">
        <f t="shared" si="339"/>
        <v>0</v>
      </c>
      <c r="AK601" s="67">
        <f t="shared" si="339"/>
        <v>0</v>
      </c>
      <c r="AL601" s="71">
        <f t="shared" si="340"/>
        <v>0</v>
      </c>
      <c r="AN601" s="59">
        <f t="shared" si="341"/>
        <v>0</v>
      </c>
      <c r="AO601" s="58">
        <f>IF(H601=1,IF(D601&lt;HORAS!$B$104,HORAS!$D$104-HORAS!$B$104,HORAS!$D$104-D601),0)</f>
        <v>0</v>
      </c>
      <c r="AP601" s="58">
        <f>IF(H601=1,IF(E601&gt;HORAS!$C$104,HORAS!$C$104,E601),0)</f>
        <v>0</v>
      </c>
      <c r="AQ601" s="58">
        <f t="shared" si="342"/>
        <v>0</v>
      </c>
      <c r="AR601" s="72">
        <f t="shared" si="343"/>
        <v>0</v>
      </c>
      <c r="AS601" s="72">
        <f t="shared" si="344"/>
        <v>0</v>
      </c>
      <c r="AT601" s="68">
        <f>IF(AS601&lt;=HORAS!$B$115,0,IF(AS601&lt;=HORAS!$B$116,0.25,IF(AS601&lt;=HORAS!$B$117,0.5,IF(AS601&lt;=HORAS!$B$114,0.75,1))))</f>
        <v>0</v>
      </c>
      <c r="AU601" s="67">
        <f t="shared" si="345"/>
        <v>0</v>
      </c>
      <c r="AV601" s="59">
        <f>IF(H601=1,IF(E601&gt;HORAS!$C$104,E601-HORAS!$C$104),0)</f>
        <v>0</v>
      </c>
      <c r="AW601" s="67">
        <f t="shared" si="346"/>
        <v>0</v>
      </c>
      <c r="AX601" s="67">
        <f t="shared" si="347"/>
        <v>0</v>
      </c>
      <c r="AY601" s="68">
        <f>IF(AX601&lt;=HORAS!$B$115,0,IF(AX601&lt;=HORAS!$B$116,0.25,IF(AX601&lt;=HORAS!$B$117,0.5,IF(AX601&lt;=HORAS!$B$114,0.75,1))))</f>
        <v>0</v>
      </c>
      <c r="AZ601" s="67">
        <f t="shared" si="348"/>
        <v>0</v>
      </c>
      <c r="BA601" s="67"/>
    </row>
    <row r="602" spans="1:53" s="72" customFormat="1" x14ac:dyDescent="0.2">
      <c r="A602" s="64"/>
      <c r="B602" s="64"/>
      <c r="C602" s="61"/>
      <c r="D602" s="62"/>
      <c r="E602" s="59"/>
      <c r="F602" s="66">
        <f>IF(G602=1,0,IF(E602&gt;HORAS!$B$96,E602-HORAS!$B$96,))</f>
        <v>0</v>
      </c>
      <c r="G602" s="67">
        <f t="shared" si="349"/>
        <v>0</v>
      </c>
      <c r="H602" s="67">
        <f>IF(D602&gt;=HORAS!$B$103,1,0)</f>
        <v>0</v>
      </c>
      <c r="I602" s="68">
        <f t="shared" si="350"/>
        <v>0</v>
      </c>
      <c r="J602" s="68">
        <f>IF(I602&lt;=HORAS!$B$115,0,IF(I602&lt;=HORAS!$B$116,0.25,IF(I602&lt;=HORAS!$B$117,0.5,IF(I602&lt;=HORAS!$B$114,0.75,1))))</f>
        <v>0</v>
      </c>
      <c r="K602" s="69">
        <f>IF(G602=1,0,IF(E602&gt;HORAS!$B$97,E602-HORAS!$B$97,0))</f>
        <v>0</v>
      </c>
      <c r="L602" s="68">
        <f t="shared" si="351"/>
        <v>0</v>
      </c>
      <c r="M602" s="68">
        <f t="shared" si="352"/>
        <v>0</v>
      </c>
      <c r="N602" s="67">
        <f t="shared" si="353"/>
        <v>0</v>
      </c>
      <c r="O602" s="67">
        <f>IF(E602&lt;HORAS!$B$97,J602,0)</f>
        <v>0</v>
      </c>
      <c r="P602" s="67">
        <f t="shared" si="354"/>
        <v>0</v>
      </c>
      <c r="Q602" s="67">
        <f>IF(E602&gt;HORAS!$B$97,J602,0)</f>
        <v>0</v>
      </c>
      <c r="R602" s="67">
        <f t="shared" si="327"/>
        <v>0</v>
      </c>
      <c r="S602" s="67">
        <f t="shared" si="328"/>
        <v>0</v>
      </c>
      <c r="T602" s="67"/>
      <c r="U602" s="67">
        <f t="shared" si="329"/>
        <v>6</v>
      </c>
      <c r="V602" s="70" t="e">
        <f>VLOOKUP(C602,HORAS!$A$120:$A$137,1,FALSE)</f>
        <v>#N/A</v>
      </c>
      <c r="W602" s="67" t="b">
        <f t="shared" si="330"/>
        <v>1</v>
      </c>
      <c r="X602" s="59">
        <f t="shared" si="331"/>
        <v>0</v>
      </c>
      <c r="Y602" s="71">
        <f t="shared" si="332"/>
        <v>0</v>
      </c>
      <c r="Z602" s="71">
        <f t="shared" si="333"/>
        <v>0</v>
      </c>
      <c r="AA602" s="67">
        <f t="shared" si="334"/>
        <v>0</v>
      </c>
      <c r="AB602" s="67">
        <f t="shared" si="335"/>
        <v>0</v>
      </c>
      <c r="AC602" s="69">
        <f>IF(U602=7,IF(E602&gt;HORAS!$B$97,E602-HORAS!$B$97,0),IF(W602=FALSE,IF(E602&gt;HORAS!$B$97,E602-HORAS!$B$97,0),0))</f>
        <v>0</v>
      </c>
      <c r="AD602" s="71">
        <f t="shared" si="336"/>
        <v>0</v>
      </c>
      <c r="AE602" s="71">
        <f t="shared" si="337"/>
        <v>0</v>
      </c>
      <c r="AF602" s="68">
        <f>IF(AE602&lt;=HORAS!$B$115,0,IF(AE602&lt;=HORAS!$B$116,0.25,IF(AE602&lt;=HORAS!$B$117,0.5,IF(AE602&lt;=HORAS!$B$114,0.75,1))))</f>
        <v>0</v>
      </c>
      <c r="AG602" s="67">
        <f t="shared" si="338"/>
        <v>0</v>
      </c>
      <c r="AH602" s="67">
        <f>IF(AA602&gt;=8,IF(E602&lt;HORAS!$B$97,AF602,0),0)</f>
        <v>0</v>
      </c>
      <c r="AI602" s="67">
        <f>IF(E602&gt;=HORAS!$B$97,AF602,0)</f>
        <v>0</v>
      </c>
      <c r="AJ602" s="67">
        <f t="shared" si="339"/>
        <v>0</v>
      </c>
      <c r="AK602" s="67">
        <f t="shared" si="339"/>
        <v>0</v>
      </c>
      <c r="AL602" s="71">
        <f t="shared" si="340"/>
        <v>0</v>
      </c>
      <c r="AN602" s="59">
        <f t="shared" si="341"/>
        <v>0</v>
      </c>
      <c r="AO602" s="58">
        <f>IF(H602=1,IF(D602&lt;HORAS!$B$104,HORAS!$D$104-HORAS!$B$104,HORAS!$D$104-D602),0)</f>
        <v>0</v>
      </c>
      <c r="AP602" s="58">
        <f>IF(H602=1,IF(E602&gt;HORAS!$C$104,HORAS!$C$104,E602),0)</f>
        <v>0</v>
      </c>
      <c r="AQ602" s="58">
        <f t="shared" si="342"/>
        <v>0</v>
      </c>
      <c r="AR602" s="72">
        <f t="shared" si="343"/>
        <v>0</v>
      </c>
      <c r="AS602" s="72">
        <f t="shared" si="344"/>
        <v>0</v>
      </c>
      <c r="AT602" s="68">
        <f>IF(AS602&lt;=HORAS!$B$115,0,IF(AS602&lt;=HORAS!$B$116,0.25,IF(AS602&lt;=HORAS!$B$117,0.5,IF(AS602&lt;=HORAS!$B$114,0.75,1))))</f>
        <v>0</v>
      </c>
      <c r="AU602" s="67">
        <f t="shared" si="345"/>
        <v>0</v>
      </c>
      <c r="AV602" s="59">
        <f>IF(H602=1,IF(E602&gt;HORAS!$C$104,E602-HORAS!$C$104),0)</f>
        <v>0</v>
      </c>
      <c r="AW602" s="67">
        <f t="shared" si="346"/>
        <v>0</v>
      </c>
      <c r="AX602" s="67">
        <f t="shared" si="347"/>
        <v>0</v>
      </c>
      <c r="AY602" s="68">
        <f>IF(AX602&lt;=HORAS!$B$115,0,IF(AX602&lt;=HORAS!$B$116,0.25,IF(AX602&lt;=HORAS!$B$117,0.5,IF(AX602&lt;=HORAS!$B$114,0.75,1))))</f>
        <v>0</v>
      </c>
      <c r="AZ602" s="67">
        <f t="shared" si="348"/>
        <v>0</v>
      </c>
      <c r="BA602" s="67"/>
    </row>
    <row r="603" spans="1:53" s="72" customFormat="1" x14ac:dyDescent="0.2">
      <c r="A603" s="64"/>
      <c r="B603" s="64"/>
      <c r="C603" s="61"/>
      <c r="D603" s="62"/>
      <c r="E603" s="59"/>
      <c r="F603" s="66">
        <f>IF(G603=1,0,IF(E603&gt;HORAS!$B$96,E603-HORAS!$B$96,))</f>
        <v>0</v>
      </c>
      <c r="G603" s="67">
        <f t="shared" si="349"/>
        <v>0</v>
      </c>
      <c r="H603" s="67">
        <f>IF(D603&gt;=HORAS!$B$103,1,0)</f>
        <v>0</v>
      </c>
      <c r="I603" s="68">
        <f t="shared" si="350"/>
        <v>0</v>
      </c>
      <c r="J603" s="68">
        <f>IF(I603&lt;=HORAS!$B$115,0,IF(I603&lt;=HORAS!$B$116,0.25,IF(I603&lt;=HORAS!$B$117,0.5,IF(I603&lt;=HORAS!$B$114,0.75,1))))</f>
        <v>0</v>
      </c>
      <c r="K603" s="69">
        <f>IF(G603=1,0,IF(E603&gt;HORAS!$B$97,E603-HORAS!$B$97,0))</f>
        <v>0</v>
      </c>
      <c r="L603" s="68">
        <f t="shared" si="351"/>
        <v>0</v>
      </c>
      <c r="M603" s="68">
        <f t="shared" si="352"/>
        <v>0</v>
      </c>
      <c r="N603" s="67">
        <f t="shared" si="353"/>
        <v>0</v>
      </c>
      <c r="O603" s="67">
        <f>IF(E603&lt;HORAS!$B$97,J603,0)</f>
        <v>0</v>
      </c>
      <c r="P603" s="67">
        <f t="shared" si="354"/>
        <v>0</v>
      </c>
      <c r="Q603" s="67">
        <f>IF(E603&gt;HORAS!$B$97,J603,0)</f>
        <v>0</v>
      </c>
      <c r="R603" s="67">
        <f t="shared" si="327"/>
        <v>0</v>
      </c>
      <c r="S603" s="67">
        <f t="shared" si="328"/>
        <v>0</v>
      </c>
      <c r="T603" s="67"/>
      <c r="U603" s="67">
        <f t="shared" si="329"/>
        <v>6</v>
      </c>
      <c r="V603" s="70" t="e">
        <f>VLOOKUP(C603,HORAS!$A$120:$A$137,1,FALSE)</f>
        <v>#N/A</v>
      </c>
      <c r="W603" s="67" t="b">
        <f t="shared" si="330"/>
        <v>1</v>
      </c>
      <c r="X603" s="59">
        <f t="shared" si="331"/>
        <v>0</v>
      </c>
      <c r="Y603" s="71">
        <f t="shared" si="332"/>
        <v>0</v>
      </c>
      <c r="Z603" s="71">
        <f t="shared" si="333"/>
        <v>0</v>
      </c>
      <c r="AA603" s="67">
        <f t="shared" si="334"/>
        <v>0</v>
      </c>
      <c r="AB603" s="67">
        <f t="shared" si="335"/>
        <v>0</v>
      </c>
      <c r="AC603" s="69">
        <f>IF(U603=7,IF(E603&gt;HORAS!$B$97,E603-HORAS!$B$97,0),IF(W603=FALSE,IF(E603&gt;HORAS!$B$97,E603-HORAS!$B$97,0),0))</f>
        <v>0</v>
      </c>
      <c r="AD603" s="71">
        <f t="shared" si="336"/>
        <v>0</v>
      </c>
      <c r="AE603" s="71">
        <f t="shared" si="337"/>
        <v>0</v>
      </c>
      <c r="AF603" s="68">
        <f>IF(AE603&lt;=HORAS!$B$115,0,IF(AE603&lt;=HORAS!$B$116,0.25,IF(AE603&lt;=HORAS!$B$117,0.5,IF(AE603&lt;=HORAS!$B$114,0.75,1))))</f>
        <v>0</v>
      </c>
      <c r="AG603" s="67">
        <f t="shared" si="338"/>
        <v>0</v>
      </c>
      <c r="AH603" s="67">
        <f>IF(AA603&gt;=8,IF(E603&lt;HORAS!$B$97,AF603,0),0)</f>
        <v>0</v>
      </c>
      <c r="AI603" s="67">
        <f>IF(E603&gt;=HORAS!$B$97,AF603,0)</f>
        <v>0</v>
      </c>
      <c r="AJ603" s="67">
        <f t="shared" si="339"/>
        <v>0</v>
      </c>
      <c r="AK603" s="67">
        <f t="shared" si="339"/>
        <v>0</v>
      </c>
      <c r="AL603" s="71">
        <f t="shared" si="340"/>
        <v>0</v>
      </c>
      <c r="AN603" s="59">
        <f t="shared" si="341"/>
        <v>0</v>
      </c>
      <c r="AO603" s="58">
        <f>IF(H603=1,IF(D603&lt;HORAS!$B$104,HORAS!$D$104-HORAS!$B$104,HORAS!$D$104-D603),0)</f>
        <v>0</v>
      </c>
      <c r="AP603" s="58">
        <f>IF(H603=1,IF(E603&gt;HORAS!$C$104,HORAS!$C$104,E603),0)</f>
        <v>0</v>
      </c>
      <c r="AQ603" s="58">
        <f t="shared" si="342"/>
        <v>0</v>
      </c>
      <c r="AR603" s="72">
        <f t="shared" si="343"/>
        <v>0</v>
      </c>
      <c r="AS603" s="72">
        <f t="shared" si="344"/>
        <v>0</v>
      </c>
      <c r="AT603" s="68">
        <f>IF(AS603&lt;=HORAS!$B$115,0,IF(AS603&lt;=HORAS!$B$116,0.25,IF(AS603&lt;=HORAS!$B$117,0.5,IF(AS603&lt;=HORAS!$B$114,0.75,1))))</f>
        <v>0</v>
      </c>
      <c r="AU603" s="67">
        <f t="shared" si="345"/>
        <v>0</v>
      </c>
      <c r="AV603" s="59">
        <f>IF(H603=1,IF(E603&gt;HORAS!$C$104,E603-HORAS!$C$104),0)</f>
        <v>0</v>
      </c>
      <c r="AW603" s="67">
        <f t="shared" si="346"/>
        <v>0</v>
      </c>
      <c r="AX603" s="67">
        <f t="shared" si="347"/>
        <v>0</v>
      </c>
      <c r="AY603" s="68">
        <f>IF(AX603&lt;=HORAS!$B$115,0,IF(AX603&lt;=HORAS!$B$116,0.25,IF(AX603&lt;=HORAS!$B$117,0.5,IF(AX603&lt;=HORAS!$B$114,0.75,1))))</f>
        <v>0</v>
      </c>
      <c r="AZ603" s="67">
        <f t="shared" si="348"/>
        <v>0</v>
      </c>
      <c r="BA603" s="67"/>
    </row>
    <row r="604" spans="1:53" s="72" customFormat="1" x14ac:dyDescent="0.2">
      <c r="A604" s="64"/>
      <c r="B604" s="64"/>
      <c r="C604" s="61"/>
      <c r="D604" s="62"/>
      <c r="E604" s="59"/>
      <c r="F604" s="66">
        <f>IF(G604=1,0,IF(E604&gt;HORAS!$B$96,E604-HORAS!$B$96,))</f>
        <v>0</v>
      </c>
      <c r="G604" s="67">
        <f t="shared" si="349"/>
        <v>0</v>
      </c>
      <c r="H604" s="67">
        <f>IF(D604&gt;=HORAS!$B$103,1,0)</f>
        <v>0</v>
      </c>
      <c r="I604" s="68">
        <f t="shared" si="350"/>
        <v>0</v>
      </c>
      <c r="J604" s="68">
        <f>IF(I604&lt;=HORAS!$B$115,0,IF(I604&lt;=HORAS!$B$116,0.25,IF(I604&lt;=HORAS!$B$117,0.5,IF(I604&lt;=HORAS!$B$114,0.75,1))))</f>
        <v>0</v>
      </c>
      <c r="K604" s="69">
        <f>IF(G604=1,0,IF(E604&gt;HORAS!$B$97,E604-HORAS!$B$97,0))</f>
        <v>0</v>
      </c>
      <c r="L604" s="68">
        <f t="shared" si="351"/>
        <v>0</v>
      </c>
      <c r="M604" s="68">
        <f t="shared" si="352"/>
        <v>0</v>
      </c>
      <c r="N604" s="67">
        <f t="shared" si="353"/>
        <v>0</v>
      </c>
      <c r="O604" s="67">
        <f>IF(E604&lt;HORAS!$B$97,J604,0)</f>
        <v>0</v>
      </c>
      <c r="P604" s="67">
        <f t="shared" si="354"/>
        <v>0</v>
      </c>
      <c r="Q604" s="67">
        <f>IF(E604&gt;HORAS!$B$97,J604,0)</f>
        <v>0</v>
      </c>
      <c r="R604" s="67">
        <f t="shared" si="327"/>
        <v>0</v>
      </c>
      <c r="S604" s="67">
        <f t="shared" si="328"/>
        <v>0</v>
      </c>
      <c r="T604" s="67"/>
      <c r="U604" s="67">
        <f t="shared" si="329"/>
        <v>6</v>
      </c>
      <c r="V604" s="70" t="e">
        <f>VLOOKUP(C604,HORAS!$A$120:$A$137,1,FALSE)</f>
        <v>#N/A</v>
      </c>
      <c r="W604" s="67" t="b">
        <f t="shared" si="330"/>
        <v>1</v>
      </c>
      <c r="X604" s="59">
        <f t="shared" si="331"/>
        <v>0</v>
      </c>
      <c r="Y604" s="71">
        <f t="shared" si="332"/>
        <v>0</v>
      </c>
      <c r="Z604" s="71">
        <f t="shared" si="333"/>
        <v>0</v>
      </c>
      <c r="AA604" s="67">
        <f t="shared" si="334"/>
        <v>0</v>
      </c>
      <c r="AB604" s="67">
        <f t="shared" si="335"/>
        <v>0</v>
      </c>
      <c r="AC604" s="69">
        <f>IF(U604=7,IF(E604&gt;HORAS!$B$97,E604-HORAS!$B$97,0),IF(W604=FALSE,IF(E604&gt;HORAS!$B$97,E604-HORAS!$B$97,0),0))</f>
        <v>0</v>
      </c>
      <c r="AD604" s="71">
        <f t="shared" si="336"/>
        <v>0</v>
      </c>
      <c r="AE604" s="71">
        <f t="shared" si="337"/>
        <v>0</v>
      </c>
      <c r="AF604" s="68">
        <f>IF(AE604&lt;=HORAS!$B$115,0,IF(AE604&lt;=HORAS!$B$116,0.25,IF(AE604&lt;=HORAS!$B$117,0.5,IF(AE604&lt;=HORAS!$B$114,0.75,1))))</f>
        <v>0</v>
      </c>
      <c r="AG604" s="67">
        <f t="shared" si="338"/>
        <v>0</v>
      </c>
      <c r="AH604" s="67">
        <f>IF(AA604&gt;=8,IF(E604&lt;HORAS!$B$97,AF604,0),0)</f>
        <v>0</v>
      </c>
      <c r="AI604" s="67">
        <f>IF(E604&gt;=HORAS!$B$97,AF604,0)</f>
        <v>0</v>
      </c>
      <c r="AJ604" s="67">
        <f t="shared" si="339"/>
        <v>0</v>
      </c>
      <c r="AK604" s="67">
        <f t="shared" si="339"/>
        <v>0</v>
      </c>
      <c r="AL604" s="71">
        <f t="shared" si="340"/>
        <v>0</v>
      </c>
      <c r="AN604" s="59">
        <f t="shared" si="341"/>
        <v>0</v>
      </c>
      <c r="AO604" s="58">
        <f>IF(H604=1,IF(D604&lt;HORAS!$B$104,HORAS!$D$104-HORAS!$B$104,HORAS!$D$104-D604),0)</f>
        <v>0</v>
      </c>
      <c r="AP604" s="58">
        <f>IF(H604=1,IF(E604&gt;HORAS!$C$104,HORAS!$C$104,E604),0)</f>
        <v>0</v>
      </c>
      <c r="AQ604" s="58">
        <f t="shared" si="342"/>
        <v>0</v>
      </c>
      <c r="AR604" s="72">
        <f t="shared" si="343"/>
        <v>0</v>
      </c>
      <c r="AS604" s="72">
        <f t="shared" si="344"/>
        <v>0</v>
      </c>
      <c r="AT604" s="68">
        <f>IF(AS604&lt;=HORAS!$B$115,0,IF(AS604&lt;=HORAS!$B$116,0.25,IF(AS604&lt;=HORAS!$B$117,0.5,IF(AS604&lt;=HORAS!$B$114,0.75,1))))</f>
        <v>0</v>
      </c>
      <c r="AU604" s="67">
        <f t="shared" si="345"/>
        <v>0</v>
      </c>
      <c r="AV604" s="59">
        <f>IF(H604=1,IF(E604&gt;HORAS!$C$104,E604-HORAS!$C$104),0)</f>
        <v>0</v>
      </c>
      <c r="AW604" s="67">
        <f t="shared" si="346"/>
        <v>0</v>
      </c>
      <c r="AX604" s="67">
        <f t="shared" si="347"/>
        <v>0</v>
      </c>
      <c r="AY604" s="68">
        <f>IF(AX604&lt;=HORAS!$B$115,0,IF(AX604&lt;=HORAS!$B$116,0.25,IF(AX604&lt;=HORAS!$B$117,0.5,IF(AX604&lt;=HORAS!$B$114,0.75,1))))</f>
        <v>0</v>
      </c>
      <c r="AZ604" s="67">
        <f t="shared" si="348"/>
        <v>0</v>
      </c>
      <c r="BA604" s="67"/>
    </row>
    <row r="605" spans="1:53" s="72" customFormat="1" x14ac:dyDescent="0.2">
      <c r="A605" s="64"/>
      <c r="B605" s="64"/>
      <c r="C605" s="61"/>
      <c r="D605" s="62"/>
      <c r="E605" s="59"/>
      <c r="F605" s="66">
        <f>IF(G605=1,0,IF(E605&gt;HORAS!$B$96,E605-HORAS!$B$96,))</f>
        <v>0</v>
      </c>
      <c r="G605" s="67">
        <f t="shared" si="349"/>
        <v>0</v>
      </c>
      <c r="H605" s="67">
        <f>IF(D605&gt;=HORAS!$B$103,1,0)</f>
        <v>0</v>
      </c>
      <c r="I605" s="68">
        <f t="shared" si="350"/>
        <v>0</v>
      </c>
      <c r="J605" s="68">
        <f>IF(I605&lt;=HORAS!$B$115,0,IF(I605&lt;=HORAS!$B$116,0.25,IF(I605&lt;=HORAS!$B$117,0.5,IF(I605&lt;=HORAS!$B$114,0.75,1))))</f>
        <v>0</v>
      </c>
      <c r="K605" s="69">
        <f>IF(G605=1,0,IF(E605&gt;HORAS!$B$97,E605-HORAS!$B$97,0))</f>
        <v>0</v>
      </c>
      <c r="L605" s="68">
        <f t="shared" si="351"/>
        <v>0</v>
      </c>
      <c r="M605" s="68">
        <f t="shared" si="352"/>
        <v>0</v>
      </c>
      <c r="N605" s="67">
        <f t="shared" si="353"/>
        <v>0</v>
      </c>
      <c r="O605" s="67">
        <f>IF(E605&lt;HORAS!$B$97,J605,0)</f>
        <v>0</v>
      </c>
      <c r="P605" s="67">
        <f t="shared" si="354"/>
        <v>0</v>
      </c>
      <c r="Q605" s="67">
        <f>IF(E605&gt;HORAS!$B$97,J605,0)</f>
        <v>0</v>
      </c>
      <c r="R605" s="67">
        <f t="shared" si="327"/>
        <v>0</v>
      </c>
      <c r="S605" s="67">
        <f t="shared" si="328"/>
        <v>0</v>
      </c>
      <c r="T605" s="67"/>
      <c r="U605" s="67">
        <f t="shared" si="329"/>
        <v>6</v>
      </c>
      <c r="V605" s="70" t="e">
        <f>VLOOKUP(C605,HORAS!$A$120:$A$137,1,FALSE)</f>
        <v>#N/A</v>
      </c>
      <c r="W605" s="67" t="b">
        <f t="shared" si="330"/>
        <v>1</v>
      </c>
      <c r="X605" s="59">
        <f t="shared" si="331"/>
        <v>0</v>
      </c>
      <c r="Y605" s="71">
        <f t="shared" si="332"/>
        <v>0</v>
      </c>
      <c r="Z605" s="71">
        <f t="shared" si="333"/>
        <v>0</v>
      </c>
      <c r="AA605" s="67">
        <f t="shared" si="334"/>
        <v>0</v>
      </c>
      <c r="AB605" s="67">
        <f t="shared" si="335"/>
        <v>0</v>
      </c>
      <c r="AC605" s="69">
        <f>IF(U605=7,IF(E605&gt;HORAS!$B$97,E605-HORAS!$B$97,0),IF(W605=FALSE,IF(E605&gt;HORAS!$B$97,E605-HORAS!$B$97,0),0))</f>
        <v>0</v>
      </c>
      <c r="AD605" s="71">
        <f t="shared" si="336"/>
        <v>0</v>
      </c>
      <c r="AE605" s="71">
        <f t="shared" si="337"/>
        <v>0</v>
      </c>
      <c r="AF605" s="68">
        <f>IF(AE605&lt;=HORAS!$B$115,0,IF(AE605&lt;=HORAS!$B$116,0.25,IF(AE605&lt;=HORAS!$B$117,0.5,IF(AE605&lt;=HORAS!$B$114,0.75,1))))</f>
        <v>0</v>
      </c>
      <c r="AG605" s="67">
        <f t="shared" si="338"/>
        <v>0</v>
      </c>
      <c r="AH605" s="67">
        <f>IF(AA605&gt;=8,IF(E605&lt;HORAS!$B$97,AF605,0),0)</f>
        <v>0</v>
      </c>
      <c r="AI605" s="67">
        <f>IF(E605&gt;=HORAS!$B$97,AF605,0)</f>
        <v>0</v>
      </c>
      <c r="AJ605" s="67">
        <f t="shared" si="339"/>
        <v>0</v>
      </c>
      <c r="AK605" s="67">
        <f t="shared" si="339"/>
        <v>0</v>
      </c>
      <c r="AL605" s="71">
        <f t="shared" si="340"/>
        <v>0</v>
      </c>
      <c r="AN605" s="59">
        <f t="shared" si="341"/>
        <v>0</v>
      </c>
      <c r="AO605" s="58">
        <f>IF(H605=1,IF(D605&lt;HORAS!$B$104,HORAS!$D$104-HORAS!$B$104,HORAS!$D$104-D605),0)</f>
        <v>0</v>
      </c>
      <c r="AP605" s="58">
        <f>IF(H605=1,IF(E605&gt;HORAS!$C$104,HORAS!$C$104,E605),0)</f>
        <v>0</v>
      </c>
      <c r="AQ605" s="58">
        <f t="shared" si="342"/>
        <v>0</v>
      </c>
      <c r="AR605" s="72">
        <f t="shared" si="343"/>
        <v>0</v>
      </c>
      <c r="AS605" s="72">
        <f t="shared" si="344"/>
        <v>0</v>
      </c>
      <c r="AT605" s="68">
        <f>IF(AS605&lt;=HORAS!$B$115,0,IF(AS605&lt;=HORAS!$B$116,0.25,IF(AS605&lt;=HORAS!$B$117,0.5,IF(AS605&lt;=HORAS!$B$114,0.75,1))))</f>
        <v>0</v>
      </c>
      <c r="AU605" s="67">
        <f t="shared" si="345"/>
        <v>0</v>
      </c>
      <c r="AV605" s="59">
        <f>IF(H605=1,IF(E605&gt;HORAS!$C$104,E605-HORAS!$C$104),0)</f>
        <v>0</v>
      </c>
      <c r="AW605" s="67">
        <f t="shared" si="346"/>
        <v>0</v>
      </c>
      <c r="AX605" s="67">
        <f t="shared" si="347"/>
        <v>0</v>
      </c>
      <c r="AY605" s="68">
        <f>IF(AX605&lt;=HORAS!$B$115,0,IF(AX605&lt;=HORAS!$B$116,0.25,IF(AX605&lt;=HORAS!$B$117,0.5,IF(AX605&lt;=HORAS!$B$114,0.75,1))))</f>
        <v>0</v>
      </c>
      <c r="AZ605" s="67">
        <f t="shared" si="348"/>
        <v>0</v>
      </c>
      <c r="BA605" s="67"/>
    </row>
    <row r="606" spans="1:53" s="72" customFormat="1" x14ac:dyDescent="0.2">
      <c r="A606" s="64"/>
      <c r="B606" s="64"/>
      <c r="C606" s="61"/>
      <c r="D606" s="62"/>
      <c r="E606" s="59"/>
      <c r="F606" s="66">
        <f>IF(G606=1,0,IF(E606&gt;HORAS!$B$96,E606-HORAS!$B$96,))</f>
        <v>0</v>
      </c>
      <c r="G606" s="67">
        <f t="shared" si="349"/>
        <v>0</v>
      </c>
      <c r="H606" s="67">
        <f>IF(D606&gt;=HORAS!$B$103,1,0)</f>
        <v>0</v>
      </c>
      <c r="I606" s="68">
        <f t="shared" si="350"/>
        <v>0</v>
      </c>
      <c r="J606" s="68">
        <f>IF(I606&lt;=HORAS!$B$115,0,IF(I606&lt;=HORAS!$B$116,0.25,IF(I606&lt;=HORAS!$B$117,0.5,IF(I606&lt;=HORAS!$B$114,0.75,1))))</f>
        <v>0</v>
      </c>
      <c r="K606" s="69">
        <f>IF(G606=1,0,IF(E606&gt;HORAS!$B$97,E606-HORAS!$B$97,0))</f>
        <v>0</v>
      </c>
      <c r="L606" s="68">
        <f t="shared" si="351"/>
        <v>0</v>
      </c>
      <c r="M606" s="68">
        <f t="shared" si="352"/>
        <v>0</v>
      </c>
      <c r="N606" s="67">
        <f t="shared" si="353"/>
        <v>0</v>
      </c>
      <c r="O606" s="67">
        <f>IF(E606&lt;HORAS!$B$97,J606,0)</f>
        <v>0</v>
      </c>
      <c r="P606" s="67">
        <f t="shared" si="354"/>
        <v>0</v>
      </c>
      <c r="Q606" s="67">
        <f>IF(E606&gt;HORAS!$B$97,J606,0)</f>
        <v>0</v>
      </c>
      <c r="R606" s="67">
        <f t="shared" si="327"/>
        <v>0</v>
      </c>
      <c r="S606" s="67">
        <f t="shared" si="328"/>
        <v>0</v>
      </c>
      <c r="T606" s="67"/>
      <c r="U606" s="67">
        <f t="shared" si="329"/>
        <v>6</v>
      </c>
      <c r="V606" s="70" t="e">
        <f>VLOOKUP(C606,HORAS!$A$120:$A$137,1,FALSE)</f>
        <v>#N/A</v>
      </c>
      <c r="W606" s="67" t="b">
        <f t="shared" si="330"/>
        <v>1</v>
      </c>
      <c r="X606" s="59">
        <f t="shared" si="331"/>
        <v>0</v>
      </c>
      <c r="Y606" s="71">
        <f t="shared" si="332"/>
        <v>0</v>
      </c>
      <c r="Z606" s="71">
        <f t="shared" si="333"/>
        <v>0</v>
      </c>
      <c r="AA606" s="67">
        <f t="shared" si="334"/>
        <v>0</v>
      </c>
      <c r="AB606" s="67">
        <f t="shared" si="335"/>
        <v>0</v>
      </c>
      <c r="AC606" s="69">
        <f>IF(U606=7,IF(E606&gt;HORAS!$B$97,E606-HORAS!$B$97,0),IF(W606=FALSE,IF(E606&gt;HORAS!$B$97,E606-HORAS!$B$97,0),0))</f>
        <v>0</v>
      </c>
      <c r="AD606" s="71">
        <f t="shared" si="336"/>
        <v>0</v>
      </c>
      <c r="AE606" s="71">
        <f t="shared" si="337"/>
        <v>0</v>
      </c>
      <c r="AF606" s="68">
        <f>IF(AE606&lt;=HORAS!$B$115,0,IF(AE606&lt;=HORAS!$B$116,0.25,IF(AE606&lt;=HORAS!$B$117,0.5,IF(AE606&lt;=HORAS!$B$114,0.75,1))))</f>
        <v>0</v>
      </c>
      <c r="AG606" s="67">
        <f t="shared" si="338"/>
        <v>0</v>
      </c>
      <c r="AH606" s="67">
        <f>IF(AA606&gt;=8,IF(E606&lt;HORAS!$B$97,AF606,0),0)</f>
        <v>0</v>
      </c>
      <c r="AI606" s="67">
        <f>IF(E606&gt;=HORAS!$B$97,AF606,0)</f>
        <v>0</v>
      </c>
      <c r="AJ606" s="67">
        <f t="shared" si="339"/>
        <v>0</v>
      </c>
      <c r="AK606" s="67">
        <f t="shared" si="339"/>
        <v>0</v>
      </c>
      <c r="AL606" s="71">
        <f t="shared" si="340"/>
        <v>0</v>
      </c>
      <c r="AN606" s="59">
        <f t="shared" si="341"/>
        <v>0</v>
      </c>
      <c r="AO606" s="58">
        <f>IF(H606=1,IF(D606&lt;HORAS!$B$104,HORAS!$D$104-HORAS!$B$104,HORAS!$D$104-D606),0)</f>
        <v>0</v>
      </c>
      <c r="AP606" s="58">
        <f>IF(H606=1,IF(E606&gt;HORAS!$C$104,HORAS!$C$104,E606),0)</f>
        <v>0</v>
      </c>
      <c r="AQ606" s="58">
        <f t="shared" si="342"/>
        <v>0</v>
      </c>
      <c r="AR606" s="72">
        <f t="shared" si="343"/>
        <v>0</v>
      </c>
      <c r="AS606" s="72">
        <f t="shared" si="344"/>
        <v>0</v>
      </c>
      <c r="AT606" s="68">
        <f>IF(AS606&lt;=HORAS!$B$115,0,IF(AS606&lt;=HORAS!$B$116,0.25,IF(AS606&lt;=HORAS!$B$117,0.5,IF(AS606&lt;=HORAS!$B$114,0.75,1))))</f>
        <v>0</v>
      </c>
      <c r="AU606" s="67">
        <f t="shared" si="345"/>
        <v>0</v>
      </c>
      <c r="AV606" s="59">
        <f>IF(H606=1,IF(E606&gt;HORAS!$C$104,E606-HORAS!$C$104),0)</f>
        <v>0</v>
      </c>
      <c r="AW606" s="67">
        <f t="shared" si="346"/>
        <v>0</v>
      </c>
      <c r="AX606" s="67">
        <f t="shared" si="347"/>
        <v>0</v>
      </c>
      <c r="AY606" s="68">
        <f>IF(AX606&lt;=HORAS!$B$115,0,IF(AX606&lt;=HORAS!$B$116,0.25,IF(AX606&lt;=HORAS!$B$117,0.5,IF(AX606&lt;=HORAS!$B$114,0.75,1))))</f>
        <v>0</v>
      </c>
      <c r="AZ606" s="67">
        <f t="shared" si="348"/>
        <v>0</v>
      </c>
      <c r="BA606" s="67"/>
    </row>
    <row r="607" spans="1:53" s="72" customFormat="1" x14ac:dyDescent="0.2">
      <c r="A607" s="64"/>
      <c r="B607" s="64"/>
      <c r="C607" s="61"/>
      <c r="D607" s="62"/>
      <c r="E607" s="59"/>
      <c r="F607" s="66">
        <f>IF(G607=1,0,IF(E607&gt;HORAS!$B$96,E607-HORAS!$B$96,))</f>
        <v>0</v>
      </c>
      <c r="G607" s="67">
        <f t="shared" si="349"/>
        <v>0</v>
      </c>
      <c r="H607" s="67">
        <f>IF(D607&gt;=HORAS!$B$103,1,0)</f>
        <v>0</v>
      </c>
      <c r="I607" s="68">
        <f t="shared" si="350"/>
        <v>0</v>
      </c>
      <c r="J607" s="68">
        <f>IF(I607&lt;=HORAS!$B$115,0,IF(I607&lt;=HORAS!$B$116,0.25,IF(I607&lt;=HORAS!$B$117,0.5,IF(I607&lt;=HORAS!$B$114,0.75,1))))</f>
        <v>0</v>
      </c>
      <c r="K607" s="69">
        <f>IF(G607=1,0,IF(E607&gt;HORAS!$B$97,E607-HORAS!$B$97,0))</f>
        <v>0</v>
      </c>
      <c r="L607" s="68">
        <f t="shared" si="351"/>
        <v>0</v>
      </c>
      <c r="M607" s="68">
        <f t="shared" si="352"/>
        <v>0</v>
      </c>
      <c r="N607" s="67">
        <f t="shared" si="353"/>
        <v>0</v>
      </c>
      <c r="O607" s="67">
        <f>IF(E607&lt;HORAS!$B$97,J607,0)</f>
        <v>0</v>
      </c>
      <c r="P607" s="67">
        <f t="shared" si="354"/>
        <v>0</v>
      </c>
      <c r="Q607" s="67">
        <f>IF(E607&gt;HORAS!$B$97,J607,0)</f>
        <v>0</v>
      </c>
      <c r="R607" s="67">
        <f t="shared" si="327"/>
        <v>0</v>
      </c>
      <c r="S607" s="67">
        <f t="shared" si="328"/>
        <v>0</v>
      </c>
      <c r="T607" s="67"/>
      <c r="U607" s="67">
        <f t="shared" si="329"/>
        <v>6</v>
      </c>
      <c r="V607" s="70" t="e">
        <f>VLOOKUP(C607,HORAS!$A$120:$A$137,1,FALSE)</f>
        <v>#N/A</v>
      </c>
      <c r="W607" s="67" t="b">
        <f t="shared" si="330"/>
        <v>1</v>
      </c>
      <c r="X607" s="59">
        <f t="shared" si="331"/>
        <v>0</v>
      </c>
      <c r="Y607" s="71">
        <f t="shared" si="332"/>
        <v>0</v>
      </c>
      <c r="Z607" s="71">
        <f t="shared" si="333"/>
        <v>0</v>
      </c>
      <c r="AA607" s="67">
        <f t="shared" si="334"/>
        <v>0</v>
      </c>
      <c r="AB607" s="67">
        <f t="shared" si="335"/>
        <v>0</v>
      </c>
      <c r="AC607" s="69">
        <f>IF(U607=7,IF(E607&gt;HORAS!$B$97,E607-HORAS!$B$97,0),IF(W607=FALSE,IF(E607&gt;HORAS!$B$97,E607-HORAS!$B$97,0),0))</f>
        <v>0</v>
      </c>
      <c r="AD607" s="71">
        <f t="shared" si="336"/>
        <v>0</v>
      </c>
      <c r="AE607" s="71">
        <f t="shared" si="337"/>
        <v>0</v>
      </c>
      <c r="AF607" s="68">
        <f>IF(AE607&lt;=HORAS!$B$115,0,IF(AE607&lt;=HORAS!$B$116,0.25,IF(AE607&lt;=HORAS!$B$117,0.5,IF(AE607&lt;=HORAS!$B$114,0.75,1))))</f>
        <v>0</v>
      </c>
      <c r="AG607" s="67">
        <f t="shared" si="338"/>
        <v>0</v>
      </c>
      <c r="AH607" s="67">
        <f>IF(AA607&gt;=8,IF(E607&lt;HORAS!$B$97,AF607,0),0)</f>
        <v>0</v>
      </c>
      <c r="AI607" s="67">
        <f>IF(E607&gt;=HORAS!$B$97,AF607,0)</f>
        <v>0</v>
      </c>
      <c r="AJ607" s="67">
        <f t="shared" si="339"/>
        <v>0</v>
      </c>
      <c r="AK607" s="67">
        <f t="shared" si="339"/>
        <v>0</v>
      </c>
      <c r="AL607" s="71">
        <f t="shared" si="340"/>
        <v>0</v>
      </c>
      <c r="AN607" s="59">
        <f t="shared" si="341"/>
        <v>0</v>
      </c>
      <c r="AO607" s="58">
        <f>IF(H607=1,IF(D607&lt;HORAS!$B$104,HORAS!$D$104-HORAS!$B$104,HORAS!$D$104-D607),0)</f>
        <v>0</v>
      </c>
      <c r="AP607" s="58">
        <f>IF(H607=1,IF(E607&gt;HORAS!$C$104,HORAS!$C$104,E607),0)</f>
        <v>0</v>
      </c>
      <c r="AQ607" s="58">
        <f t="shared" si="342"/>
        <v>0</v>
      </c>
      <c r="AR607" s="72">
        <f t="shared" si="343"/>
        <v>0</v>
      </c>
      <c r="AS607" s="72">
        <f t="shared" si="344"/>
        <v>0</v>
      </c>
      <c r="AT607" s="68">
        <f>IF(AS607&lt;=HORAS!$B$115,0,IF(AS607&lt;=HORAS!$B$116,0.25,IF(AS607&lt;=HORAS!$B$117,0.5,IF(AS607&lt;=HORAS!$B$114,0.75,1))))</f>
        <v>0</v>
      </c>
      <c r="AU607" s="67">
        <f t="shared" si="345"/>
        <v>0</v>
      </c>
      <c r="AV607" s="59">
        <f>IF(H607=1,IF(E607&gt;HORAS!$C$104,E607-HORAS!$C$104),0)</f>
        <v>0</v>
      </c>
      <c r="AW607" s="67">
        <f t="shared" si="346"/>
        <v>0</v>
      </c>
      <c r="AX607" s="67">
        <f t="shared" si="347"/>
        <v>0</v>
      </c>
      <c r="AY607" s="68">
        <f>IF(AX607&lt;=HORAS!$B$115,0,IF(AX607&lt;=HORAS!$B$116,0.25,IF(AX607&lt;=HORAS!$B$117,0.5,IF(AX607&lt;=HORAS!$B$114,0.75,1))))</f>
        <v>0</v>
      </c>
      <c r="AZ607" s="67">
        <f t="shared" si="348"/>
        <v>0</v>
      </c>
      <c r="BA607" s="67"/>
    </row>
    <row r="608" spans="1:53" s="72" customFormat="1" x14ac:dyDescent="0.2">
      <c r="A608" s="64"/>
      <c r="B608" s="64"/>
      <c r="C608" s="61"/>
      <c r="D608" s="62"/>
      <c r="E608" s="59"/>
      <c r="F608" s="66">
        <f>IF(G608=1,0,IF(E608&gt;HORAS!$B$96,E608-HORAS!$B$96,))</f>
        <v>0</v>
      </c>
      <c r="G608" s="67">
        <f t="shared" si="349"/>
        <v>0</v>
      </c>
      <c r="H608" s="67">
        <f>IF(D608&gt;=HORAS!$B$103,1,0)</f>
        <v>0</v>
      </c>
      <c r="I608" s="68">
        <f t="shared" si="350"/>
        <v>0</v>
      </c>
      <c r="J608" s="68">
        <f>IF(I608&lt;=HORAS!$B$115,0,IF(I608&lt;=HORAS!$B$116,0.25,IF(I608&lt;=HORAS!$B$117,0.5,IF(I608&lt;=HORAS!$B$114,0.75,1))))</f>
        <v>0</v>
      </c>
      <c r="K608" s="69">
        <f>IF(G608=1,0,IF(E608&gt;HORAS!$B$97,E608-HORAS!$B$97,0))</f>
        <v>0</v>
      </c>
      <c r="L608" s="68">
        <f t="shared" si="351"/>
        <v>0</v>
      </c>
      <c r="M608" s="68">
        <f t="shared" si="352"/>
        <v>0</v>
      </c>
      <c r="N608" s="67">
        <f t="shared" si="353"/>
        <v>0</v>
      </c>
      <c r="O608" s="67">
        <f>IF(E608&lt;HORAS!$B$97,J608,0)</f>
        <v>0</v>
      </c>
      <c r="P608" s="67">
        <f t="shared" si="354"/>
        <v>0</v>
      </c>
      <c r="Q608" s="67">
        <f>IF(E608&gt;HORAS!$B$97,J608,0)</f>
        <v>0</v>
      </c>
      <c r="R608" s="67">
        <f t="shared" si="327"/>
        <v>0</v>
      </c>
      <c r="S608" s="67">
        <f t="shared" si="328"/>
        <v>0</v>
      </c>
      <c r="T608" s="67"/>
      <c r="U608" s="67">
        <f t="shared" si="329"/>
        <v>6</v>
      </c>
      <c r="V608" s="70" t="e">
        <f>VLOOKUP(C608,HORAS!$A$120:$A$137,1,FALSE)</f>
        <v>#N/A</v>
      </c>
      <c r="W608" s="67" t="b">
        <f t="shared" si="330"/>
        <v>1</v>
      </c>
      <c r="X608" s="59">
        <f t="shared" si="331"/>
        <v>0</v>
      </c>
      <c r="Y608" s="71">
        <f t="shared" si="332"/>
        <v>0</v>
      </c>
      <c r="Z608" s="71">
        <f t="shared" si="333"/>
        <v>0</v>
      </c>
      <c r="AA608" s="67">
        <f t="shared" si="334"/>
        <v>0</v>
      </c>
      <c r="AB608" s="67">
        <f t="shared" si="335"/>
        <v>0</v>
      </c>
      <c r="AC608" s="69">
        <f>IF(U608=7,IF(E608&gt;HORAS!$B$97,E608-HORAS!$B$97,0),IF(W608=FALSE,IF(E608&gt;HORAS!$B$97,E608-HORAS!$B$97,0),0))</f>
        <v>0</v>
      </c>
      <c r="AD608" s="71">
        <f t="shared" si="336"/>
        <v>0</v>
      </c>
      <c r="AE608" s="71">
        <f t="shared" si="337"/>
        <v>0</v>
      </c>
      <c r="AF608" s="68">
        <f>IF(AE608&lt;=HORAS!$B$115,0,IF(AE608&lt;=HORAS!$B$116,0.25,IF(AE608&lt;=HORAS!$B$117,0.5,IF(AE608&lt;=HORAS!$B$114,0.75,1))))</f>
        <v>0</v>
      </c>
      <c r="AG608" s="67">
        <f t="shared" si="338"/>
        <v>0</v>
      </c>
      <c r="AH608" s="67">
        <f>IF(AA608&gt;=8,IF(E608&lt;HORAS!$B$97,AF608,0),0)</f>
        <v>0</v>
      </c>
      <c r="AI608" s="67">
        <f>IF(E608&gt;=HORAS!$B$97,AF608,0)</f>
        <v>0</v>
      </c>
      <c r="AJ608" s="67">
        <f t="shared" si="339"/>
        <v>0</v>
      </c>
      <c r="AK608" s="67">
        <f t="shared" si="339"/>
        <v>0</v>
      </c>
      <c r="AL608" s="71">
        <f t="shared" si="340"/>
        <v>0</v>
      </c>
      <c r="AN608" s="59">
        <f t="shared" si="341"/>
        <v>0</v>
      </c>
      <c r="AO608" s="58">
        <f>IF(H608=1,IF(D608&lt;HORAS!$B$104,HORAS!$D$104-HORAS!$B$104,HORAS!$D$104-D608),0)</f>
        <v>0</v>
      </c>
      <c r="AP608" s="58">
        <f>IF(H608=1,IF(E608&gt;HORAS!$C$104,HORAS!$C$104,E608),0)</f>
        <v>0</v>
      </c>
      <c r="AQ608" s="58">
        <f t="shared" si="342"/>
        <v>0</v>
      </c>
      <c r="AR608" s="72">
        <f t="shared" si="343"/>
        <v>0</v>
      </c>
      <c r="AS608" s="72">
        <f t="shared" si="344"/>
        <v>0</v>
      </c>
      <c r="AT608" s="68">
        <f>IF(AS608&lt;=HORAS!$B$115,0,IF(AS608&lt;=HORAS!$B$116,0.25,IF(AS608&lt;=HORAS!$B$117,0.5,IF(AS608&lt;=HORAS!$B$114,0.75,1))))</f>
        <v>0</v>
      </c>
      <c r="AU608" s="67">
        <f t="shared" si="345"/>
        <v>0</v>
      </c>
      <c r="AV608" s="59">
        <f>IF(H608=1,IF(E608&gt;HORAS!$C$104,E608-HORAS!$C$104),0)</f>
        <v>0</v>
      </c>
      <c r="AW608" s="67">
        <f t="shared" si="346"/>
        <v>0</v>
      </c>
      <c r="AX608" s="67">
        <f t="shared" si="347"/>
        <v>0</v>
      </c>
      <c r="AY608" s="68">
        <f>IF(AX608&lt;=HORAS!$B$115,0,IF(AX608&lt;=HORAS!$B$116,0.25,IF(AX608&lt;=HORAS!$B$117,0.5,IF(AX608&lt;=HORAS!$B$114,0.75,1))))</f>
        <v>0</v>
      </c>
      <c r="AZ608" s="67">
        <f t="shared" si="348"/>
        <v>0</v>
      </c>
      <c r="BA608" s="67"/>
    </row>
    <row r="609" spans="1:53" s="72" customFormat="1" x14ac:dyDescent="0.2">
      <c r="A609" s="64"/>
      <c r="B609" s="64"/>
      <c r="C609" s="61"/>
      <c r="D609" s="62"/>
      <c r="E609" s="59"/>
      <c r="F609" s="66">
        <f>IF(G609=1,0,IF(E609&gt;HORAS!$B$96,E609-HORAS!$B$96,))</f>
        <v>0</v>
      </c>
      <c r="G609" s="67">
        <f t="shared" si="349"/>
        <v>0</v>
      </c>
      <c r="H609" s="67">
        <f>IF(D609&gt;=HORAS!$B$103,1,0)</f>
        <v>0</v>
      </c>
      <c r="I609" s="68">
        <f t="shared" si="350"/>
        <v>0</v>
      </c>
      <c r="J609" s="68">
        <f>IF(I609&lt;=HORAS!$B$115,0,IF(I609&lt;=HORAS!$B$116,0.25,IF(I609&lt;=HORAS!$B$117,0.5,IF(I609&lt;=HORAS!$B$114,0.75,1))))</f>
        <v>0</v>
      </c>
      <c r="K609" s="69">
        <f>IF(G609=1,0,IF(E609&gt;HORAS!$B$97,E609-HORAS!$B$97,0))</f>
        <v>0</v>
      </c>
      <c r="L609" s="68">
        <f t="shared" si="351"/>
        <v>0</v>
      </c>
      <c r="M609" s="68">
        <f t="shared" si="352"/>
        <v>0</v>
      </c>
      <c r="N609" s="67">
        <f t="shared" si="353"/>
        <v>0</v>
      </c>
      <c r="O609" s="67">
        <f>IF(E609&lt;HORAS!$B$97,J609,0)</f>
        <v>0</v>
      </c>
      <c r="P609" s="67">
        <f t="shared" si="354"/>
        <v>0</v>
      </c>
      <c r="Q609" s="67">
        <f>IF(E609&gt;HORAS!$B$97,J609,0)</f>
        <v>0</v>
      </c>
      <c r="R609" s="67">
        <f t="shared" ref="R609:R613" si="355">N609+O609</f>
        <v>0</v>
      </c>
      <c r="S609" s="67">
        <f t="shared" ref="S609:S613" si="356">P609+Q609</f>
        <v>0</v>
      </c>
      <c r="T609" s="67"/>
      <c r="U609" s="67">
        <f t="shared" si="329"/>
        <v>6</v>
      </c>
      <c r="V609" s="70" t="e">
        <f>VLOOKUP(C609,HORAS!$A$120:$A$137,1,FALSE)</f>
        <v>#N/A</v>
      </c>
      <c r="W609" s="67" t="b">
        <f t="shared" ref="W609:W613" si="357">ISERROR(V609)</f>
        <v>1</v>
      </c>
      <c r="X609" s="59">
        <f t="shared" ref="X609:X613" si="358">IF(U609=7,E609-D609,IF(W609=FALSE,E609-D609,0))</f>
        <v>0</v>
      </c>
      <c r="Y609" s="71">
        <f t="shared" ref="Y609:Y613" si="359">HOUR(X609)</f>
        <v>0</v>
      </c>
      <c r="Z609" s="71">
        <f t="shared" si="333"/>
        <v>0</v>
      </c>
      <c r="AA609" s="67">
        <f t="shared" si="334"/>
        <v>0</v>
      </c>
      <c r="AB609" s="67">
        <f t="shared" ref="AB609:AB613" si="360">IF(Y609&gt;=8,Y609-AA609,0)</f>
        <v>0</v>
      </c>
      <c r="AC609" s="69">
        <f>IF(U609=7,IF(E609&gt;HORAS!$B$97,E609-HORAS!$B$97,0),IF(W609=FALSE,IF(E609&gt;HORAS!$B$97,E609-HORAS!$B$97,0),0))</f>
        <v>0</v>
      </c>
      <c r="AD609" s="71">
        <f t="shared" ref="AD609:AD613" si="361">HOUR(AC609)</f>
        <v>0</v>
      </c>
      <c r="AE609" s="71">
        <f t="shared" si="337"/>
        <v>0</v>
      </c>
      <c r="AF609" s="68">
        <f>IF(AE609&lt;=HORAS!$B$115,0,IF(AE609&lt;=HORAS!$B$116,0.25,IF(AE609&lt;=HORAS!$B$117,0.5,IF(AE609&lt;=HORAS!$B$114,0.75,1))))</f>
        <v>0</v>
      </c>
      <c r="AG609" s="67">
        <f t="shared" ref="AG609:AG613" si="362">IF(AA609&lt;8,AF609,0)</f>
        <v>0</v>
      </c>
      <c r="AH609" s="67">
        <f>IF(AA609&gt;=8,IF(E609&lt;HORAS!$B$97,AF609,0),0)</f>
        <v>0</v>
      </c>
      <c r="AI609" s="67">
        <f>IF(E609&gt;=HORAS!$B$97,AF609,0)</f>
        <v>0</v>
      </c>
      <c r="AJ609" s="67">
        <f t="shared" ref="AJ609:AK613" si="363">AA609+AG609</f>
        <v>0</v>
      </c>
      <c r="AK609" s="67">
        <f t="shared" si="363"/>
        <v>0</v>
      </c>
      <c r="AL609" s="71">
        <f t="shared" si="340"/>
        <v>0</v>
      </c>
      <c r="AN609" s="59">
        <f t="shared" si="341"/>
        <v>0</v>
      </c>
      <c r="AO609" s="58">
        <f>IF(H609=1,IF(D609&lt;HORAS!$B$104,HORAS!$D$104-HORAS!$B$104,HORAS!$D$104-D609),0)</f>
        <v>0</v>
      </c>
      <c r="AP609" s="58">
        <f>IF(H609=1,IF(E609&gt;HORAS!$C$104,HORAS!$C$104,E609),0)</f>
        <v>0</v>
      </c>
      <c r="AQ609" s="58">
        <f t="shared" ref="AQ609:AQ613" si="364">AO609+AP609</f>
        <v>0</v>
      </c>
      <c r="AR609" s="72">
        <f t="shared" ref="AR609:AR613" si="365">HOUR(AQ609)</f>
        <v>0</v>
      </c>
      <c r="AS609" s="72">
        <f t="shared" si="344"/>
        <v>0</v>
      </c>
      <c r="AT609" s="68">
        <f>IF(AS609&lt;=HORAS!$B$115,0,IF(AS609&lt;=HORAS!$B$116,0.25,IF(AS609&lt;=HORAS!$B$117,0.5,IF(AS609&lt;=HORAS!$B$114,0.75,1))))</f>
        <v>0</v>
      </c>
      <c r="AU609" s="67">
        <f t="shared" ref="AU609:AU613" si="366">AR609+AT609</f>
        <v>0</v>
      </c>
      <c r="AV609" s="59">
        <f>IF(H609=1,IF(E609&gt;HORAS!$C$104,E609-HORAS!$C$104),0)</f>
        <v>0</v>
      </c>
      <c r="AW609" s="67">
        <f t="shared" ref="AW609:AW613" si="367">HOUR(AV609)</f>
        <v>0</v>
      </c>
      <c r="AX609" s="67">
        <f t="shared" si="347"/>
        <v>0</v>
      </c>
      <c r="AY609" s="68">
        <f>IF(AX609&lt;=HORAS!$B$115,0,IF(AX609&lt;=HORAS!$B$116,0.25,IF(AX609&lt;=HORAS!$B$117,0.5,IF(AX609&lt;=HORAS!$B$114,0.75,1))))</f>
        <v>0</v>
      </c>
      <c r="AZ609" s="67">
        <f t="shared" ref="AZ609:AZ613" si="368">AW609+AY609</f>
        <v>0</v>
      </c>
      <c r="BA609" s="67"/>
    </row>
    <row r="610" spans="1:53" s="72" customFormat="1" x14ac:dyDescent="0.2">
      <c r="A610" s="64"/>
      <c r="B610" s="64"/>
      <c r="C610" s="61"/>
      <c r="D610" s="62"/>
      <c r="E610" s="63"/>
      <c r="F610" s="66">
        <f>IF(G610=1,0,IF(E610&gt;HORAS!$B$96,E610-HORAS!$B$96,))</f>
        <v>0</v>
      </c>
      <c r="G610" s="67">
        <f t="shared" si="349"/>
        <v>0</v>
      </c>
      <c r="H610" s="67">
        <f>IF(D610&gt;=HORAS!$B$103,1,0)</f>
        <v>0</v>
      </c>
      <c r="I610" s="68">
        <f t="shared" si="350"/>
        <v>0</v>
      </c>
      <c r="J610" s="68">
        <f>IF(I610&lt;=HORAS!$B$115,0,IF(I610&lt;=HORAS!$B$116,0.25,IF(I610&lt;=HORAS!$B$117,0.5,IF(I610&lt;=HORAS!$B$114,0.75,1))))</f>
        <v>0</v>
      </c>
      <c r="K610" s="69">
        <f>IF(G610=1,0,IF(E610&gt;HORAS!$B$97,E610-HORAS!$B$97,0))</f>
        <v>0</v>
      </c>
      <c r="L610" s="68">
        <f t="shared" si="351"/>
        <v>0</v>
      </c>
      <c r="M610" s="68">
        <f t="shared" si="352"/>
        <v>0</v>
      </c>
      <c r="N610" s="67">
        <f t="shared" si="353"/>
        <v>0</v>
      </c>
      <c r="O610" s="67">
        <f>IF(E610&lt;HORAS!$B$97,J610,0)</f>
        <v>0</v>
      </c>
      <c r="P610" s="67">
        <f t="shared" si="354"/>
        <v>0</v>
      </c>
      <c r="Q610" s="67">
        <f>IF(E610&gt;HORAS!$B$97,J610,0)</f>
        <v>0</v>
      </c>
      <c r="R610" s="67">
        <f t="shared" si="355"/>
        <v>0</v>
      </c>
      <c r="S610" s="67">
        <f t="shared" si="356"/>
        <v>0</v>
      </c>
      <c r="T610" s="67"/>
      <c r="U610" s="67">
        <f t="shared" si="329"/>
        <v>6</v>
      </c>
      <c r="V610" s="70" t="e">
        <f>VLOOKUP(C610,HORAS!$A$120:$A$137,1,FALSE)</f>
        <v>#N/A</v>
      </c>
      <c r="W610" s="67" t="b">
        <f t="shared" si="357"/>
        <v>1</v>
      </c>
      <c r="X610" s="59">
        <f t="shared" si="358"/>
        <v>0</v>
      </c>
      <c r="Y610" s="71">
        <f t="shared" si="359"/>
        <v>0</v>
      </c>
      <c r="Z610" s="71">
        <f t="shared" si="333"/>
        <v>0</v>
      </c>
      <c r="AA610" s="67">
        <f t="shared" si="334"/>
        <v>0</v>
      </c>
      <c r="AB610" s="67">
        <f t="shared" si="360"/>
        <v>0</v>
      </c>
      <c r="AC610" s="69">
        <f>IF(U610=7,IF(E610&gt;HORAS!$B$97,E610-HORAS!$B$97,0),IF(W610=FALSE,IF(E610&gt;HORAS!$B$97,E610-HORAS!$B$97,0),0))</f>
        <v>0</v>
      </c>
      <c r="AD610" s="71">
        <f t="shared" si="361"/>
        <v>0</v>
      </c>
      <c r="AE610" s="71">
        <f t="shared" si="337"/>
        <v>0</v>
      </c>
      <c r="AF610" s="68">
        <f>IF(AE610&lt;=HORAS!$B$115,0,IF(AE610&lt;=HORAS!$B$116,0.25,IF(AE610&lt;=HORAS!$B$117,0.5,IF(AE610&lt;=HORAS!$B$114,0.75,1))))</f>
        <v>0</v>
      </c>
      <c r="AG610" s="67">
        <f t="shared" si="362"/>
        <v>0</v>
      </c>
      <c r="AH610" s="67">
        <f>IF(AA610&gt;=8,IF(E610&lt;HORAS!$B$97,AF610,0),0)</f>
        <v>0</v>
      </c>
      <c r="AI610" s="67">
        <f>IF(E610&gt;=HORAS!$B$97,AF610,0)</f>
        <v>0</v>
      </c>
      <c r="AJ610" s="67">
        <f t="shared" si="363"/>
        <v>0</v>
      </c>
      <c r="AK610" s="67">
        <f t="shared" si="363"/>
        <v>0</v>
      </c>
      <c r="AL610" s="71">
        <f t="shared" si="340"/>
        <v>0</v>
      </c>
      <c r="AN610" s="59">
        <f t="shared" si="341"/>
        <v>0</v>
      </c>
      <c r="AO610" s="58">
        <f>IF(H610=1,IF(D610&lt;HORAS!$B$104,HORAS!$D$104-HORAS!$B$104,HORAS!$D$104-D610),0)</f>
        <v>0</v>
      </c>
      <c r="AP610" s="58">
        <f>IF(H610=1,IF(E610&gt;HORAS!$C$104,HORAS!$C$104,E610),0)</f>
        <v>0</v>
      </c>
      <c r="AQ610" s="58">
        <f t="shared" si="364"/>
        <v>0</v>
      </c>
      <c r="AR610" s="72">
        <f t="shared" si="365"/>
        <v>0</v>
      </c>
      <c r="AS610" s="72">
        <f t="shared" si="344"/>
        <v>0</v>
      </c>
      <c r="AT610" s="68">
        <f>IF(AS610&lt;=HORAS!$B$115,0,IF(AS610&lt;=HORAS!$B$116,0.25,IF(AS610&lt;=HORAS!$B$117,0.5,IF(AS610&lt;=HORAS!$B$114,0.75,1))))</f>
        <v>0</v>
      </c>
      <c r="AU610" s="67">
        <f t="shared" si="366"/>
        <v>0</v>
      </c>
      <c r="AV610" s="59">
        <f>IF(H610=1,IF(E610&gt;HORAS!$C$104,E610-HORAS!$C$104),0)</f>
        <v>0</v>
      </c>
      <c r="AW610" s="67">
        <f t="shared" si="367"/>
        <v>0</v>
      </c>
      <c r="AX610" s="67">
        <f t="shared" si="347"/>
        <v>0</v>
      </c>
      <c r="AY610" s="68">
        <f>IF(AX610&lt;=HORAS!$B$115,0,IF(AX610&lt;=HORAS!$B$116,0.25,IF(AX610&lt;=HORAS!$B$117,0.5,IF(AX610&lt;=HORAS!$B$114,0.75,1))))</f>
        <v>0</v>
      </c>
      <c r="AZ610" s="67">
        <f t="shared" si="368"/>
        <v>0</v>
      </c>
      <c r="BA610" s="67"/>
    </row>
    <row r="611" spans="1:53" s="72" customFormat="1" x14ac:dyDescent="0.2">
      <c r="A611" s="64"/>
      <c r="B611" s="64"/>
      <c r="C611" s="61"/>
      <c r="D611" s="62"/>
      <c r="E611" s="64"/>
      <c r="F611" s="66">
        <f>IF(G611=1,0,IF(E611&gt;HORAS!$B$96,E611-HORAS!$B$96,))</f>
        <v>0</v>
      </c>
      <c r="G611" s="67">
        <f t="shared" si="349"/>
        <v>0</v>
      </c>
      <c r="H611" s="67">
        <f>IF(D611&gt;=HORAS!$B$103,1,0)</f>
        <v>0</v>
      </c>
      <c r="I611" s="68">
        <f t="shared" si="350"/>
        <v>0</v>
      </c>
      <c r="J611" s="68">
        <f>IF(I611&lt;=HORAS!$B$115,0,IF(I611&lt;=HORAS!$B$116,0.25,IF(I611&lt;=HORAS!$B$117,0.5,IF(I611&lt;=HORAS!$B$114,0.75,1))))</f>
        <v>0</v>
      </c>
      <c r="K611" s="69">
        <f>IF(G611=1,0,IF(E611&gt;HORAS!$B$97,E611-HORAS!$B$97,0))</f>
        <v>0</v>
      </c>
      <c r="L611" s="68">
        <f t="shared" si="351"/>
        <v>0</v>
      </c>
      <c r="M611" s="68">
        <f t="shared" si="352"/>
        <v>0</v>
      </c>
      <c r="N611" s="67">
        <f t="shared" si="353"/>
        <v>0</v>
      </c>
      <c r="O611" s="67">
        <f>IF(E611&lt;HORAS!$B$97,J611,0)</f>
        <v>0</v>
      </c>
      <c r="P611" s="67">
        <f t="shared" si="354"/>
        <v>0</v>
      </c>
      <c r="Q611" s="67">
        <f>IF(E611&gt;HORAS!$B$97,J611,0)</f>
        <v>0</v>
      </c>
      <c r="R611" s="67">
        <f t="shared" si="355"/>
        <v>0</v>
      </c>
      <c r="S611" s="67">
        <f t="shared" si="356"/>
        <v>0</v>
      </c>
      <c r="T611" s="67"/>
      <c r="U611" s="67">
        <f t="shared" si="329"/>
        <v>6</v>
      </c>
      <c r="V611" s="70" t="e">
        <f>VLOOKUP(C611,HORAS!$A$120:$A$137,1,FALSE)</f>
        <v>#N/A</v>
      </c>
      <c r="W611" s="67" t="b">
        <f t="shared" si="357"/>
        <v>1</v>
      </c>
      <c r="X611" s="59">
        <f t="shared" si="358"/>
        <v>0</v>
      </c>
      <c r="Y611" s="71">
        <f t="shared" si="359"/>
        <v>0</v>
      </c>
      <c r="Z611" s="71">
        <f t="shared" si="333"/>
        <v>0</v>
      </c>
      <c r="AA611" s="67">
        <f t="shared" si="334"/>
        <v>0</v>
      </c>
      <c r="AB611" s="67">
        <f t="shared" si="360"/>
        <v>0</v>
      </c>
      <c r="AC611" s="69">
        <f>IF(U611=7,IF(E611&gt;HORAS!$B$97,E611-HORAS!$B$97,0),IF(W611=FALSE,IF(E611&gt;HORAS!$B$97,E611-HORAS!$B$97,0),0))</f>
        <v>0</v>
      </c>
      <c r="AD611" s="71">
        <f t="shared" si="361"/>
        <v>0</v>
      </c>
      <c r="AE611" s="71">
        <f t="shared" si="337"/>
        <v>0</v>
      </c>
      <c r="AF611" s="68">
        <f>IF(AE611&lt;=HORAS!$B$115,0,IF(AE611&lt;=HORAS!$B$116,0.25,IF(AE611&lt;=HORAS!$B$117,0.5,IF(AE611&lt;=HORAS!$B$114,0.75,1))))</f>
        <v>0</v>
      </c>
      <c r="AG611" s="67">
        <f t="shared" si="362"/>
        <v>0</v>
      </c>
      <c r="AH611" s="67">
        <f>IF(AA611&gt;=8,IF(E611&lt;HORAS!$B$97,AF611,0),0)</f>
        <v>0</v>
      </c>
      <c r="AI611" s="67">
        <f>IF(E611&gt;=HORAS!$B$97,AF611,0)</f>
        <v>0</v>
      </c>
      <c r="AJ611" s="67">
        <f t="shared" si="363"/>
        <v>0</v>
      </c>
      <c r="AK611" s="67">
        <f t="shared" si="363"/>
        <v>0</v>
      </c>
      <c r="AL611" s="71">
        <f t="shared" si="340"/>
        <v>0</v>
      </c>
      <c r="AN611" s="59">
        <f t="shared" si="341"/>
        <v>0</v>
      </c>
      <c r="AO611" s="58">
        <f>IF(H611=1,IF(D611&lt;HORAS!$B$104,HORAS!$D$104-HORAS!$B$104,HORAS!$D$104-D611),0)</f>
        <v>0</v>
      </c>
      <c r="AP611" s="58">
        <f>IF(H611=1,IF(E611&gt;HORAS!$C$104,HORAS!$C$104,E611),0)</f>
        <v>0</v>
      </c>
      <c r="AQ611" s="58">
        <f t="shared" si="364"/>
        <v>0</v>
      </c>
      <c r="AR611" s="72">
        <f t="shared" si="365"/>
        <v>0</v>
      </c>
      <c r="AS611" s="72">
        <f t="shared" si="344"/>
        <v>0</v>
      </c>
      <c r="AT611" s="68">
        <f>IF(AS611&lt;=HORAS!$B$115,0,IF(AS611&lt;=HORAS!$B$116,0.25,IF(AS611&lt;=HORAS!$B$117,0.5,IF(AS611&lt;=HORAS!$B$114,0.75,1))))</f>
        <v>0</v>
      </c>
      <c r="AU611" s="67">
        <f t="shared" si="366"/>
        <v>0</v>
      </c>
      <c r="AV611" s="59">
        <f>IF(H611=1,IF(E611&gt;HORAS!$C$104,E611-HORAS!$C$104),0)</f>
        <v>0</v>
      </c>
      <c r="AW611" s="67">
        <f t="shared" si="367"/>
        <v>0</v>
      </c>
      <c r="AX611" s="67">
        <f t="shared" si="347"/>
        <v>0</v>
      </c>
      <c r="AY611" s="68">
        <f>IF(AX611&lt;=HORAS!$B$115,0,IF(AX611&lt;=HORAS!$B$116,0.25,IF(AX611&lt;=HORAS!$B$117,0.5,IF(AX611&lt;=HORAS!$B$114,0.75,1))))</f>
        <v>0</v>
      </c>
      <c r="AZ611" s="67">
        <f t="shared" si="368"/>
        <v>0</v>
      </c>
      <c r="BA611" s="67"/>
    </row>
    <row r="612" spans="1:53" s="72" customFormat="1" x14ac:dyDescent="0.2">
      <c r="A612" s="64"/>
      <c r="B612" s="64"/>
      <c r="C612" s="61"/>
      <c r="D612" s="62"/>
      <c r="E612" s="59"/>
      <c r="F612" s="66">
        <f>IF(G612=1,0,IF(E612&gt;HORAS!$B$96,E612-HORAS!$B$96,))</f>
        <v>0</v>
      </c>
      <c r="G612" s="67">
        <f t="shared" si="349"/>
        <v>0</v>
      </c>
      <c r="H612" s="67">
        <f>IF(D612&gt;=HORAS!$B$103,1,0)</f>
        <v>0</v>
      </c>
      <c r="I612" s="68">
        <f t="shared" si="350"/>
        <v>0</v>
      </c>
      <c r="J612" s="68">
        <f>IF(I612&lt;=HORAS!$B$115,0,IF(I612&lt;=HORAS!$B$116,0.25,IF(I612&lt;=HORAS!$B$117,0.5,IF(I612&lt;=HORAS!$B$114,0.75,1))))</f>
        <v>0</v>
      </c>
      <c r="K612" s="69">
        <f>IF(G612=1,0,IF(E612&gt;HORAS!$B$97,E612-HORAS!$B$97,0))</f>
        <v>0</v>
      </c>
      <c r="L612" s="68">
        <f t="shared" si="351"/>
        <v>0</v>
      </c>
      <c r="M612" s="68">
        <f t="shared" si="352"/>
        <v>0</v>
      </c>
      <c r="N612" s="67">
        <f t="shared" si="353"/>
        <v>0</v>
      </c>
      <c r="O612" s="67">
        <f>IF(E612&lt;HORAS!$B$97,J612,0)</f>
        <v>0</v>
      </c>
      <c r="P612" s="67">
        <f t="shared" si="354"/>
        <v>0</v>
      </c>
      <c r="Q612" s="67">
        <f>IF(E612&gt;HORAS!$B$97,J612,0)</f>
        <v>0</v>
      </c>
      <c r="R612" s="67">
        <f t="shared" si="355"/>
        <v>0</v>
      </c>
      <c r="S612" s="67">
        <f t="shared" si="356"/>
        <v>0</v>
      </c>
      <c r="T612" s="67"/>
      <c r="U612" s="67">
        <f t="shared" si="329"/>
        <v>6</v>
      </c>
      <c r="V612" s="70" t="e">
        <f>VLOOKUP(C612,HORAS!$A$120:$A$137,1,FALSE)</f>
        <v>#N/A</v>
      </c>
      <c r="W612" s="67" t="b">
        <f t="shared" si="357"/>
        <v>1</v>
      </c>
      <c r="X612" s="59">
        <f t="shared" si="358"/>
        <v>0</v>
      </c>
      <c r="Y612" s="71">
        <f t="shared" si="359"/>
        <v>0</v>
      </c>
      <c r="Z612" s="71">
        <f t="shared" si="333"/>
        <v>0</v>
      </c>
      <c r="AA612" s="67">
        <f t="shared" si="334"/>
        <v>0</v>
      </c>
      <c r="AB612" s="67">
        <f t="shared" si="360"/>
        <v>0</v>
      </c>
      <c r="AC612" s="69">
        <f>IF(U612=7,IF(E612&gt;HORAS!$B$97,E612-HORAS!$B$97,0),IF(W612=FALSE,IF(E612&gt;HORAS!$B$97,E612-HORAS!$B$97,0),0))</f>
        <v>0</v>
      </c>
      <c r="AD612" s="71">
        <f t="shared" si="361"/>
        <v>0</v>
      </c>
      <c r="AE612" s="71">
        <f t="shared" si="337"/>
        <v>0</v>
      </c>
      <c r="AF612" s="68">
        <f>IF(AE612&lt;=HORAS!$B$115,0,IF(AE612&lt;=HORAS!$B$116,0.25,IF(AE612&lt;=HORAS!$B$117,0.5,IF(AE612&lt;=HORAS!$B$114,0.75,1))))</f>
        <v>0</v>
      </c>
      <c r="AG612" s="67">
        <f t="shared" si="362"/>
        <v>0</v>
      </c>
      <c r="AH612" s="67">
        <f>IF(AA612&gt;=8,IF(E612&lt;HORAS!$B$97,AF612,0),0)</f>
        <v>0</v>
      </c>
      <c r="AI612" s="67">
        <f>IF(E612&gt;=HORAS!$B$97,AF612,0)</f>
        <v>0</v>
      </c>
      <c r="AJ612" s="67">
        <f t="shared" si="363"/>
        <v>0</v>
      </c>
      <c r="AK612" s="67">
        <f t="shared" si="363"/>
        <v>0</v>
      </c>
      <c r="AL612" s="71">
        <f t="shared" si="340"/>
        <v>0</v>
      </c>
      <c r="AN612" s="59">
        <f t="shared" si="341"/>
        <v>0</v>
      </c>
      <c r="AO612" s="58">
        <f>IF(H612=1,IF(D612&lt;HORAS!$B$104,HORAS!$D$104-HORAS!$B$104,HORAS!$D$104-D612),0)</f>
        <v>0</v>
      </c>
      <c r="AP612" s="58">
        <f>IF(H612=1,IF(E612&gt;HORAS!$C$104,HORAS!$C$104,E612),0)</f>
        <v>0</v>
      </c>
      <c r="AQ612" s="58">
        <f t="shared" si="364"/>
        <v>0</v>
      </c>
      <c r="AR612" s="72">
        <f t="shared" si="365"/>
        <v>0</v>
      </c>
      <c r="AS612" s="72">
        <f t="shared" si="344"/>
        <v>0</v>
      </c>
      <c r="AT612" s="68">
        <f>IF(AS612&lt;=HORAS!$B$115,0,IF(AS612&lt;=HORAS!$B$116,0.25,IF(AS612&lt;=HORAS!$B$117,0.5,IF(AS612&lt;=HORAS!$B$114,0.75,1))))</f>
        <v>0</v>
      </c>
      <c r="AU612" s="67">
        <f t="shared" si="366"/>
        <v>0</v>
      </c>
      <c r="AV612" s="59">
        <f>IF(H612=1,IF(E612&gt;HORAS!$C$104,E612-HORAS!$C$104),0)</f>
        <v>0</v>
      </c>
      <c r="AW612" s="67">
        <f t="shared" si="367"/>
        <v>0</v>
      </c>
      <c r="AX612" s="67">
        <f t="shared" si="347"/>
        <v>0</v>
      </c>
      <c r="AY612" s="68">
        <f>IF(AX612&lt;=HORAS!$B$115,0,IF(AX612&lt;=HORAS!$B$116,0.25,IF(AX612&lt;=HORAS!$B$117,0.5,IF(AX612&lt;=HORAS!$B$114,0.75,1))))</f>
        <v>0</v>
      </c>
      <c r="AZ612" s="67">
        <f t="shared" si="368"/>
        <v>0</v>
      </c>
      <c r="BA612" s="67"/>
    </row>
    <row r="613" spans="1:53" s="72" customFormat="1" x14ac:dyDescent="0.2">
      <c r="A613" s="64"/>
      <c r="B613" s="64"/>
      <c r="C613" s="61"/>
      <c r="D613" s="62"/>
      <c r="E613" s="59"/>
      <c r="F613" s="66">
        <f>IF(G613=1,0,IF(E613&gt;HORAS!$B$96,E613-HORAS!$B$96,))</f>
        <v>0</v>
      </c>
      <c r="G613" s="67">
        <f t="shared" si="349"/>
        <v>0</v>
      </c>
      <c r="H613" s="67">
        <f>IF(D613&gt;=HORAS!$B$103,1,0)</f>
        <v>0</v>
      </c>
      <c r="I613" s="68">
        <f t="shared" si="350"/>
        <v>0</v>
      </c>
      <c r="J613" s="68">
        <f>IF(I613&lt;=HORAS!$B$115,0,IF(I613&lt;=HORAS!$B$116,0.25,IF(I613&lt;=HORAS!$B$117,0.5,IF(I613&lt;=HORAS!$B$114,0.75,1))))</f>
        <v>0</v>
      </c>
      <c r="K613" s="69">
        <f>IF(G613=1,0,IF(E613&gt;HORAS!$B$97,E613-HORAS!$B$97,0))</f>
        <v>0</v>
      </c>
      <c r="L613" s="68">
        <f t="shared" si="351"/>
        <v>0</v>
      </c>
      <c r="M613" s="68">
        <f t="shared" si="352"/>
        <v>0</v>
      </c>
      <c r="N613" s="67">
        <f t="shared" si="353"/>
        <v>0</v>
      </c>
      <c r="O613" s="67">
        <f>IF(E613&lt;HORAS!$B$97,J613,0)</f>
        <v>0</v>
      </c>
      <c r="P613" s="67">
        <f t="shared" si="354"/>
        <v>0</v>
      </c>
      <c r="Q613" s="67">
        <f>IF(E613&gt;HORAS!$B$97,J613,0)</f>
        <v>0</v>
      </c>
      <c r="R613" s="67">
        <f t="shared" si="355"/>
        <v>0</v>
      </c>
      <c r="S613" s="67">
        <f t="shared" si="356"/>
        <v>0</v>
      </c>
      <c r="T613" s="67"/>
      <c r="U613" s="67">
        <f t="shared" si="329"/>
        <v>6</v>
      </c>
      <c r="V613" s="70" t="e">
        <f>VLOOKUP(C613,HORAS!$A$120:$A$137,1,FALSE)</f>
        <v>#N/A</v>
      </c>
      <c r="W613" s="67" t="b">
        <f t="shared" si="357"/>
        <v>1</v>
      </c>
      <c r="X613" s="59">
        <f t="shared" si="358"/>
        <v>0</v>
      </c>
      <c r="Y613" s="71">
        <f t="shared" si="359"/>
        <v>0</v>
      </c>
      <c r="Z613" s="71">
        <f t="shared" si="333"/>
        <v>0</v>
      </c>
      <c r="AA613" s="67">
        <f t="shared" si="334"/>
        <v>0</v>
      </c>
      <c r="AB613" s="67">
        <f t="shared" si="360"/>
        <v>0</v>
      </c>
      <c r="AC613" s="69">
        <f>IF(U613=7,IF(E613&gt;HORAS!$B$97,E613-HORAS!$B$97,0),IF(W613=FALSE,IF(E613&gt;HORAS!$B$97,E613-HORAS!$B$97,0),0))</f>
        <v>0</v>
      </c>
      <c r="AD613" s="71">
        <f t="shared" si="361"/>
        <v>0</v>
      </c>
      <c r="AE613" s="71">
        <f t="shared" si="337"/>
        <v>0</v>
      </c>
      <c r="AF613" s="68">
        <f>IF(AE613&lt;=HORAS!$B$115,0,IF(AE613&lt;=HORAS!$B$116,0.25,IF(AE613&lt;=HORAS!$B$117,0.5,IF(AE613&lt;=HORAS!$B$114,0.75,1))))</f>
        <v>0</v>
      </c>
      <c r="AG613" s="67">
        <f t="shared" si="362"/>
        <v>0</v>
      </c>
      <c r="AH613" s="67">
        <f>IF(AA613&gt;=8,IF(E613&lt;HORAS!$B$97,AF613,0),0)</f>
        <v>0</v>
      </c>
      <c r="AI613" s="67">
        <f>IF(E613&gt;=HORAS!$B$97,AF613,0)</f>
        <v>0</v>
      </c>
      <c r="AJ613" s="67">
        <f t="shared" si="363"/>
        <v>0</v>
      </c>
      <c r="AK613" s="67">
        <f t="shared" si="363"/>
        <v>0</v>
      </c>
      <c r="AL613" s="71">
        <f t="shared" si="340"/>
        <v>0</v>
      </c>
      <c r="AN613" s="59">
        <f t="shared" si="341"/>
        <v>0</v>
      </c>
      <c r="AO613" s="58">
        <f>IF(H613=1,IF(D613&lt;HORAS!$B$104,HORAS!$D$104-HORAS!$B$104,HORAS!$D$104-D613),0)</f>
        <v>0</v>
      </c>
      <c r="AP613" s="58">
        <f>IF(H613=1,IF(E613&gt;HORAS!$C$104,HORAS!$C$104,E613),0)</f>
        <v>0</v>
      </c>
      <c r="AQ613" s="58">
        <f t="shared" si="364"/>
        <v>0</v>
      </c>
      <c r="AR613" s="72">
        <f t="shared" si="365"/>
        <v>0</v>
      </c>
      <c r="AS613" s="72">
        <f t="shared" si="344"/>
        <v>0</v>
      </c>
      <c r="AT613" s="68">
        <f>IF(AS613&lt;=HORAS!$B$115,0,IF(AS613&lt;=HORAS!$B$116,0.25,IF(AS613&lt;=HORAS!$B$117,0.5,IF(AS613&lt;=HORAS!$B$114,0.75,1))))</f>
        <v>0</v>
      </c>
      <c r="AU613" s="67">
        <f t="shared" si="366"/>
        <v>0</v>
      </c>
      <c r="AV613" s="59">
        <f>IF(H613=1,IF(E613&gt;HORAS!$C$104,E613-HORAS!$C$104),0)</f>
        <v>0</v>
      </c>
      <c r="AW613" s="67">
        <f t="shared" si="367"/>
        <v>0</v>
      </c>
      <c r="AX613" s="67">
        <f t="shared" si="347"/>
        <v>0</v>
      </c>
      <c r="AY613" s="68">
        <f>IF(AX613&lt;=HORAS!$B$115,0,IF(AX613&lt;=HORAS!$B$116,0.25,IF(AX613&lt;=HORAS!$B$117,0.5,IF(AX613&lt;=HORAS!$B$114,0.75,1))))</f>
        <v>0</v>
      </c>
      <c r="AZ613" s="67">
        <f t="shared" si="368"/>
        <v>0</v>
      </c>
      <c r="BA613" s="67"/>
    </row>
    <row r="614" spans="1:53" x14ac:dyDescent="0.2">
      <c r="C614" s="75"/>
    </row>
  </sheetData>
  <autoFilter ref="A1:AZ613" xr:uid="{00000000-0009-0000-0000-000002000000}">
    <sortState xmlns:xlrd2="http://schemas.microsoft.com/office/spreadsheetml/2017/richdata2" ref="A28:AZ343">
      <sortCondition ref="A1:A613"/>
    </sortState>
  </autoFilter>
  <conditionalFormatting sqref="F2:F64989 I2:I64989 L2:M613">
    <cfRule type="cellIs" dxfId="1" priority="3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A565-9F1A-4044-A3C1-F39CAC82E594}">
  <dimension ref="C1:C15"/>
  <sheetViews>
    <sheetView workbookViewId="0">
      <selection activeCell="C8" sqref="C8"/>
    </sheetView>
  </sheetViews>
  <sheetFormatPr baseColWidth="10" defaultRowHeight="12.75" x14ac:dyDescent="0.2"/>
  <sheetData>
    <row r="1" spans="3:3" x14ac:dyDescent="0.2">
      <c r="C1" s="99">
        <v>45658</v>
      </c>
    </row>
    <row r="2" spans="3:3" x14ac:dyDescent="0.2">
      <c r="C2" s="74">
        <v>45659</v>
      </c>
    </row>
    <row r="3" spans="3:3" x14ac:dyDescent="0.2">
      <c r="C3" s="74">
        <v>45660</v>
      </c>
    </row>
    <row r="4" spans="3:3" x14ac:dyDescent="0.2">
      <c r="C4" s="93">
        <v>45661</v>
      </c>
    </row>
    <row r="5" spans="3:3" x14ac:dyDescent="0.2">
      <c r="C5" s="94">
        <v>45662</v>
      </c>
    </row>
    <row r="6" spans="3:3" x14ac:dyDescent="0.2">
      <c r="C6" s="74">
        <v>45663</v>
      </c>
    </row>
    <row r="7" spans="3:3" x14ac:dyDescent="0.2">
      <c r="C7" s="74">
        <v>45664</v>
      </c>
    </row>
    <row r="8" spans="3:3" x14ac:dyDescent="0.2">
      <c r="C8" s="74">
        <v>45665</v>
      </c>
    </row>
    <row r="9" spans="3:3" x14ac:dyDescent="0.2">
      <c r="C9" s="74">
        <v>45666</v>
      </c>
    </row>
    <row r="10" spans="3:3" x14ac:dyDescent="0.2">
      <c r="C10" s="74">
        <v>45667</v>
      </c>
    </row>
    <row r="11" spans="3:3" x14ac:dyDescent="0.2">
      <c r="C11" s="93">
        <v>45668</v>
      </c>
    </row>
    <row r="12" spans="3:3" x14ac:dyDescent="0.2">
      <c r="C12" s="94">
        <v>45669</v>
      </c>
    </row>
    <row r="13" spans="3:3" x14ac:dyDescent="0.2">
      <c r="C13" s="74">
        <v>45670</v>
      </c>
    </row>
    <row r="14" spans="3:3" x14ac:dyDescent="0.2">
      <c r="C14" s="74">
        <v>45671</v>
      </c>
    </row>
    <row r="15" spans="3:3" x14ac:dyDescent="0.2">
      <c r="C15" s="74">
        <v>45672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A313-D733-4DF3-9A3C-40AD1DEE37FD}">
  <sheetPr filterMode="1"/>
  <dimension ref="A1:BA611"/>
  <sheetViews>
    <sheetView workbookViewId="0">
      <pane ySplit="1" topLeftCell="A67" activePane="bottomLeft" state="frozen"/>
      <selection pane="bottomLeft" sqref="A1:AU1048576"/>
    </sheetView>
  </sheetViews>
  <sheetFormatPr baseColWidth="10" defaultRowHeight="12.75" x14ac:dyDescent="0.2"/>
  <cols>
    <col min="1" max="1" width="27.5703125" bestFit="1" customWidth="1"/>
    <col min="2" max="2" width="21.5703125" bestFit="1" customWidth="1"/>
    <col min="3" max="3" width="11.42578125" style="31"/>
    <col min="5" max="5" width="14.28515625" customWidth="1"/>
    <col min="6" max="6" width="13.85546875" style="13" hidden="1" customWidth="1"/>
    <col min="7" max="8" width="13.85546875" hidden="1" customWidth="1"/>
    <col min="9" max="9" width="13.85546875" style="13" hidden="1" customWidth="1"/>
    <col min="10" max="17" width="13.85546875" hidden="1" customWidth="1"/>
    <col min="18" max="18" width="13.85546875" customWidth="1"/>
    <col min="19" max="23" width="13.85546875" hidden="1" customWidth="1"/>
    <col min="24" max="24" width="39" hidden="1" customWidth="1"/>
    <col min="25" max="25" width="13.85546875" style="32" hidden="1" customWidth="1"/>
    <col min="26" max="46" width="13.85546875" hidden="1" customWidth="1"/>
    <col min="47" max="47" width="13.85546875" customWidth="1"/>
    <col min="48" max="52" width="13.85546875" hidden="1" customWidth="1"/>
    <col min="53" max="53" width="0" hidden="1" customWidth="1"/>
  </cols>
  <sheetData>
    <row r="1" spans="1:53" ht="72" x14ac:dyDescent="0.2">
      <c r="A1" s="38" t="s">
        <v>0</v>
      </c>
      <c r="B1" s="38" t="s">
        <v>1</v>
      </c>
      <c r="C1" s="55" t="s">
        <v>2</v>
      </c>
      <c r="D1" s="39" t="s">
        <v>96</v>
      </c>
      <c r="E1" s="40" t="s">
        <v>97</v>
      </c>
      <c r="F1" s="52" t="s">
        <v>208</v>
      </c>
      <c r="G1" s="35" t="s">
        <v>189</v>
      </c>
      <c r="H1" s="35" t="s">
        <v>191</v>
      </c>
      <c r="I1" s="45" t="s">
        <v>142</v>
      </c>
      <c r="J1" s="45" t="s">
        <v>149</v>
      </c>
      <c r="K1" s="46" t="s">
        <v>143</v>
      </c>
      <c r="L1" s="46" t="s">
        <v>144</v>
      </c>
      <c r="M1" s="46" t="s">
        <v>150</v>
      </c>
      <c r="N1" s="46" t="s">
        <v>147</v>
      </c>
      <c r="O1" s="46" t="s">
        <v>151</v>
      </c>
      <c r="P1" s="46" t="s">
        <v>146</v>
      </c>
      <c r="Q1" s="46" t="s">
        <v>152</v>
      </c>
      <c r="R1" s="53" t="s">
        <v>180</v>
      </c>
      <c r="S1" s="53" t="s">
        <v>213</v>
      </c>
      <c r="T1" s="47" t="s">
        <v>197</v>
      </c>
      <c r="U1" s="42" t="s">
        <v>158</v>
      </c>
      <c r="V1" s="42" t="s">
        <v>157</v>
      </c>
      <c r="W1" s="42" t="s">
        <v>190</v>
      </c>
      <c r="X1" s="42" t="s">
        <v>192</v>
      </c>
      <c r="Y1" s="43" t="s">
        <v>160</v>
      </c>
      <c r="Z1" s="42" t="s">
        <v>161</v>
      </c>
      <c r="AA1" s="42" t="s">
        <v>162</v>
      </c>
      <c r="AB1" s="42" t="s">
        <v>163</v>
      </c>
      <c r="AC1" s="42" t="s">
        <v>195</v>
      </c>
      <c r="AD1" s="42" t="s">
        <v>194</v>
      </c>
      <c r="AE1" s="44" t="s">
        <v>196</v>
      </c>
      <c r="AF1" s="42" t="s">
        <v>193</v>
      </c>
      <c r="AG1" s="42" t="s">
        <v>164</v>
      </c>
      <c r="AH1" s="42" t="s">
        <v>165</v>
      </c>
      <c r="AI1" s="42" t="s">
        <v>166</v>
      </c>
      <c r="AJ1" s="53" t="s">
        <v>179</v>
      </c>
      <c r="AK1" s="53" t="s">
        <v>178</v>
      </c>
      <c r="AL1" s="42" t="s">
        <v>177</v>
      </c>
      <c r="AM1" s="44" t="s">
        <v>198</v>
      </c>
      <c r="AN1" s="49" t="s">
        <v>199</v>
      </c>
      <c r="AO1" s="51" t="s">
        <v>204</v>
      </c>
      <c r="AP1" s="51" t="s">
        <v>205</v>
      </c>
      <c r="AQ1" s="51" t="s">
        <v>206</v>
      </c>
      <c r="AR1" s="49" t="s">
        <v>159</v>
      </c>
      <c r="AS1" s="49" t="s">
        <v>200</v>
      </c>
      <c r="AT1" s="49" t="s">
        <v>149</v>
      </c>
      <c r="AU1" s="60" t="s">
        <v>209</v>
      </c>
      <c r="AV1" s="54" t="s">
        <v>101</v>
      </c>
      <c r="AW1" s="54" t="s">
        <v>207</v>
      </c>
      <c r="AX1" s="54" t="s">
        <v>200</v>
      </c>
      <c r="AY1" s="54" t="s">
        <v>149</v>
      </c>
      <c r="AZ1" s="60" t="s">
        <v>210</v>
      </c>
      <c r="BA1" s="56" t="s">
        <v>211</v>
      </c>
    </row>
    <row r="2" spans="1:53" s="72" customFormat="1" hidden="1" x14ac:dyDescent="0.2">
      <c r="A2" s="64" t="s">
        <v>245</v>
      </c>
      <c r="B2" s="64" t="s">
        <v>251</v>
      </c>
      <c r="C2" s="61"/>
      <c r="D2" s="62"/>
      <c r="E2" s="59"/>
      <c r="F2" s="66">
        <f>IF(G2=1,0,IF(E2&gt;HORAS!$B$96,E2-HORAS!$B$96,))</f>
        <v>0</v>
      </c>
      <c r="G2" s="67">
        <f t="shared" ref="G2:G27" si="0">IF(U2=7,1,IF(W2=FALSE,1,0))</f>
        <v>0</v>
      </c>
      <c r="H2" s="67">
        <f>IF(D2&gt;=HORAS!$B$103,1,0)</f>
        <v>0</v>
      </c>
      <c r="I2" s="68">
        <f t="shared" ref="I2:I27" si="1">MINUTE(F2)</f>
        <v>0</v>
      </c>
      <c r="J2" s="68">
        <f>IF(I2&lt;=HORAS!$B$115,0,IF(I2&lt;=HORAS!$B$116,0.25,IF(I2&lt;=HORAS!$B$117,0.5,IF(I2&lt;=HORAS!$B$114,0.75,1))))</f>
        <v>0</v>
      </c>
      <c r="K2" s="69">
        <f>IF(G2=1,0,IF(E2&gt;HORAS!$B$97,E2-HORAS!$B$97,0))</f>
        <v>0</v>
      </c>
      <c r="L2" s="68">
        <f t="shared" ref="L2:L27" si="2">MINUTE(K2)</f>
        <v>0</v>
      </c>
      <c r="M2" s="68">
        <f t="shared" ref="M2:M27" si="3">HOUR(F2)</f>
        <v>0</v>
      </c>
      <c r="N2" s="67">
        <f t="shared" ref="N2:N27" si="4">M2-P2</f>
        <v>0</v>
      </c>
      <c r="O2" s="67">
        <f>IF(E2&lt;HORAS!$B$97,J2,0)</f>
        <v>0</v>
      </c>
      <c r="P2" s="67">
        <f t="shared" ref="P2:P27" si="5">HOUR(K2)</f>
        <v>0</v>
      </c>
      <c r="Q2" s="67">
        <f>IF(E2&gt;HORAS!$B$97,J2,0)</f>
        <v>0</v>
      </c>
      <c r="R2" s="67">
        <f t="shared" ref="R2:R65" si="6">N2+O2</f>
        <v>0</v>
      </c>
      <c r="S2" s="67">
        <f t="shared" ref="S2:S65" si="7">P2+Q2</f>
        <v>0</v>
      </c>
      <c r="T2" s="67"/>
      <c r="U2" s="67">
        <f t="shared" ref="U2:U65" si="8">WEEKDAY(C2,2)</f>
        <v>6</v>
      </c>
      <c r="V2" s="70" t="e">
        <f>VLOOKUP(C2,HORAS!$A$120:$A$137,1,FALSE)</f>
        <v>#N/A</v>
      </c>
      <c r="W2" s="67" t="b">
        <f t="shared" ref="W2:W65" si="9">ISERROR(V2)</f>
        <v>1</v>
      </c>
      <c r="X2" s="59">
        <f t="shared" ref="X2:X65" si="10">IF(U2=7,E2-D2,IF(W2=FALSE,E2-D2,0))</f>
        <v>0</v>
      </c>
      <c r="Y2" s="71">
        <f t="shared" ref="Y2:Y65" si="11">HOUR(X2)</f>
        <v>0</v>
      </c>
      <c r="Z2" s="71">
        <f t="shared" ref="Z2:Z65" si="12">MINUTE(X2)</f>
        <v>0</v>
      </c>
      <c r="AA2" s="67">
        <f t="shared" ref="AA2:AA65" si="13">IF(Y2&lt;8,Y2,8)</f>
        <v>0</v>
      </c>
      <c r="AB2" s="67">
        <f t="shared" ref="AB2:AB65" si="14">IF(Y2&gt;=8,Y2-AA2,0)</f>
        <v>0</v>
      </c>
      <c r="AC2" s="69">
        <f>IF(U2=7,IF(E2&gt;HORAS!$B$97,E2-HORAS!$B$97,0),IF(W2=FALSE,IF(E2&gt;HORAS!$B$97,E2-HORAS!$B$97,0),0))</f>
        <v>0</v>
      </c>
      <c r="AD2" s="71">
        <f t="shared" ref="AD2:AD65" si="15">HOUR(AC2)</f>
        <v>0</v>
      </c>
      <c r="AE2" s="71">
        <f t="shared" ref="AE2:AE65" si="16">MINUTE(AC2)</f>
        <v>0</v>
      </c>
      <c r="AF2" s="68">
        <f>IF(AE2&lt;=HORAS!$B$115,0,IF(AE2&lt;=HORAS!$B$116,0.25,IF(AE2&lt;=HORAS!$B$117,0.5,IF(AE2&lt;=HORAS!$B$114,0.75,1))))</f>
        <v>0</v>
      </c>
      <c r="AG2" s="67">
        <f t="shared" ref="AG2:AG65" si="17">IF(AA2&lt;8,AF2,0)</f>
        <v>0</v>
      </c>
      <c r="AH2" s="67">
        <f>IF(AA2&gt;=8,IF(E2&lt;HORAS!$B$97,AF2,0),0)</f>
        <v>0</v>
      </c>
      <c r="AI2" s="67">
        <f>IF(E2&gt;=HORAS!$B$97,AF2,0)</f>
        <v>0</v>
      </c>
      <c r="AJ2" s="67">
        <f t="shared" ref="AJ2:AK27" si="18">AA2+AG2</f>
        <v>0</v>
      </c>
      <c r="AK2" s="67">
        <f t="shared" si="18"/>
        <v>0</v>
      </c>
      <c r="AL2" s="71">
        <f t="shared" ref="AL2:AL65" si="19">AD2+AI2</f>
        <v>0</v>
      </c>
      <c r="AN2" s="59">
        <f t="shared" ref="AN2:AN65" si="20">IF(H2=1,E2-(D2-12),0)</f>
        <v>0</v>
      </c>
      <c r="AO2" s="58">
        <f>IF(H2=1,IF(D2&lt;HORAS!$B$104,HORAS!$D$104-HORAS!$B$104,HORAS!$D$104-D2),0)</f>
        <v>0</v>
      </c>
      <c r="AP2" s="58">
        <f>IF(H2=1,IF(E2&gt;HORAS!$C$104,HORAS!$C$104,E2),0)</f>
        <v>0</v>
      </c>
      <c r="AQ2" s="58">
        <f t="shared" ref="AQ2:AQ65" si="21">AO2+AP2</f>
        <v>0</v>
      </c>
      <c r="AR2" s="72">
        <f t="shared" ref="AR2:AR65" si="22">HOUR(AQ2)</f>
        <v>0</v>
      </c>
      <c r="AS2" s="72">
        <f t="shared" ref="AS2:AS65" si="23">MINUTE(AQ2)</f>
        <v>0</v>
      </c>
      <c r="AT2" s="68">
        <f>IF(AS2&lt;=HORAS!$B$115,0,IF(AS2&lt;=HORAS!$B$116,0.25,IF(AS2&lt;=HORAS!$B$117,0.5,IF(AS2&lt;=HORAS!$B$114,0.75,1))))</f>
        <v>0</v>
      </c>
      <c r="AU2" s="67">
        <f t="shared" ref="AU2:AU65" si="24">AR2+AT2</f>
        <v>0</v>
      </c>
      <c r="AV2" s="59">
        <f>IF(H2=1,IF(E2&gt;HORAS!$C$104,E2-HORAS!$C$104),0)</f>
        <v>0</v>
      </c>
      <c r="AW2" s="67">
        <f t="shared" ref="AW2:AW65" si="25">HOUR(AV2)</f>
        <v>0</v>
      </c>
      <c r="AX2" s="67">
        <f t="shared" ref="AX2:AX65" si="26">MINUTE(AV2)</f>
        <v>0</v>
      </c>
      <c r="AY2" s="68">
        <f>IF(AX2&lt;=HORAS!$B$115,0,IF(AX2&lt;=HORAS!$B$116,0.25,IF(AX2&lt;=HORAS!$B$117,0.5,IF(AX2&lt;=HORAS!$B$114,0.75,1))))</f>
        <v>0</v>
      </c>
      <c r="AZ2" s="67">
        <f t="shared" ref="AZ2:AZ65" si="27">AW2+AY2</f>
        <v>0</v>
      </c>
      <c r="BA2" s="67"/>
    </row>
    <row r="3" spans="1:53" s="72" customFormat="1" hidden="1" x14ac:dyDescent="0.2">
      <c r="A3" s="64" t="s">
        <v>245</v>
      </c>
      <c r="B3" s="64" t="s">
        <v>251</v>
      </c>
      <c r="C3" s="61"/>
      <c r="D3" s="62"/>
      <c r="E3" s="59"/>
      <c r="F3" s="66">
        <f>IF(G3=1,0,IF(E3&gt;HORAS!$B$96,E3-HORAS!$B$96,))</f>
        <v>0</v>
      </c>
      <c r="G3" s="67">
        <f t="shared" si="0"/>
        <v>0</v>
      </c>
      <c r="H3" s="67">
        <f>IF(D3&gt;=HORAS!$B$103,1,0)</f>
        <v>0</v>
      </c>
      <c r="I3" s="68">
        <f t="shared" si="1"/>
        <v>0</v>
      </c>
      <c r="J3" s="68">
        <f>IF(I3&lt;=HORAS!$B$115,0,IF(I3&lt;=HORAS!$B$116,0.25,IF(I3&lt;=HORAS!$B$117,0.5,IF(I3&lt;=HORAS!$B$114,0.75,1))))</f>
        <v>0</v>
      </c>
      <c r="K3" s="69">
        <f>IF(G3=1,0,IF(E3&gt;HORAS!$B$97,E3-HORAS!$B$97,0))</f>
        <v>0</v>
      </c>
      <c r="L3" s="68">
        <f t="shared" si="2"/>
        <v>0</v>
      </c>
      <c r="M3" s="68">
        <f t="shared" si="3"/>
        <v>0</v>
      </c>
      <c r="N3" s="67">
        <f t="shared" si="4"/>
        <v>0</v>
      </c>
      <c r="O3" s="67">
        <f>IF(E3&lt;HORAS!$B$97,J3,0)</f>
        <v>0</v>
      </c>
      <c r="P3" s="67">
        <f t="shared" si="5"/>
        <v>0</v>
      </c>
      <c r="Q3" s="67">
        <f>IF(E3&gt;HORAS!$B$97,J3,0)</f>
        <v>0</v>
      </c>
      <c r="R3" s="67">
        <f t="shared" si="6"/>
        <v>0</v>
      </c>
      <c r="S3" s="67">
        <f t="shared" si="7"/>
        <v>0</v>
      </c>
      <c r="T3" s="67"/>
      <c r="U3" s="67">
        <f t="shared" si="8"/>
        <v>6</v>
      </c>
      <c r="V3" s="70" t="e">
        <f>VLOOKUP(C3,HORAS!$A$120:$A$137,1,FALSE)</f>
        <v>#N/A</v>
      </c>
      <c r="W3" s="67" t="b">
        <f t="shared" si="9"/>
        <v>1</v>
      </c>
      <c r="X3" s="59">
        <f t="shared" si="10"/>
        <v>0</v>
      </c>
      <c r="Y3" s="71">
        <f t="shared" si="11"/>
        <v>0</v>
      </c>
      <c r="Z3" s="71">
        <f t="shared" si="12"/>
        <v>0</v>
      </c>
      <c r="AA3" s="67">
        <f t="shared" si="13"/>
        <v>0</v>
      </c>
      <c r="AB3" s="67">
        <f t="shared" si="14"/>
        <v>0</v>
      </c>
      <c r="AC3" s="69">
        <f>IF(U3=7,IF(E3&gt;HORAS!$B$97,E3-HORAS!$B$97,0),IF(W3=FALSE,IF(E3&gt;HORAS!$B$97,E3-HORAS!$B$97,0),0))</f>
        <v>0</v>
      </c>
      <c r="AD3" s="71">
        <f t="shared" si="15"/>
        <v>0</v>
      </c>
      <c r="AE3" s="71">
        <f t="shared" si="16"/>
        <v>0</v>
      </c>
      <c r="AF3" s="68">
        <f>IF(AE3&lt;=HORAS!$B$115,0,IF(AE3&lt;=HORAS!$B$116,0.25,IF(AE3&lt;=HORAS!$B$117,0.5,IF(AE3&lt;=HORAS!$B$114,0.75,1))))</f>
        <v>0</v>
      </c>
      <c r="AG3" s="67">
        <f t="shared" si="17"/>
        <v>0</v>
      </c>
      <c r="AH3" s="67">
        <f>IF(AA3&gt;=8,IF(E3&lt;HORAS!$B$97,AF3,0),0)</f>
        <v>0</v>
      </c>
      <c r="AI3" s="67">
        <f>IF(E3&gt;=HORAS!$B$97,AF3,0)</f>
        <v>0</v>
      </c>
      <c r="AJ3" s="67">
        <f t="shared" si="18"/>
        <v>0</v>
      </c>
      <c r="AK3" s="67">
        <f t="shared" si="18"/>
        <v>0</v>
      </c>
      <c r="AL3" s="71">
        <f t="shared" si="19"/>
        <v>0</v>
      </c>
      <c r="AN3" s="59">
        <f t="shared" si="20"/>
        <v>0</v>
      </c>
      <c r="AO3" s="58">
        <f>IF(H3=1,IF(D3&lt;HORAS!$B$104,HORAS!$D$104-HORAS!$B$104,HORAS!$D$104-D3),0)</f>
        <v>0</v>
      </c>
      <c r="AP3" s="58">
        <f>IF(H3=1,IF(E3&gt;HORAS!$C$104,HORAS!$C$104,E3),0)</f>
        <v>0</v>
      </c>
      <c r="AQ3" s="58">
        <f t="shared" si="21"/>
        <v>0</v>
      </c>
      <c r="AR3" s="72">
        <f t="shared" si="22"/>
        <v>0</v>
      </c>
      <c r="AS3" s="72">
        <f t="shared" si="23"/>
        <v>0</v>
      </c>
      <c r="AT3" s="68">
        <f>IF(AS3&lt;=HORAS!$B$115,0,IF(AS3&lt;=HORAS!$B$116,0.25,IF(AS3&lt;=HORAS!$B$117,0.5,IF(AS3&lt;=HORAS!$B$114,0.75,1))))</f>
        <v>0</v>
      </c>
      <c r="AU3" s="67">
        <f t="shared" si="24"/>
        <v>0</v>
      </c>
      <c r="AV3" s="59">
        <f>IF(H3=1,IF(E3&gt;HORAS!$C$104,E3-HORAS!$C$104),0)</f>
        <v>0</v>
      </c>
      <c r="AW3" s="67">
        <f t="shared" si="25"/>
        <v>0</v>
      </c>
      <c r="AX3" s="67">
        <f t="shared" si="26"/>
        <v>0</v>
      </c>
      <c r="AY3" s="68">
        <f>IF(AX3&lt;=HORAS!$B$115,0,IF(AX3&lt;=HORAS!$B$116,0.25,IF(AX3&lt;=HORAS!$B$117,0.5,IF(AX3&lt;=HORAS!$B$114,0.75,1))))</f>
        <v>0</v>
      </c>
      <c r="AZ3" s="67">
        <f t="shared" si="27"/>
        <v>0</v>
      </c>
      <c r="BA3" s="67"/>
    </row>
    <row r="4" spans="1:53" s="72" customFormat="1" hidden="1" x14ac:dyDescent="0.2">
      <c r="A4" s="64" t="s">
        <v>245</v>
      </c>
      <c r="B4" s="64" t="s">
        <v>251</v>
      </c>
      <c r="C4" s="61"/>
      <c r="D4" s="62"/>
      <c r="E4" s="59"/>
      <c r="F4" s="66">
        <f>IF(G4=1,0,IF(E4&gt;HORAS!$B$96,E4-HORAS!$B$96,))</f>
        <v>0</v>
      </c>
      <c r="G4" s="67">
        <f t="shared" si="0"/>
        <v>0</v>
      </c>
      <c r="H4" s="67">
        <f>IF(D4&gt;=HORAS!$B$103,1,0)</f>
        <v>0</v>
      </c>
      <c r="I4" s="68">
        <f t="shared" si="1"/>
        <v>0</v>
      </c>
      <c r="J4" s="68">
        <f>IF(I4&lt;=HORAS!$B$115,0,IF(I4&lt;=HORAS!$B$116,0.25,IF(I4&lt;=HORAS!$B$117,0.5,IF(I4&lt;=HORAS!$B$114,0.75,1))))</f>
        <v>0</v>
      </c>
      <c r="K4" s="69">
        <f>IF(G4=1,0,IF(E4&gt;HORAS!$B$97,E4-HORAS!$B$97,0))</f>
        <v>0</v>
      </c>
      <c r="L4" s="68">
        <f t="shared" si="2"/>
        <v>0</v>
      </c>
      <c r="M4" s="68">
        <f t="shared" si="3"/>
        <v>0</v>
      </c>
      <c r="N4" s="67">
        <f t="shared" si="4"/>
        <v>0</v>
      </c>
      <c r="O4" s="67">
        <f>IF(E4&lt;HORAS!$B$97,J4,0)</f>
        <v>0</v>
      </c>
      <c r="P4" s="67">
        <f t="shared" si="5"/>
        <v>0</v>
      </c>
      <c r="Q4" s="67">
        <f>IF(E4&gt;HORAS!$B$97,J4,0)</f>
        <v>0</v>
      </c>
      <c r="R4" s="67">
        <f t="shared" si="6"/>
        <v>0</v>
      </c>
      <c r="S4" s="67">
        <f t="shared" si="7"/>
        <v>0</v>
      </c>
      <c r="T4" s="67"/>
      <c r="U4" s="67">
        <f t="shared" si="8"/>
        <v>6</v>
      </c>
      <c r="V4" s="70" t="e">
        <f>VLOOKUP(C4,HORAS!$A$120:$A$137,1,FALSE)</f>
        <v>#N/A</v>
      </c>
      <c r="W4" s="67" t="b">
        <f t="shared" si="9"/>
        <v>1</v>
      </c>
      <c r="X4" s="59">
        <f t="shared" si="10"/>
        <v>0</v>
      </c>
      <c r="Y4" s="71">
        <f t="shared" si="11"/>
        <v>0</v>
      </c>
      <c r="Z4" s="71">
        <f t="shared" si="12"/>
        <v>0</v>
      </c>
      <c r="AA4" s="67">
        <f t="shared" si="13"/>
        <v>0</v>
      </c>
      <c r="AB4" s="67">
        <f t="shared" si="14"/>
        <v>0</v>
      </c>
      <c r="AC4" s="69">
        <f>IF(U4=7,IF(E4&gt;HORAS!$B$97,E4-HORAS!$B$97,0),IF(W4=FALSE,IF(E4&gt;HORAS!$B$97,E4-HORAS!$B$97,0),0))</f>
        <v>0</v>
      </c>
      <c r="AD4" s="71">
        <f t="shared" si="15"/>
        <v>0</v>
      </c>
      <c r="AE4" s="71">
        <f t="shared" si="16"/>
        <v>0</v>
      </c>
      <c r="AF4" s="68">
        <f>IF(AE4&lt;=HORAS!$B$115,0,IF(AE4&lt;=HORAS!$B$116,0.25,IF(AE4&lt;=HORAS!$B$117,0.5,IF(AE4&lt;=HORAS!$B$114,0.75,1))))</f>
        <v>0</v>
      </c>
      <c r="AG4" s="67">
        <f t="shared" si="17"/>
        <v>0</v>
      </c>
      <c r="AH4" s="67">
        <f>IF(AA4&gt;=8,IF(E4&lt;HORAS!$B$97,AF4,0),0)</f>
        <v>0</v>
      </c>
      <c r="AI4" s="67">
        <f>IF(E4&gt;=HORAS!$B$97,AF4,0)</f>
        <v>0</v>
      </c>
      <c r="AJ4" s="67">
        <f t="shared" si="18"/>
        <v>0</v>
      </c>
      <c r="AK4" s="67">
        <f t="shared" si="18"/>
        <v>0</v>
      </c>
      <c r="AL4" s="71">
        <f t="shared" si="19"/>
        <v>0</v>
      </c>
      <c r="AN4" s="59">
        <f t="shared" si="20"/>
        <v>0</v>
      </c>
      <c r="AO4" s="58">
        <f>IF(H4=1,IF(D4&lt;HORAS!$B$104,HORAS!$D$104-HORAS!$B$104,HORAS!$D$104-D4),0)</f>
        <v>0</v>
      </c>
      <c r="AP4" s="58">
        <f>IF(H4=1,IF(E4&gt;HORAS!$C$104,HORAS!$C$104,E4),0)</f>
        <v>0</v>
      </c>
      <c r="AQ4" s="58">
        <f t="shared" si="21"/>
        <v>0</v>
      </c>
      <c r="AR4" s="72">
        <f t="shared" si="22"/>
        <v>0</v>
      </c>
      <c r="AS4" s="72">
        <f t="shared" si="23"/>
        <v>0</v>
      </c>
      <c r="AT4" s="68">
        <f>IF(AS4&lt;=HORAS!$B$115,0,IF(AS4&lt;=HORAS!$B$116,0.25,IF(AS4&lt;=HORAS!$B$117,0.5,IF(AS4&lt;=HORAS!$B$114,0.75,1))))</f>
        <v>0</v>
      </c>
      <c r="AU4" s="67">
        <f t="shared" si="24"/>
        <v>0</v>
      </c>
      <c r="AV4" s="59">
        <f>IF(H4=1,IF(E4&gt;HORAS!$C$104,E4-HORAS!$C$104),0)</f>
        <v>0</v>
      </c>
      <c r="AW4" s="67">
        <f t="shared" si="25"/>
        <v>0</v>
      </c>
      <c r="AX4" s="67">
        <f t="shared" si="26"/>
        <v>0</v>
      </c>
      <c r="AY4" s="68">
        <f>IF(AX4&lt;=HORAS!$B$115,0,IF(AX4&lt;=HORAS!$B$116,0.25,IF(AX4&lt;=HORAS!$B$117,0.5,IF(AX4&lt;=HORAS!$B$114,0.75,1))))</f>
        <v>0</v>
      </c>
      <c r="AZ4" s="67">
        <f t="shared" si="27"/>
        <v>0</v>
      </c>
      <c r="BA4" s="67"/>
    </row>
    <row r="5" spans="1:53" s="72" customFormat="1" hidden="1" x14ac:dyDescent="0.2">
      <c r="A5" s="64" t="s">
        <v>245</v>
      </c>
      <c r="B5" s="64" t="s">
        <v>251</v>
      </c>
      <c r="C5" s="61"/>
      <c r="D5" s="62"/>
      <c r="E5" s="63"/>
      <c r="F5" s="66">
        <f>IF(G5=1,0,IF(E5&gt;HORAS!$B$96,E5-HORAS!$B$96,))</f>
        <v>0</v>
      </c>
      <c r="G5" s="67">
        <f t="shared" si="0"/>
        <v>0</v>
      </c>
      <c r="H5" s="67">
        <f>IF(D5&gt;=HORAS!$B$103,1,0)</f>
        <v>0</v>
      </c>
      <c r="I5" s="68">
        <f t="shared" si="1"/>
        <v>0</v>
      </c>
      <c r="J5" s="68">
        <f>IF(I5&lt;=HORAS!$B$115,0,IF(I5&lt;=HORAS!$B$116,0.25,IF(I5&lt;=HORAS!$B$117,0.5,IF(I5&lt;=HORAS!$B$114,0.75,1))))</f>
        <v>0</v>
      </c>
      <c r="K5" s="69">
        <f>IF(G5=1,0,IF(E5&gt;HORAS!$B$97,E5-HORAS!$B$97,0))</f>
        <v>0</v>
      </c>
      <c r="L5" s="68">
        <f t="shared" si="2"/>
        <v>0</v>
      </c>
      <c r="M5" s="68">
        <f t="shared" si="3"/>
        <v>0</v>
      </c>
      <c r="N5" s="67">
        <f t="shared" si="4"/>
        <v>0</v>
      </c>
      <c r="O5" s="67">
        <f>IF(E5&lt;HORAS!$B$97,J5,0)</f>
        <v>0</v>
      </c>
      <c r="P5" s="67">
        <f t="shared" si="5"/>
        <v>0</v>
      </c>
      <c r="Q5" s="67">
        <f>IF(E5&gt;HORAS!$B$97,J5,0)</f>
        <v>0</v>
      </c>
      <c r="R5" s="67">
        <f t="shared" si="6"/>
        <v>0</v>
      </c>
      <c r="S5" s="67">
        <f t="shared" si="7"/>
        <v>0</v>
      </c>
      <c r="T5" s="67"/>
      <c r="U5" s="67">
        <f t="shared" si="8"/>
        <v>6</v>
      </c>
      <c r="V5" s="70" t="e">
        <f>VLOOKUP(C5,HORAS!$A$120:$A$137,1,FALSE)</f>
        <v>#N/A</v>
      </c>
      <c r="W5" s="67" t="b">
        <f t="shared" si="9"/>
        <v>1</v>
      </c>
      <c r="X5" s="59">
        <f t="shared" si="10"/>
        <v>0</v>
      </c>
      <c r="Y5" s="71">
        <f t="shared" si="11"/>
        <v>0</v>
      </c>
      <c r="Z5" s="71">
        <f t="shared" si="12"/>
        <v>0</v>
      </c>
      <c r="AA5" s="67">
        <f t="shared" si="13"/>
        <v>0</v>
      </c>
      <c r="AB5" s="67">
        <f t="shared" si="14"/>
        <v>0</v>
      </c>
      <c r="AC5" s="69">
        <f>IF(U5=7,IF(E5&gt;HORAS!$B$97,E5-HORAS!$B$97,0),IF(W5=FALSE,IF(E5&gt;HORAS!$B$97,E5-HORAS!$B$97,0),0))</f>
        <v>0</v>
      </c>
      <c r="AD5" s="71">
        <f t="shared" si="15"/>
        <v>0</v>
      </c>
      <c r="AE5" s="71">
        <f t="shared" si="16"/>
        <v>0</v>
      </c>
      <c r="AF5" s="68">
        <f>IF(AE5&lt;=HORAS!$B$115,0,IF(AE5&lt;=HORAS!$B$116,0.25,IF(AE5&lt;=HORAS!$B$117,0.5,IF(AE5&lt;=HORAS!$B$114,0.75,1))))</f>
        <v>0</v>
      </c>
      <c r="AG5" s="67">
        <f t="shared" si="17"/>
        <v>0</v>
      </c>
      <c r="AH5" s="67">
        <f>IF(AA5&gt;=8,IF(E5&lt;HORAS!$B$97,AF5,0),0)</f>
        <v>0</v>
      </c>
      <c r="AI5" s="67">
        <f>IF(E5&gt;=HORAS!$B$97,AF5,0)</f>
        <v>0</v>
      </c>
      <c r="AJ5" s="67">
        <f t="shared" si="18"/>
        <v>0</v>
      </c>
      <c r="AK5" s="67">
        <f t="shared" si="18"/>
        <v>0</v>
      </c>
      <c r="AL5" s="71">
        <f t="shared" si="19"/>
        <v>0</v>
      </c>
      <c r="AN5" s="59">
        <f t="shared" si="20"/>
        <v>0</v>
      </c>
      <c r="AO5" s="58">
        <f>IF(H5=1,IF(D5&lt;HORAS!$B$104,HORAS!$D$104-HORAS!$B$104,HORAS!$D$104-D5),0)</f>
        <v>0</v>
      </c>
      <c r="AP5" s="58">
        <f>IF(H5=1,IF(E5&gt;HORAS!$C$104,HORAS!$C$104,E5),0)</f>
        <v>0</v>
      </c>
      <c r="AQ5" s="58">
        <f t="shared" si="21"/>
        <v>0</v>
      </c>
      <c r="AR5" s="72">
        <f t="shared" si="22"/>
        <v>0</v>
      </c>
      <c r="AS5" s="72">
        <f t="shared" si="23"/>
        <v>0</v>
      </c>
      <c r="AT5" s="68">
        <f>IF(AS5&lt;=HORAS!$B$115,0,IF(AS5&lt;=HORAS!$B$116,0.25,IF(AS5&lt;=HORAS!$B$117,0.5,IF(AS5&lt;=HORAS!$B$114,0.75,1))))</f>
        <v>0</v>
      </c>
      <c r="AU5" s="67">
        <f t="shared" si="24"/>
        <v>0</v>
      </c>
      <c r="AV5" s="59">
        <f>IF(H5=1,IF(E5&gt;HORAS!$C$104,E5-HORAS!$C$104),0)</f>
        <v>0</v>
      </c>
      <c r="AW5" s="67">
        <f t="shared" si="25"/>
        <v>0</v>
      </c>
      <c r="AX5" s="67">
        <f t="shared" si="26"/>
        <v>0</v>
      </c>
      <c r="AY5" s="68">
        <f>IF(AX5&lt;=HORAS!$B$115,0,IF(AX5&lt;=HORAS!$B$116,0.25,IF(AX5&lt;=HORAS!$B$117,0.5,IF(AX5&lt;=HORAS!$B$114,0.75,1))))</f>
        <v>0</v>
      </c>
      <c r="AZ5" s="67">
        <f t="shared" si="27"/>
        <v>0</v>
      </c>
      <c r="BA5" s="67"/>
    </row>
    <row r="6" spans="1:53" s="72" customFormat="1" hidden="1" x14ac:dyDescent="0.2">
      <c r="A6" s="64" t="s">
        <v>245</v>
      </c>
      <c r="B6" s="64" t="s">
        <v>251</v>
      </c>
      <c r="C6" s="61"/>
      <c r="D6" s="62"/>
      <c r="E6" s="64"/>
      <c r="F6" s="66">
        <f>IF(G6=1,0,IF(E6&gt;HORAS!$B$96,E6-HORAS!$B$96,))</f>
        <v>0</v>
      </c>
      <c r="G6" s="67">
        <f t="shared" si="0"/>
        <v>0</v>
      </c>
      <c r="H6" s="67">
        <f>IF(D6&gt;=HORAS!$B$103,1,0)</f>
        <v>0</v>
      </c>
      <c r="I6" s="68">
        <f t="shared" si="1"/>
        <v>0</v>
      </c>
      <c r="J6" s="68">
        <f>IF(I6&lt;=HORAS!$B$115,0,IF(I6&lt;=HORAS!$B$116,0.25,IF(I6&lt;=HORAS!$B$117,0.5,IF(I6&lt;=HORAS!$B$114,0.75,1))))</f>
        <v>0</v>
      </c>
      <c r="K6" s="69">
        <f>IF(G6=1,0,IF(E6&gt;HORAS!$B$97,E6-HORAS!$B$97,0))</f>
        <v>0</v>
      </c>
      <c r="L6" s="68">
        <f t="shared" si="2"/>
        <v>0</v>
      </c>
      <c r="M6" s="68">
        <f t="shared" si="3"/>
        <v>0</v>
      </c>
      <c r="N6" s="67">
        <f t="shared" si="4"/>
        <v>0</v>
      </c>
      <c r="O6" s="67">
        <f>IF(E6&lt;HORAS!$B$97,J6,0)</f>
        <v>0</v>
      </c>
      <c r="P6" s="67">
        <f t="shared" si="5"/>
        <v>0</v>
      </c>
      <c r="Q6" s="67">
        <f>IF(E6&gt;HORAS!$B$97,J6,0)</f>
        <v>0</v>
      </c>
      <c r="R6" s="67">
        <f t="shared" si="6"/>
        <v>0</v>
      </c>
      <c r="S6" s="67">
        <f t="shared" si="7"/>
        <v>0</v>
      </c>
      <c r="T6" s="67"/>
      <c r="U6" s="67">
        <f t="shared" si="8"/>
        <v>6</v>
      </c>
      <c r="V6" s="70" t="e">
        <f>VLOOKUP(C6,HORAS!$A$120:$A$137,1,FALSE)</f>
        <v>#N/A</v>
      </c>
      <c r="W6" s="67" t="b">
        <f t="shared" si="9"/>
        <v>1</v>
      </c>
      <c r="X6" s="59">
        <f t="shared" si="10"/>
        <v>0</v>
      </c>
      <c r="Y6" s="71">
        <f t="shared" si="11"/>
        <v>0</v>
      </c>
      <c r="Z6" s="71">
        <f t="shared" si="12"/>
        <v>0</v>
      </c>
      <c r="AA6" s="67">
        <f t="shared" si="13"/>
        <v>0</v>
      </c>
      <c r="AB6" s="67">
        <f t="shared" si="14"/>
        <v>0</v>
      </c>
      <c r="AC6" s="69">
        <f>IF(U6=7,IF(E6&gt;HORAS!$B$97,E6-HORAS!$B$97,0),IF(W6=FALSE,IF(E6&gt;HORAS!$B$97,E6-HORAS!$B$97,0),0))</f>
        <v>0</v>
      </c>
      <c r="AD6" s="71">
        <f t="shared" si="15"/>
        <v>0</v>
      </c>
      <c r="AE6" s="71">
        <f t="shared" si="16"/>
        <v>0</v>
      </c>
      <c r="AF6" s="68">
        <f>IF(AE6&lt;=HORAS!$B$115,0,IF(AE6&lt;=HORAS!$B$116,0.25,IF(AE6&lt;=HORAS!$B$117,0.5,IF(AE6&lt;=HORAS!$B$114,0.75,1))))</f>
        <v>0</v>
      </c>
      <c r="AG6" s="67">
        <f t="shared" si="17"/>
        <v>0</v>
      </c>
      <c r="AH6" s="67">
        <f>IF(AA6&gt;=8,IF(E6&lt;HORAS!$B$97,AF6,0),0)</f>
        <v>0</v>
      </c>
      <c r="AI6" s="67">
        <f>IF(E6&gt;=HORAS!$B$97,AF6,0)</f>
        <v>0</v>
      </c>
      <c r="AJ6" s="67">
        <f t="shared" si="18"/>
        <v>0</v>
      </c>
      <c r="AK6" s="67">
        <f t="shared" si="18"/>
        <v>0</v>
      </c>
      <c r="AL6" s="71">
        <f t="shared" si="19"/>
        <v>0</v>
      </c>
      <c r="AN6" s="59">
        <f t="shared" si="20"/>
        <v>0</v>
      </c>
      <c r="AO6" s="58">
        <f>IF(H6=1,IF(D6&lt;HORAS!$B$104,HORAS!$D$104-HORAS!$B$104,HORAS!$D$104-D6),0)</f>
        <v>0</v>
      </c>
      <c r="AP6" s="58">
        <f>IF(H6=1,IF(E6&gt;HORAS!$C$104,HORAS!$C$104,E6),0)</f>
        <v>0</v>
      </c>
      <c r="AQ6" s="58">
        <f t="shared" si="21"/>
        <v>0</v>
      </c>
      <c r="AR6" s="72">
        <f t="shared" si="22"/>
        <v>0</v>
      </c>
      <c r="AS6" s="72">
        <f t="shared" si="23"/>
        <v>0</v>
      </c>
      <c r="AT6" s="68">
        <f>IF(AS6&lt;=HORAS!$B$115,0,IF(AS6&lt;=HORAS!$B$116,0.25,IF(AS6&lt;=HORAS!$B$117,0.5,IF(AS6&lt;=HORAS!$B$114,0.75,1))))</f>
        <v>0</v>
      </c>
      <c r="AU6" s="67">
        <f t="shared" si="24"/>
        <v>0</v>
      </c>
      <c r="AV6" s="59">
        <f>IF(H6=1,IF(E6&gt;HORAS!$C$104,E6-HORAS!$C$104),0)</f>
        <v>0</v>
      </c>
      <c r="AW6" s="67">
        <f t="shared" si="25"/>
        <v>0</v>
      </c>
      <c r="AX6" s="67">
        <f t="shared" si="26"/>
        <v>0</v>
      </c>
      <c r="AY6" s="68">
        <f>IF(AX6&lt;=HORAS!$B$115,0,IF(AX6&lt;=HORAS!$B$116,0.25,IF(AX6&lt;=HORAS!$B$117,0.5,IF(AX6&lt;=HORAS!$B$114,0.75,1))))</f>
        <v>0</v>
      </c>
      <c r="AZ6" s="67">
        <f t="shared" si="27"/>
        <v>0</v>
      </c>
      <c r="BA6" s="67"/>
    </row>
    <row r="7" spans="1:53" s="72" customFormat="1" hidden="1" x14ac:dyDescent="0.2">
      <c r="A7" s="64" t="s">
        <v>245</v>
      </c>
      <c r="B7" s="64" t="s">
        <v>251</v>
      </c>
      <c r="C7" s="61"/>
      <c r="D7" s="62"/>
      <c r="E7" s="59"/>
      <c r="F7" s="66">
        <f>IF(G7=1,0,IF(E7&gt;HORAS!$B$96,E7-HORAS!$B$96,))</f>
        <v>0</v>
      </c>
      <c r="G7" s="67">
        <f t="shared" si="0"/>
        <v>0</v>
      </c>
      <c r="H7" s="67">
        <f>IF(D7&gt;=HORAS!$B$103,1,0)</f>
        <v>0</v>
      </c>
      <c r="I7" s="68">
        <f t="shared" si="1"/>
        <v>0</v>
      </c>
      <c r="J7" s="68">
        <f>IF(I7&lt;=HORAS!$B$115,0,IF(I7&lt;=HORAS!$B$116,0.25,IF(I7&lt;=HORAS!$B$117,0.5,IF(I7&lt;=HORAS!$B$114,0.75,1))))</f>
        <v>0</v>
      </c>
      <c r="K7" s="69">
        <f>IF(G7=1,0,IF(E7&gt;HORAS!$B$97,E7-HORAS!$B$97,0))</f>
        <v>0</v>
      </c>
      <c r="L7" s="68">
        <f t="shared" si="2"/>
        <v>0</v>
      </c>
      <c r="M7" s="68">
        <f t="shared" si="3"/>
        <v>0</v>
      </c>
      <c r="N7" s="67">
        <f t="shared" si="4"/>
        <v>0</v>
      </c>
      <c r="O7" s="67">
        <f>IF(E7&lt;HORAS!$B$97,J7,0)</f>
        <v>0</v>
      </c>
      <c r="P7" s="67">
        <f t="shared" si="5"/>
        <v>0</v>
      </c>
      <c r="Q7" s="67">
        <f>IF(E7&gt;HORAS!$B$97,J7,0)</f>
        <v>0</v>
      </c>
      <c r="R7" s="67">
        <f t="shared" si="6"/>
        <v>0</v>
      </c>
      <c r="S7" s="67">
        <f t="shared" si="7"/>
        <v>0</v>
      </c>
      <c r="T7" s="67"/>
      <c r="U7" s="67">
        <f t="shared" si="8"/>
        <v>6</v>
      </c>
      <c r="V7" s="70" t="e">
        <f>VLOOKUP(C7,HORAS!$A$120:$A$137,1,FALSE)</f>
        <v>#N/A</v>
      </c>
      <c r="W7" s="67" t="b">
        <f t="shared" si="9"/>
        <v>1</v>
      </c>
      <c r="X7" s="59">
        <f t="shared" si="10"/>
        <v>0</v>
      </c>
      <c r="Y7" s="71">
        <f t="shared" si="11"/>
        <v>0</v>
      </c>
      <c r="Z7" s="71">
        <f t="shared" si="12"/>
        <v>0</v>
      </c>
      <c r="AA7" s="67">
        <f t="shared" si="13"/>
        <v>0</v>
      </c>
      <c r="AB7" s="67">
        <f t="shared" si="14"/>
        <v>0</v>
      </c>
      <c r="AC7" s="69">
        <f>IF(U7=7,IF(E7&gt;HORAS!$B$97,E7-HORAS!$B$97,0),IF(W7=FALSE,IF(E7&gt;HORAS!$B$97,E7-HORAS!$B$97,0),0))</f>
        <v>0</v>
      </c>
      <c r="AD7" s="71">
        <f t="shared" si="15"/>
        <v>0</v>
      </c>
      <c r="AE7" s="71">
        <f t="shared" si="16"/>
        <v>0</v>
      </c>
      <c r="AF7" s="68">
        <f>IF(AE7&lt;=HORAS!$B$115,0,IF(AE7&lt;=HORAS!$B$116,0.25,IF(AE7&lt;=HORAS!$B$117,0.5,IF(AE7&lt;=HORAS!$B$114,0.75,1))))</f>
        <v>0</v>
      </c>
      <c r="AG7" s="67">
        <f t="shared" si="17"/>
        <v>0</v>
      </c>
      <c r="AH7" s="67">
        <f>IF(AA7&gt;=8,IF(E7&lt;HORAS!$B$97,AF7,0),0)</f>
        <v>0</v>
      </c>
      <c r="AI7" s="67">
        <f>IF(E7&gt;=HORAS!$B$97,AF7,0)</f>
        <v>0</v>
      </c>
      <c r="AJ7" s="67">
        <f t="shared" si="18"/>
        <v>0</v>
      </c>
      <c r="AK7" s="67">
        <f t="shared" si="18"/>
        <v>0</v>
      </c>
      <c r="AL7" s="71">
        <f t="shared" si="19"/>
        <v>0</v>
      </c>
      <c r="AN7" s="59">
        <f t="shared" si="20"/>
        <v>0</v>
      </c>
      <c r="AO7" s="58">
        <f>IF(H7=1,IF(D7&lt;HORAS!$B$104,HORAS!$D$104-HORAS!$B$104,HORAS!$D$104-D7),0)</f>
        <v>0</v>
      </c>
      <c r="AP7" s="58">
        <f>IF(H7=1,IF(E7&gt;HORAS!$C$104,HORAS!$C$104,E7),0)</f>
        <v>0</v>
      </c>
      <c r="AQ7" s="58">
        <f t="shared" si="21"/>
        <v>0</v>
      </c>
      <c r="AR7" s="72">
        <f t="shared" si="22"/>
        <v>0</v>
      </c>
      <c r="AS7" s="72">
        <f t="shared" si="23"/>
        <v>0</v>
      </c>
      <c r="AT7" s="68">
        <f>IF(AS7&lt;=HORAS!$B$115,0,IF(AS7&lt;=HORAS!$B$116,0.25,IF(AS7&lt;=HORAS!$B$117,0.5,IF(AS7&lt;=HORAS!$B$114,0.75,1))))</f>
        <v>0</v>
      </c>
      <c r="AU7" s="67">
        <f t="shared" si="24"/>
        <v>0</v>
      </c>
      <c r="AV7" s="59">
        <f>IF(H7=1,IF(E7&gt;HORAS!$C$104,E7-HORAS!$C$104),0)</f>
        <v>0</v>
      </c>
      <c r="AW7" s="67">
        <f t="shared" si="25"/>
        <v>0</v>
      </c>
      <c r="AX7" s="67">
        <f t="shared" si="26"/>
        <v>0</v>
      </c>
      <c r="AY7" s="68">
        <f>IF(AX7&lt;=HORAS!$B$115,0,IF(AX7&lt;=HORAS!$B$116,0.25,IF(AX7&lt;=HORAS!$B$117,0.5,IF(AX7&lt;=HORAS!$B$114,0.75,1))))</f>
        <v>0</v>
      </c>
      <c r="AZ7" s="67">
        <f t="shared" si="27"/>
        <v>0</v>
      </c>
      <c r="BA7" s="67"/>
    </row>
    <row r="8" spans="1:53" s="72" customFormat="1" hidden="1" x14ac:dyDescent="0.2">
      <c r="A8" s="64" t="s">
        <v>245</v>
      </c>
      <c r="B8" s="64" t="s">
        <v>251</v>
      </c>
      <c r="C8" s="61"/>
      <c r="D8" s="62"/>
      <c r="E8" s="59"/>
      <c r="F8" s="66">
        <f>IF(G8=1,0,IF(E8&gt;HORAS!$B$96,E8-HORAS!$B$96,))</f>
        <v>0</v>
      </c>
      <c r="G8" s="67">
        <f t="shared" si="0"/>
        <v>0</v>
      </c>
      <c r="H8" s="67">
        <f>IF(D8&gt;=HORAS!$B$103,1,0)</f>
        <v>0</v>
      </c>
      <c r="I8" s="68">
        <f t="shared" si="1"/>
        <v>0</v>
      </c>
      <c r="J8" s="68">
        <f>IF(I8&lt;=HORAS!$B$115,0,IF(I8&lt;=HORAS!$B$116,0.25,IF(I8&lt;=HORAS!$B$117,0.5,IF(I8&lt;=HORAS!$B$114,0.75,1))))</f>
        <v>0</v>
      </c>
      <c r="K8" s="69">
        <f>IF(G8=1,0,IF(E8&gt;HORAS!$B$97,E8-HORAS!$B$97,0))</f>
        <v>0</v>
      </c>
      <c r="L8" s="68">
        <f t="shared" si="2"/>
        <v>0</v>
      </c>
      <c r="M8" s="68">
        <f t="shared" si="3"/>
        <v>0</v>
      </c>
      <c r="N8" s="67">
        <f t="shared" si="4"/>
        <v>0</v>
      </c>
      <c r="O8" s="67">
        <f>IF(E8&lt;HORAS!$B$97,J8,0)</f>
        <v>0</v>
      </c>
      <c r="P8" s="67">
        <f t="shared" si="5"/>
        <v>0</v>
      </c>
      <c r="Q8" s="67">
        <f>IF(E8&gt;HORAS!$B$97,J8,0)</f>
        <v>0</v>
      </c>
      <c r="R8" s="67">
        <f t="shared" si="6"/>
        <v>0</v>
      </c>
      <c r="S8" s="67">
        <f t="shared" si="7"/>
        <v>0</v>
      </c>
      <c r="T8" s="67"/>
      <c r="U8" s="67">
        <f t="shared" si="8"/>
        <v>6</v>
      </c>
      <c r="V8" s="70" t="e">
        <f>VLOOKUP(C8,HORAS!$A$120:$A$137,1,FALSE)</f>
        <v>#N/A</v>
      </c>
      <c r="W8" s="67" t="b">
        <f t="shared" si="9"/>
        <v>1</v>
      </c>
      <c r="X8" s="59">
        <f t="shared" si="10"/>
        <v>0</v>
      </c>
      <c r="Y8" s="71">
        <f t="shared" si="11"/>
        <v>0</v>
      </c>
      <c r="Z8" s="71">
        <f t="shared" si="12"/>
        <v>0</v>
      </c>
      <c r="AA8" s="67">
        <f t="shared" si="13"/>
        <v>0</v>
      </c>
      <c r="AB8" s="67">
        <f t="shared" si="14"/>
        <v>0</v>
      </c>
      <c r="AC8" s="69">
        <f>IF(U8=7,IF(E8&gt;HORAS!$B$97,E8-HORAS!$B$97,0),IF(W8=FALSE,IF(E8&gt;HORAS!$B$97,E8-HORAS!$B$97,0),0))</f>
        <v>0</v>
      </c>
      <c r="AD8" s="71">
        <f t="shared" si="15"/>
        <v>0</v>
      </c>
      <c r="AE8" s="71">
        <f t="shared" si="16"/>
        <v>0</v>
      </c>
      <c r="AF8" s="68">
        <f>IF(AE8&lt;=HORAS!$B$115,0,IF(AE8&lt;=HORAS!$B$116,0.25,IF(AE8&lt;=HORAS!$B$117,0.5,IF(AE8&lt;=HORAS!$B$114,0.75,1))))</f>
        <v>0</v>
      </c>
      <c r="AG8" s="67">
        <f t="shared" si="17"/>
        <v>0</v>
      </c>
      <c r="AH8" s="67">
        <f>IF(AA8&gt;=8,IF(E8&lt;HORAS!$B$97,AF8,0),0)</f>
        <v>0</v>
      </c>
      <c r="AI8" s="67">
        <f>IF(E8&gt;=HORAS!$B$97,AF8,0)</f>
        <v>0</v>
      </c>
      <c r="AJ8" s="67">
        <f t="shared" si="18"/>
        <v>0</v>
      </c>
      <c r="AK8" s="67">
        <f t="shared" si="18"/>
        <v>0</v>
      </c>
      <c r="AL8" s="71">
        <f t="shared" si="19"/>
        <v>0</v>
      </c>
      <c r="AN8" s="59">
        <f t="shared" si="20"/>
        <v>0</v>
      </c>
      <c r="AO8" s="58">
        <f>IF(H8=1,IF(D8&lt;HORAS!$B$104,HORAS!$D$104-HORAS!$B$104,HORAS!$D$104-D8),0)</f>
        <v>0</v>
      </c>
      <c r="AP8" s="58">
        <f>IF(H8=1,IF(E8&gt;HORAS!$C$104,HORAS!$C$104,E8),0)</f>
        <v>0</v>
      </c>
      <c r="AQ8" s="58">
        <f t="shared" si="21"/>
        <v>0</v>
      </c>
      <c r="AR8" s="72">
        <f t="shared" si="22"/>
        <v>0</v>
      </c>
      <c r="AS8" s="72">
        <f t="shared" si="23"/>
        <v>0</v>
      </c>
      <c r="AT8" s="68">
        <f>IF(AS8&lt;=HORAS!$B$115,0,IF(AS8&lt;=HORAS!$B$116,0.25,IF(AS8&lt;=HORAS!$B$117,0.5,IF(AS8&lt;=HORAS!$B$114,0.75,1))))</f>
        <v>0</v>
      </c>
      <c r="AU8" s="67">
        <f t="shared" si="24"/>
        <v>0</v>
      </c>
      <c r="AV8" s="59">
        <f>IF(H8=1,IF(E8&gt;HORAS!$C$104,E8-HORAS!$C$104),0)</f>
        <v>0</v>
      </c>
      <c r="AW8" s="67">
        <f t="shared" si="25"/>
        <v>0</v>
      </c>
      <c r="AX8" s="67">
        <f t="shared" si="26"/>
        <v>0</v>
      </c>
      <c r="AY8" s="68">
        <f>IF(AX8&lt;=HORAS!$B$115,0,IF(AX8&lt;=HORAS!$B$116,0.25,IF(AX8&lt;=HORAS!$B$117,0.5,IF(AX8&lt;=HORAS!$B$114,0.75,1))))</f>
        <v>0</v>
      </c>
      <c r="AZ8" s="67">
        <f t="shared" si="27"/>
        <v>0</v>
      </c>
      <c r="BA8" s="67"/>
    </row>
    <row r="9" spans="1:53" s="72" customFormat="1" hidden="1" x14ac:dyDescent="0.2">
      <c r="A9" s="64" t="s">
        <v>245</v>
      </c>
      <c r="B9" s="64" t="s">
        <v>251</v>
      </c>
      <c r="C9" s="61"/>
      <c r="D9" s="62"/>
      <c r="E9" s="59"/>
      <c r="F9" s="66">
        <f>IF(G9=1,0,IF(E9&gt;HORAS!$B$96,E9-HORAS!$B$96,))</f>
        <v>0</v>
      </c>
      <c r="G9" s="67">
        <f t="shared" si="0"/>
        <v>0</v>
      </c>
      <c r="H9" s="67">
        <f>IF(D9&gt;=HORAS!$B$103,1,0)</f>
        <v>0</v>
      </c>
      <c r="I9" s="68">
        <f t="shared" si="1"/>
        <v>0</v>
      </c>
      <c r="J9" s="68">
        <f>IF(I9&lt;=HORAS!$B$115,0,IF(I9&lt;=HORAS!$B$116,0.25,IF(I9&lt;=HORAS!$B$117,0.5,IF(I9&lt;=HORAS!$B$114,0.75,1))))</f>
        <v>0</v>
      </c>
      <c r="K9" s="69">
        <f>IF(G9=1,0,IF(E9&gt;HORAS!$B$97,E9-HORAS!$B$97,0))</f>
        <v>0</v>
      </c>
      <c r="L9" s="68">
        <f t="shared" si="2"/>
        <v>0</v>
      </c>
      <c r="M9" s="68">
        <f t="shared" si="3"/>
        <v>0</v>
      </c>
      <c r="N9" s="67">
        <f t="shared" si="4"/>
        <v>0</v>
      </c>
      <c r="O9" s="67">
        <f>IF(E9&lt;HORAS!$B$97,J9,0)</f>
        <v>0</v>
      </c>
      <c r="P9" s="67">
        <f t="shared" si="5"/>
        <v>0</v>
      </c>
      <c r="Q9" s="67">
        <f>IF(E9&gt;HORAS!$B$97,J9,0)</f>
        <v>0</v>
      </c>
      <c r="R9" s="67">
        <f t="shared" si="6"/>
        <v>0</v>
      </c>
      <c r="S9" s="67">
        <f t="shared" si="7"/>
        <v>0</v>
      </c>
      <c r="T9" s="67"/>
      <c r="U9" s="67">
        <f t="shared" si="8"/>
        <v>6</v>
      </c>
      <c r="V9" s="70" t="e">
        <f>VLOOKUP(C9,HORAS!$A$120:$A$137,1,FALSE)</f>
        <v>#N/A</v>
      </c>
      <c r="W9" s="67" t="b">
        <f t="shared" si="9"/>
        <v>1</v>
      </c>
      <c r="X9" s="59">
        <f t="shared" si="10"/>
        <v>0</v>
      </c>
      <c r="Y9" s="71">
        <f t="shared" si="11"/>
        <v>0</v>
      </c>
      <c r="Z9" s="71">
        <f t="shared" si="12"/>
        <v>0</v>
      </c>
      <c r="AA9" s="67">
        <f t="shared" si="13"/>
        <v>0</v>
      </c>
      <c r="AB9" s="67">
        <f t="shared" si="14"/>
        <v>0</v>
      </c>
      <c r="AC9" s="69">
        <f>IF(U9=7,IF(E9&gt;HORAS!$B$97,E9-HORAS!$B$97,0),IF(W9=FALSE,IF(E9&gt;HORAS!$B$97,E9-HORAS!$B$97,0),0))</f>
        <v>0</v>
      </c>
      <c r="AD9" s="71">
        <f t="shared" si="15"/>
        <v>0</v>
      </c>
      <c r="AE9" s="71">
        <f t="shared" si="16"/>
        <v>0</v>
      </c>
      <c r="AF9" s="68">
        <f>IF(AE9&lt;=HORAS!$B$115,0,IF(AE9&lt;=HORAS!$B$116,0.25,IF(AE9&lt;=HORAS!$B$117,0.5,IF(AE9&lt;=HORAS!$B$114,0.75,1))))</f>
        <v>0</v>
      </c>
      <c r="AG9" s="67">
        <f t="shared" si="17"/>
        <v>0</v>
      </c>
      <c r="AH9" s="67">
        <f>IF(AA9&gt;=8,IF(E9&lt;HORAS!$B$97,AF9,0),0)</f>
        <v>0</v>
      </c>
      <c r="AI9" s="67">
        <f>IF(E9&gt;=HORAS!$B$97,AF9,0)</f>
        <v>0</v>
      </c>
      <c r="AJ9" s="67">
        <f t="shared" si="18"/>
        <v>0</v>
      </c>
      <c r="AK9" s="67">
        <f t="shared" si="18"/>
        <v>0</v>
      </c>
      <c r="AL9" s="71">
        <f t="shared" si="19"/>
        <v>0</v>
      </c>
      <c r="AN9" s="59">
        <f t="shared" si="20"/>
        <v>0</v>
      </c>
      <c r="AO9" s="58">
        <f>IF(H9=1,IF(D9&lt;HORAS!$B$104,HORAS!$D$104-HORAS!$B$104,HORAS!$D$104-D9),0)</f>
        <v>0</v>
      </c>
      <c r="AP9" s="58">
        <f>IF(H9=1,IF(E9&gt;HORAS!$C$104,HORAS!$C$104,E9),0)</f>
        <v>0</v>
      </c>
      <c r="AQ9" s="58">
        <f t="shared" si="21"/>
        <v>0</v>
      </c>
      <c r="AR9" s="72">
        <f t="shared" si="22"/>
        <v>0</v>
      </c>
      <c r="AS9" s="72">
        <f t="shared" si="23"/>
        <v>0</v>
      </c>
      <c r="AT9" s="68">
        <f>IF(AS9&lt;=HORAS!$B$115,0,IF(AS9&lt;=HORAS!$B$116,0.25,IF(AS9&lt;=HORAS!$B$117,0.5,IF(AS9&lt;=HORAS!$B$114,0.75,1))))</f>
        <v>0</v>
      </c>
      <c r="AU9" s="67">
        <f t="shared" si="24"/>
        <v>0</v>
      </c>
      <c r="AV9" s="59">
        <f>IF(H9=1,IF(E9&gt;HORAS!$C$104,E9-HORAS!$C$104),0)</f>
        <v>0</v>
      </c>
      <c r="AW9" s="67">
        <f t="shared" si="25"/>
        <v>0</v>
      </c>
      <c r="AX9" s="67">
        <f t="shared" si="26"/>
        <v>0</v>
      </c>
      <c r="AY9" s="68">
        <f>IF(AX9&lt;=HORAS!$B$115,0,IF(AX9&lt;=HORAS!$B$116,0.25,IF(AX9&lt;=HORAS!$B$117,0.5,IF(AX9&lt;=HORAS!$B$114,0.75,1))))</f>
        <v>0</v>
      </c>
      <c r="AZ9" s="67">
        <f t="shared" si="27"/>
        <v>0</v>
      </c>
      <c r="BA9" s="67"/>
    </row>
    <row r="10" spans="1:53" s="72" customFormat="1" hidden="1" x14ac:dyDescent="0.2">
      <c r="A10" s="64" t="s">
        <v>245</v>
      </c>
      <c r="B10" s="64" t="s">
        <v>251</v>
      </c>
      <c r="C10" s="61"/>
      <c r="D10" s="62"/>
      <c r="E10" s="59"/>
      <c r="F10" s="66">
        <f>IF(G10=1,0,IF(E10&gt;HORAS!$B$96,E10-HORAS!$B$96,))</f>
        <v>0</v>
      </c>
      <c r="G10" s="67">
        <f t="shared" si="0"/>
        <v>0</v>
      </c>
      <c r="H10" s="67">
        <f>IF(D10&gt;=HORAS!$B$103,1,0)</f>
        <v>0</v>
      </c>
      <c r="I10" s="68">
        <f t="shared" si="1"/>
        <v>0</v>
      </c>
      <c r="J10" s="68">
        <f>IF(I10&lt;=HORAS!$B$115,0,IF(I10&lt;=HORAS!$B$116,0.25,IF(I10&lt;=HORAS!$B$117,0.5,IF(I10&lt;=HORAS!$B$114,0.75,1))))</f>
        <v>0</v>
      </c>
      <c r="K10" s="69">
        <f>IF(G10=1,0,IF(E10&gt;HORAS!$B$97,E10-HORAS!$B$97,0))</f>
        <v>0</v>
      </c>
      <c r="L10" s="68">
        <f t="shared" si="2"/>
        <v>0</v>
      </c>
      <c r="M10" s="68">
        <f t="shared" si="3"/>
        <v>0</v>
      </c>
      <c r="N10" s="67">
        <f t="shared" si="4"/>
        <v>0</v>
      </c>
      <c r="O10" s="67">
        <f>IF(E10&lt;HORAS!$B$97,J10,0)</f>
        <v>0</v>
      </c>
      <c r="P10" s="67">
        <f t="shared" si="5"/>
        <v>0</v>
      </c>
      <c r="Q10" s="67">
        <f>IF(E10&gt;HORAS!$B$97,J10,0)</f>
        <v>0</v>
      </c>
      <c r="R10" s="67">
        <f t="shared" si="6"/>
        <v>0</v>
      </c>
      <c r="S10" s="67">
        <f t="shared" si="7"/>
        <v>0</v>
      </c>
      <c r="T10" s="67"/>
      <c r="U10" s="67">
        <f t="shared" si="8"/>
        <v>6</v>
      </c>
      <c r="V10" s="70" t="e">
        <f>VLOOKUP(C10,HORAS!$A$120:$A$137,1,FALSE)</f>
        <v>#N/A</v>
      </c>
      <c r="W10" s="67" t="b">
        <f t="shared" si="9"/>
        <v>1</v>
      </c>
      <c r="X10" s="59">
        <f t="shared" si="10"/>
        <v>0</v>
      </c>
      <c r="Y10" s="71">
        <f t="shared" si="11"/>
        <v>0</v>
      </c>
      <c r="Z10" s="71">
        <f t="shared" si="12"/>
        <v>0</v>
      </c>
      <c r="AA10" s="67">
        <f t="shared" si="13"/>
        <v>0</v>
      </c>
      <c r="AB10" s="67">
        <f t="shared" si="14"/>
        <v>0</v>
      </c>
      <c r="AC10" s="69">
        <f>IF(U10=7,IF(E10&gt;HORAS!$B$97,E10-HORAS!$B$97,0),IF(W10=FALSE,IF(E10&gt;HORAS!$B$97,E10-HORAS!$B$97,0),0))</f>
        <v>0</v>
      </c>
      <c r="AD10" s="71">
        <f t="shared" si="15"/>
        <v>0</v>
      </c>
      <c r="AE10" s="71">
        <f t="shared" si="16"/>
        <v>0</v>
      </c>
      <c r="AF10" s="68">
        <f>IF(AE10&lt;=HORAS!$B$115,0,IF(AE10&lt;=HORAS!$B$116,0.25,IF(AE10&lt;=HORAS!$B$117,0.5,IF(AE10&lt;=HORAS!$B$114,0.75,1))))</f>
        <v>0</v>
      </c>
      <c r="AG10" s="67">
        <f t="shared" si="17"/>
        <v>0</v>
      </c>
      <c r="AH10" s="67">
        <f>IF(AA10&gt;=8,IF(E10&lt;HORAS!$B$97,AF10,0),0)</f>
        <v>0</v>
      </c>
      <c r="AI10" s="67">
        <f>IF(E10&gt;=HORAS!$B$97,AF10,0)</f>
        <v>0</v>
      </c>
      <c r="AJ10" s="67">
        <f t="shared" si="18"/>
        <v>0</v>
      </c>
      <c r="AK10" s="67">
        <f t="shared" si="18"/>
        <v>0</v>
      </c>
      <c r="AL10" s="71">
        <f t="shared" si="19"/>
        <v>0</v>
      </c>
      <c r="AN10" s="59">
        <f t="shared" si="20"/>
        <v>0</v>
      </c>
      <c r="AO10" s="58">
        <f>IF(H10=1,IF(D10&lt;HORAS!$B$104,HORAS!$D$104-HORAS!$B$104,HORAS!$D$104-D10),0)</f>
        <v>0</v>
      </c>
      <c r="AP10" s="58">
        <f>IF(H10=1,IF(E10&gt;HORAS!$C$104,HORAS!$C$104,E10),0)</f>
        <v>0</v>
      </c>
      <c r="AQ10" s="58">
        <f t="shared" si="21"/>
        <v>0</v>
      </c>
      <c r="AR10" s="72">
        <f t="shared" si="22"/>
        <v>0</v>
      </c>
      <c r="AS10" s="72">
        <f t="shared" si="23"/>
        <v>0</v>
      </c>
      <c r="AT10" s="68">
        <f>IF(AS10&lt;=HORAS!$B$115,0,IF(AS10&lt;=HORAS!$B$116,0.25,IF(AS10&lt;=HORAS!$B$117,0.5,IF(AS10&lt;=HORAS!$B$114,0.75,1))))</f>
        <v>0</v>
      </c>
      <c r="AU10" s="67">
        <f t="shared" si="24"/>
        <v>0</v>
      </c>
      <c r="AV10" s="59">
        <f>IF(H10=1,IF(E10&gt;HORAS!$C$104,E10-HORAS!$C$104),0)</f>
        <v>0</v>
      </c>
      <c r="AW10" s="67">
        <f t="shared" si="25"/>
        <v>0</v>
      </c>
      <c r="AX10" s="67">
        <f t="shared" si="26"/>
        <v>0</v>
      </c>
      <c r="AY10" s="68">
        <f>IF(AX10&lt;=HORAS!$B$115,0,IF(AX10&lt;=HORAS!$B$116,0.25,IF(AX10&lt;=HORAS!$B$117,0.5,IF(AX10&lt;=HORAS!$B$114,0.75,1))))</f>
        <v>0</v>
      </c>
      <c r="AZ10" s="67">
        <f t="shared" si="27"/>
        <v>0</v>
      </c>
      <c r="BA10" s="67"/>
    </row>
    <row r="11" spans="1:53" s="72" customFormat="1" hidden="1" x14ac:dyDescent="0.2">
      <c r="A11" s="64" t="s">
        <v>245</v>
      </c>
      <c r="B11" s="64" t="s">
        <v>251</v>
      </c>
      <c r="C11" s="61"/>
      <c r="D11" s="62"/>
      <c r="E11" s="59"/>
      <c r="F11" s="66">
        <f>IF(G11=1,0,IF(E11&gt;HORAS!$B$96,E11-HORAS!$B$96,))</f>
        <v>0</v>
      </c>
      <c r="G11" s="67">
        <f t="shared" si="0"/>
        <v>0</v>
      </c>
      <c r="H11" s="67">
        <f>IF(D11&gt;=HORAS!$B$103,1,0)</f>
        <v>0</v>
      </c>
      <c r="I11" s="68">
        <f t="shared" si="1"/>
        <v>0</v>
      </c>
      <c r="J11" s="68">
        <f>IF(I11&lt;=HORAS!$B$115,0,IF(I11&lt;=HORAS!$B$116,0.25,IF(I11&lt;=HORAS!$B$117,0.5,IF(I11&lt;=HORAS!$B$114,0.75,1))))</f>
        <v>0</v>
      </c>
      <c r="K11" s="69">
        <f>IF(G11=1,0,IF(E11&gt;HORAS!$B$97,E11-HORAS!$B$97,0))</f>
        <v>0</v>
      </c>
      <c r="L11" s="68">
        <f t="shared" si="2"/>
        <v>0</v>
      </c>
      <c r="M11" s="68">
        <f t="shared" si="3"/>
        <v>0</v>
      </c>
      <c r="N11" s="67">
        <f t="shared" si="4"/>
        <v>0</v>
      </c>
      <c r="O11" s="67">
        <f>IF(E11&lt;HORAS!$B$97,J11,0)</f>
        <v>0</v>
      </c>
      <c r="P11" s="67">
        <f t="shared" si="5"/>
        <v>0</v>
      </c>
      <c r="Q11" s="67">
        <f>IF(E11&gt;HORAS!$B$97,J11,0)</f>
        <v>0</v>
      </c>
      <c r="R11" s="67">
        <f t="shared" si="6"/>
        <v>0</v>
      </c>
      <c r="S11" s="67">
        <f t="shared" si="7"/>
        <v>0</v>
      </c>
      <c r="T11" s="67"/>
      <c r="U11" s="67">
        <f t="shared" si="8"/>
        <v>6</v>
      </c>
      <c r="V11" s="70" t="e">
        <f>VLOOKUP(C11,HORAS!$A$120:$A$137,1,FALSE)</f>
        <v>#N/A</v>
      </c>
      <c r="W11" s="67" t="b">
        <f t="shared" si="9"/>
        <v>1</v>
      </c>
      <c r="X11" s="59">
        <f t="shared" si="10"/>
        <v>0</v>
      </c>
      <c r="Y11" s="71">
        <f t="shared" si="11"/>
        <v>0</v>
      </c>
      <c r="Z11" s="71">
        <f t="shared" si="12"/>
        <v>0</v>
      </c>
      <c r="AA11" s="67">
        <f t="shared" si="13"/>
        <v>0</v>
      </c>
      <c r="AB11" s="67">
        <f t="shared" si="14"/>
        <v>0</v>
      </c>
      <c r="AC11" s="69">
        <f>IF(U11=7,IF(E11&gt;HORAS!$B$97,E11-HORAS!$B$97,0),IF(W11=FALSE,IF(E11&gt;HORAS!$B$97,E11-HORAS!$B$97,0),0))</f>
        <v>0</v>
      </c>
      <c r="AD11" s="71">
        <f t="shared" si="15"/>
        <v>0</v>
      </c>
      <c r="AE11" s="71">
        <f t="shared" si="16"/>
        <v>0</v>
      </c>
      <c r="AF11" s="68">
        <f>IF(AE11&lt;=HORAS!$B$115,0,IF(AE11&lt;=HORAS!$B$116,0.25,IF(AE11&lt;=HORAS!$B$117,0.5,IF(AE11&lt;=HORAS!$B$114,0.75,1))))</f>
        <v>0</v>
      </c>
      <c r="AG11" s="67">
        <f t="shared" si="17"/>
        <v>0</v>
      </c>
      <c r="AH11" s="67">
        <f>IF(AA11&gt;=8,IF(E11&lt;HORAS!$B$97,AF11,0),0)</f>
        <v>0</v>
      </c>
      <c r="AI11" s="67">
        <f>IF(E11&gt;=HORAS!$B$97,AF11,0)</f>
        <v>0</v>
      </c>
      <c r="AJ11" s="67">
        <f t="shared" si="18"/>
        <v>0</v>
      </c>
      <c r="AK11" s="67">
        <f t="shared" si="18"/>
        <v>0</v>
      </c>
      <c r="AL11" s="71">
        <f t="shared" si="19"/>
        <v>0</v>
      </c>
      <c r="AN11" s="59">
        <f t="shared" si="20"/>
        <v>0</v>
      </c>
      <c r="AO11" s="58">
        <f>IF(H11=1,IF(D11&lt;HORAS!$B$104,HORAS!$D$104-HORAS!$B$104,HORAS!$D$104-D11),0)</f>
        <v>0</v>
      </c>
      <c r="AP11" s="58">
        <f>IF(H11=1,IF(E11&gt;HORAS!$C$104,HORAS!$C$104,E11),0)</f>
        <v>0</v>
      </c>
      <c r="AQ11" s="58">
        <f t="shared" si="21"/>
        <v>0</v>
      </c>
      <c r="AR11" s="72">
        <f t="shared" si="22"/>
        <v>0</v>
      </c>
      <c r="AS11" s="72">
        <f t="shared" si="23"/>
        <v>0</v>
      </c>
      <c r="AT11" s="68">
        <f>IF(AS11&lt;=HORAS!$B$115,0,IF(AS11&lt;=HORAS!$B$116,0.25,IF(AS11&lt;=HORAS!$B$117,0.5,IF(AS11&lt;=HORAS!$B$114,0.75,1))))</f>
        <v>0</v>
      </c>
      <c r="AU11" s="67">
        <f t="shared" si="24"/>
        <v>0</v>
      </c>
      <c r="AV11" s="59">
        <f>IF(H11=1,IF(E11&gt;HORAS!$C$104,E11-HORAS!$C$104),0)</f>
        <v>0</v>
      </c>
      <c r="AW11" s="67">
        <f t="shared" si="25"/>
        <v>0</v>
      </c>
      <c r="AX11" s="67">
        <f t="shared" si="26"/>
        <v>0</v>
      </c>
      <c r="AY11" s="68">
        <f>IF(AX11&lt;=HORAS!$B$115,0,IF(AX11&lt;=HORAS!$B$116,0.25,IF(AX11&lt;=HORAS!$B$117,0.5,IF(AX11&lt;=HORAS!$B$114,0.75,1))))</f>
        <v>0</v>
      </c>
      <c r="AZ11" s="67">
        <f t="shared" si="27"/>
        <v>0</v>
      </c>
      <c r="BA11" s="67"/>
    </row>
    <row r="12" spans="1:53" s="72" customFormat="1" hidden="1" x14ac:dyDescent="0.2">
      <c r="A12" s="64" t="s">
        <v>245</v>
      </c>
      <c r="B12" s="64" t="s">
        <v>251</v>
      </c>
      <c r="C12" s="61"/>
      <c r="D12" s="62"/>
      <c r="E12" s="59"/>
      <c r="F12" s="66">
        <f>IF(G12=1,0,IF(E12&gt;HORAS!$B$96,E12-HORAS!$B$96,))</f>
        <v>0</v>
      </c>
      <c r="G12" s="67">
        <f t="shared" si="0"/>
        <v>0</v>
      </c>
      <c r="H12" s="67">
        <f>IF(D12&gt;=HORAS!$B$103,1,0)</f>
        <v>0</v>
      </c>
      <c r="I12" s="68">
        <f t="shared" si="1"/>
        <v>0</v>
      </c>
      <c r="J12" s="68">
        <f>IF(I12&lt;=HORAS!$B$115,0,IF(I12&lt;=HORAS!$B$116,0.25,IF(I12&lt;=HORAS!$B$117,0.5,IF(I12&lt;=HORAS!$B$114,0.75,1))))</f>
        <v>0</v>
      </c>
      <c r="K12" s="69">
        <f>IF(G12=1,0,IF(E12&gt;HORAS!$B$97,E12-HORAS!$B$97,0))</f>
        <v>0</v>
      </c>
      <c r="L12" s="68">
        <f t="shared" si="2"/>
        <v>0</v>
      </c>
      <c r="M12" s="68">
        <f t="shared" si="3"/>
        <v>0</v>
      </c>
      <c r="N12" s="67">
        <f t="shared" si="4"/>
        <v>0</v>
      </c>
      <c r="O12" s="67">
        <f>IF(E12&lt;HORAS!$B$97,J12,0)</f>
        <v>0</v>
      </c>
      <c r="P12" s="67">
        <f t="shared" si="5"/>
        <v>0</v>
      </c>
      <c r="Q12" s="67">
        <f>IF(E12&gt;HORAS!$B$97,J12,0)</f>
        <v>0</v>
      </c>
      <c r="R12" s="67">
        <f t="shared" si="6"/>
        <v>0</v>
      </c>
      <c r="S12" s="67">
        <f t="shared" si="7"/>
        <v>0</v>
      </c>
      <c r="T12" s="67"/>
      <c r="U12" s="67">
        <f t="shared" si="8"/>
        <v>6</v>
      </c>
      <c r="V12" s="70" t="e">
        <f>VLOOKUP(C12,HORAS!$A$120:$A$137,1,FALSE)</f>
        <v>#N/A</v>
      </c>
      <c r="W12" s="67" t="b">
        <f t="shared" si="9"/>
        <v>1</v>
      </c>
      <c r="X12" s="59">
        <f t="shared" si="10"/>
        <v>0</v>
      </c>
      <c r="Y12" s="71">
        <f t="shared" si="11"/>
        <v>0</v>
      </c>
      <c r="Z12" s="71">
        <f t="shared" si="12"/>
        <v>0</v>
      </c>
      <c r="AA12" s="67">
        <f t="shared" si="13"/>
        <v>0</v>
      </c>
      <c r="AB12" s="67">
        <f t="shared" si="14"/>
        <v>0</v>
      </c>
      <c r="AC12" s="69">
        <f>IF(U12=7,IF(E12&gt;HORAS!$B$97,E12-HORAS!$B$97,0),IF(W12=FALSE,IF(E12&gt;HORAS!$B$97,E12-HORAS!$B$97,0),0))</f>
        <v>0</v>
      </c>
      <c r="AD12" s="71">
        <f t="shared" si="15"/>
        <v>0</v>
      </c>
      <c r="AE12" s="71">
        <f t="shared" si="16"/>
        <v>0</v>
      </c>
      <c r="AF12" s="68">
        <f>IF(AE12&lt;=HORAS!$B$115,0,IF(AE12&lt;=HORAS!$B$116,0.25,IF(AE12&lt;=HORAS!$B$117,0.5,IF(AE12&lt;=HORAS!$B$114,0.75,1))))</f>
        <v>0</v>
      </c>
      <c r="AG12" s="67">
        <f t="shared" si="17"/>
        <v>0</v>
      </c>
      <c r="AH12" s="67">
        <f>IF(AA12&gt;=8,IF(E12&lt;HORAS!$B$97,AF12,0),0)</f>
        <v>0</v>
      </c>
      <c r="AI12" s="67">
        <f>IF(E12&gt;=HORAS!$B$97,AF12,0)</f>
        <v>0</v>
      </c>
      <c r="AJ12" s="67">
        <f t="shared" si="18"/>
        <v>0</v>
      </c>
      <c r="AK12" s="67">
        <f t="shared" si="18"/>
        <v>0</v>
      </c>
      <c r="AL12" s="71">
        <f t="shared" si="19"/>
        <v>0</v>
      </c>
      <c r="AN12" s="59">
        <f t="shared" si="20"/>
        <v>0</v>
      </c>
      <c r="AO12" s="58">
        <f>IF(H12=1,IF(D12&lt;HORAS!$B$104,HORAS!$D$104-HORAS!$B$104,HORAS!$D$104-D12),0)</f>
        <v>0</v>
      </c>
      <c r="AP12" s="58">
        <f>IF(H12=1,IF(E12&gt;HORAS!$C$104,HORAS!$C$104,E12),0)</f>
        <v>0</v>
      </c>
      <c r="AQ12" s="58">
        <f t="shared" si="21"/>
        <v>0</v>
      </c>
      <c r="AR12" s="72">
        <f t="shared" si="22"/>
        <v>0</v>
      </c>
      <c r="AS12" s="72">
        <f t="shared" si="23"/>
        <v>0</v>
      </c>
      <c r="AT12" s="68">
        <f>IF(AS12&lt;=HORAS!$B$115,0,IF(AS12&lt;=HORAS!$B$116,0.25,IF(AS12&lt;=HORAS!$B$117,0.5,IF(AS12&lt;=HORAS!$B$114,0.75,1))))</f>
        <v>0</v>
      </c>
      <c r="AU12" s="67">
        <f t="shared" si="24"/>
        <v>0</v>
      </c>
      <c r="AV12" s="59">
        <f>IF(H12=1,IF(E12&gt;HORAS!$C$104,E12-HORAS!$C$104),0)</f>
        <v>0</v>
      </c>
      <c r="AW12" s="67">
        <f t="shared" si="25"/>
        <v>0</v>
      </c>
      <c r="AX12" s="67">
        <f t="shared" si="26"/>
        <v>0</v>
      </c>
      <c r="AY12" s="68">
        <f>IF(AX12&lt;=HORAS!$B$115,0,IF(AX12&lt;=HORAS!$B$116,0.25,IF(AX12&lt;=HORAS!$B$117,0.5,IF(AX12&lt;=HORAS!$B$114,0.75,1))))</f>
        <v>0</v>
      </c>
      <c r="AZ12" s="67">
        <f t="shared" si="27"/>
        <v>0</v>
      </c>
      <c r="BA12" s="67"/>
    </row>
    <row r="13" spans="1:53" s="72" customFormat="1" hidden="1" x14ac:dyDescent="0.2">
      <c r="A13" s="64" t="s">
        <v>245</v>
      </c>
      <c r="B13" s="64" t="s">
        <v>251</v>
      </c>
      <c r="C13" s="61"/>
      <c r="D13" s="62"/>
      <c r="E13" s="59"/>
      <c r="F13" s="66">
        <f>IF(G13=1,0,IF(E13&gt;HORAS!$B$96,E13-HORAS!$B$96,))</f>
        <v>0</v>
      </c>
      <c r="G13" s="67">
        <f t="shared" si="0"/>
        <v>0</v>
      </c>
      <c r="H13" s="67">
        <f>IF(D13&gt;=HORAS!$B$103,1,0)</f>
        <v>0</v>
      </c>
      <c r="I13" s="68">
        <f t="shared" si="1"/>
        <v>0</v>
      </c>
      <c r="J13" s="68">
        <f>IF(I13&lt;=HORAS!$B$115,0,IF(I13&lt;=HORAS!$B$116,0.25,IF(I13&lt;=HORAS!$B$117,0.5,IF(I13&lt;=HORAS!$B$114,0.75,1))))</f>
        <v>0</v>
      </c>
      <c r="K13" s="69">
        <f>IF(G13=1,0,IF(E13&gt;HORAS!$B$97,E13-HORAS!$B$97,0))</f>
        <v>0</v>
      </c>
      <c r="L13" s="68">
        <f t="shared" si="2"/>
        <v>0</v>
      </c>
      <c r="M13" s="68">
        <f t="shared" si="3"/>
        <v>0</v>
      </c>
      <c r="N13" s="67">
        <f t="shared" si="4"/>
        <v>0</v>
      </c>
      <c r="O13" s="67">
        <f>IF(E13&lt;HORAS!$B$97,J13,0)</f>
        <v>0</v>
      </c>
      <c r="P13" s="67">
        <f t="shared" si="5"/>
        <v>0</v>
      </c>
      <c r="Q13" s="67">
        <f>IF(E13&gt;HORAS!$B$97,J13,0)</f>
        <v>0</v>
      </c>
      <c r="R13" s="67">
        <f t="shared" si="6"/>
        <v>0</v>
      </c>
      <c r="S13" s="67">
        <f t="shared" si="7"/>
        <v>0</v>
      </c>
      <c r="T13" s="67"/>
      <c r="U13" s="67">
        <f t="shared" si="8"/>
        <v>6</v>
      </c>
      <c r="V13" s="70" t="e">
        <f>VLOOKUP(C13,HORAS!$A$120:$A$137,1,FALSE)</f>
        <v>#N/A</v>
      </c>
      <c r="W13" s="67" t="b">
        <f t="shared" si="9"/>
        <v>1</v>
      </c>
      <c r="X13" s="59">
        <f t="shared" si="10"/>
        <v>0</v>
      </c>
      <c r="Y13" s="71">
        <f t="shared" si="11"/>
        <v>0</v>
      </c>
      <c r="Z13" s="71">
        <f t="shared" si="12"/>
        <v>0</v>
      </c>
      <c r="AA13" s="67">
        <f t="shared" si="13"/>
        <v>0</v>
      </c>
      <c r="AB13" s="67">
        <f t="shared" si="14"/>
        <v>0</v>
      </c>
      <c r="AC13" s="69">
        <f>IF(U13=7,IF(E13&gt;HORAS!$B$97,E13-HORAS!$B$97,0),IF(W13=FALSE,IF(E13&gt;HORAS!$B$97,E13-HORAS!$B$97,0),0))</f>
        <v>0</v>
      </c>
      <c r="AD13" s="71">
        <f t="shared" si="15"/>
        <v>0</v>
      </c>
      <c r="AE13" s="71">
        <f t="shared" si="16"/>
        <v>0</v>
      </c>
      <c r="AF13" s="68">
        <f>IF(AE13&lt;=HORAS!$B$115,0,IF(AE13&lt;=HORAS!$B$116,0.25,IF(AE13&lt;=HORAS!$B$117,0.5,IF(AE13&lt;=HORAS!$B$114,0.75,1))))</f>
        <v>0</v>
      </c>
      <c r="AG13" s="67">
        <f t="shared" si="17"/>
        <v>0</v>
      </c>
      <c r="AH13" s="67">
        <f>IF(AA13&gt;=8,IF(E13&lt;HORAS!$B$97,AF13,0),0)</f>
        <v>0</v>
      </c>
      <c r="AI13" s="67">
        <f>IF(E13&gt;=HORAS!$B$97,AF13,0)</f>
        <v>0</v>
      </c>
      <c r="AJ13" s="67">
        <f t="shared" si="18"/>
        <v>0</v>
      </c>
      <c r="AK13" s="67">
        <f t="shared" si="18"/>
        <v>0</v>
      </c>
      <c r="AL13" s="71">
        <f t="shared" si="19"/>
        <v>0</v>
      </c>
      <c r="AN13" s="59">
        <f t="shared" si="20"/>
        <v>0</v>
      </c>
      <c r="AO13" s="58">
        <f>IF(H13=1,IF(D13&lt;HORAS!$B$104,HORAS!$D$104-HORAS!$B$104,HORAS!$D$104-D13),0)</f>
        <v>0</v>
      </c>
      <c r="AP13" s="58">
        <f>IF(H13=1,IF(E13&gt;HORAS!$C$104,HORAS!$C$104,E13),0)</f>
        <v>0</v>
      </c>
      <c r="AQ13" s="58">
        <f t="shared" si="21"/>
        <v>0</v>
      </c>
      <c r="AR13" s="72">
        <f t="shared" si="22"/>
        <v>0</v>
      </c>
      <c r="AS13" s="72">
        <f t="shared" si="23"/>
        <v>0</v>
      </c>
      <c r="AT13" s="68">
        <f>IF(AS13&lt;=HORAS!$B$115,0,IF(AS13&lt;=HORAS!$B$116,0.25,IF(AS13&lt;=HORAS!$B$117,0.5,IF(AS13&lt;=HORAS!$B$114,0.75,1))))</f>
        <v>0</v>
      </c>
      <c r="AU13" s="67">
        <f t="shared" si="24"/>
        <v>0</v>
      </c>
      <c r="AV13" s="59">
        <f>IF(H13=1,IF(E13&gt;HORAS!$C$104,E13-HORAS!$C$104),0)</f>
        <v>0</v>
      </c>
      <c r="AW13" s="67">
        <f t="shared" si="25"/>
        <v>0</v>
      </c>
      <c r="AX13" s="67">
        <f t="shared" si="26"/>
        <v>0</v>
      </c>
      <c r="AY13" s="68">
        <f>IF(AX13&lt;=HORAS!$B$115,0,IF(AX13&lt;=HORAS!$B$116,0.25,IF(AX13&lt;=HORAS!$B$117,0.5,IF(AX13&lt;=HORAS!$B$114,0.75,1))))</f>
        <v>0</v>
      </c>
      <c r="AZ13" s="67">
        <f t="shared" si="27"/>
        <v>0</v>
      </c>
      <c r="BA13" s="67"/>
    </row>
    <row r="14" spans="1:53" s="72" customFormat="1" hidden="1" x14ac:dyDescent="0.2">
      <c r="A14" s="64" t="s">
        <v>245</v>
      </c>
      <c r="B14" s="64" t="s">
        <v>251</v>
      </c>
      <c r="C14" s="61"/>
      <c r="D14" s="62"/>
      <c r="E14" s="59"/>
      <c r="F14" s="66">
        <f>IF(G14=1,0,IF(E14&gt;HORAS!$B$96,E14-HORAS!$B$96,))</f>
        <v>0</v>
      </c>
      <c r="G14" s="67">
        <f t="shared" si="0"/>
        <v>0</v>
      </c>
      <c r="H14" s="67">
        <f>IF(D14&gt;=HORAS!$B$103,1,0)</f>
        <v>0</v>
      </c>
      <c r="I14" s="68">
        <f t="shared" si="1"/>
        <v>0</v>
      </c>
      <c r="J14" s="68">
        <f>IF(I14&lt;=HORAS!$B$115,0,IF(I14&lt;=HORAS!$B$116,0.25,IF(I14&lt;=HORAS!$B$117,0.5,IF(I14&lt;=HORAS!$B$114,0.75,1))))</f>
        <v>0</v>
      </c>
      <c r="K14" s="69">
        <f>IF(G14=1,0,IF(E14&gt;HORAS!$B$97,E14-HORAS!$B$97,0))</f>
        <v>0</v>
      </c>
      <c r="L14" s="68">
        <f t="shared" si="2"/>
        <v>0</v>
      </c>
      <c r="M14" s="68">
        <f t="shared" si="3"/>
        <v>0</v>
      </c>
      <c r="N14" s="67">
        <f t="shared" si="4"/>
        <v>0</v>
      </c>
      <c r="O14" s="67">
        <f>IF(E14&lt;HORAS!$B$97,J14,0)</f>
        <v>0</v>
      </c>
      <c r="P14" s="67">
        <f t="shared" si="5"/>
        <v>0</v>
      </c>
      <c r="Q14" s="67">
        <f>IF(E14&gt;HORAS!$B$97,J14,0)</f>
        <v>0</v>
      </c>
      <c r="R14" s="67">
        <f t="shared" si="6"/>
        <v>0</v>
      </c>
      <c r="S14" s="67">
        <f t="shared" si="7"/>
        <v>0</v>
      </c>
      <c r="T14" s="67"/>
      <c r="U14" s="67">
        <f t="shared" si="8"/>
        <v>6</v>
      </c>
      <c r="V14" s="70" t="e">
        <f>VLOOKUP(C14,HORAS!$A$120:$A$137,1,FALSE)</f>
        <v>#N/A</v>
      </c>
      <c r="W14" s="67" t="b">
        <f t="shared" si="9"/>
        <v>1</v>
      </c>
      <c r="X14" s="59">
        <f t="shared" si="10"/>
        <v>0</v>
      </c>
      <c r="Y14" s="71">
        <f t="shared" si="11"/>
        <v>0</v>
      </c>
      <c r="Z14" s="71">
        <f t="shared" si="12"/>
        <v>0</v>
      </c>
      <c r="AA14" s="67">
        <f t="shared" si="13"/>
        <v>0</v>
      </c>
      <c r="AB14" s="67">
        <f t="shared" si="14"/>
        <v>0</v>
      </c>
      <c r="AC14" s="69">
        <f>IF(U14=7,IF(E14&gt;HORAS!$B$97,E14-HORAS!$B$97,0),IF(W14=FALSE,IF(E14&gt;HORAS!$B$97,E14-HORAS!$B$97,0),0))</f>
        <v>0</v>
      </c>
      <c r="AD14" s="71">
        <f t="shared" si="15"/>
        <v>0</v>
      </c>
      <c r="AE14" s="71">
        <f t="shared" si="16"/>
        <v>0</v>
      </c>
      <c r="AF14" s="68">
        <f>IF(AE14&lt;=HORAS!$B$115,0,IF(AE14&lt;=HORAS!$B$116,0.25,IF(AE14&lt;=HORAS!$B$117,0.5,IF(AE14&lt;=HORAS!$B$114,0.75,1))))</f>
        <v>0</v>
      </c>
      <c r="AG14" s="67">
        <f t="shared" si="17"/>
        <v>0</v>
      </c>
      <c r="AH14" s="67">
        <f>IF(AA14&gt;=8,IF(E14&lt;HORAS!$B$97,AF14,0),0)</f>
        <v>0</v>
      </c>
      <c r="AI14" s="67">
        <f>IF(E14&gt;=HORAS!$B$97,AF14,0)</f>
        <v>0</v>
      </c>
      <c r="AJ14" s="67">
        <f t="shared" si="18"/>
        <v>0</v>
      </c>
      <c r="AK14" s="67">
        <f t="shared" si="18"/>
        <v>0</v>
      </c>
      <c r="AL14" s="71">
        <f t="shared" si="19"/>
        <v>0</v>
      </c>
      <c r="AN14" s="59">
        <f t="shared" si="20"/>
        <v>0</v>
      </c>
      <c r="AO14" s="58">
        <f>IF(H14=1,IF(D14&lt;HORAS!$B$104,HORAS!$D$104-HORAS!$B$104,HORAS!$D$104-D14),0)</f>
        <v>0</v>
      </c>
      <c r="AP14" s="58">
        <f>IF(H14=1,IF(E14&gt;HORAS!$C$104,HORAS!$C$104,E14),0)</f>
        <v>0</v>
      </c>
      <c r="AQ14" s="58">
        <f t="shared" si="21"/>
        <v>0</v>
      </c>
      <c r="AR14" s="72">
        <f t="shared" si="22"/>
        <v>0</v>
      </c>
      <c r="AS14" s="72">
        <f t="shared" si="23"/>
        <v>0</v>
      </c>
      <c r="AT14" s="68">
        <f>IF(AS14&lt;=HORAS!$B$115,0,IF(AS14&lt;=HORAS!$B$116,0.25,IF(AS14&lt;=HORAS!$B$117,0.5,IF(AS14&lt;=HORAS!$B$114,0.75,1))))</f>
        <v>0</v>
      </c>
      <c r="AU14" s="67">
        <f t="shared" si="24"/>
        <v>0</v>
      </c>
      <c r="AV14" s="59">
        <f>IF(H14=1,IF(E14&gt;HORAS!$C$104,E14-HORAS!$C$104),0)</f>
        <v>0</v>
      </c>
      <c r="AW14" s="67">
        <f t="shared" si="25"/>
        <v>0</v>
      </c>
      <c r="AX14" s="67">
        <f t="shared" si="26"/>
        <v>0</v>
      </c>
      <c r="AY14" s="68">
        <f>IF(AX14&lt;=HORAS!$B$115,0,IF(AX14&lt;=HORAS!$B$116,0.25,IF(AX14&lt;=HORAS!$B$117,0.5,IF(AX14&lt;=HORAS!$B$114,0.75,1))))</f>
        <v>0</v>
      </c>
      <c r="AZ14" s="67">
        <f t="shared" si="27"/>
        <v>0</v>
      </c>
      <c r="BA14" s="67"/>
    </row>
    <row r="15" spans="1:53" s="72" customFormat="1" hidden="1" x14ac:dyDescent="0.2">
      <c r="A15" s="64" t="s">
        <v>245</v>
      </c>
      <c r="B15" s="64" t="s">
        <v>251</v>
      </c>
      <c r="C15" s="61"/>
      <c r="D15" s="62"/>
      <c r="E15" s="59"/>
      <c r="F15" s="66">
        <f>IF(G15=1,0,IF(E15&gt;HORAS!$B$96,E15-HORAS!$B$96,))</f>
        <v>0</v>
      </c>
      <c r="G15" s="67">
        <f t="shared" si="0"/>
        <v>0</v>
      </c>
      <c r="H15" s="67">
        <f>IF(D15&gt;=HORAS!$B$103,1,0)</f>
        <v>0</v>
      </c>
      <c r="I15" s="68">
        <f t="shared" si="1"/>
        <v>0</v>
      </c>
      <c r="J15" s="68">
        <f>IF(I15&lt;=HORAS!$B$115,0,IF(I15&lt;=HORAS!$B$116,0.25,IF(I15&lt;=HORAS!$B$117,0.5,IF(I15&lt;=HORAS!$B$114,0.75,1))))</f>
        <v>0</v>
      </c>
      <c r="K15" s="69">
        <f>IF(G15=1,0,IF(E15&gt;HORAS!$B$97,E15-HORAS!$B$97,0))</f>
        <v>0</v>
      </c>
      <c r="L15" s="68">
        <f t="shared" si="2"/>
        <v>0</v>
      </c>
      <c r="M15" s="68">
        <f t="shared" si="3"/>
        <v>0</v>
      </c>
      <c r="N15" s="67">
        <f t="shared" si="4"/>
        <v>0</v>
      </c>
      <c r="O15" s="67">
        <f>IF(E15&lt;HORAS!$B$97,J15,0)</f>
        <v>0</v>
      </c>
      <c r="P15" s="67">
        <f t="shared" si="5"/>
        <v>0</v>
      </c>
      <c r="Q15" s="67">
        <f>IF(E15&gt;HORAS!$B$97,J15,0)</f>
        <v>0</v>
      </c>
      <c r="R15" s="67">
        <f t="shared" si="6"/>
        <v>0</v>
      </c>
      <c r="S15" s="67">
        <f t="shared" si="7"/>
        <v>0</v>
      </c>
      <c r="T15" s="67"/>
      <c r="U15" s="67">
        <f t="shared" si="8"/>
        <v>6</v>
      </c>
      <c r="V15" s="70" t="e">
        <f>VLOOKUP(C15,HORAS!$A$120:$A$137,1,FALSE)</f>
        <v>#N/A</v>
      </c>
      <c r="W15" s="67" t="b">
        <f t="shared" si="9"/>
        <v>1</v>
      </c>
      <c r="X15" s="59">
        <f t="shared" si="10"/>
        <v>0</v>
      </c>
      <c r="Y15" s="71">
        <f t="shared" si="11"/>
        <v>0</v>
      </c>
      <c r="Z15" s="71">
        <f t="shared" si="12"/>
        <v>0</v>
      </c>
      <c r="AA15" s="67">
        <f t="shared" si="13"/>
        <v>0</v>
      </c>
      <c r="AB15" s="67">
        <f t="shared" si="14"/>
        <v>0</v>
      </c>
      <c r="AC15" s="69">
        <f>IF(U15=7,IF(E15&gt;HORAS!$B$97,E15-HORAS!$B$97,0),IF(W15=FALSE,IF(E15&gt;HORAS!$B$97,E15-HORAS!$B$97,0),0))</f>
        <v>0</v>
      </c>
      <c r="AD15" s="71">
        <f t="shared" si="15"/>
        <v>0</v>
      </c>
      <c r="AE15" s="71">
        <f t="shared" si="16"/>
        <v>0</v>
      </c>
      <c r="AF15" s="68">
        <f>IF(AE15&lt;=HORAS!$B$115,0,IF(AE15&lt;=HORAS!$B$116,0.25,IF(AE15&lt;=HORAS!$B$117,0.5,IF(AE15&lt;=HORAS!$B$114,0.75,1))))</f>
        <v>0</v>
      </c>
      <c r="AG15" s="67">
        <f t="shared" si="17"/>
        <v>0</v>
      </c>
      <c r="AH15" s="67">
        <f>IF(AA15&gt;=8,IF(E15&lt;HORAS!$B$97,AF15,0),0)</f>
        <v>0</v>
      </c>
      <c r="AI15" s="67">
        <f>IF(E15&gt;=HORAS!$B$97,AF15,0)</f>
        <v>0</v>
      </c>
      <c r="AJ15" s="67">
        <f t="shared" si="18"/>
        <v>0</v>
      </c>
      <c r="AK15" s="67">
        <f t="shared" si="18"/>
        <v>0</v>
      </c>
      <c r="AL15" s="71">
        <f t="shared" si="19"/>
        <v>0</v>
      </c>
      <c r="AN15" s="59">
        <f t="shared" si="20"/>
        <v>0</v>
      </c>
      <c r="AO15" s="58">
        <f>IF(H15=1,IF(D15&lt;HORAS!$B$104,HORAS!$D$104-HORAS!$B$104,HORAS!$D$104-D15),0)</f>
        <v>0</v>
      </c>
      <c r="AP15" s="58">
        <f>IF(H15=1,IF(E15&gt;HORAS!$C$104,HORAS!$C$104,E15),0)</f>
        <v>0</v>
      </c>
      <c r="AQ15" s="58">
        <f t="shared" si="21"/>
        <v>0</v>
      </c>
      <c r="AR15" s="72">
        <f t="shared" si="22"/>
        <v>0</v>
      </c>
      <c r="AS15" s="72">
        <f t="shared" si="23"/>
        <v>0</v>
      </c>
      <c r="AT15" s="68">
        <f>IF(AS15&lt;=HORAS!$B$115,0,IF(AS15&lt;=HORAS!$B$116,0.25,IF(AS15&lt;=HORAS!$B$117,0.5,IF(AS15&lt;=HORAS!$B$114,0.75,1))))</f>
        <v>0</v>
      </c>
      <c r="AU15" s="67">
        <f t="shared" si="24"/>
        <v>0</v>
      </c>
      <c r="AV15" s="59">
        <f>IF(H15=1,IF(E15&gt;HORAS!$C$104,E15-HORAS!$C$104),0)</f>
        <v>0</v>
      </c>
      <c r="AW15" s="67">
        <f t="shared" si="25"/>
        <v>0</v>
      </c>
      <c r="AX15" s="67">
        <f t="shared" si="26"/>
        <v>0</v>
      </c>
      <c r="AY15" s="68">
        <f>IF(AX15&lt;=HORAS!$B$115,0,IF(AX15&lt;=HORAS!$B$116,0.25,IF(AX15&lt;=HORAS!$B$117,0.5,IF(AX15&lt;=HORAS!$B$114,0.75,1))))</f>
        <v>0</v>
      </c>
      <c r="AZ15" s="67">
        <f t="shared" si="27"/>
        <v>0</v>
      </c>
      <c r="BA15" s="67"/>
    </row>
    <row r="16" spans="1:53" s="72" customFormat="1" hidden="1" x14ac:dyDescent="0.2">
      <c r="A16" s="64" t="s">
        <v>245</v>
      </c>
      <c r="B16" s="64" t="s">
        <v>251</v>
      </c>
      <c r="C16" s="61"/>
      <c r="D16" s="62"/>
      <c r="E16" s="59"/>
      <c r="F16" s="66">
        <f>IF(G16=1,0,IF(E16&gt;HORAS!$B$96,E16-HORAS!$B$96,))</f>
        <v>0</v>
      </c>
      <c r="G16" s="67">
        <f t="shared" si="0"/>
        <v>0</v>
      </c>
      <c r="H16" s="67">
        <f>IF(D16&gt;=HORAS!$B$103,1,0)</f>
        <v>0</v>
      </c>
      <c r="I16" s="68">
        <f t="shared" si="1"/>
        <v>0</v>
      </c>
      <c r="J16" s="68">
        <f>IF(I16&lt;=HORAS!$B$115,0,IF(I16&lt;=HORAS!$B$116,0.25,IF(I16&lt;=HORAS!$B$117,0.5,IF(I16&lt;=HORAS!$B$114,0.75,1))))</f>
        <v>0</v>
      </c>
      <c r="K16" s="69">
        <f>IF(G16=1,0,IF(E16&gt;HORAS!$B$97,E16-HORAS!$B$97,0))</f>
        <v>0</v>
      </c>
      <c r="L16" s="68">
        <f t="shared" si="2"/>
        <v>0</v>
      </c>
      <c r="M16" s="68">
        <f t="shared" si="3"/>
        <v>0</v>
      </c>
      <c r="N16" s="67">
        <f t="shared" si="4"/>
        <v>0</v>
      </c>
      <c r="O16" s="67">
        <f>IF(E16&lt;HORAS!$B$97,J16,0)</f>
        <v>0</v>
      </c>
      <c r="P16" s="67">
        <f t="shared" si="5"/>
        <v>0</v>
      </c>
      <c r="Q16" s="67">
        <f>IF(E16&gt;HORAS!$B$97,J16,0)</f>
        <v>0</v>
      </c>
      <c r="R16" s="67">
        <f t="shared" si="6"/>
        <v>0</v>
      </c>
      <c r="S16" s="67">
        <f t="shared" si="7"/>
        <v>0</v>
      </c>
      <c r="T16" s="67"/>
      <c r="U16" s="67">
        <f t="shared" si="8"/>
        <v>6</v>
      </c>
      <c r="V16" s="70" t="e">
        <f>VLOOKUP(C16,HORAS!$A$120:$A$137,1,FALSE)</f>
        <v>#N/A</v>
      </c>
      <c r="W16" s="67" t="b">
        <f t="shared" si="9"/>
        <v>1</v>
      </c>
      <c r="X16" s="59">
        <f t="shared" si="10"/>
        <v>0</v>
      </c>
      <c r="Y16" s="71">
        <f t="shared" si="11"/>
        <v>0</v>
      </c>
      <c r="Z16" s="71">
        <f t="shared" si="12"/>
        <v>0</v>
      </c>
      <c r="AA16" s="67">
        <f t="shared" si="13"/>
        <v>0</v>
      </c>
      <c r="AB16" s="67">
        <f t="shared" si="14"/>
        <v>0</v>
      </c>
      <c r="AC16" s="69">
        <f>IF(U16=7,IF(E16&gt;HORAS!$B$97,E16-HORAS!$B$97,0),IF(W16=FALSE,IF(E16&gt;HORAS!$B$97,E16-HORAS!$B$97,0),0))</f>
        <v>0</v>
      </c>
      <c r="AD16" s="71">
        <f t="shared" si="15"/>
        <v>0</v>
      </c>
      <c r="AE16" s="71">
        <f t="shared" si="16"/>
        <v>0</v>
      </c>
      <c r="AF16" s="68">
        <f>IF(AE16&lt;=HORAS!$B$115,0,IF(AE16&lt;=HORAS!$B$116,0.25,IF(AE16&lt;=HORAS!$B$117,0.5,IF(AE16&lt;=HORAS!$B$114,0.75,1))))</f>
        <v>0</v>
      </c>
      <c r="AG16" s="67">
        <f t="shared" si="17"/>
        <v>0</v>
      </c>
      <c r="AH16" s="67">
        <f>IF(AA16&gt;=8,IF(E16&lt;HORAS!$B$97,AF16,0),0)</f>
        <v>0</v>
      </c>
      <c r="AI16" s="67">
        <f>IF(E16&gt;=HORAS!$B$97,AF16,0)</f>
        <v>0</v>
      </c>
      <c r="AJ16" s="67">
        <f t="shared" si="18"/>
        <v>0</v>
      </c>
      <c r="AK16" s="67">
        <f t="shared" si="18"/>
        <v>0</v>
      </c>
      <c r="AL16" s="71">
        <f t="shared" si="19"/>
        <v>0</v>
      </c>
      <c r="AN16" s="59">
        <f t="shared" si="20"/>
        <v>0</v>
      </c>
      <c r="AO16" s="58">
        <f>IF(H16=1,IF(D16&lt;HORAS!$B$104,HORAS!$D$104-HORAS!$B$104,HORAS!$D$104-D16),0)</f>
        <v>0</v>
      </c>
      <c r="AP16" s="58">
        <f>IF(H16=1,IF(E16&gt;HORAS!$C$104,HORAS!$C$104,E16),0)</f>
        <v>0</v>
      </c>
      <c r="AQ16" s="58">
        <f t="shared" si="21"/>
        <v>0</v>
      </c>
      <c r="AR16" s="72">
        <f t="shared" si="22"/>
        <v>0</v>
      </c>
      <c r="AS16" s="72">
        <f t="shared" si="23"/>
        <v>0</v>
      </c>
      <c r="AT16" s="68">
        <f>IF(AS16&lt;=HORAS!$B$115,0,IF(AS16&lt;=HORAS!$B$116,0.25,IF(AS16&lt;=HORAS!$B$117,0.5,IF(AS16&lt;=HORAS!$B$114,0.75,1))))</f>
        <v>0</v>
      </c>
      <c r="AU16" s="67">
        <f t="shared" si="24"/>
        <v>0</v>
      </c>
      <c r="AV16" s="59">
        <f>IF(H16=1,IF(E16&gt;HORAS!$C$104,E16-HORAS!$C$104),0)</f>
        <v>0</v>
      </c>
      <c r="AW16" s="67">
        <f t="shared" si="25"/>
        <v>0</v>
      </c>
      <c r="AX16" s="67">
        <f t="shared" si="26"/>
        <v>0</v>
      </c>
      <c r="AY16" s="68">
        <f>IF(AX16&lt;=HORAS!$B$115,0,IF(AX16&lt;=HORAS!$B$116,0.25,IF(AX16&lt;=HORAS!$B$117,0.5,IF(AX16&lt;=HORAS!$B$114,0.75,1))))</f>
        <v>0</v>
      </c>
      <c r="AZ16" s="67">
        <f t="shared" si="27"/>
        <v>0</v>
      </c>
      <c r="BA16" s="67"/>
    </row>
    <row r="17" spans="1:53" s="72" customFormat="1" hidden="1" x14ac:dyDescent="0.2">
      <c r="A17" s="64" t="s">
        <v>245</v>
      </c>
      <c r="B17" s="64" t="s">
        <v>251</v>
      </c>
      <c r="C17" s="61"/>
      <c r="D17" s="62"/>
      <c r="E17" s="59"/>
      <c r="F17" s="66">
        <f>IF(G17=1,0,IF(E17&gt;HORAS!$B$96,E17-HORAS!$B$96,))</f>
        <v>0</v>
      </c>
      <c r="G17" s="67">
        <f t="shared" si="0"/>
        <v>0</v>
      </c>
      <c r="H17" s="67">
        <f>IF(D17&gt;=HORAS!$B$103,1,0)</f>
        <v>0</v>
      </c>
      <c r="I17" s="68">
        <f t="shared" si="1"/>
        <v>0</v>
      </c>
      <c r="J17" s="68">
        <f>IF(I17&lt;=HORAS!$B$115,0,IF(I17&lt;=HORAS!$B$116,0.25,IF(I17&lt;=HORAS!$B$117,0.5,IF(I17&lt;=HORAS!$B$114,0.75,1))))</f>
        <v>0</v>
      </c>
      <c r="K17" s="69">
        <f>IF(G17=1,0,IF(E17&gt;HORAS!$B$97,E17-HORAS!$B$97,0))</f>
        <v>0</v>
      </c>
      <c r="L17" s="68">
        <f t="shared" si="2"/>
        <v>0</v>
      </c>
      <c r="M17" s="68">
        <f t="shared" si="3"/>
        <v>0</v>
      </c>
      <c r="N17" s="67">
        <f t="shared" si="4"/>
        <v>0</v>
      </c>
      <c r="O17" s="67">
        <f>IF(E17&lt;HORAS!$B$97,J17,0)</f>
        <v>0</v>
      </c>
      <c r="P17" s="67">
        <f t="shared" si="5"/>
        <v>0</v>
      </c>
      <c r="Q17" s="67">
        <f>IF(E17&gt;HORAS!$B$97,J17,0)</f>
        <v>0</v>
      </c>
      <c r="R17" s="67">
        <f t="shared" si="6"/>
        <v>0</v>
      </c>
      <c r="S17" s="67">
        <f t="shared" si="7"/>
        <v>0</v>
      </c>
      <c r="T17" s="67"/>
      <c r="U17" s="67">
        <f t="shared" si="8"/>
        <v>6</v>
      </c>
      <c r="V17" s="70" t="e">
        <f>VLOOKUP(C17,HORAS!$A$120:$A$137,1,FALSE)</f>
        <v>#N/A</v>
      </c>
      <c r="W17" s="67" t="b">
        <f t="shared" si="9"/>
        <v>1</v>
      </c>
      <c r="X17" s="59">
        <f t="shared" si="10"/>
        <v>0</v>
      </c>
      <c r="Y17" s="71">
        <f t="shared" si="11"/>
        <v>0</v>
      </c>
      <c r="Z17" s="71">
        <f t="shared" si="12"/>
        <v>0</v>
      </c>
      <c r="AA17" s="67">
        <f t="shared" si="13"/>
        <v>0</v>
      </c>
      <c r="AB17" s="67">
        <f t="shared" si="14"/>
        <v>0</v>
      </c>
      <c r="AC17" s="69">
        <f>IF(U17=7,IF(E17&gt;HORAS!$B$97,E17-HORAS!$B$97,0),IF(W17=FALSE,IF(E17&gt;HORAS!$B$97,E17-HORAS!$B$97,0),0))</f>
        <v>0</v>
      </c>
      <c r="AD17" s="71">
        <f t="shared" si="15"/>
        <v>0</v>
      </c>
      <c r="AE17" s="71">
        <f t="shared" si="16"/>
        <v>0</v>
      </c>
      <c r="AF17" s="68">
        <f>IF(AE17&lt;=HORAS!$B$115,0,IF(AE17&lt;=HORAS!$B$116,0.25,IF(AE17&lt;=HORAS!$B$117,0.5,IF(AE17&lt;=HORAS!$B$114,0.75,1))))</f>
        <v>0</v>
      </c>
      <c r="AG17" s="67">
        <f t="shared" si="17"/>
        <v>0</v>
      </c>
      <c r="AH17" s="67">
        <f>IF(AA17&gt;=8,IF(E17&lt;HORAS!$B$97,AF17,0),0)</f>
        <v>0</v>
      </c>
      <c r="AI17" s="67">
        <f>IF(E17&gt;=HORAS!$B$97,AF17,0)</f>
        <v>0</v>
      </c>
      <c r="AJ17" s="67">
        <f t="shared" si="18"/>
        <v>0</v>
      </c>
      <c r="AK17" s="67">
        <f t="shared" si="18"/>
        <v>0</v>
      </c>
      <c r="AL17" s="71">
        <f t="shared" si="19"/>
        <v>0</v>
      </c>
      <c r="AN17" s="59">
        <f t="shared" si="20"/>
        <v>0</v>
      </c>
      <c r="AO17" s="58">
        <f>IF(H17=1,IF(D17&lt;HORAS!$B$104,HORAS!$D$104-HORAS!$B$104,HORAS!$D$104-D17),0)</f>
        <v>0</v>
      </c>
      <c r="AP17" s="58">
        <f>IF(H17=1,IF(E17&gt;HORAS!$C$104,HORAS!$C$104,E17),0)</f>
        <v>0</v>
      </c>
      <c r="AQ17" s="58">
        <f t="shared" si="21"/>
        <v>0</v>
      </c>
      <c r="AR17" s="72">
        <f t="shared" si="22"/>
        <v>0</v>
      </c>
      <c r="AS17" s="72">
        <f t="shared" si="23"/>
        <v>0</v>
      </c>
      <c r="AT17" s="68">
        <f>IF(AS17&lt;=HORAS!$B$115,0,IF(AS17&lt;=HORAS!$B$116,0.25,IF(AS17&lt;=HORAS!$B$117,0.5,IF(AS17&lt;=HORAS!$B$114,0.75,1))))</f>
        <v>0</v>
      </c>
      <c r="AU17" s="67">
        <f t="shared" si="24"/>
        <v>0</v>
      </c>
      <c r="AV17" s="59">
        <f>IF(H17=1,IF(E17&gt;HORAS!$C$104,E17-HORAS!$C$104),0)</f>
        <v>0</v>
      </c>
      <c r="AW17" s="67">
        <f t="shared" si="25"/>
        <v>0</v>
      </c>
      <c r="AX17" s="67">
        <f t="shared" si="26"/>
        <v>0</v>
      </c>
      <c r="AY17" s="68">
        <f>IF(AX17&lt;=HORAS!$B$115,0,IF(AX17&lt;=HORAS!$B$116,0.25,IF(AX17&lt;=HORAS!$B$117,0.5,IF(AX17&lt;=HORAS!$B$114,0.75,1))))</f>
        <v>0</v>
      </c>
      <c r="AZ17" s="67">
        <f t="shared" si="27"/>
        <v>0</v>
      </c>
      <c r="BA17" s="67"/>
    </row>
    <row r="18" spans="1:53" s="72" customFormat="1" hidden="1" x14ac:dyDescent="0.2">
      <c r="A18" s="64" t="s">
        <v>216</v>
      </c>
      <c r="B18" s="64" t="s">
        <v>55</v>
      </c>
      <c r="C18" s="76"/>
      <c r="D18" s="77"/>
      <c r="E18" s="78"/>
      <c r="F18" s="66">
        <f>IF(G18=1,0,IF(E18&gt;HORAS!$B$96,E18-HORAS!$B$96,))</f>
        <v>0</v>
      </c>
      <c r="G18" s="67">
        <f t="shared" si="0"/>
        <v>0</v>
      </c>
      <c r="H18" s="67">
        <f>IF(D18&gt;=HORAS!$B$103,1,0)</f>
        <v>0</v>
      </c>
      <c r="I18" s="68">
        <f t="shared" si="1"/>
        <v>0</v>
      </c>
      <c r="J18" s="68">
        <f>IF(I18&lt;=HORAS!$B$115,0,IF(I18&lt;=HORAS!$B$116,0.25,IF(I18&lt;=HORAS!$B$117,0.5,IF(I18&lt;=HORAS!$B$114,0.75,1))))</f>
        <v>0</v>
      </c>
      <c r="K18" s="69">
        <f>IF(G18=1,0,IF(E18&gt;HORAS!$B$97,E18-HORAS!$B$97,0))</f>
        <v>0</v>
      </c>
      <c r="L18" s="68">
        <f t="shared" si="2"/>
        <v>0</v>
      </c>
      <c r="M18" s="68">
        <f t="shared" si="3"/>
        <v>0</v>
      </c>
      <c r="N18" s="67">
        <f t="shared" si="4"/>
        <v>0</v>
      </c>
      <c r="O18" s="67">
        <f>IF(E18&lt;HORAS!$B$97,J18,0)</f>
        <v>0</v>
      </c>
      <c r="P18" s="67">
        <f t="shared" si="5"/>
        <v>0</v>
      </c>
      <c r="Q18" s="67">
        <f>IF(E18&gt;HORAS!$B$97,J18,0)</f>
        <v>0</v>
      </c>
      <c r="R18" s="67">
        <f t="shared" si="6"/>
        <v>0</v>
      </c>
      <c r="S18" s="67">
        <f t="shared" si="7"/>
        <v>0</v>
      </c>
      <c r="T18" s="67"/>
      <c r="U18" s="67">
        <f t="shared" si="8"/>
        <v>6</v>
      </c>
      <c r="V18" s="70" t="e">
        <f>VLOOKUP(C18,HORAS!$A$120:$A$137,1,FALSE)</f>
        <v>#N/A</v>
      </c>
      <c r="W18" s="67" t="b">
        <f t="shared" si="9"/>
        <v>1</v>
      </c>
      <c r="X18" s="59">
        <f t="shared" si="10"/>
        <v>0</v>
      </c>
      <c r="Y18" s="71">
        <f t="shared" si="11"/>
        <v>0</v>
      </c>
      <c r="Z18" s="71">
        <f t="shared" si="12"/>
        <v>0</v>
      </c>
      <c r="AA18" s="67">
        <f t="shared" si="13"/>
        <v>0</v>
      </c>
      <c r="AB18" s="67">
        <f t="shared" si="14"/>
        <v>0</v>
      </c>
      <c r="AC18" s="69">
        <f>IF(U18=7,IF(E18&gt;HORAS!$B$97,E18-HORAS!$B$97,0),IF(W18=FALSE,IF(E18&gt;HORAS!$B$97,E18-HORAS!$B$97,0),0))</f>
        <v>0</v>
      </c>
      <c r="AD18" s="71">
        <f t="shared" si="15"/>
        <v>0</v>
      </c>
      <c r="AE18" s="71">
        <f t="shared" si="16"/>
        <v>0</v>
      </c>
      <c r="AF18" s="68">
        <f>IF(AE18&lt;=HORAS!$B$115,0,IF(AE18&lt;=HORAS!$B$116,0.25,IF(AE18&lt;=HORAS!$B$117,0.5,IF(AE18&lt;=HORAS!$B$114,0.75,1))))</f>
        <v>0</v>
      </c>
      <c r="AG18" s="67">
        <f t="shared" si="17"/>
        <v>0</v>
      </c>
      <c r="AH18" s="67">
        <f>IF(AA18&gt;=8,IF(E18&lt;HORAS!$B$97,AF18,0),0)</f>
        <v>0</v>
      </c>
      <c r="AI18" s="67">
        <f>IF(E18&gt;=HORAS!$B$97,AF18,0)</f>
        <v>0</v>
      </c>
      <c r="AJ18" s="67">
        <f t="shared" si="18"/>
        <v>0</v>
      </c>
      <c r="AK18" s="67">
        <f t="shared" si="18"/>
        <v>0</v>
      </c>
      <c r="AL18" s="71">
        <f t="shared" si="19"/>
        <v>0</v>
      </c>
      <c r="AN18" s="59">
        <f t="shared" si="20"/>
        <v>0</v>
      </c>
      <c r="AO18" s="58">
        <f>IF(H18=1,IF(D18&lt;HORAS!$B$104,HORAS!$D$104-HORAS!$B$104,HORAS!$D$104-D18),0)</f>
        <v>0</v>
      </c>
      <c r="AP18" s="58">
        <f>IF(H18=1,IF(E18&gt;HORAS!$C$104,HORAS!$C$104,E18),0)</f>
        <v>0</v>
      </c>
      <c r="AQ18" s="58">
        <f t="shared" si="21"/>
        <v>0</v>
      </c>
      <c r="AR18" s="72">
        <f t="shared" si="22"/>
        <v>0</v>
      </c>
      <c r="AS18" s="72">
        <f t="shared" si="23"/>
        <v>0</v>
      </c>
      <c r="AT18" s="68">
        <f>IF(AS18&lt;=HORAS!$B$115,0,IF(AS18&lt;=HORAS!$B$116,0.25,IF(AS18&lt;=HORAS!$B$117,0.5,IF(AS18&lt;=HORAS!$B$114,0.75,1))))</f>
        <v>0</v>
      </c>
      <c r="AU18" s="67">
        <f t="shared" si="24"/>
        <v>0</v>
      </c>
      <c r="AV18" s="59">
        <f>IF(H18=1,IF(E18&gt;HORAS!$C$104,E18-HORAS!$C$104),0)</f>
        <v>0</v>
      </c>
      <c r="AW18" s="67">
        <f t="shared" si="25"/>
        <v>0</v>
      </c>
      <c r="AX18" s="67">
        <f t="shared" si="26"/>
        <v>0</v>
      </c>
      <c r="AY18" s="68">
        <f>IF(AX18&lt;=HORAS!$B$115,0,IF(AX18&lt;=HORAS!$B$116,0.25,IF(AX18&lt;=HORAS!$B$117,0.5,IF(AX18&lt;=HORAS!$B$114,0.75,1))))</f>
        <v>0</v>
      </c>
      <c r="AZ18" s="67">
        <f t="shared" si="27"/>
        <v>0</v>
      </c>
      <c r="BA18" s="67"/>
    </row>
    <row r="19" spans="1:53" s="72" customFormat="1" hidden="1" x14ac:dyDescent="0.2">
      <c r="A19" s="64" t="s">
        <v>216</v>
      </c>
      <c r="B19" s="64" t="s">
        <v>55</v>
      </c>
      <c r="C19" s="76"/>
      <c r="D19" s="77"/>
      <c r="E19" s="78"/>
      <c r="F19" s="66">
        <f>IF(G19=1,0,IF(E19&gt;HORAS!$B$96,E19-HORAS!$B$96,))</f>
        <v>0</v>
      </c>
      <c r="G19" s="67">
        <f t="shared" si="0"/>
        <v>0</v>
      </c>
      <c r="H19" s="67">
        <f>IF(D19&gt;=HORAS!$B$103,1,0)</f>
        <v>0</v>
      </c>
      <c r="I19" s="68">
        <f t="shared" si="1"/>
        <v>0</v>
      </c>
      <c r="J19" s="68">
        <f>IF(I19&lt;=HORAS!$B$115,0,IF(I19&lt;=HORAS!$B$116,0.25,IF(I19&lt;=HORAS!$B$117,0.5,IF(I19&lt;=HORAS!$B$114,0.75,1))))</f>
        <v>0</v>
      </c>
      <c r="K19" s="69">
        <f>IF(G19=1,0,IF(E19&gt;HORAS!$B$97,E19-HORAS!$B$97,0))</f>
        <v>0</v>
      </c>
      <c r="L19" s="68">
        <f t="shared" si="2"/>
        <v>0</v>
      </c>
      <c r="M19" s="68">
        <f t="shared" si="3"/>
        <v>0</v>
      </c>
      <c r="N19" s="67">
        <f t="shared" si="4"/>
        <v>0</v>
      </c>
      <c r="O19" s="67">
        <f>IF(E19&lt;HORAS!$B$97,J19,0)</f>
        <v>0</v>
      </c>
      <c r="P19" s="67">
        <f t="shared" si="5"/>
        <v>0</v>
      </c>
      <c r="Q19" s="67">
        <f>IF(E19&gt;HORAS!$B$97,J19,0)</f>
        <v>0</v>
      </c>
      <c r="R19" s="67">
        <f t="shared" si="6"/>
        <v>0</v>
      </c>
      <c r="S19" s="67">
        <f t="shared" si="7"/>
        <v>0</v>
      </c>
      <c r="T19" s="67"/>
      <c r="U19" s="67">
        <f t="shared" si="8"/>
        <v>6</v>
      </c>
      <c r="V19" s="70" t="e">
        <f>VLOOKUP(C19,HORAS!$A$120:$A$137,1,FALSE)</f>
        <v>#N/A</v>
      </c>
      <c r="W19" s="67" t="b">
        <f t="shared" si="9"/>
        <v>1</v>
      </c>
      <c r="X19" s="59">
        <f t="shared" si="10"/>
        <v>0</v>
      </c>
      <c r="Y19" s="71">
        <f t="shared" si="11"/>
        <v>0</v>
      </c>
      <c r="Z19" s="71">
        <f t="shared" si="12"/>
        <v>0</v>
      </c>
      <c r="AA19" s="67">
        <f t="shared" si="13"/>
        <v>0</v>
      </c>
      <c r="AB19" s="67">
        <f t="shared" si="14"/>
        <v>0</v>
      </c>
      <c r="AC19" s="69">
        <f>IF(U19=7,IF(E19&gt;HORAS!$B$97,E19-HORAS!$B$97,0),IF(W19=FALSE,IF(E19&gt;HORAS!$B$97,E19-HORAS!$B$97,0),0))</f>
        <v>0</v>
      </c>
      <c r="AD19" s="71">
        <f t="shared" si="15"/>
        <v>0</v>
      </c>
      <c r="AE19" s="71">
        <f t="shared" si="16"/>
        <v>0</v>
      </c>
      <c r="AF19" s="68">
        <f>IF(AE19&lt;=HORAS!$B$115,0,IF(AE19&lt;=HORAS!$B$116,0.25,IF(AE19&lt;=HORAS!$B$117,0.5,IF(AE19&lt;=HORAS!$B$114,0.75,1))))</f>
        <v>0</v>
      </c>
      <c r="AG19" s="67">
        <f t="shared" si="17"/>
        <v>0</v>
      </c>
      <c r="AH19" s="67">
        <f>IF(AA19&gt;=8,IF(E19&lt;HORAS!$B$97,AF19,0),0)</f>
        <v>0</v>
      </c>
      <c r="AI19" s="67">
        <f>IF(E19&gt;=HORAS!$B$97,AF19,0)</f>
        <v>0</v>
      </c>
      <c r="AJ19" s="67">
        <f t="shared" si="18"/>
        <v>0</v>
      </c>
      <c r="AK19" s="67">
        <f t="shared" si="18"/>
        <v>0</v>
      </c>
      <c r="AL19" s="71">
        <f t="shared" si="19"/>
        <v>0</v>
      </c>
      <c r="AN19" s="59">
        <f t="shared" si="20"/>
        <v>0</v>
      </c>
      <c r="AO19" s="58">
        <f>IF(H19=1,IF(D19&lt;HORAS!$B$104,HORAS!$D$104-HORAS!$B$104,HORAS!$D$104-D19),0)</f>
        <v>0</v>
      </c>
      <c r="AP19" s="58">
        <f>IF(H19=1,IF(E19&gt;HORAS!$C$104,HORAS!$C$104,E19),0)</f>
        <v>0</v>
      </c>
      <c r="AQ19" s="58">
        <f t="shared" si="21"/>
        <v>0</v>
      </c>
      <c r="AR19" s="72">
        <f t="shared" si="22"/>
        <v>0</v>
      </c>
      <c r="AS19" s="72">
        <f t="shared" si="23"/>
        <v>0</v>
      </c>
      <c r="AT19" s="68">
        <f>IF(AS19&lt;=HORAS!$B$115,0,IF(AS19&lt;=HORAS!$B$116,0.25,IF(AS19&lt;=HORAS!$B$117,0.5,IF(AS19&lt;=HORAS!$B$114,0.75,1))))</f>
        <v>0</v>
      </c>
      <c r="AU19" s="67">
        <f t="shared" si="24"/>
        <v>0</v>
      </c>
      <c r="AV19" s="59">
        <f>IF(H19=1,IF(E19&gt;HORAS!$C$104,E19-HORAS!$C$104),0)</f>
        <v>0</v>
      </c>
      <c r="AW19" s="67">
        <f t="shared" si="25"/>
        <v>0</v>
      </c>
      <c r="AX19" s="67">
        <f t="shared" si="26"/>
        <v>0</v>
      </c>
      <c r="AY19" s="68">
        <f>IF(AX19&lt;=HORAS!$B$115,0,IF(AX19&lt;=HORAS!$B$116,0.25,IF(AX19&lt;=HORAS!$B$117,0.5,IF(AX19&lt;=HORAS!$B$114,0.75,1))))</f>
        <v>0</v>
      </c>
      <c r="AZ19" s="67">
        <f t="shared" si="27"/>
        <v>0</v>
      </c>
      <c r="BA19" s="67"/>
    </row>
    <row r="20" spans="1:53" s="72" customFormat="1" hidden="1" x14ac:dyDescent="0.2">
      <c r="A20" s="64" t="s">
        <v>216</v>
      </c>
      <c r="B20" s="64" t="s">
        <v>55</v>
      </c>
      <c r="C20" s="76"/>
      <c r="D20" s="77"/>
      <c r="E20" s="78"/>
      <c r="F20" s="66">
        <f>IF(G20=1,0,IF(E20&gt;HORAS!$B$96,E20-HORAS!$B$96,))</f>
        <v>0</v>
      </c>
      <c r="G20" s="67">
        <f t="shared" si="0"/>
        <v>0</v>
      </c>
      <c r="H20" s="67">
        <f>IF(D20&gt;=HORAS!$B$103,1,0)</f>
        <v>0</v>
      </c>
      <c r="I20" s="68">
        <f t="shared" si="1"/>
        <v>0</v>
      </c>
      <c r="J20" s="68">
        <f>IF(I20&lt;=HORAS!$B$115,0,IF(I20&lt;=HORAS!$B$116,0.25,IF(I20&lt;=HORAS!$B$117,0.5,IF(I20&lt;=HORAS!$B$114,0.75,1))))</f>
        <v>0</v>
      </c>
      <c r="K20" s="69">
        <f>IF(G20=1,0,IF(E20&gt;HORAS!$B$97,E20-HORAS!$B$97,0))</f>
        <v>0</v>
      </c>
      <c r="L20" s="68">
        <f t="shared" si="2"/>
        <v>0</v>
      </c>
      <c r="M20" s="68">
        <f t="shared" si="3"/>
        <v>0</v>
      </c>
      <c r="N20" s="67">
        <f t="shared" si="4"/>
        <v>0</v>
      </c>
      <c r="O20" s="67">
        <f>IF(E20&lt;HORAS!$B$97,J20,0)</f>
        <v>0</v>
      </c>
      <c r="P20" s="67">
        <f t="shared" si="5"/>
        <v>0</v>
      </c>
      <c r="Q20" s="67">
        <f>IF(E20&gt;HORAS!$B$97,J20,0)</f>
        <v>0</v>
      </c>
      <c r="R20" s="67">
        <f t="shared" si="6"/>
        <v>0</v>
      </c>
      <c r="S20" s="67">
        <f t="shared" si="7"/>
        <v>0</v>
      </c>
      <c r="T20" s="67"/>
      <c r="U20" s="67">
        <f t="shared" si="8"/>
        <v>6</v>
      </c>
      <c r="V20" s="70" t="e">
        <f>VLOOKUP(C20,HORAS!$A$120:$A$137,1,FALSE)</f>
        <v>#N/A</v>
      </c>
      <c r="W20" s="67" t="b">
        <f t="shared" si="9"/>
        <v>1</v>
      </c>
      <c r="X20" s="59">
        <f t="shared" si="10"/>
        <v>0</v>
      </c>
      <c r="Y20" s="71">
        <f t="shared" si="11"/>
        <v>0</v>
      </c>
      <c r="Z20" s="71">
        <f t="shared" si="12"/>
        <v>0</v>
      </c>
      <c r="AA20" s="67">
        <f t="shared" si="13"/>
        <v>0</v>
      </c>
      <c r="AB20" s="67">
        <f t="shared" si="14"/>
        <v>0</v>
      </c>
      <c r="AC20" s="69">
        <f>IF(U20=7,IF(E20&gt;HORAS!$B$97,E20-HORAS!$B$97,0),IF(W20=FALSE,IF(E20&gt;HORAS!$B$97,E20-HORAS!$B$97,0),0))</f>
        <v>0</v>
      </c>
      <c r="AD20" s="71">
        <f t="shared" si="15"/>
        <v>0</v>
      </c>
      <c r="AE20" s="71">
        <f t="shared" si="16"/>
        <v>0</v>
      </c>
      <c r="AF20" s="68">
        <f>IF(AE20&lt;=HORAS!$B$115,0,IF(AE20&lt;=HORAS!$B$116,0.25,IF(AE20&lt;=HORAS!$B$117,0.5,IF(AE20&lt;=HORAS!$B$114,0.75,1))))</f>
        <v>0</v>
      </c>
      <c r="AG20" s="67">
        <f t="shared" si="17"/>
        <v>0</v>
      </c>
      <c r="AH20" s="67">
        <f>IF(AA20&gt;=8,IF(E20&lt;HORAS!$B$97,AF20,0),0)</f>
        <v>0</v>
      </c>
      <c r="AI20" s="67">
        <f>IF(E20&gt;=HORAS!$B$97,AF20,0)</f>
        <v>0</v>
      </c>
      <c r="AJ20" s="67">
        <f t="shared" si="18"/>
        <v>0</v>
      </c>
      <c r="AK20" s="67">
        <f t="shared" si="18"/>
        <v>0</v>
      </c>
      <c r="AL20" s="71">
        <f t="shared" si="19"/>
        <v>0</v>
      </c>
      <c r="AN20" s="59">
        <f t="shared" si="20"/>
        <v>0</v>
      </c>
      <c r="AO20" s="58">
        <f>IF(H20=1,IF(D20&lt;HORAS!$B$104,HORAS!$D$104-HORAS!$B$104,HORAS!$D$104-D20),0)</f>
        <v>0</v>
      </c>
      <c r="AP20" s="58">
        <f>IF(H20=1,IF(E20&gt;HORAS!$C$104,HORAS!$C$104,E20),0)</f>
        <v>0</v>
      </c>
      <c r="AQ20" s="58">
        <f t="shared" si="21"/>
        <v>0</v>
      </c>
      <c r="AR20" s="72">
        <f t="shared" si="22"/>
        <v>0</v>
      </c>
      <c r="AS20" s="72">
        <f t="shared" si="23"/>
        <v>0</v>
      </c>
      <c r="AT20" s="68">
        <f>IF(AS20&lt;=HORAS!$B$115,0,IF(AS20&lt;=HORAS!$B$116,0.25,IF(AS20&lt;=HORAS!$B$117,0.5,IF(AS20&lt;=HORAS!$B$114,0.75,1))))</f>
        <v>0</v>
      </c>
      <c r="AU20" s="67">
        <f t="shared" si="24"/>
        <v>0</v>
      </c>
      <c r="AV20" s="59">
        <f>IF(H20=1,IF(E20&gt;HORAS!$C$104,E20-HORAS!$C$104),0)</f>
        <v>0</v>
      </c>
      <c r="AW20" s="67">
        <f t="shared" si="25"/>
        <v>0</v>
      </c>
      <c r="AX20" s="67">
        <f t="shared" si="26"/>
        <v>0</v>
      </c>
      <c r="AY20" s="68">
        <f>IF(AX20&lt;=HORAS!$B$115,0,IF(AX20&lt;=HORAS!$B$116,0.25,IF(AX20&lt;=HORAS!$B$117,0.5,IF(AX20&lt;=HORAS!$B$114,0.75,1))))</f>
        <v>0</v>
      </c>
      <c r="AZ20" s="67">
        <f t="shared" si="27"/>
        <v>0</v>
      </c>
      <c r="BA20" s="67"/>
    </row>
    <row r="21" spans="1:53" s="72" customFormat="1" hidden="1" x14ac:dyDescent="0.2">
      <c r="A21" s="64" t="s">
        <v>216</v>
      </c>
      <c r="B21" s="64" t="s">
        <v>55</v>
      </c>
      <c r="C21" s="76"/>
      <c r="D21" s="77"/>
      <c r="E21" s="78"/>
      <c r="F21" s="66">
        <f>IF(G21=1,0,IF(E21&gt;HORAS!$B$96,E21-HORAS!$B$96,))</f>
        <v>0</v>
      </c>
      <c r="G21" s="67">
        <f t="shared" si="0"/>
        <v>0</v>
      </c>
      <c r="H21" s="67">
        <f>IF(D21&gt;=HORAS!$B$103,1,0)</f>
        <v>0</v>
      </c>
      <c r="I21" s="68">
        <f t="shared" si="1"/>
        <v>0</v>
      </c>
      <c r="J21" s="68">
        <f>IF(I21&lt;=HORAS!$B$115,0,IF(I21&lt;=HORAS!$B$116,0.25,IF(I21&lt;=HORAS!$B$117,0.5,IF(I21&lt;=HORAS!$B$114,0.75,1))))</f>
        <v>0</v>
      </c>
      <c r="K21" s="69">
        <f>IF(G21=1,0,IF(E21&gt;HORAS!$B$97,E21-HORAS!$B$97,0))</f>
        <v>0</v>
      </c>
      <c r="L21" s="68">
        <f t="shared" si="2"/>
        <v>0</v>
      </c>
      <c r="M21" s="68">
        <f t="shared" si="3"/>
        <v>0</v>
      </c>
      <c r="N21" s="67">
        <f t="shared" si="4"/>
        <v>0</v>
      </c>
      <c r="O21" s="67">
        <f>IF(E21&lt;HORAS!$B$97,J21,0)</f>
        <v>0</v>
      </c>
      <c r="P21" s="67">
        <f t="shared" si="5"/>
        <v>0</v>
      </c>
      <c r="Q21" s="67">
        <f>IF(E21&gt;HORAS!$B$97,J21,0)</f>
        <v>0</v>
      </c>
      <c r="R21" s="67">
        <f t="shared" si="6"/>
        <v>0</v>
      </c>
      <c r="S21" s="67">
        <f t="shared" si="7"/>
        <v>0</v>
      </c>
      <c r="T21" s="67"/>
      <c r="U21" s="67">
        <f t="shared" si="8"/>
        <v>6</v>
      </c>
      <c r="V21" s="70" t="e">
        <f>VLOOKUP(C21,HORAS!$A$120:$A$137,1,FALSE)</f>
        <v>#N/A</v>
      </c>
      <c r="W21" s="67" t="b">
        <f t="shared" si="9"/>
        <v>1</v>
      </c>
      <c r="X21" s="59">
        <f t="shared" si="10"/>
        <v>0</v>
      </c>
      <c r="Y21" s="71">
        <f t="shared" si="11"/>
        <v>0</v>
      </c>
      <c r="Z21" s="71">
        <f t="shared" si="12"/>
        <v>0</v>
      </c>
      <c r="AA21" s="67">
        <f t="shared" si="13"/>
        <v>0</v>
      </c>
      <c r="AB21" s="67">
        <f t="shared" si="14"/>
        <v>0</v>
      </c>
      <c r="AC21" s="69">
        <f>IF(U21=7,IF(E21&gt;HORAS!$B$97,E21-HORAS!$B$97,0),IF(W21=FALSE,IF(E21&gt;HORAS!$B$97,E21-HORAS!$B$97,0),0))</f>
        <v>0</v>
      </c>
      <c r="AD21" s="71">
        <f t="shared" si="15"/>
        <v>0</v>
      </c>
      <c r="AE21" s="71">
        <f t="shared" si="16"/>
        <v>0</v>
      </c>
      <c r="AF21" s="68">
        <f>IF(AE21&lt;=HORAS!$B$115,0,IF(AE21&lt;=HORAS!$B$116,0.25,IF(AE21&lt;=HORAS!$B$117,0.5,IF(AE21&lt;=HORAS!$B$114,0.75,1))))</f>
        <v>0</v>
      </c>
      <c r="AG21" s="67">
        <f t="shared" si="17"/>
        <v>0</v>
      </c>
      <c r="AH21" s="67">
        <f>IF(AA21&gt;=8,IF(E21&lt;HORAS!$B$97,AF21,0),0)</f>
        <v>0</v>
      </c>
      <c r="AI21" s="67">
        <f>IF(E21&gt;=HORAS!$B$97,AF21,0)</f>
        <v>0</v>
      </c>
      <c r="AJ21" s="67">
        <f t="shared" si="18"/>
        <v>0</v>
      </c>
      <c r="AK21" s="67">
        <f t="shared" si="18"/>
        <v>0</v>
      </c>
      <c r="AL21" s="71">
        <f t="shared" si="19"/>
        <v>0</v>
      </c>
      <c r="AN21" s="59">
        <f t="shared" si="20"/>
        <v>0</v>
      </c>
      <c r="AO21" s="58">
        <f>IF(H21=1,IF(D21&lt;HORAS!$B$104,HORAS!$D$104-HORAS!$B$104,HORAS!$D$104-D21),0)</f>
        <v>0</v>
      </c>
      <c r="AP21" s="58">
        <f>IF(H21=1,IF(E21&gt;HORAS!$C$104,HORAS!$C$104,E21),0)</f>
        <v>0</v>
      </c>
      <c r="AQ21" s="58">
        <f t="shared" si="21"/>
        <v>0</v>
      </c>
      <c r="AR21" s="72">
        <f t="shared" si="22"/>
        <v>0</v>
      </c>
      <c r="AS21" s="72">
        <f t="shared" si="23"/>
        <v>0</v>
      </c>
      <c r="AT21" s="68">
        <f>IF(AS21&lt;=HORAS!$B$115,0,IF(AS21&lt;=HORAS!$B$116,0.25,IF(AS21&lt;=HORAS!$B$117,0.5,IF(AS21&lt;=HORAS!$B$114,0.75,1))))</f>
        <v>0</v>
      </c>
      <c r="AU21" s="67">
        <f t="shared" si="24"/>
        <v>0</v>
      </c>
      <c r="AV21" s="59">
        <f>IF(H21=1,IF(E21&gt;HORAS!$C$104,E21-HORAS!$C$104),0)</f>
        <v>0</v>
      </c>
      <c r="AW21" s="67">
        <f t="shared" si="25"/>
        <v>0</v>
      </c>
      <c r="AX21" s="67">
        <f t="shared" si="26"/>
        <v>0</v>
      </c>
      <c r="AY21" s="68">
        <f>IF(AX21&lt;=HORAS!$B$115,0,IF(AX21&lt;=HORAS!$B$116,0.25,IF(AX21&lt;=HORAS!$B$117,0.5,IF(AX21&lt;=HORAS!$B$114,0.75,1))))</f>
        <v>0</v>
      </c>
      <c r="AZ21" s="67">
        <f t="shared" si="27"/>
        <v>0</v>
      </c>
      <c r="BA21" s="67"/>
    </row>
    <row r="22" spans="1:53" s="72" customFormat="1" hidden="1" x14ac:dyDescent="0.2">
      <c r="A22" s="64" t="s">
        <v>216</v>
      </c>
      <c r="B22" s="64" t="s">
        <v>55</v>
      </c>
      <c r="C22" s="76"/>
      <c r="D22" s="77"/>
      <c r="E22" s="78"/>
      <c r="F22" s="66">
        <f>IF(G22=1,0,IF(E22&gt;HORAS!$B$96,E22-HORAS!$B$96,))</f>
        <v>0</v>
      </c>
      <c r="G22" s="67">
        <f t="shared" si="0"/>
        <v>0</v>
      </c>
      <c r="H22" s="67">
        <f>IF(D22&gt;=HORAS!$B$103,1,0)</f>
        <v>0</v>
      </c>
      <c r="I22" s="68">
        <f t="shared" si="1"/>
        <v>0</v>
      </c>
      <c r="J22" s="68">
        <f>IF(I22&lt;=HORAS!$B$115,0,IF(I22&lt;=HORAS!$B$116,0.25,IF(I22&lt;=HORAS!$B$117,0.5,IF(I22&lt;=HORAS!$B$114,0.75,1))))</f>
        <v>0</v>
      </c>
      <c r="K22" s="69">
        <f>IF(G22=1,0,IF(E22&gt;HORAS!$B$97,E22-HORAS!$B$97,0))</f>
        <v>0</v>
      </c>
      <c r="L22" s="68">
        <f t="shared" si="2"/>
        <v>0</v>
      </c>
      <c r="M22" s="68">
        <f t="shared" si="3"/>
        <v>0</v>
      </c>
      <c r="N22" s="67">
        <f t="shared" si="4"/>
        <v>0</v>
      </c>
      <c r="O22" s="67">
        <f>IF(E22&lt;HORAS!$B$97,J22,0)</f>
        <v>0</v>
      </c>
      <c r="P22" s="67">
        <f t="shared" si="5"/>
        <v>0</v>
      </c>
      <c r="Q22" s="67">
        <f>IF(E22&gt;HORAS!$B$97,J22,0)</f>
        <v>0</v>
      </c>
      <c r="R22" s="67">
        <f t="shared" si="6"/>
        <v>0</v>
      </c>
      <c r="S22" s="67">
        <f t="shared" si="7"/>
        <v>0</v>
      </c>
      <c r="T22" s="67"/>
      <c r="U22" s="67">
        <f t="shared" si="8"/>
        <v>6</v>
      </c>
      <c r="V22" s="70" t="e">
        <f>VLOOKUP(C22,HORAS!$A$120:$A$137,1,FALSE)</f>
        <v>#N/A</v>
      </c>
      <c r="W22" s="67" t="b">
        <f t="shared" si="9"/>
        <v>1</v>
      </c>
      <c r="X22" s="59">
        <f t="shared" si="10"/>
        <v>0</v>
      </c>
      <c r="Y22" s="71">
        <f t="shared" si="11"/>
        <v>0</v>
      </c>
      <c r="Z22" s="71">
        <f t="shared" si="12"/>
        <v>0</v>
      </c>
      <c r="AA22" s="67">
        <f t="shared" si="13"/>
        <v>0</v>
      </c>
      <c r="AB22" s="67">
        <f t="shared" si="14"/>
        <v>0</v>
      </c>
      <c r="AC22" s="69">
        <f>IF(U22=7,IF(E22&gt;HORAS!$B$97,E22-HORAS!$B$97,0),IF(W22=FALSE,IF(E22&gt;HORAS!$B$97,E22-HORAS!$B$97,0),0))</f>
        <v>0</v>
      </c>
      <c r="AD22" s="71">
        <f t="shared" si="15"/>
        <v>0</v>
      </c>
      <c r="AE22" s="71">
        <f t="shared" si="16"/>
        <v>0</v>
      </c>
      <c r="AF22" s="68">
        <f>IF(AE22&lt;=HORAS!$B$115,0,IF(AE22&lt;=HORAS!$B$116,0.25,IF(AE22&lt;=HORAS!$B$117,0.5,IF(AE22&lt;=HORAS!$B$114,0.75,1))))</f>
        <v>0</v>
      </c>
      <c r="AG22" s="67">
        <f t="shared" si="17"/>
        <v>0</v>
      </c>
      <c r="AH22" s="67">
        <f>IF(AA22&gt;=8,IF(E22&lt;HORAS!$B$97,AF22,0),0)</f>
        <v>0</v>
      </c>
      <c r="AI22" s="67">
        <f>IF(E22&gt;=HORAS!$B$97,AF22,0)</f>
        <v>0</v>
      </c>
      <c r="AJ22" s="67">
        <f t="shared" si="18"/>
        <v>0</v>
      </c>
      <c r="AK22" s="67">
        <f t="shared" si="18"/>
        <v>0</v>
      </c>
      <c r="AL22" s="71">
        <f t="shared" si="19"/>
        <v>0</v>
      </c>
      <c r="AN22" s="59">
        <f t="shared" si="20"/>
        <v>0</v>
      </c>
      <c r="AO22" s="58">
        <f>IF(H22=1,IF(D22&lt;HORAS!$B$104,HORAS!$D$104-HORAS!$B$104,HORAS!$D$104-D22),0)</f>
        <v>0</v>
      </c>
      <c r="AP22" s="58">
        <f>IF(H22=1,IF(E22&gt;HORAS!$C$104,HORAS!$C$104,E22),0)</f>
        <v>0</v>
      </c>
      <c r="AQ22" s="58">
        <f t="shared" si="21"/>
        <v>0</v>
      </c>
      <c r="AR22" s="72">
        <f t="shared" si="22"/>
        <v>0</v>
      </c>
      <c r="AS22" s="72">
        <f t="shared" si="23"/>
        <v>0</v>
      </c>
      <c r="AT22" s="68">
        <f>IF(AS22&lt;=HORAS!$B$115,0,IF(AS22&lt;=HORAS!$B$116,0.25,IF(AS22&lt;=HORAS!$B$117,0.5,IF(AS22&lt;=HORAS!$B$114,0.75,1))))</f>
        <v>0</v>
      </c>
      <c r="AU22" s="67">
        <f t="shared" si="24"/>
        <v>0</v>
      </c>
      <c r="AV22" s="59">
        <f>IF(H22=1,IF(E22&gt;HORAS!$C$104,E22-HORAS!$C$104),0)</f>
        <v>0</v>
      </c>
      <c r="AW22" s="67">
        <f t="shared" si="25"/>
        <v>0</v>
      </c>
      <c r="AX22" s="67">
        <f t="shared" si="26"/>
        <v>0</v>
      </c>
      <c r="AY22" s="68">
        <f>IF(AX22&lt;=HORAS!$B$115,0,IF(AX22&lt;=HORAS!$B$116,0.25,IF(AX22&lt;=HORAS!$B$117,0.5,IF(AX22&lt;=HORAS!$B$114,0.75,1))))</f>
        <v>0</v>
      </c>
      <c r="AZ22" s="67">
        <f t="shared" si="27"/>
        <v>0</v>
      </c>
      <c r="BA22" s="67"/>
    </row>
    <row r="23" spans="1:53" s="72" customFormat="1" hidden="1" x14ac:dyDescent="0.2">
      <c r="A23" s="64" t="s">
        <v>216</v>
      </c>
      <c r="B23" s="64" t="s">
        <v>55</v>
      </c>
      <c r="C23" s="76"/>
      <c r="D23" s="77"/>
      <c r="E23" s="78"/>
      <c r="F23" s="66">
        <f>IF(G23=1,0,IF(E23&gt;HORAS!$B$96,E23-HORAS!$B$96,))</f>
        <v>0</v>
      </c>
      <c r="G23" s="67">
        <f t="shared" si="0"/>
        <v>0</v>
      </c>
      <c r="H23" s="67">
        <f>IF(D23&gt;=HORAS!$B$103,1,0)</f>
        <v>0</v>
      </c>
      <c r="I23" s="68">
        <f t="shared" si="1"/>
        <v>0</v>
      </c>
      <c r="J23" s="68">
        <f>IF(I23&lt;=HORAS!$B$115,0,IF(I23&lt;=HORAS!$B$116,0.25,IF(I23&lt;=HORAS!$B$117,0.5,IF(I23&lt;=HORAS!$B$114,0.75,1))))</f>
        <v>0</v>
      </c>
      <c r="K23" s="69">
        <f>IF(G23=1,0,IF(E23&gt;HORAS!$B$97,E23-HORAS!$B$97,0))</f>
        <v>0</v>
      </c>
      <c r="L23" s="68">
        <f t="shared" si="2"/>
        <v>0</v>
      </c>
      <c r="M23" s="68">
        <f t="shared" si="3"/>
        <v>0</v>
      </c>
      <c r="N23" s="67">
        <f t="shared" si="4"/>
        <v>0</v>
      </c>
      <c r="O23" s="67">
        <f>IF(E23&lt;HORAS!$B$97,J23,0)</f>
        <v>0</v>
      </c>
      <c r="P23" s="67">
        <f t="shared" si="5"/>
        <v>0</v>
      </c>
      <c r="Q23" s="67">
        <f>IF(E23&gt;HORAS!$B$97,J23,0)</f>
        <v>0</v>
      </c>
      <c r="R23" s="67">
        <f t="shared" si="6"/>
        <v>0</v>
      </c>
      <c r="S23" s="67">
        <f t="shared" si="7"/>
        <v>0</v>
      </c>
      <c r="T23" s="67"/>
      <c r="U23" s="67">
        <f t="shared" si="8"/>
        <v>6</v>
      </c>
      <c r="V23" s="70" t="e">
        <f>VLOOKUP(C23,HORAS!$A$120:$A$137,1,FALSE)</f>
        <v>#N/A</v>
      </c>
      <c r="W23" s="67" t="b">
        <f t="shared" si="9"/>
        <v>1</v>
      </c>
      <c r="X23" s="59">
        <f t="shared" si="10"/>
        <v>0</v>
      </c>
      <c r="Y23" s="71">
        <f t="shared" si="11"/>
        <v>0</v>
      </c>
      <c r="Z23" s="71">
        <f t="shared" si="12"/>
        <v>0</v>
      </c>
      <c r="AA23" s="67">
        <f t="shared" si="13"/>
        <v>0</v>
      </c>
      <c r="AB23" s="67">
        <f t="shared" si="14"/>
        <v>0</v>
      </c>
      <c r="AC23" s="69">
        <f>IF(U23=7,IF(E23&gt;HORAS!$B$97,E23-HORAS!$B$97,0),IF(W23=FALSE,IF(E23&gt;HORAS!$B$97,E23-HORAS!$B$97,0),0))</f>
        <v>0</v>
      </c>
      <c r="AD23" s="71">
        <f t="shared" si="15"/>
        <v>0</v>
      </c>
      <c r="AE23" s="71">
        <f t="shared" si="16"/>
        <v>0</v>
      </c>
      <c r="AF23" s="68">
        <f>IF(AE23&lt;=HORAS!$B$115,0,IF(AE23&lt;=HORAS!$B$116,0.25,IF(AE23&lt;=HORAS!$B$117,0.5,IF(AE23&lt;=HORAS!$B$114,0.75,1))))</f>
        <v>0</v>
      </c>
      <c r="AG23" s="67">
        <f t="shared" si="17"/>
        <v>0</v>
      </c>
      <c r="AH23" s="67">
        <f>IF(AA23&gt;=8,IF(E23&lt;HORAS!$B$97,AF23,0),0)</f>
        <v>0</v>
      </c>
      <c r="AI23" s="67">
        <f>IF(E23&gt;=HORAS!$B$97,AF23,0)</f>
        <v>0</v>
      </c>
      <c r="AJ23" s="67">
        <f t="shared" si="18"/>
        <v>0</v>
      </c>
      <c r="AK23" s="67">
        <f t="shared" si="18"/>
        <v>0</v>
      </c>
      <c r="AL23" s="71">
        <f t="shared" si="19"/>
        <v>0</v>
      </c>
      <c r="AN23" s="59">
        <f t="shared" si="20"/>
        <v>0</v>
      </c>
      <c r="AO23" s="58">
        <f>IF(H23=1,IF(D23&lt;HORAS!$B$104,HORAS!$D$104-HORAS!$B$104,HORAS!$D$104-D23),0)</f>
        <v>0</v>
      </c>
      <c r="AP23" s="58">
        <f>IF(H23=1,IF(E23&gt;HORAS!$C$104,HORAS!$C$104,E23),0)</f>
        <v>0</v>
      </c>
      <c r="AQ23" s="58">
        <f t="shared" si="21"/>
        <v>0</v>
      </c>
      <c r="AR23" s="72">
        <f t="shared" si="22"/>
        <v>0</v>
      </c>
      <c r="AS23" s="72">
        <f t="shared" si="23"/>
        <v>0</v>
      </c>
      <c r="AT23" s="68">
        <f>IF(AS23&lt;=HORAS!$B$115,0,IF(AS23&lt;=HORAS!$B$116,0.25,IF(AS23&lt;=HORAS!$B$117,0.5,IF(AS23&lt;=HORAS!$B$114,0.75,1))))</f>
        <v>0</v>
      </c>
      <c r="AU23" s="67">
        <f t="shared" si="24"/>
        <v>0</v>
      </c>
      <c r="AV23" s="59">
        <f>IF(H23=1,IF(E23&gt;HORAS!$C$104,E23-HORAS!$C$104),0)</f>
        <v>0</v>
      </c>
      <c r="AW23" s="67">
        <f t="shared" si="25"/>
        <v>0</v>
      </c>
      <c r="AX23" s="67">
        <f t="shared" si="26"/>
        <v>0</v>
      </c>
      <c r="AY23" s="68">
        <f>IF(AX23&lt;=HORAS!$B$115,0,IF(AX23&lt;=HORAS!$B$116,0.25,IF(AX23&lt;=HORAS!$B$117,0.5,IF(AX23&lt;=HORAS!$B$114,0.75,1))))</f>
        <v>0</v>
      </c>
      <c r="AZ23" s="67">
        <f t="shared" si="27"/>
        <v>0</v>
      </c>
      <c r="BA23" s="67"/>
    </row>
    <row r="24" spans="1:53" s="72" customFormat="1" hidden="1" x14ac:dyDescent="0.2">
      <c r="A24" s="64" t="s">
        <v>216</v>
      </c>
      <c r="B24" s="64" t="s">
        <v>55</v>
      </c>
      <c r="C24" s="76"/>
      <c r="D24" s="77"/>
      <c r="E24" s="78"/>
      <c r="F24" s="66">
        <f>IF(G24=1,0,IF(E24&gt;HORAS!$B$96,E24-HORAS!$B$96,))</f>
        <v>0</v>
      </c>
      <c r="G24" s="67">
        <f t="shared" si="0"/>
        <v>0</v>
      </c>
      <c r="H24" s="67">
        <f>IF(D24&gt;=HORAS!$B$103,1,0)</f>
        <v>0</v>
      </c>
      <c r="I24" s="68">
        <f t="shared" si="1"/>
        <v>0</v>
      </c>
      <c r="J24" s="68">
        <f>IF(I24&lt;=HORAS!$B$115,0,IF(I24&lt;=HORAS!$B$116,0.25,IF(I24&lt;=HORAS!$B$117,0.5,IF(I24&lt;=HORAS!$B$114,0.75,1))))</f>
        <v>0</v>
      </c>
      <c r="K24" s="69">
        <f>IF(G24=1,0,IF(E24&gt;HORAS!$B$97,E24-HORAS!$B$97,0))</f>
        <v>0</v>
      </c>
      <c r="L24" s="68">
        <f t="shared" si="2"/>
        <v>0</v>
      </c>
      <c r="M24" s="68">
        <f t="shared" si="3"/>
        <v>0</v>
      </c>
      <c r="N24" s="67">
        <f t="shared" si="4"/>
        <v>0</v>
      </c>
      <c r="O24" s="67">
        <f>IF(E24&lt;HORAS!$B$97,J24,0)</f>
        <v>0</v>
      </c>
      <c r="P24" s="67">
        <f t="shared" si="5"/>
        <v>0</v>
      </c>
      <c r="Q24" s="67">
        <f>IF(E24&gt;HORAS!$B$97,J24,0)</f>
        <v>0</v>
      </c>
      <c r="R24" s="67">
        <f t="shared" si="6"/>
        <v>0</v>
      </c>
      <c r="S24" s="67">
        <f t="shared" si="7"/>
        <v>0</v>
      </c>
      <c r="T24" s="67"/>
      <c r="U24" s="67">
        <f t="shared" si="8"/>
        <v>6</v>
      </c>
      <c r="V24" s="70" t="e">
        <f>VLOOKUP(C24,HORAS!$A$120:$A$137,1,FALSE)</f>
        <v>#N/A</v>
      </c>
      <c r="W24" s="67" t="b">
        <f t="shared" si="9"/>
        <v>1</v>
      </c>
      <c r="X24" s="59">
        <f t="shared" si="10"/>
        <v>0</v>
      </c>
      <c r="Y24" s="71">
        <f t="shared" si="11"/>
        <v>0</v>
      </c>
      <c r="Z24" s="71">
        <f t="shared" si="12"/>
        <v>0</v>
      </c>
      <c r="AA24" s="67">
        <f t="shared" si="13"/>
        <v>0</v>
      </c>
      <c r="AB24" s="67">
        <f t="shared" si="14"/>
        <v>0</v>
      </c>
      <c r="AC24" s="69">
        <f>IF(U24=7,IF(E24&gt;HORAS!$B$97,E24-HORAS!$B$97,0),IF(W24=FALSE,IF(E24&gt;HORAS!$B$97,E24-HORAS!$B$97,0),0))</f>
        <v>0</v>
      </c>
      <c r="AD24" s="71">
        <f t="shared" si="15"/>
        <v>0</v>
      </c>
      <c r="AE24" s="71">
        <f t="shared" si="16"/>
        <v>0</v>
      </c>
      <c r="AF24" s="68">
        <f>IF(AE24&lt;=HORAS!$B$115,0,IF(AE24&lt;=HORAS!$B$116,0.25,IF(AE24&lt;=HORAS!$B$117,0.5,IF(AE24&lt;=HORAS!$B$114,0.75,1))))</f>
        <v>0</v>
      </c>
      <c r="AG24" s="67">
        <f t="shared" si="17"/>
        <v>0</v>
      </c>
      <c r="AH24" s="67">
        <f>IF(AA24&gt;=8,IF(E24&lt;HORAS!$B$97,AF24,0),0)</f>
        <v>0</v>
      </c>
      <c r="AI24" s="67">
        <f>IF(E24&gt;=HORAS!$B$97,AF24,0)</f>
        <v>0</v>
      </c>
      <c r="AJ24" s="67">
        <f t="shared" si="18"/>
        <v>0</v>
      </c>
      <c r="AK24" s="67">
        <f t="shared" si="18"/>
        <v>0</v>
      </c>
      <c r="AL24" s="71">
        <f t="shared" si="19"/>
        <v>0</v>
      </c>
      <c r="AN24" s="59">
        <f t="shared" si="20"/>
        <v>0</v>
      </c>
      <c r="AO24" s="58">
        <f>IF(H24=1,IF(D24&lt;HORAS!$B$104,HORAS!$D$104-HORAS!$B$104,HORAS!$D$104-D24),0)</f>
        <v>0</v>
      </c>
      <c r="AP24" s="58">
        <f>IF(H24=1,IF(E24&gt;HORAS!$C$104,HORAS!$C$104,E24),0)</f>
        <v>0</v>
      </c>
      <c r="AQ24" s="58">
        <f t="shared" si="21"/>
        <v>0</v>
      </c>
      <c r="AR24" s="72">
        <f t="shared" si="22"/>
        <v>0</v>
      </c>
      <c r="AS24" s="72">
        <f t="shared" si="23"/>
        <v>0</v>
      </c>
      <c r="AT24" s="68">
        <f>IF(AS24&lt;=HORAS!$B$115,0,IF(AS24&lt;=HORAS!$B$116,0.25,IF(AS24&lt;=HORAS!$B$117,0.5,IF(AS24&lt;=HORAS!$B$114,0.75,1))))</f>
        <v>0</v>
      </c>
      <c r="AU24" s="67">
        <f t="shared" si="24"/>
        <v>0</v>
      </c>
      <c r="AV24" s="59">
        <f>IF(H24=1,IF(E24&gt;HORAS!$C$104,E24-HORAS!$C$104),0)</f>
        <v>0</v>
      </c>
      <c r="AW24" s="67">
        <f t="shared" si="25"/>
        <v>0</v>
      </c>
      <c r="AX24" s="67">
        <f t="shared" si="26"/>
        <v>0</v>
      </c>
      <c r="AY24" s="68">
        <f>IF(AX24&lt;=HORAS!$B$115,0,IF(AX24&lt;=HORAS!$B$116,0.25,IF(AX24&lt;=HORAS!$B$117,0.5,IF(AX24&lt;=HORAS!$B$114,0.75,1))))</f>
        <v>0</v>
      </c>
      <c r="AZ24" s="67">
        <f t="shared" si="27"/>
        <v>0</v>
      </c>
      <c r="BA24" s="67"/>
    </row>
    <row r="25" spans="1:53" s="72" customFormat="1" hidden="1" x14ac:dyDescent="0.2">
      <c r="A25" s="64" t="s">
        <v>216</v>
      </c>
      <c r="B25" s="64" t="s">
        <v>55</v>
      </c>
      <c r="C25" s="76"/>
      <c r="D25" s="77"/>
      <c r="E25" s="78"/>
      <c r="F25" s="66">
        <f>IF(G25=1,0,IF(E25&gt;HORAS!$B$96,E25-HORAS!$B$96,))</f>
        <v>0</v>
      </c>
      <c r="G25" s="67">
        <f t="shared" si="0"/>
        <v>0</v>
      </c>
      <c r="H25" s="67">
        <f>IF(D25&gt;=HORAS!$B$103,1,0)</f>
        <v>0</v>
      </c>
      <c r="I25" s="68">
        <f t="shared" si="1"/>
        <v>0</v>
      </c>
      <c r="J25" s="68">
        <f>IF(I25&lt;=HORAS!$B$115,0,IF(I25&lt;=HORAS!$B$116,0.25,IF(I25&lt;=HORAS!$B$117,0.5,IF(I25&lt;=HORAS!$B$114,0.75,1))))</f>
        <v>0</v>
      </c>
      <c r="K25" s="69">
        <f>IF(G25=1,0,IF(E25&gt;HORAS!$B$97,E25-HORAS!$B$97,0))</f>
        <v>0</v>
      </c>
      <c r="L25" s="68">
        <f t="shared" si="2"/>
        <v>0</v>
      </c>
      <c r="M25" s="68">
        <f t="shared" si="3"/>
        <v>0</v>
      </c>
      <c r="N25" s="67">
        <f t="shared" si="4"/>
        <v>0</v>
      </c>
      <c r="O25" s="67">
        <f>IF(E25&lt;HORAS!$B$97,J25,0)</f>
        <v>0</v>
      </c>
      <c r="P25" s="67">
        <f t="shared" si="5"/>
        <v>0</v>
      </c>
      <c r="Q25" s="67">
        <f>IF(E25&gt;HORAS!$B$97,J25,0)</f>
        <v>0</v>
      </c>
      <c r="R25" s="67">
        <f t="shared" si="6"/>
        <v>0</v>
      </c>
      <c r="S25" s="67">
        <f t="shared" si="7"/>
        <v>0</v>
      </c>
      <c r="T25" s="67"/>
      <c r="U25" s="67">
        <f t="shared" si="8"/>
        <v>6</v>
      </c>
      <c r="V25" s="70" t="e">
        <f>VLOOKUP(C25,HORAS!$A$120:$A$137,1,FALSE)</f>
        <v>#N/A</v>
      </c>
      <c r="W25" s="67" t="b">
        <f t="shared" si="9"/>
        <v>1</v>
      </c>
      <c r="X25" s="59">
        <f t="shared" si="10"/>
        <v>0</v>
      </c>
      <c r="Y25" s="71">
        <f t="shared" si="11"/>
        <v>0</v>
      </c>
      <c r="Z25" s="71">
        <f t="shared" si="12"/>
        <v>0</v>
      </c>
      <c r="AA25" s="67">
        <f t="shared" si="13"/>
        <v>0</v>
      </c>
      <c r="AB25" s="67">
        <f t="shared" si="14"/>
        <v>0</v>
      </c>
      <c r="AC25" s="69">
        <f>IF(U25=7,IF(E25&gt;HORAS!$B$97,E25-HORAS!$B$97,0),IF(W25=FALSE,IF(E25&gt;HORAS!$B$97,E25-HORAS!$B$97,0),0))</f>
        <v>0</v>
      </c>
      <c r="AD25" s="71">
        <f t="shared" si="15"/>
        <v>0</v>
      </c>
      <c r="AE25" s="71">
        <f t="shared" si="16"/>
        <v>0</v>
      </c>
      <c r="AF25" s="68">
        <f>IF(AE25&lt;=HORAS!$B$115,0,IF(AE25&lt;=HORAS!$B$116,0.25,IF(AE25&lt;=HORAS!$B$117,0.5,IF(AE25&lt;=HORAS!$B$114,0.75,1))))</f>
        <v>0</v>
      </c>
      <c r="AG25" s="67">
        <f t="shared" si="17"/>
        <v>0</v>
      </c>
      <c r="AH25" s="67">
        <f>IF(AA25&gt;=8,IF(E25&lt;HORAS!$B$97,AF25,0),0)</f>
        <v>0</v>
      </c>
      <c r="AI25" s="67">
        <f>IF(E25&gt;=HORAS!$B$97,AF25,0)</f>
        <v>0</v>
      </c>
      <c r="AJ25" s="67">
        <f t="shared" si="18"/>
        <v>0</v>
      </c>
      <c r="AK25" s="67">
        <f t="shared" si="18"/>
        <v>0</v>
      </c>
      <c r="AL25" s="71">
        <f t="shared" si="19"/>
        <v>0</v>
      </c>
      <c r="AN25" s="59">
        <f t="shared" si="20"/>
        <v>0</v>
      </c>
      <c r="AO25" s="58">
        <f>IF(H25=1,IF(D25&lt;HORAS!$B$104,HORAS!$D$104-HORAS!$B$104,HORAS!$D$104-D25),0)</f>
        <v>0</v>
      </c>
      <c r="AP25" s="58">
        <f>IF(H25=1,IF(E25&gt;HORAS!$C$104,HORAS!$C$104,E25),0)</f>
        <v>0</v>
      </c>
      <c r="AQ25" s="58">
        <f t="shared" si="21"/>
        <v>0</v>
      </c>
      <c r="AR25" s="72">
        <f t="shared" si="22"/>
        <v>0</v>
      </c>
      <c r="AS25" s="72">
        <f t="shared" si="23"/>
        <v>0</v>
      </c>
      <c r="AT25" s="68">
        <f>IF(AS25&lt;=HORAS!$B$115,0,IF(AS25&lt;=HORAS!$B$116,0.25,IF(AS25&lt;=HORAS!$B$117,0.5,IF(AS25&lt;=HORAS!$B$114,0.75,1))))</f>
        <v>0</v>
      </c>
      <c r="AU25" s="67">
        <f t="shared" si="24"/>
        <v>0</v>
      </c>
      <c r="AV25" s="59">
        <f>IF(H25=1,IF(E25&gt;HORAS!$C$104,E25-HORAS!$C$104),0)</f>
        <v>0</v>
      </c>
      <c r="AW25" s="67">
        <f t="shared" si="25"/>
        <v>0</v>
      </c>
      <c r="AX25" s="67">
        <f t="shared" si="26"/>
        <v>0</v>
      </c>
      <c r="AY25" s="68">
        <f>IF(AX25&lt;=HORAS!$B$115,0,IF(AX25&lt;=HORAS!$B$116,0.25,IF(AX25&lt;=HORAS!$B$117,0.5,IF(AX25&lt;=HORAS!$B$114,0.75,1))))</f>
        <v>0</v>
      </c>
      <c r="AZ25" s="67">
        <f t="shared" si="27"/>
        <v>0</v>
      </c>
      <c r="BA25" s="67"/>
    </row>
    <row r="26" spans="1:53" s="72" customFormat="1" hidden="1" x14ac:dyDescent="0.2">
      <c r="A26" s="64" t="s">
        <v>216</v>
      </c>
      <c r="B26" s="64" t="s">
        <v>55</v>
      </c>
      <c r="C26" s="76"/>
      <c r="D26" s="77"/>
      <c r="E26" s="78"/>
      <c r="F26" s="66">
        <f>IF(G26=1,0,IF(E26&gt;HORAS!$B$96,E26-HORAS!$B$96,))</f>
        <v>0</v>
      </c>
      <c r="G26" s="67">
        <f t="shared" si="0"/>
        <v>0</v>
      </c>
      <c r="H26" s="67">
        <f>IF(D26&gt;=HORAS!$B$103,1,0)</f>
        <v>0</v>
      </c>
      <c r="I26" s="68">
        <f t="shared" si="1"/>
        <v>0</v>
      </c>
      <c r="J26" s="68">
        <f>IF(I26&lt;=HORAS!$B$115,0,IF(I26&lt;=HORAS!$B$116,0.25,IF(I26&lt;=HORAS!$B$117,0.5,IF(I26&lt;=HORAS!$B$114,0.75,1))))</f>
        <v>0</v>
      </c>
      <c r="K26" s="69">
        <f>IF(G26=1,0,IF(E26&gt;HORAS!$B$97,E26-HORAS!$B$97,0))</f>
        <v>0</v>
      </c>
      <c r="L26" s="68">
        <f t="shared" si="2"/>
        <v>0</v>
      </c>
      <c r="M26" s="68">
        <f t="shared" si="3"/>
        <v>0</v>
      </c>
      <c r="N26" s="67">
        <f t="shared" si="4"/>
        <v>0</v>
      </c>
      <c r="O26" s="67">
        <f>IF(E26&lt;HORAS!$B$97,J26,0)</f>
        <v>0</v>
      </c>
      <c r="P26" s="67">
        <f t="shared" si="5"/>
        <v>0</v>
      </c>
      <c r="Q26" s="67">
        <f>IF(E26&gt;HORAS!$B$97,J26,0)</f>
        <v>0</v>
      </c>
      <c r="R26" s="67">
        <f t="shared" si="6"/>
        <v>0</v>
      </c>
      <c r="S26" s="67">
        <f t="shared" si="7"/>
        <v>0</v>
      </c>
      <c r="T26" s="67"/>
      <c r="U26" s="67">
        <f t="shared" si="8"/>
        <v>6</v>
      </c>
      <c r="V26" s="70" t="e">
        <f>VLOOKUP(C26,HORAS!$A$120:$A$137,1,FALSE)</f>
        <v>#N/A</v>
      </c>
      <c r="W26" s="67" t="b">
        <f t="shared" si="9"/>
        <v>1</v>
      </c>
      <c r="X26" s="59">
        <f t="shared" si="10"/>
        <v>0</v>
      </c>
      <c r="Y26" s="71">
        <f t="shared" si="11"/>
        <v>0</v>
      </c>
      <c r="Z26" s="71">
        <f t="shared" si="12"/>
        <v>0</v>
      </c>
      <c r="AA26" s="67">
        <f t="shared" si="13"/>
        <v>0</v>
      </c>
      <c r="AB26" s="67">
        <f t="shared" si="14"/>
        <v>0</v>
      </c>
      <c r="AC26" s="69">
        <f>IF(U26=7,IF(E26&gt;HORAS!$B$97,E26-HORAS!$B$97,0),IF(W26=FALSE,IF(E26&gt;HORAS!$B$97,E26-HORAS!$B$97,0),0))</f>
        <v>0</v>
      </c>
      <c r="AD26" s="71">
        <f t="shared" si="15"/>
        <v>0</v>
      </c>
      <c r="AE26" s="71">
        <f t="shared" si="16"/>
        <v>0</v>
      </c>
      <c r="AF26" s="68">
        <f>IF(AE26&lt;=HORAS!$B$115,0,IF(AE26&lt;=HORAS!$B$116,0.25,IF(AE26&lt;=HORAS!$B$117,0.5,IF(AE26&lt;=HORAS!$B$114,0.75,1))))</f>
        <v>0</v>
      </c>
      <c r="AG26" s="67">
        <f t="shared" si="17"/>
        <v>0</v>
      </c>
      <c r="AH26" s="67">
        <f>IF(AA26&gt;=8,IF(E26&lt;HORAS!$B$97,AF26,0),0)</f>
        <v>0</v>
      </c>
      <c r="AI26" s="67">
        <f>IF(E26&gt;=HORAS!$B$97,AF26,0)</f>
        <v>0</v>
      </c>
      <c r="AJ26" s="67">
        <f t="shared" si="18"/>
        <v>0</v>
      </c>
      <c r="AK26" s="67">
        <f t="shared" si="18"/>
        <v>0</v>
      </c>
      <c r="AL26" s="71">
        <f t="shared" si="19"/>
        <v>0</v>
      </c>
      <c r="AN26" s="59">
        <f t="shared" si="20"/>
        <v>0</v>
      </c>
      <c r="AO26" s="58">
        <f>IF(H26=1,IF(D26&lt;HORAS!$B$104,HORAS!$D$104-HORAS!$B$104,HORAS!$D$104-D26),0)</f>
        <v>0</v>
      </c>
      <c r="AP26" s="58">
        <f>IF(H26=1,IF(E26&gt;HORAS!$C$104,HORAS!$C$104,E26),0)</f>
        <v>0</v>
      </c>
      <c r="AQ26" s="58">
        <f t="shared" si="21"/>
        <v>0</v>
      </c>
      <c r="AR26" s="72">
        <f t="shared" si="22"/>
        <v>0</v>
      </c>
      <c r="AS26" s="72">
        <f t="shared" si="23"/>
        <v>0</v>
      </c>
      <c r="AT26" s="68">
        <f>IF(AS26&lt;=HORAS!$B$115,0,IF(AS26&lt;=HORAS!$B$116,0.25,IF(AS26&lt;=HORAS!$B$117,0.5,IF(AS26&lt;=HORAS!$B$114,0.75,1))))</f>
        <v>0</v>
      </c>
      <c r="AU26" s="67">
        <f t="shared" si="24"/>
        <v>0</v>
      </c>
      <c r="AV26" s="59">
        <f>IF(H26=1,IF(E26&gt;HORAS!$C$104,E26-HORAS!$C$104),0)</f>
        <v>0</v>
      </c>
      <c r="AW26" s="67">
        <f t="shared" si="25"/>
        <v>0</v>
      </c>
      <c r="AX26" s="67">
        <f t="shared" si="26"/>
        <v>0</v>
      </c>
      <c r="AY26" s="68">
        <f>IF(AX26&lt;=HORAS!$B$115,0,IF(AX26&lt;=HORAS!$B$116,0.25,IF(AX26&lt;=HORAS!$B$117,0.5,IF(AX26&lt;=HORAS!$B$114,0.75,1))))</f>
        <v>0</v>
      </c>
      <c r="AZ26" s="67">
        <f t="shared" si="27"/>
        <v>0</v>
      </c>
      <c r="BA26" s="67"/>
    </row>
    <row r="27" spans="1:53" s="72" customFormat="1" hidden="1" x14ac:dyDescent="0.2">
      <c r="A27" s="64" t="s">
        <v>216</v>
      </c>
      <c r="B27" s="64" t="s">
        <v>55</v>
      </c>
      <c r="C27" s="76"/>
      <c r="D27" s="77"/>
      <c r="E27" s="78"/>
      <c r="F27" s="66">
        <f>IF(G27=1,0,IF(E27&gt;HORAS!$B$96,E27-HORAS!$B$96,))</f>
        <v>0</v>
      </c>
      <c r="G27" s="67">
        <f t="shared" si="0"/>
        <v>0</v>
      </c>
      <c r="H27" s="67">
        <f>IF(D27&gt;=HORAS!$B$103,1,0)</f>
        <v>0</v>
      </c>
      <c r="I27" s="68">
        <f t="shared" si="1"/>
        <v>0</v>
      </c>
      <c r="J27" s="68">
        <f>IF(I27&lt;=HORAS!$B$115,0,IF(I27&lt;=HORAS!$B$116,0.25,IF(I27&lt;=HORAS!$B$117,0.5,IF(I27&lt;=HORAS!$B$114,0.75,1))))</f>
        <v>0</v>
      </c>
      <c r="K27" s="69">
        <f>IF(G27=1,0,IF(E27&gt;HORAS!$B$97,E27-HORAS!$B$97,0))</f>
        <v>0</v>
      </c>
      <c r="L27" s="68">
        <f t="shared" si="2"/>
        <v>0</v>
      </c>
      <c r="M27" s="68">
        <f t="shared" si="3"/>
        <v>0</v>
      </c>
      <c r="N27" s="67">
        <f t="shared" si="4"/>
        <v>0</v>
      </c>
      <c r="O27" s="67">
        <f>IF(E27&lt;HORAS!$B$97,J27,0)</f>
        <v>0</v>
      </c>
      <c r="P27" s="67">
        <f t="shared" si="5"/>
        <v>0</v>
      </c>
      <c r="Q27" s="67">
        <f>IF(E27&gt;HORAS!$B$97,J27,0)</f>
        <v>0</v>
      </c>
      <c r="R27" s="67">
        <f t="shared" si="6"/>
        <v>0</v>
      </c>
      <c r="S27" s="67">
        <f t="shared" si="7"/>
        <v>0</v>
      </c>
      <c r="T27" s="67"/>
      <c r="U27" s="67">
        <f t="shared" si="8"/>
        <v>6</v>
      </c>
      <c r="V27" s="70" t="e">
        <f>VLOOKUP(C27,HORAS!$A$120:$A$137,1,FALSE)</f>
        <v>#N/A</v>
      </c>
      <c r="W27" s="67" t="b">
        <f t="shared" si="9"/>
        <v>1</v>
      </c>
      <c r="X27" s="59">
        <f t="shared" si="10"/>
        <v>0</v>
      </c>
      <c r="Y27" s="71">
        <f t="shared" si="11"/>
        <v>0</v>
      </c>
      <c r="Z27" s="71">
        <f t="shared" si="12"/>
        <v>0</v>
      </c>
      <c r="AA27" s="67">
        <f t="shared" si="13"/>
        <v>0</v>
      </c>
      <c r="AB27" s="67">
        <f t="shared" si="14"/>
        <v>0</v>
      </c>
      <c r="AC27" s="69">
        <f>IF(U27=7,IF(E27&gt;HORAS!$B$97,E27-HORAS!$B$97,0),IF(W27=FALSE,IF(E27&gt;HORAS!$B$97,E27-HORAS!$B$97,0),0))</f>
        <v>0</v>
      </c>
      <c r="AD27" s="71">
        <f t="shared" si="15"/>
        <v>0</v>
      </c>
      <c r="AE27" s="71">
        <f t="shared" si="16"/>
        <v>0</v>
      </c>
      <c r="AF27" s="68">
        <f>IF(AE27&lt;=HORAS!$B$115,0,IF(AE27&lt;=HORAS!$B$116,0.25,IF(AE27&lt;=HORAS!$B$117,0.5,IF(AE27&lt;=HORAS!$B$114,0.75,1))))</f>
        <v>0</v>
      </c>
      <c r="AG27" s="67">
        <f t="shared" si="17"/>
        <v>0</v>
      </c>
      <c r="AH27" s="67">
        <f>IF(AA27&gt;=8,IF(E27&lt;HORAS!$B$97,AF27,0),0)</f>
        <v>0</v>
      </c>
      <c r="AI27" s="67">
        <f>IF(E27&gt;=HORAS!$B$97,AF27,0)</f>
        <v>0</v>
      </c>
      <c r="AJ27" s="67">
        <f t="shared" si="18"/>
        <v>0</v>
      </c>
      <c r="AK27" s="67">
        <f t="shared" si="18"/>
        <v>0</v>
      </c>
      <c r="AL27" s="71">
        <f t="shared" si="19"/>
        <v>0</v>
      </c>
      <c r="AN27" s="59">
        <f t="shared" si="20"/>
        <v>0</v>
      </c>
      <c r="AO27" s="58">
        <f>IF(H27=1,IF(D27&lt;HORAS!$B$104,HORAS!$D$104-HORAS!$B$104,HORAS!$D$104-D27),0)</f>
        <v>0</v>
      </c>
      <c r="AP27" s="58">
        <f>IF(H27=1,IF(E27&gt;HORAS!$C$104,HORAS!$C$104,E27),0)</f>
        <v>0</v>
      </c>
      <c r="AQ27" s="58">
        <f t="shared" si="21"/>
        <v>0</v>
      </c>
      <c r="AR27" s="72">
        <f t="shared" si="22"/>
        <v>0</v>
      </c>
      <c r="AS27" s="72">
        <f t="shared" si="23"/>
        <v>0</v>
      </c>
      <c r="AT27" s="68">
        <f>IF(AS27&lt;=HORAS!$B$115,0,IF(AS27&lt;=HORAS!$B$116,0.25,IF(AS27&lt;=HORAS!$B$117,0.5,IF(AS27&lt;=HORAS!$B$114,0.75,1))))</f>
        <v>0</v>
      </c>
      <c r="AU27" s="67">
        <f t="shared" si="24"/>
        <v>0</v>
      </c>
      <c r="AV27" s="59">
        <f>IF(H27=1,IF(E27&gt;HORAS!$C$104,E27-HORAS!$C$104),0)</f>
        <v>0</v>
      </c>
      <c r="AW27" s="67">
        <f t="shared" si="25"/>
        <v>0</v>
      </c>
      <c r="AX27" s="67">
        <f t="shared" si="26"/>
        <v>0</v>
      </c>
      <c r="AY27" s="68">
        <f>IF(AX27&lt;=HORAS!$B$115,0,IF(AX27&lt;=HORAS!$B$116,0.25,IF(AX27&lt;=HORAS!$B$117,0.5,IF(AX27&lt;=HORAS!$B$114,0.75,1))))</f>
        <v>0</v>
      </c>
      <c r="AZ27" s="67">
        <f t="shared" si="27"/>
        <v>0</v>
      </c>
      <c r="BA27" s="67"/>
    </row>
    <row r="28" spans="1:53" s="72" customFormat="1" hidden="1" x14ac:dyDescent="0.2">
      <c r="A28" s="64" t="s">
        <v>217</v>
      </c>
      <c r="B28" s="64" t="s">
        <v>7</v>
      </c>
      <c r="C28" s="61"/>
      <c r="D28" s="62"/>
      <c r="E28" s="59"/>
      <c r="F28" s="66"/>
      <c r="G28" s="67"/>
      <c r="H28" s="67"/>
      <c r="I28" s="68"/>
      <c r="J28" s="68"/>
      <c r="K28" s="69"/>
      <c r="L28" s="68"/>
      <c r="M28" s="68"/>
      <c r="N28" s="67"/>
      <c r="O28" s="67"/>
      <c r="P28" s="67"/>
      <c r="Q28" s="67"/>
      <c r="R28" s="67">
        <f t="shared" si="6"/>
        <v>0</v>
      </c>
      <c r="S28" s="67">
        <f t="shared" si="7"/>
        <v>0</v>
      </c>
      <c r="T28" s="67"/>
      <c r="U28" s="67">
        <f t="shared" si="8"/>
        <v>6</v>
      </c>
      <c r="V28" s="70" t="e">
        <f>VLOOKUP(C28,HORAS!$A$120:$A$137,1,FALSE)</f>
        <v>#N/A</v>
      </c>
      <c r="W28" s="67" t="b">
        <f t="shared" si="9"/>
        <v>1</v>
      </c>
      <c r="X28" s="59">
        <f t="shared" si="10"/>
        <v>0</v>
      </c>
      <c r="Y28" s="71">
        <f t="shared" si="11"/>
        <v>0</v>
      </c>
      <c r="Z28" s="71">
        <f t="shared" si="12"/>
        <v>0</v>
      </c>
      <c r="AA28" s="67">
        <f t="shared" si="13"/>
        <v>0</v>
      </c>
      <c r="AB28" s="67">
        <f t="shared" si="14"/>
        <v>0</v>
      </c>
      <c r="AC28" s="69">
        <f>IF(U28=7,IF(E28&gt;HORAS!$B$97,E28-HORAS!$B$97,0),IF(W28=FALSE,IF(E28&gt;HORAS!$B$97,E28-HORAS!$B$97,0),0))</f>
        <v>0</v>
      </c>
      <c r="AD28" s="71">
        <f t="shared" si="15"/>
        <v>0</v>
      </c>
      <c r="AE28" s="71">
        <f t="shared" si="16"/>
        <v>0</v>
      </c>
      <c r="AF28" s="68">
        <f>IF(AE28&lt;=HORAS!$B$115,0,IF(AE28&lt;=HORAS!$B$116,0.25,IF(AE28&lt;=HORAS!$B$117,0.5,IF(AE28&lt;=HORAS!$B$114,0.75,1))))</f>
        <v>0</v>
      </c>
      <c r="AG28" s="67">
        <f t="shared" si="17"/>
        <v>0</v>
      </c>
      <c r="AH28" s="67">
        <f>IF(AA28&gt;=8,IF(E28&lt;HORAS!$B$97,AF28,0),0)</f>
        <v>0</v>
      </c>
      <c r="AI28" s="67">
        <f>IF(E28&gt;=HORAS!$B$97,AF28,0)</f>
        <v>0</v>
      </c>
      <c r="AJ28" s="67">
        <f t="shared" ref="AJ28:AK89" si="28">AA28+AG28</f>
        <v>0</v>
      </c>
      <c r="AK28" s="67">
        <f t="shared" si="28"/>
        <v>0</v>
      </c>
      <c r="AL28" s="71">
        <f t="shared" si="19"/>
        <v>0</v>
      </c>
      <c r="AN28" s="59">
        <f t="shared" si="20"/>
        <v>0</v>
      </c>
      <c r="AO28" s="58">
        <f>IF(H28=1,IF(D28&lt;HORAS!$B$104,HORAS!$D$104-HORAS!$B$104,HORAS!$D$104-D28),0)</f>
        <v>0</v>
      </c>
      <c r="AP28" s="58">
        <f>IF(H28=1,IF(E28&gt;HORAS!$C$104,HORAS!$C$104,E28),0)</f>
        <v>0</v>
      </c>
      <c r="AQ28" s="58">
        <f t="shared" si="21"/>
        <v>0</v>
      </c>
      <c r="AR28" s="72">
        <f t="shared" si="22"/>
        <v>0</v>
      </c>
      <c r="AS28" s="72">
        <f t="shared" si="23"/>
        <v>0</v>
      </c>
      <c r="AT28" s="68">
        <f>IF(AS28&lt;=HORAS!$B$115,0,IF(AS28&lt;=HORAS!$B$116,0.25,IF(AS28&lt;=HORAS!$B$117,0.5,IF(AS28&lt;=HORAS!$B$114,0.75,1))))</f>
        <v>0</v>
      </c>
      <c r="AU28" s="67">
        <f t="shared" si="24"/>
        <v>0</v>
      </c>
      <c r="AV28" s="59">
        <f>IF(H28=1,IF(E28&gt;HORAS!$C$104,E28-HORAS!$C$104),0)</f>
        <v>0</v>
      </c>
      <c r="AW28" s="67">
        <f t="shared" si="25"/>
        <v>0</v>
      </c>
      <c r="AX28" s="67">
        <f t="shared" si="26"/>
        <v>0</v>
      </c>
      <c r="AY28" s="68">
        <f>IF(AX28&lt;=HORAS!$B$115,0,IF(AX28&lt;=HORAS!$B$116,0.25,IF(AX28&lt;=HORAS!$B$117,0.5,IF(AX28&lt;=HORAS!$B$114,0.75,1))))</f>
        <v>0</v>
      </c>
      <c r="AZ28" s="67">
        <f t="shared" si="27"/>
        <v>0</v>
      </c>
      <c r="BA28" s="67"/>
    </row>
    <row r="29" spans="1:53" s="72" customFormat="1" hidden="1" x14ac:dyDescent="0.2">
      <c r="A29" s="64" t="s">
        <v>217</v>
      </c>
      <c r="B29" s="64" t="s">
        <v>7</v>
      </c>
      <c r="C29" s="61"/>
      <c r="D29" s="62"/>
      <c r="E29" s="59"/>
      <c r="F29" s="66">
        <f>IF(G29=1,0,IF(E29&gt;HORAS!$B$96,E29-HORAS!$B$96,))</f>
        <v>0</v>
      </c>
      <c r="G29" s="67">
        <f t="shared" ref="G29:G91" si="29">IF(U29=7,1,IF(W29=FALSE,1,0))</f>
        <v>0</v>
      </c>
      <c r="H29" s="67">
        <f>IF(D29&gt;=HORAS!$B$103,1,0)</f>
        <v>0</v>
      </c>
      <c r="I29" s="68">
        <f t="shared" ref="I29:I91" si="30">MINUTE(F29)</f>
        <v>0</v>
      </c>
      <c r="J29" s="68">
        <f>IF(I29&lt;=HORAS!$B$115,0,IF(I29&lt;=HORAS!$B$116,0.25,IF(I29&lt;=HORAS!$B$117,0.5,IF(I29&lt;=HORAS!$B$114,0.75,1))))</f>
        <v>0</v>
      </c>
      <c r="K29" s="69">
        <f>IF(G29=1,0,IF(E29&gt;HORAS!$B$97,E29-HORAS!$B$97,0))</f>
        <v>0</v>
      </c>
      <c r="L29" s="68">
        <f t="shared" ref="L29:L91" si="31">MINUTE(K29)</f>
        <v>0</v>
      </c>
      <c r="M29" s="68">
        <f t="shared" ref="M29:M91" si="32">HOUR(F29)</f>
        <v>0</v>
      </c>
      <c r="N29" s="67">
        <f t="shared" ref="N29:N91" si="33">M29-P29</f>
        <v>0</v>
      </c>
      <c r="O29" s="67">
        <f>IF(E29&lt;HORAS!$B$97,J29,0)</f>
        <v>0</v>
      </c>
      <c r="P29" s="67">
        <f t="shared" ref="P29:P91" si="34">HOUR(K29)</f>
        <v>0</v>
      </c>
      <c r="Q29" s="67">
        <f>IF(E29&gt;HORAS!$B$97,J29,0)</f>
        <v>0</v>
      </c>
      <c r="R29" s="67">
        <f t="shared" si="6"/>
        <v>0</v>
      </c>
      <c r="S29" s="67">
        <f t="shared" si="7"/>
        <v>0</v>
      </c>
      <c r="T29" s="67"/>
      <c r="U29" s="67">
        <f t="shared" si="8"/>
        <v>6</v>
      </c>
      <c r="V29" s="70" t="e">
        <f>VLOOKUP(C29,HORAS!$A$120:$A$137,1,FALSE)</f>
        <v>#N/A</v>
      </c>
      <c r="W29" s="67" t="b">
        <f t="shared" si="9"/>
        <v>1</v>
      </c>
      <c r="X29" s="59">
        <f t="shared" si="10"/>
        <v>0</v>
      </c>
      <c r="Y29" s="71">
        <f t="shared" si="11"/>
        <v>0</v>
      </c>
      <c r="Z29" s="71">
        <f t="shared" si="12"/>
        <v>0</v>
      </c>
      <c r="AA29" s="67">
        <f t="shared" si="13"/>
        <v>0</v>
      </c>
      <c r="AB29" s="67">
        <f t="shared" si="14"/>
        <v>0</v>
      </c>
      <c r="AC29" s="69">
        <f>IF(U29=7,IF(E29&gt;HORAS!$B$97,E29-HORAS!$B$97,0),IF(W29=FALSE,IF(E29&gt;HORAS!$B$97,E29-HORAS!$B$97,0),0))</f>
        <v>0</v>
      </c>
      <c r="AD29" s="71">
        <f t="shared" si="15"/>
        <v>0</v>
      </c>
      <c r="AE29" s="71">
        <f t="shared" si="16"/>
        <v>0</v>
      </c>
      <c r="AF29" s="68">
        <f>IF(AE29&lt;=HORAS!$B$115,0,IF(AE29&lt;=HORAS!$B$116,0.25,IF(AE29&lt;=HORAS!$B$117,0.5,IF(AE29&lt;=HORAS!$B$114,0.75,1))))</f>
        <v>0</v>
      </c>
      <c r="AG29" s="67">
        <f t="shared" si="17"/>
        <v>0</v>
      </c>
      <c r="AH29" s="67">
        <f>IF(AA29&gt;=8,IF(E29&lt;HORAS!$B$97,AF29,0),0)</f>
        <v>0</v>
      </c>
      <c r="AI29" s="67">
        <f>IF(E29&gt;=HORAS!$B$97,AF29,0)</f>
        <v>0</v>
      </c>
      <c r="AJ29" s="67">
        <f t="shared" si="28"/>
        <v>0</v>
      </c>
      <c r="AK29" s="67">
        <f t="shared" si="28"/>
        <v>0</v>
      </c>
      <c r="AL29" s="71">
        <f t="shared" si="19"/>
        <v>0</v>
      </c>
      <c r="AN29" s="59">
        <f t="shared" si="20"/>
        <v>0</v>
      </c>
      <c r="AO29" s="58">
        <f>IF(H29=1,IF(D29&lt;HORAS!$B$104,HORAS!$D$104-HORAS!$B$104,HORAS!$D$104-D29),0)</f>
        <v>0</v>
      </c>
      <c r="AP29" s="58">
        <f>IF(H29=1,IF(E29&gt;HORAS!$C$104,HORAS!$C$104,E29),0)</f>
        <v>0</v>
      </c>
      <c r="AQ29" s="58">
        <f t="shared" si="21"/>
        <v>0</v>
      </c>
      <c r="AR29" s="72">
        <f t="shared" si="22"/>
        <v>0</v>
      </c>
      <c r="AS29" s="72">
        <f t="shared" si="23"/>
        <v>0</v>
      </c>
      <c r="AT29" s="68">
        <f>IF(AS29&lt;=HORAS!$B$115,0,IF(AS29&lt;=HORAS!$B$116,0.25,IF(AS29&lt;=HORAS!$B$117,0.5,IF(AS29&lt;=HORAS!$B$114,0.75,1))))</f>
        <v>0</v>
      </c>
      <c r="AU29" s="67">
        <f t="shared" si="24"/>
        <v>0</v>
      </c>
      <c r="AV29" s="59">
        <f>IF(H29=1,IF(E29&gt;HORAS!$C$104,E29-HORAS!$C$104),0)</f>
        <v>0</v>
      </c>
      <c r="AW29" s="67">
        <f t="shared" si="25"/>
        <v>0</v>
      </c>
      <c r="AX29" s="67">
        <f t="shared" si="26"/>
        <v>0</v>
      </c>
      <c r="AY29" s="68">
        <f>IF(AX29&lt;=HORAS!$B$115,0,IF(AX29&lt;=HORAS!$B$116,0.25,IF(AX29&lt;=HORAS!$B$117,0.5,IF(AX29&lt;=HORAS!$B$114,0.75,1))))</f>
        <v>0</v>
      </c>
      <c r="AZ29" s="67">
        <f t="shared" si="27"/>
        <v>0</v>
      </c>
      <c r="BA29" s="67"/>
    </row>
    <row r="30" spans="1:53" s="72" customFormat="1" hidden="1" x14ac:dyDescent="0.2">
      <c r="A30" s="64" t="s">
        <v>217</v>
      </c>
      <c r="B30" s="64" t="s">
        <v>7</v>
      </c>
      <c r="C30" s="61"/>
      <c r="D30" s="62"/>
      <c r="E30" s="59"/>
      <c r="F30" s="66">
        <f>IF(G30=1,0,IF(E30&gt;HORAS!$B$96,E30-HORAS!$B$96,))</f>
        <v>0</v>
      </c>
      <c r="G30" s="67">
        <f t="shared" si="29"/>
        <v>0</v>
      </c>
      <c r="H30" s="67">
        <f>IF(D30&gt;=HORAS!$B$103,1,0)</f>
        <v>0</v>
      </c>
      <c r="I30" s="68">
        <f t="shared" si="30"/>
        <v>0</v>
      </c>
      <c r="J30" s="68">
        <f>IF(I30&lt;=HORAS!$B$115,0,IF(I30&lt;=HORAS!$B$116,0.25,IF(I30&lt;=HORAS!$B$117,0.5,IF(I30&lt;=HORAS!$B$114,0.75,1))))</f>
        <v>0</v>
      </c>
      <c r="K30" s="69">
        <f>IF(G30=1,0,IF(E30&gt;HORAS!$B$97,E30-HORAS!$B$97,0))</f>
        <v>0</v>
      </c>
      <c r="L30" s="68">
        <f t="shared" si="31"/>
        <v>0</v>
      </c>
      <c r="M30" s="68">
        <f t="shared" si="32"/>
        <v>0</v>
      </c>
      <c r="N30" s="67">
        <f t="shared" si="33"/>
        <v>0</v>
      </c>
      <c r="O30" s="67">
        <f>IF(E30&lt;HORAS!$B$97,J30,0)</f>
        <v>0</v>
      </c>
      <c r="P30" s="67">
        <f t="shared" si="34"/>
        <v>0</v>
      </c>
      <c r="Q30" s="67">
        <f>IF(E30&gt;HORAS!$B$97,J30,0)</f>
        <v>0</v>
      </c>
      <c r="R30" s="67">
        <f t="shared" si="6"/>
        <v>0</v>
      </c>
      <c r="S30" s="67">
        <f t="shared" si="7"/>
        <v>0</v>
      </c>
      <c r="T30" s="67"/>
      <c r="U30" s="67">
        <f t="shared" si="8"/>
        <v>6</v>
      </c>
      <c r="V30" s="70" t="e">
        <f>VLOOKUP(C30,HORAS!$A$120:$A$137,1,FALSE)</f>
        <v>#N/A</v>
      </c>
      <c r="W30" s="67" t="b">
        <f t="shared" si="9"/>
        <v>1</v>
      </c>
      <c r="X30" s="59">
        <f t="shared" si="10"/>
        <v>0</v>
      </c>
      <c r="Y30" s="71">
        <f t="shared" si="11"/>
        <v>0</v>
      </c>
      <c r="Z30" s="71">
        <f t="shared" si="12"/>
        <v>0</v>
      </c>
      <c r="AA30" s="67">
        <f t="shared" si="13"/>
        <v>0</v>
      </c>
      <c r="AB30" s="67">
        <f t="shared" si="14"/>
        <v>0</v>
      </c>
      <c r="AC30" s="69">
        <f>IF(U30=7,IF(E30&gt;HORAS!$B$97,E30-HORAS!$B$97,0),IF(W30=FALSE,IF(E30&gt;HORAS!$B$97,E30-HORAS!$B$97,0),0))</f>
        <v>0</v>
      </c>
      <c r="AD30" s="71">
        <f t="shared" si="15"/>
        <v>0</v>
      </c>
      <c r="AE30" s="71">
        <f t="shared" si="16"/>
        <v>0</v>
      </c>
      <c r="AF30" s="68">
        <f>IF(AE30&lt;=HORAS!$B$115,0,IF(AE30&lt;=HORAS!$B$116,0.25,IF(AE30&lt;=HORAS!$B$117,0.5,IF(AE30&lt;=HORAS!$B$114,0.75,1))))</f>
        <v>0</v>
      </c>
      <c r="AG30" s="67">
        <f t="shared" si="17"/>
        <v>0</v>
      </c>
      <c r="AH30" s="67">
        <f>IF(AA30&gt;=8,IF(E30&lt;HORAS!$B$97,AF30,0),0)</f>
        <v>0</v>
      </c>
      <c r="AI30" s="67">
        <f>IF(E30&gt;=HORAS!$B$97,AF30,0)</f>
        <v>0</v>
      </c>
      <c r="AJ30" s="67">
        <f t="shared" si="28"/>
        <v>0</v>
      </c>
      <c r="AK30" s="67">
        <f t="shared" si="28"/>
        <v>0</v>
      </c>
      <c r="AL30" s="71">
        <f t="shared" si="19"/>
        <v>0</v>
      </c>
      <c r="AN30" s="59">
        <f t="shared" si="20"/>
        <v>0</v>
      </c>
      <c r="AO30" s="58">
        <f>IF(H30=1,IF(D30&lt;HORAS!$B$104,HORAS!$D$104-HORAS!$B$104,HORAS!$D$104-D30),0)</f>
        <v>0</v>
      </c>
      <c r="AP30" s="58">
        <f>IF(H30=1,IF(E30&gt;HORAS!$C$104,HORAS!$C$104,E30),0)</f>
        <v>0</v>
      </c>
      <c r="AQ30" s="58">
        <f t="shared" si="21"/>
        <v>0</v>
      </c>
      <c r="AR30" s="72">
        <f t="shared" si="22"/>
        <v>0</v>
      </c>
      <c r="AS30" s="72">
        <f t="shared" si="23"/>
        <v>0</v>
      </c>
      <c r="AT30" s="68">
        <f>IF(AS30&lt;=HORAS!$B$115,0,IF(AS30&lt;=HORAS!$B$116,0.25,IF(AS30&lt;=HORAS!$B$117,0.5,IF(AS30&lt;=HORAS!$B$114,0.75,1))))</f>
        <v>0</v>
      </c>
      <c r="AU30" s="67">
        <f t="shared" si="24"/>
        <v>0</v>
      </c>
      <c r="AV30" s="59">
        <f>IF(H30=1,IF(E30&gt;HORAS!$C$104,E30-HORAS!$C$104),0)</f>
        <v>0</v>
      </c>
      <c r="AW30" s="67">
        <f t="shared" si="25"/>
        <v>0</v>
      </c>
      <c r="AX30" s="67">
        <f t="shared" si="26"/>
        <v>0</v>
      </c>
      <c r="AY30" s="68">
        <f>IF(AX30&lt;=HORAS!$B$115,0,IF(AX30&lt;=HORAS!$B$116,0.25,IF(AX30&lt;=HORAS!$B$117,0.5,IF(AX30&lt;=HORAS!$B$114,0.75,1))))</f>
        <v>0</v>
      </c>
      <c r="AZ30" s="67">
        <f t="shared" si="27"/>
        <v>0</v>
      </c>
      <c r="BA30" s="67"/>
    </row>
    <row r="31" spans="1:53" s="72" customFormat="1" hidden="1" x14ac:dyDescent="0.2">
      <c r="A31" s="64" t="s">
        <v>217</v>
      </c>
      <c r="B31" s="64" t="s">
        <v>7</v>
      </c>
      <c r="C31" s="61"/>
      <c r="D31" s="62"/>
      <c r="E31" s="59"/>
      <c r="F31" s="66">
        <f>IF(G31=1,0,IF(E31&gt;HORAS!$B$96,E31-HORAS!$B$96,))</f>
        <v>0</v>
      </c>
      <c r="G31" s="67">
        <f t="shared" si="29"/>
        <v>0</v>
      </c>
      <c r="H31" s="67">
        <f>IF(D31&gt;=HORAS!$B$103,1,0)</f>
        <v>0</v>
      </c>
      <c r="I31" s="68">
        <f t="shared" si="30"/>
        <v>0</v>
      </c>
      <c r="J31" s="68">
        <f>IF(I31&lt;=HORAS!$B$115,0,IF(I31&lt;=HORAS!$B$116,0.25,IF(I31&lt;=HORAS!$B$117,0.5,IF(I31&lt;=HORAS!$B$114,0.75,1))))</f>
        <v>0</v>
      </c>
      <c r="K31" s="69">
        <f>IF(G31=1,0,IF(E31&gt;HORAS!$B$97,E31-HORAS!$B$97,0))</f>
        <v>0</v>
      </c>
      <c r="L31" s="68">
        <f t="shared" si="31"/>
        <v>0</v>
      </c>
      <c r="M31" s="68">
        <f t="shared" si="32"/>
        <v>0</v>
      </c>
      <c r="N31" s="67">
        <f t="shared" si="33"/>
        <v>0</v>
      </c>
      <c r="O31" s="67">
        <f>IF(E31&lt;HORAS!$B$97,J31,0)</f>
        <v>0</v>
      </c>
      <c r="P31" s="67">
        <f t="shared" si="34"/>
        <v>0</v>
      </c>
      <c r="Q31" s="67">
        <f>IF(E31&gt;HORAS!$B$97,J31,0)</f>
        <v>0</v>
      </c>
      <c r="R31" s="67">
        <f t="shared" si="6"/>
        <v>0</v>
      </c>
      <c r="S31" s="67">
        <f t="shared" si="7"/>
        <v>0</v>
      </c>
      <c r="T31" s="67"/>
      <c r="U31" s="67">
        <f t="shared" si="8"/>
        <v>6</v>
      </c>
      <c r="V31" s="70" t="e">
        <f>VLOOKUP(C31,HORAS!$A$120:$A$137,1,FALSE)</f>
        <v>#N/A</v>
      </c>
      <c r="W31" s="67" t="b">
        <f t="shared" si="9"/>
        <v>1</v>
      </c>
      <c r="X31" s="59">
        <f t="shared" si="10"/>
        <v>0</v>
      </c>
      <c r="Y31" s="71">
        <f t="shared" si="11"/>
        <v>0</v>
      </c>
      <c r="Z31" s="71">
        <f t="shared" si="12"/>
        <v>0</v>
      </c>
      <c r="AA31" s="67">
        <f t="shared" si="13"/>
        <v>0</v>
      </c>
      <c r="AB31" s="67">
        <f t="shared" si="14"/>
        <v>0</v>
      </c>
      <c r="AC31" s="69">
        <f>IF(U31=7,IF(E31&gt;HORAS!$B$97,E31-HORAS!$B$97,0),IF(W31=FALSE,IF(E31&gt;HORAS!$B$97,E31-HORAS!$B$97,0),0))</f>
        <v>0</v>
      </c>
      <c r="AD31" s="71">
        <f t="shared" si="15"/>
        <v>0</v>
      </c>
      <c r="AE31" s="71">
        <f t="shared" si="16"/>
        <v>0</v>
      </c>
      <c r="AF31" s="68">
        <f>IF(AE31&lt;=HORAS!$B$115,0,IF(AE31&lt;=HORAS!$B$116,0.25,IF(AE31&lt;=HORAS!$B$117,0.5,IF(AE31&lt;=HORAS!$B$114,0.75,1))))</f>
        <v>0</v>
      </c>
      <c r="AG31" s="67">
        <f t="shared" si="17"/>
        <v>0</v>
      </c>
      <c r="AH31" s="67">
        <f>IF(AA31&gt;=8,IF(E31&lt;HORAS!$B$97,AF31,0),0)</f>
        <v>0</v>
      </c>
      <c r="AI31" s="67">
        <f>IF(E31&gt;=HORAS!$B$97,AF31,0)</f>
        <v>0</v>
      </c>
      <c r="AJ31" s="67">
        <f t="shared" si="28"/>
        <v>0</v>
      </c>
      <c r="AK31" s="67">
        <f t="shared" si="28"/>
        <v>0</v>
      </c>
      <c r="AL31" s="71">
        <f t="shared" si="19"/>
        <v>0</v>
      </c>
      <c r="AN31" s="59">
        <f t="shared" si="20"/>
        <v>0</v>
      </c>
      <c r="AO31" s="58">
        <f>IF(H31=1,IF(D31&lt;HORAS!$B$104,HORAS!$D$104-HORAS!$B$104,HORAS!$D$104-D31),0)</f>
        <v>0</v>
      </c>
      <c r="AP31" s="58">
        <f>IF(H31=1,IF(E31&gt;HORAS!$C$104,HORAS!$C$104,E31),0)</f>
        <v>0</v>
      </c>
      <c r="AQ31" s="58">
        <f t="shared" si="21"/>
        <v>0</v>
      </c>
      <c r="AR31" s="72">
        <f t="shared" si="22"/>
        <v>0</v>
      </c>
      <c r="AS31" s="72">
        <f t="shared" si="23"/>
        <v>0</v>
      </c>
      <c r="AT31" s="68">
        <f>IF(AS31&lt;=HORAS!$B$115,0,IF(AS31&lt;=HORAS!$B$116,0.25,IF(AS31&lt;=HORAS!$B$117,0.5,IF(AS31&lt;=HORAS!$B$114,0.75,1))))</f>
        <v>0</v>
      </c>
      <c r="AU31" s="67">
        <f t="shared" si="24"/>
        <v>0</v>
      </c>
      <c r="AV31" s="59">
        <f>IF(H31=1,IF(E31&gt;HORAS!$C$104,E31-HORAS!$C$104),0)</f>
        <v>0</v>
      </c>
      <c r="AW31" s="67">
        <f t="shared" si="25"/>
        <v>0</v>
      </c>
      <c r="AX31" s="67">
        <f t="shared" si="26"/>
        <v>0</v>
      </c>
      <c r="AY31" s="68">
        <f>IF(AX31&lt;=HORAS!$B$115,0,IF(AX31&lt;=HORAS!$B$116,0.25,IF(AX31&lt;=HORAS!$B$117,0.5,IF(AX31&lt;=HORAS!$B$114,0.75,1))))</f>
        <v>0</v>
      </c>
      <c r="AZ31" s="67">
        <f t="shared" si="27"/>
        <v>0</v>
      </c>
      <c r="BA31" s="67"/>
    </row>
    <row r="32" spans="1:53" s="72" customFormat="1" hidden="1" x14ac:dyDescent="0.2">
      <c r="A32" s="64" t="s">
        <v>217</v>
      </c>
      <c r="B32" s="64" t="s">
        <v>7</v>
      </c>
      <c r="C32" s="61"/>
      <c r="D32" s="62"/>
      <c r="E32" s="59"/>
      <c r="F32" s="66">
        <f>IF(G32=1,0,IF(E32&gt;HORAS!$B$96,E32-HORAS!$B$96,))</f>
        <v>0</v>
      </c>
      <c r="G32" s="67">
        <f t="shared" si="29"/>
        <v>0</v>
      </c>
      <c r="H32" s="67">
        <f>IF(D32&gt;=HORAS!$B$103,1,0)</f>
        <v>0</v>
      </c>
      <c r="I32" s="68">
        <f t="shared" si="30"/>
        <v>0</v>
      </c>
      <c r="J32" s="68">
        <f>IF(I32&lt;=HORAS!$B$115,0,IF(I32&lt;=HORAS!$B$116,0.25,IF(I32&lt;=HORAS!$B$117,0.5,IF(I32&lt;=HORAS!$B$114,0.75,1))))</f>
        <v>0</v>
      </c>
      <c r="K32" s="69">
        <f>IF(G32=1,0,IF(E32&gt;HORAS!$B$97,E32-HORAS!$B$97,0))</f>
        <v>0</v>
      </c>
      <c r="L32" s="68">
        <f t="shared" si="31"/>
        <v>0</v>
      </c>
      <c r="M32" s="68">
        <f t="shared" si="32"/>
        <v>0</v>
      </c>
      <c r="N32" s="67">
        <f t="shared" si="33"/>
        <v>0</v>
      </c>
      <c r="O32" s="67">
        <f>IF(E32&lt;HORAS!$B$97,J32,0)</f>
        <v>0</v>
      </c>
      <c r="P32" s="67">
        <f t="shared" si="34"/>
        <v>0</v>
      </c>
      <c r="Q32" s="67">
        <f>IF(E32&gt;HORAS!$B$97,J32,0)</f>
        <v>0</v>
      </c>
      <c r="R32" s="67">
        <f t="shared" si="6"/>
        <v>0</v>
      </c>
      <c r="S32" s="67">
        <f t="shared" si="7"/>
        <v>0</v>
      </c>
      <c r="T32" s="67"/>
      <c r="U32" s="67">
        <f t="shared" si="8"/>
        <v>6</v>
      </c>
      <c r="V32" s="70" t="e">
        <f>VLOOKUP(C32,HORAS!$A$120:$A$137,1,FALSE)</f>
        <v>#N/A</v>
      </c>
      <c r="W32" s="67" t="b">
        <f t="shared" si="9"/>
        <v>1</v>
      </c>
      <c r="X32" s="59">
        <f t="shared" si="10"/>
        <v>0</v>
      </c>
      <c r="Y32" s="71">
        <f t="shared" si="11"/>
        <v>0</v>
      </c>
      <c r="Z32" s="71">
        <f t="shared" si="12"/>
        <v>0</v>
      </c>
      <c r="AA32" s="67">
        <f t="shared" si="13"/>
        <v>0</v>
      </c>
      <c r="AB32" s="67">
        <f t="shared" si="14"/>
        <v>0</v>
      </c>
      <c r="AC32" s="69">
        <f>IF(U32=7,IF(E32&gt;HORAS!$B$97,E32-HORAS!$B$97,0),IF(W32=FALSE,IF(E32&gt;HORAS!$B$97,E32-HORAS!$B$97,0),0))</f>
        <v>0</v>
      </c>
      <c r="AD32" s="71">
        <f t="shared" si="15"/>
        <v>0</v>
      </c>
      <c r="AE32" s="71">
        <f t="shared" si="16"/>
        <v>0</v>
      </c>
      <c r="AF32" s="68">
        <f>IF(AE32&lt;=HORAS!$B$115,0,IF(AE32&lt;=HORAS!$B$116,0.25,IF(AE32&lt;=HORAS!$B$117,0.5,IF(AE32&lt;=HORAS!$B$114,0.75,1))))</f>
        <v>0</v>
      </c>
      <c r="AG32" s="67">
        <f t="shared" si="17"/>
        <v>0</v>
      </c>
      <c r="AH32" s="67">
        <f>IF(AA32&gt;=8,IF(E32&lt;HORAS!$B$97,AF32,0),0)</f>
        <v>0</v>
      </c>
      <c r="AI32" s="67">
        <f>IF(E32&gt;=HORAS!$B$97,AF32,0)</f>
        <v>0</v>
      </c>
      <c r="AJ32" s="67">
        <f t="shared" si="28"/>
        <v>0</v>
      </c>
      <c r="AK32" s="67">
        <f t="shared" si="28"/>
        <v>0</v>
      </c>
      <c r="AL32" s="71">
        <f t="shared" si="19"/>
        <v>0</v>
      </c>
      <c r="AN32" s="59">
        <f t="shared" si="20"/>
        <v>0</v>
      </c>
      <c r="AO32" s="58">
        <f>IF(H32=1,IF(D32&lt;HORAS!$B$104,HORAS!$D$104-HORAS!$B$104,HORAS!$D$104-D32),0)</f>
        <v>0</v>
      </c>
      <c r="AP32" s="58">
        <f>IF(H32=1,IF(E32&gt;HORAS!$C$104,HORAS!$C$104,E32),0)</f>
        <v>0</v>
      </c>
      <c r="AQ32" s="58">
        <f t="shared" si="21"/>
        <v>0</v>
      </c>
      <c r="AR32" s="72">
        <f t="shared" si="22"/>
        <v>0</v>
      </c>
      <c r="AS32" s="72">
        <f t="shared" si="23"/>
        <v>0</v>
      </c>
      <c r="AT32" s="68">
        <f>IF(AS32&lt;=HORAS!$B$115,0,IF(AS32&lt;=HORAS!$B$116,0.25,IF(AS32&lt;=HORAS!$B$117,0.5,IF(AS32&lt;=HORAS!$B$114,0.75,1))))</f>
        <v>0</v>
      </c>
      <c r="AU32" s="67">
        <f t="shared" si="24"/>
        <v>0</v>
      </c>
      <c r="AV32" s="59">
        <f>IF(H32=1,IF(E32&gt;HORAS!$C$104,E32-HORAS!$C$104),0)</f>
        <v>0</v>
      </c>
      <c r="AW32" s="67">
        <f t="shared" si="25"/>
        <v>0</v>
      </c>
      <c r="AX32" s="67">
        <f t="shared" si="26"/>
        <v>0</v>
      </c>
      <c r="AY32" s="68">
        <f>IF(AX32&lt;=HORAS!$B$115,0,IF(AX32&lt;=HORAS!$B$116,0.25,IF(AX32&lt;=HORAS!$B$117,0.5,IF(AX32&lt;=HORAS!$B$114,0.75,1))))</f>
        <v>0</v>
      </c>
      <c r="AZ32" s="67">
        <f t="shared" si="27"/>
        <v>0</v>
      </c>
      <c r="BA32" s="67"/>
    </row>
    <row r="33" spans="1:53" s="72" customFormat="1" hidden="1" x14ac:dyDescent="0.2">
      <c r="A33" s="64" t="s">
        <v>217</v>
      </c>
      <c r="B33" s="64" t="s">
        <v>7</v>
      </c>
      <c r="C33" s="61"/>
      <c r="D33" s="62"/>
      <c r="E33" s="59"/>
      <c r="F33" s="66">
        <f>IF(G33=1,0,IF(E33&gt;HORAS!$B$96,E33-HORAS!$B$96,))</f>
        <v>0</v>
      </c>
      <c r="G33" s="67">
        <f t="shared" si="29"/>
        <v>0</v>
      </c>
      <c r="H33" s="67">
        <f>IF(D33&gt;=HORAS!$B$103,1,0)</f>
        <v>0</v>
      </c>
      <c r="I33" s="68">
        <f t="shared" si="30"/>
        <v>0</v>
      </c>
      <c r="J33" s="68">
        <f>IF(I33&lt;=HORAS!$B$115,0,IF(I33&lt;=HORAS!$B$116,0.25,IF(I33&lt;=HORAS!$B$117,0.5,IF(I33&lt;=HORAS!$B$114,0.75,1))))</f>
        <v>0</v>
      </c>
      <c r="K33" s="69">
        <f>IF(G33=1,0,IF(E33&gt;HORAS!$B$97,E33-HORAS!$B$97,0))</f>
        <v>0</v>
      </c>
      <c r="L33" s="68">
        <f t="shared" si="31"/>
        <v>0</v>
      </c>
      <c r="M33" s="68">
        <f t="shared" si="32"/>
        <v>0</v>
      </c>
      <c r="N33" s="67">
        <f t="shared" si="33"/>
        <v>0</v>
      </c>
      <c r="O33" s="67">
        <f>IF(E33&lt;HORAS!$B$97,J33,0)</f>
        <v>0</v>
      </c>
      <c r="P33" s="67">
        <f t="shared" si="34"/>
        <v>0</v>
      </c>
      <c r="Q33" s="67">
        <f>IF(E33&gt;HORAS!$B$97,J33,0)</f>
        <v>0</v>
      </c>
      <c r="R33" s="67">
        <f t="shared" si="6"/>
        <v>0</v>
      </c>
      <c r="S33" s="67">
        <f t="shared" si="7"/>
        <v>0</v>
      </c>
      <c r="T33" s="67"/>
      <c r="U33" s="67">
        <f t="shared" si="8"/>
        <v>6</v>
      </c>
      <c r="V33" s="70" t="e">
        <f>VLOOKUP(C33,HORAS!$A$120:$A$137,1,FALSE)</f>
        <v>#N/A</v>
      </c>
      <c r="W33" s="67" t="b">
        <f t="shared" si="9"/>
        <v>1</v>
      </c>
      <c r="X33" s="59">
        <f t="shared" si="10"/>
        <v>0</v>
      </c>
      <c r="Y33" s="71">
        <f t="shared" si="11"/>
        <v>0</v>
      </c>
      <c r="Z33" s="71">
        <f t="shared" si="12"/>
        <v>0</v>
      </c>
      <c r="AA33" s="67">
        <f t="shared" si="13"/>
        <v>0</v>
      </c>
      <c r="AB33" s="67">
        <f t="shared" si="14"/>
        <v>0</v>
      </c>
      <c r="AC33" s="69">
        <f>IF(U33=7,IF(E33&gt;HORAS!$B$97,E33-HORAS!$B$97,0),IF(W33=FALSE,IF(E33&gt;HORAS!$B$97,E33-HORAS!$B$97,0),0))</f>
        <v>0</v>
      </c>
      <c r="AD33" s="71">
        <f t="shared" si="15"/>
        <v>0</v>
      </c>
      <c r="AE33" s="71">
        <f t="shared" si="16"/>
        <v>0</v>
      </c>
      <c r="AF33" s="68">
        <f>IF(AE33&lt;=HORAS!$B$115,0,IF(AE33&lt;=HORAS!$B$116,0.25,IF(AE33&lt;=HORAS!$B$117,0.5,IF(AE33&lt;=HORAS!$B$114,0.75,1))))</f>
        <v>0</v>
      </c>
      <c r="AG33" s="67">
        <f t="shared" si="17"/>
        <v>0</v>
      </c>
      <c r="AH33" s="67">
        <f>IF(AA33&gt;=8,IF(E33&lt;HORAS!$B$97,AF33,0),0)</f>
        <v>0</v>
      </c>
      <c r="AI33" s="67">
        <f>IF(E33&gt;=HORAS!$B$97,AF33,0)</f>
        <v>0</v>
      </c>
      <c r="AJ33" s="67">
        <f t="shared" si="28"/>
        <v>0</v>
      </c>
      <c r="AK33" s="67">
        <f t="shared" si="28"/>
        <v>0</v>
      </c>
      <c r="AL33" s="71">
        <f t="shared" si="19"/>
        <v>0</v>
      </c>
      <c r="AN33" s="59">
        <f t="shared" si="20"/>
        <v>0</v>
      </c>
      <c r="AO33" s="58">
        <f>IF(H33=1,IF(D33&lt;HORAS!$B$104,HORAS!$D$104-HORAS!$B$104,HORAS!$D$104-D33),0)</f>
        <v>0</v>
      </c>
      <c r="AP33" s="58">
        <f>IF(H33=1,IF(E33&gt;HORAS!$C$104,HORAS!$C$104,E33),0)</f>
        <v>0</v>
      </c>
      <c r="AQ33" s="58">
        <f t="shared" si="21"/>
        <v>0</v>
      </c>
      <c r="AR33" s="72">
        <f t="shared" si="22"/>
        <v>0</v>
      </c>
      <c r="AS33" s="72">
        <f t="shared" si="23"/>
        <v>0</v>
      </c>
      <c r="AT33" s="68">
        <f>IF(AS33&lt;=HORAS!$B$115,0,IF(AS33&lt;=HORAS!$B$116,0.25,IF(AS33&lt;=HORAS!$B$117,0.5,IF(AS33&lt;=HORAS!$B$114,0.75,1))))</f>
        <v>0</v>
      </c>
      <c r="AU33" s="67">
        <f t="shared" si="24"/>
        <v>0</v>
      </c>
      <c r="AV33" s="59">
        <f>IF(H33=1,IF(E33&gt;HORAS!$C$104,E33-HORAS!$C$104),0)</f>
        <v>0</v>
      </c>
      <c r="AW33" s="67">
        <f t="shared" si="25"/>
        <v>0</v>
      </c>
      <c r="AX33" s="67">
        <f t="shared" si="26"/>
        <v>0</v>
      </c>
      <c r="AY33" s="68">
        <f>IF(AX33&lt;=HORAS!$B$115,0,IF(AX33&lt;=HORAS!$B$116,0.25,IF(AX33&lt;=HORAS!$B$117,0.5,IF(AX33&lt;=HORAS!$B$114,0.75,1))))</f>
        <v>0</v>
      </c>
      <c r="AZ33" s="67">
        <f t="shared" si="27"/>
        <v>0</v>
      </c>
      <c r="BA33" s="67"/>
    </row>
    <row r="34" spans="1:53" s="72" customFormat="1" hidden="1" x14ac:dyDescent="0.2">
      <c r="A34" s="64" t="s">
        <v>217</v>
      </c>
      <c r="B34" s="64" t="s">
        <v>7</v>
      </c>
      <c r="C34" s="61"/>
      <c r="D34" s="62"/>
      <c r="E34" s="59"/>
      <c r="F34" s="66">
        <f>IF(G34=1,0,IF(E34&gt;HORAS!$B$96,E34-HORAS!$B$96,))</f>
        <v>0</v>
      </c>
      <c r="G34" s="67">
        <f t="shared" si="29"/>
        <v>0</v>
      </c>
      <c r="H34" s="67">
        <f>IF(D34&gt;=HORAS!$B$103,1,0)</f>
        <v>0</v>
      </c>
      <c r="I34" s="68">
        <f t="shared" si="30"/>
        <v>0</v>
      </c>
      <c r="J34" s="68">
        <f>IF(I34&lt;=HORAS!$B$115,0,IF(I34&lt;=HORAS!$B$116,0.25,IF(I34&lt;=HORAS!$B$117,0.5,IF(I34&lt;=HORAS!$B$114,0.75,1))))</f>
        <v>0</v>
      </c>
      <c r="K34" s="69">
        <f>IF(G34=1,0,IF(E34&gt;HORAS!$B$97,E34-HORAS!$B$97,0))</f>
        <v>0</v>
      </c>
      <c r="L34" s="68">
        <f t="shared" si="31"/>
        <v>0</v>
      </c>
      <c r="M34" s="68">
        <f t="shared" si="32"/>
        <v>0</v>
      </c>
      <c r="N34" s="67">
        <f t="shared" si="33"/>
        <v>0</v>
      </c>
      <c r="O34" s="67">
        <f>IF(E34&lt;HORAS!$B$97,J34,0)</f>
        <v>0</v>
      </c>
      <c r="P34" s="67">
        <f t="shared" si="34"/>
        <v>0</v>
      </c>
      <c r="Q34" s="67">
        <f>IF(E34&gt;HORAS!$B$97,J34,0)</f>
        <v>0</v>
      </c>
      <c r="R34" s="67">
        <f t="shared" si="6"/>
        <v>0</v>
      </c>
      <c r="S34" s="67">
        <f t="shared" si="7"/>
        <v>0</v>
      </c>
      <c r="T34" s="67"/>
      <c r="U34" s="67">
        <f t="shared" si="8"/>
        <v>6</v>
      </c>
      <c r="V34" s="70" t="e">
        <f>VLOOKUP(C34,HORAS!$A$120:$A$137,1,FALSE)</f>
        <v>#N/A</v>
      </c>
      <c r="W34" s="67" t="b">
        <f t="shared" si="9"/>
        <v>1</v>
      </c>
      <c r="X34" s="59">
        <f t="shared" si="10"/>
        <v>0</v>
      </c>
      <c r="Y34" s="71">
        <f t="shared" si="11"/>
        <v>0</v>
      </c>
      <c r="Z34" s="71">
        <f t="shared" si="12"/>
        <v>0</v>
      </c>
      <c r="AA34" s="67">
        <f t="shared" si="13"/>
        <v>0</v>
      </c>
      <c r="AB34" s="67">
        <f t="shared" si="14"/>
        <v>0</v>
      </c>
      <c r="AC34" s="69">
        <f>IF(U34=7,IF(E34&gt;HORAS!$B$97,E34-HORAS!$B$97,0),IF(W34=FALSE,IF(E34&gt;HORAS!$B$97,E34-HORAS!$B$97,0),0))</f>
        <v>0</v>
      </c>
      <c r="AD34" s="71">
        <f t="shared" si="15"/>
        <v>0</v>
      </c>
      <c r="AE34" s="71">
        <f t="shared" si="16"/>
        <v>0</v>
      </c>
      <c r="AF34" s="68">
        <f>IF(AE34&lt;=HORAS!$B$115,0,IF(AE34&lt;=HORAS!$B$116,0.25,IF(AE34&lt;=HORAS!$B$117,0.5,IF(AE34&lt;=HORAS!$B$114,0.75,1))))</f>
        <v>0</v>
      </c>
      <c r="AG34" s="67">
        <f t="shared" si="17"/>
        <v>0</v>
      </c>
      <c r="AH34" s="67">
        <f>IF(AA34&gt;=8,IF(E34&lt;HORAS!$B$97,AF34,0),0)</f>
        <v>0</v>
      </c>
      <c r="AI34" s="67">
        <f>IF(E34&gt;=HORAS!$B$97,AF34,0)</f>
        <v>0</v>
      </c>
      <c r="AJ34" s="67">
        <f t="shared" si="28"/>
        <v>0</v>
      </c>
      <c r="AK34" s="67">
        <f t="shared" si="28"/>
        <v>0</v>
      </c>
      <c r="AL34" s="71">
        <f t="shared" si="19"/>
        <v>0</v>
      </c>
      <c r="AN34" s="59">
        <f t="shared" si="20"/>
        <v>0</v>
      </c>
      <c r="AO34" s="58">
        <f>IF(H34=1,IF(D34&lt;HORAS!$B$104,HORAS!$D$104-HORAS!$B$104,HORAS!$D$104-D34),0)</f>
        <v>0</v>
      </c>
      <c r="AP34" s="58">
        <f>IF(H34=1,IF(E34&gt;HORAS!$C$104,HORAS!$C$104,E34),0)</f>
        <v>0</v>
      </c>
      <c r="AQ34" s="58">
        <f t="shared" si="21"/>
        <v>0</v>
      </c>
      <c r="AR34" s="72">
        <f t="shared" si="22"/>
        <v>0</v>
      </c>
      <c r="AS34" s="72">
        <f t="shared" si="23"/>
        <v>0</v>
      </c>
      <c r="AT34" s="68">
        <f>IF(AS34&lt;=HORAS!$B$115,0,IF(AS34&lt;=HORAS!$B$116,0.25,IF(AS34&lt;=HORAS!$B$117,0.5,IF(AS34&lt;=HORAS!$B$114,0.75,1))))</f>
        <v>0</v>
      </c>
      <c r="AU34" s="67">
        <f t="shared" si="24"/>
        <v>0</v>
      </c>
      <c r="AV34" s="59">
        <f>IF(H34=1,IF(E34&gt;HORAS!$C$104,E34-HORAS!$C$104),0)</f>
        <v>0</v>
      </c>
      <c r="AW34" s="67">
        <f t="shared" si="25"/>
        <v>0</v>
      </c>
      <c r="AX34" s="67">
        <f t="shared" si="26"/>
        <v>0</v>
      </c>
      <c r="AY34" s="68">
        <f>IF(AX34&lt;=HORAS!$B$115,0,IF(AX34&lt;=HORAS!$B$116,0.25,IF(AX34&lt;=HORAS!$B$117,0.5,IF(AX34&lt;=HORAS!$B$114,0.75,1))))</f>
        <v>0</v>
      </c>
      <c r="AZ34" s="67">
        <f t="shared" si="27"/>
        <v>0</v>
      </c>
      <c r="BA34" s="67"/>
    </row>
    <row r="35" spans="1:53" s="72" customFormat="1" hidden="1" x14ac:dyDescent="0.2">
      <c r="A35" s="64" t="s">
        <v>217</v>
      </c>
      <c r="B35" s="64" t="s">
        <v>7</v>
      </c>
      <c r="C35" s="61"/>
      <c r="D35" s="62"/>
      <c r="E35" s="59"/>
      <c r="F35" s="66">
        <f>IF(G35=1,0,IF(E35&gt;HORAS!$B$96,E35-HORAS!$B$96,))</f>
        <v>0</v>
      </c>
      <c r="G35" s="67">
        <f t="shared" si="29"/>
        <v>0</v>
      </c>
      <c r="H35" s="67">
        <f>IF(D35&gt;=HORAS!$B$103,1,0)</f>
        <v>0</v>
      </c>
      <c r="I35" s="68">
        <f t="shared" si="30"/>
        <v>0</v>
      </c>
      <c r="J35" s="68">
        <f>IF(I35&lt;=HORAS!$B$115,0,IF(I35&lt;=HORAS!$B$116,0.25,IF(I35&lt;=HORAS!$B$117,0.5,IF(I35&lt;=HORAS!$B$114,0.75,1))))</f>
        <v>0</v>
      </c>
      <c r="K35" s="69">
        <f>IF(G35=1,0,IF(E35&gt;HORAS!$B$97,E35-HORAS!$B$97,0))</f>
        <v>0</v>
      </c>
      <c r="L35" s="68">
        <f t="shared" si="31"/>
        <v>0</v>
      </c>
      <c r="M35" s="68">
        <f t="shared" si="32"/>
        <v>0</v>
      </c>
      <c r="N35" s="67">
        <f t="shared" si="33"/>
        <v>0</v>
      </c>
      <c r="O35" s="67">
        <f>IF(E35&lt;HORAS!$B$97,J35,0)</f>
        <v>0</v>
      </c>
      <c r="P35" s="67">
        <f t="shared" si="34"/>
        <v>0</v>
      </c>
      <c r="Q35" s="67">
        <f>IF(E35&gt;HORAS!$B$97,J35,0)</f>
        <v>0</v>
      </c>
      <c r="R35" s="67">
        <f t="shared" si="6"/>
        <v>0</v>
      </c>
      <c r="S35" s="67">
        <f t="shared" si="7"/>
        <v>0</v>
      </c>
      <c r="T35" s="67"/>
      <c r="U35" s="67">
        <f t="shared" si="8"/>
        <v>6</v>
      </c>
      <c r="V35" s="70" t="e">
        <f>VLOOKUP(C35,HORAS!$A$120:$A$137,1,FALSE)</f>
        <v>#N/A</v>
      </c>
      <c r="W35" s="67" t="b">
        <f t="shared" si="9"/>
        <v>1</v>
      </c>
      <c r="X35" s="59">
        <f t="shared" si="10"/>
        <v>0</v>
      </c>
      <c r="Y35" s="71">
        <f t="shared" si="11"/>
        <v>0</v>
      </c>
      <c r="Z35" s="71">
        <f t="shared" si="12"/>
        <v>0</v>
      </c>
      <c r="AA35" s="67">
        <f t="shared" si="13"/>
        <v>0</v>
      </c>
      <c r="AB35" s="67">
        <f t="shared" si="14"/>
        <v>0</v>
      </c>
      <c r="AC35" s="69">
        <f>IF(U35=7,IF(E35&gt;HORAS!$B$97,E35-HORAS!$B$97,0),IF(W35=FALSE,IF(E35&gt;HORAS!$B$97,E35-HORAS!$B$97,0),0))</f>
        <v>0</v>
      </c>
      <c r="AD35" s="71">
        <f t="shared" si="15"/>
        <v>0</v>
      </c>
      <c r="AE35" s="71">
        <f t="shared" si="16"/>
        <v>0</v>
      </c>
      <c r="AF35" s="68">
        <f>IF(AE35&lt;=HORAS!$B$115,0,IF(AE35&lt;=HORAS!$B$116,0.25,IF(AE35&lt;=HORAS!$B$117,0.5,IF(AE35&lt;=HORAS!$B$114,0.75,1))))</f>
        <v>0</v>
      </c>
      <c r="AG35" s="67">
        <f t="shared" si="17"/>
        <v>0</v>
      </c>
      <c r="AH35" s="67">
        <f>IF(AA35&gt;=8,IF(E35&lt;HORAS!$B$97,AF35,0),0)</f>
        <v>0</v>
      </c>
      <c r="AI35" s="67">
        <f>IF(E35&gt;=HORAS!$B$97,AF35,0)</f>
        <v>0</v>
      </c>
      <c r="AJ35" s="67">
        <f t="shared" si="28"/>
        <v>0</v>
      </c>
      <c r="AK35" s="67">
        <f t="shared" si="28"/>
        <v>0</v>
      </c>
      <c r="AL35" s="71">
        <f t="shared" si="19"/>
        <v>0</v>
      </c>
      <c r="AN35" s="59">
        <f t="shared" si="20"/>
        <v>0</v>
      </c>
      <c r="AO35" s="58">
        <f>IF(H35=1,IF(D35&lt;HORAS!$B$104,HORAS!$D$104-HORAS!$B$104,HORAS!$D$104-D35),0)</f>
        <v>0</v>
      </c>
      <c r="AP35" s="58">
        <f>IF(H35=1,IF(E35&gt;HORAS!$C$104,HORAS!$C$104,E35),0)</f>
        <v>0</v>
      </c>
      <c r="AQ35" s="58">
        <f t="shared" si="21"/>
        <v>0</v>
      </c>
      <c r="AR35" s="72">
        <f t="shared" si="22"/>
        <v>0</v>
      </c>
      <c r="AS35" s="72">
        <f t="shared" si="23"/>
        <v>0</v>
      </c>
      <c r="AT35" s="68">
        <f>IF(AS35&lt;=HORAS!$B$115,0,IF(AS35&lt;=HORAS!$B$116,0.25,IF(AS35&lt;=HORAS!$B$117,0.5,IF(AS35&lt;=HORAS!$B$114,0.75,1))))</f>
        <v>0</v>
      </c>
      <c r="AU35" s="67">
        <f t="shared" si="24"/>
        <v>0</v>
      </c>
      <c r="AV35" s="59">
        <f>IF(H35=1,IF(E35&gt;HORAS!$C$104,E35-HORAS!$C$104),0)</f>
        <v>0</v>
      </c>
      <c r="AW35" s="67">
        <f t="shared" si="25"/>
        <v>0</v>
      </c>
      <c r="AX35" s="67">
        <f t="shared" si="26"/>
        <v>0</v>
      </c>
      <c r="AY35" s="68">
        <f>IF(AX35&lt;=HORAS!$B$115,0,IF(AX35&lt;=HORAS!$B$116,0.25,IF(AX35&lt;=HORAS!$B$117,0.5,IF(AX35&lt;=HORAS!$B$114,0.75,1))))</f>
        <v>0</v>
      </c>
      <c r="AZ35" s="67">
        <f t="shared" si="27"/>
        <v>0</v>
      </c>
      <c r="BA35" s="67"/>
    </row>
    <row r="36" spans="1:53" s="72" customFormat="1" hidden="1" x14ac:dyDescent="0.2">
      <c r="A36" s="64" t="s">
        <v>217</v>
      </c>
      <c r="B36" s="64" t="s">
        <v>7</v>
      </c>
      <c r="C36" s="61"/>
      <c r="D36" s="62"/>
      <c r="E36" s="59"/>
      <c r="F36" s="66">
        <f>IF(G36=1,0,IF(E36&gt;HORAS!$B$96,E36-HORAS!$B$96,))</f>
        <v>0</v>
      </c>
      <c r="G36" s="67">
        <f t="shared" si="29"/>
        <v>0</v>
      </c>
      <c r="H36" s="67">
        <f>IF(D36&gt;=HORAS!$B$103,1,0)</f>
        <v>0</v>
      </c>
      <c r="I36" s="68">
        <f t="shared" si="30"/>
        <v>0</v>
      </c>
      <c r="J36" s="68">
        <f>IF(I36&lt;=HORAS!$B$115,0,IF(I36&lt;=HORAS!$B$116,0.25,IF(I36&lt;=HORAS!$B$117,0.5,IF(I36&lt;=HORAS!$B$114,0.75,1))))</f>
        <v>0</v>
      </c>
      <c r="K36" s="69">
        <f>IF(G36=1,0,IF(E36&gt;HORAS!$B$97,E36-HORAS!$B$97,0))</f>
        <v>0</v>
      </c>
      <c r="L36" s="68">
        <f t="shared" si="31"/>
        <v>0</v>
      </c>
      <c r="M36" s="68">
        <f t="shared" si="32"/>
        <v>0</v>
      </c>
      <c r="N36" s="67">
        <f t="shared" si="33"/>
        <v>0</v>
      </c>
      <c r="O36" s="67">
        <f>IF(E36&lt;HORAS!$B$97,J36,0)</f>
        <v>0</v>
      </c>
      <c r="P36" s="67">
        <f t="shared" si="34"/>
        <v>0</v>
      </c>
      <c r="Q36" s="67">
        <f>IF(E36&gt;HORAS!$B$97,J36,0)</f>
        <v>0</v>
      </c>
      <c r="R36" s="67">
        <f t="shared" si="6"/>
        <v>0</v>
      </c>
      <c r="S36" s="67">
        <f t="shared" si="7"/>
        <v>0</v>
      </c>
      <c r="T36" s="67"/>
      <c r="U36" s="67">
        <f t="shared" si="8"/>
        <v>6</v>
      </c>
      <c r="V36" s="70" t="e">
        <f>VLOOKUP(C36,HORAS!$A$120:$A$137,1,FALSE)</f>
        <v>#N/A</v>
      </c>
      <c r="W36" s="67" t="b">
        <f t="shared" si="9"/>
        <v>1</v>
      </c>
      <c r="X36" s="59">
        <f t="shared" si="10"/>
        <v>0</v>
      </c>
      <c r="Y36" s="71">
        <f t="shared" si="11"/>
        <v>0</v>
      </c>
      <c r="Z36" s="71">
        <f t="shared" si="12"/>
        <v>0</v>
      </c>
      <c r="AA36" s="67">
        <f t="shared" si="13"/>
        <v>0</v>
      </c>
      <c r="AB36" s="67">
        <f t="shared" si="14"/>
        <v>0</v>
      </c>
      <c r="AC36" s="69">
        <f>IF(U36=7,IF(E36&gt;HORAS!$B$97,E36-HORAS!$B$97,0),IF(W36=FALSE,IF(E36&gt;HORAS!$B$97,E36-HORAS!$B$97,0),0))</f>
        <v>0</v>
      </c>
      <c r="AD36" s="71">
        <f t="shared" si="15"/>
        <v>0</v>
      </c>
      <c r="AE36" s="71">
        <f t="shared" si="16"/>
        <v>0</v>
      </c>
      <c r="AF36" s="68">
        <f>IF(AE36&lt;=HORAS!$B$115,0,IF(AE36&lt;=HORAS!$B$116,0.25,IF(AE36&lt;=HORAS!$B$117,0.5,IF(AE36&lt;=HORAS!$B$114,0.75,1))))</f>
        <v>0</v>
      </c>
      <c r="AG36" s="67">
        <f t="shared" si="17"/>
        <v>0</v>
      </c>
      <c r="AH36" s="67">
        <f>IF(AA36&gt;=8,IF(E36&lt;HORAS!$B$97,AF36,0),0)</f>
        <v>0</v>
      </c>
      <c r="AI36" s="67">
        <f>IF(E36&gt;=HORAS!$B$97,AF36,0)</f>
        <v>0</v>
      </c>
      <c r="AJ36" s="67">
        <f t="shared" si="28"/>
        <v>0</v>
      </c>
      <c r="AK36" s="67">
        <f t="shared" si="28"/>
        <v>0</v>
      </c>
      <c r="AL36" s="71">
        <f t="shared" si="19"/>
        <v>0</v>
      </c>
      <c r="AN36" s="59">
        <f t="shared" si="20"/>
        <v>0</v>
      </c>
      <c r="AO36" s="58">
        <f>IF(H36=1,IF(D36&lt;HORAS!$B$104,HORAS!$D$104-HORAS!$B$104,HORAS!$D$104-D36),0)</f>
        <v>0</v>
      </c>
      <c r="AP36" s="58">
        <f>IF(H36=1,IF(E36&gt;HORAS!$C$104,HORAS!$C$104,E36),0)</f>
        <v>0</v>
      </c>
      <c r="AQ36" s="58">
        <f t="shared" si="21"/>
        <v>0</v>
      </c>
      <c r="AR36" s="72">
        <f t="shared" si="22"/>
        <v>0</v>
      </c>
      <c r="AS36" s="72">
        <f t="shared" si="23"/>
        <v>0</v>
      </c>
      <c r="AT36" s="68">
        <f>IF(AS36&lt;=HORAS!$B$115,0,IF(AS36&lt;=HORAS!$B$116,0.25,IF(AS36&lt;=HORAS!$B$117,0.5,IF(AS36&lt;=HORAS!$B$114,0.75,1))))</f>
        <v>0</v>
      </c>
      <c r="AU36" s="67">
        <f t="shared" si="24"/>
        <v>0</v>
      </c>
      <c r="AV36" s="59">
        <f>IF(H36=1,IF(E36&gt;HORAS!$C$104,E36-HORAS!$C$104),0)</f>
        <v>0</v>
      </c>
      <c r="AW36" s="67">
        <f t="shared" si="25"/>
        <v>0</v>
      </c>
      <c r="AX36" s="67">
        <f t="shared" si="26"/>
        <v>0</v>
      </c>
      <c r="AY36" s="68">
        <f>IF(AX36&lt;=HORAS!$B$115,0,IF(AX36&lt;=HORAS!$B$116,0.25,IF(AX36&lt;=HORAS!$B$117,0.5,IF(AX36&lt;=HORAS!$B$114,0.75,1))))</f>
        <v>0</v>
      </c>
      <c r="AZ36" s="67">
        <f t="shared" si="27"/>
        <v>0</v>
      </c>
      <c r="BA36" s="67"/>
    </row>
    <row r="37" spans="1:53" s="72" customFormat="1" hidden="1" x14ac:dyDescent="0.2">
      <c r="A37" s="64" t="s">
        <v>217</v>
      </c>
      <c r="B37" s="64" t="s">
        <v>7</v>
      </c>
      <c r="C37" s="61"/>
      <c r="D37" s="62"/>
      <c r="E37" s="59"/>
      <c r="F37" s="66">
        <f>IF(G37=1,0,IF(E37&gt;HORAS!$B$96,E37-HORAS!$B$96,))</f>
        <v>0</v>
      </c>
      <c r="G37" s="67">
        <f t="shared" si="29"/>
        <v>0</v>
      </c>
      <c r="H37" s="67">
        <f>IF(D37&gt;=HORAS!$B$103,1,0)</f>
        <v>0</v>
      </c>
      <c r="I37" s="68">
        <f t="shared" si="30"/>
        <v>0</v>
      </c>
      <c r="J37" s="68">
        <f>IF(I37&lt;=HORAS!$B$115,0,IF(I37&lt;=HORAS!$B$116,0.25,IF(I37&lt;=HORAS!$B$117,0.5,IF(I37&lt;=HORAS!$B$114,0.75,1))))</f>
        <v>0</v>
      </c>
      <c r="K37" s="69">
        <f>IF(G37=1,0,IF(E37&gt;HORAS!$B$97,E37-HORAS!$B$97,0))</f>
        <v>0</v>
      </c>
      <c r="L37" s="68">
        <f t="shared" si="31"/>
        <v>0</v>
      </c>
      <c r="M37" s="68">
        <f t="shared" si="32"/>
        <v>0</v>
      </c>
      <c r="N37" s="67">
        <f t="shared" si="33"/>
        <v>0</v>
      </c>
      <c r="O37" s="67">
        <f>IF(E37&lt;HORAS!$B$97,J37,0)</f>
        <v>0</v>
      </c>
      <c r="P37" s="67">
        <f t="shared" si="34"/>
        <v>0</v>
      </c>
      <c r="Q37" s="67">
        <f>IF(E37&gt;HORAS!$B$97,J37,0)</f>
        <v>0</v>
      </c>
      <c r="R37" s="67">
        <f t="shared" si="6"/>
        <v>0</v>
      </c>
      <c r="S37" s="67">
        <f t="shared" si="7"/>
        <v>0</v>
      </c>
      <c r="T37" s="67"/>
      <c r="U37" s="67">
        <f t="shared" si="8"/>
        <v>6</v>
      </c>
      <c r="V37" s="70" t="e">
        <f>VLOOKUP(C37,HORAS!$A$120:$A$137,1,FALSE)</f>
        <v>#N/A</v>
      </c>
      <c r="W37" s="67" t="b">
        <f t="shared" si="9"/>
        <v>1</v>
      </c>
      <c r="X37" s="59">
        <f t="shared" si="10"/>
        <v>0</v>
      </c>
      <c r="Y37" s="71">
        <f t="shared" si="11"/>
        <v>0</v>
      </c>
      <c r="Z37" s="71">
        <f t="shared" si="12"/>
        <v>0</v>
      </c>
      <c r="AA37" s="67">
        <f t="shared" si="13"/>
        <v>0</v>
      </c>
      <c r="AB37" s="67">
        <f t="shared" si="14"/>
        <v>0</v>
      </c>
      <c r="AC37" s="69">
        <f>IF(U37=7,IF(E37&gt;HORAS!$B$97,E37-HORAS!$B$97,0),IF(W37=FALSE,IF(E37&gt;HORAS!$B$97,E37-HORAS!$B$97,0),0))</f>
        <v>0</v>
      </c>
      <c r="AD37" s="71">
        <f t="shared" si="15"/>
        <v>0</v>
      </c>
      <c r="AE37" s="71">
        <f t="shared" si="16"/>
        <v>0</v>
      </c>
      <c r="AF37" s="68">
        <f>IF(AE37&lt;=HORAS!$B$115,0,IF(AE37&lt;=HORAS!$B$116,0.25,IF(AE37&lt;=HORAS!$B$117,0.5,IF(AE37&lt;=HORAS!$B$114,0.75,1))))</f>
        <v>0</v>
      </c>
      <c r="AG37" s="67">
        <f t="shared" si="17"/>
        <v>0</v>
      </c>
      <c r="AH37" s="67">
        <f>IF(AA37&gt;=8,IF(E37&lt;HORAS!$B$97,AF37,0),0)</f>
        <v>0</v>
      </c>
      <c r="AI37" s="67">
        <f>IF(E37&gt;=HORAS!$B$97,AF37,0)</f>
        <v>0</v>
      </c>
      <c r="AJ37" s="67">
        <f t="shared" si="28"/>
        <v>0</v>
      </c>
      <c r="AK37" s="67">
        <f t="shared" si="28"/>
        <v>0</v>
      </c>
      <c r="AL37" s="71">
        <f t="shared" si="19"/>
        <v>0</v>
      </c>
      <c r="AN37" s="59">
        <f t="shared" si="20"/>
        <v>0</v>
      </c>
      <c r="AO37" s="58">
        <f>IF(H37=1,IF(D37&lt;HORAS!$B$104,HORAS!$D$104-HORAS!$B$104,HORAS!$D$104-D37),0)</f>
        <v>0</v>
      </c>
      <c r="AP37" s="58">
        <f>IF(H37=1,IF(E37&gt;HORAS!$C$104,HORAS!$C$104,E37),0)</f>
        <v>0</v>
      </c>
      <c r="AQ37" s="58">
        <f t="shared" si="21"/>
        <v>0</v>
      </c>
      <c r="AR37" s="72">
        <f t="shared" si="22"/>
        <v>0</v>
      </c>
      <c r="AS37" s="72">
        <f t="shared" si="23"/>
        <v>0</v>
      </c>
      <c r="AT37" s="68">
        <f>IF(AS37&lt;=HORAS!$B$115,0,IF(AS37&lt;=HORAS!$B$116,0.25,IF(AS37&lt;=HORAS!$B$117,0.5,IF(AS37&lt;=HORAS!$B$114,0.75,1))))</f>
        <v>0</v>
      </c>
      <c r="AU37" s="67">
        <f t="shared" si="24"/>
        <v>0</v>
      </c>
      <c r="AV37" s="59">
        <f>IF(H37=1,IF(E37&gt;HORAS!$C$104,E37-HORAS!$C$104),0)</f>
        <v>0</v>
      </c>
      <c r="AW37" s="67">
        <f t="shared" si="25"/>
        <v>0</v>
      </c>
      <c r="AX37" s="67">
        <f t="shared" si="26"/>
        <v>0</v>
      </c>
      <c r="AY37" s="68">
        <f>IF(AX37&lt;=HORAS!$B$115,0,IF(AX37&lt;=HORAS!$B$116,0.25,IF(AX37&lt;=HORAS!$B$117,0.5,IF(AX37&lt;=HORAS!$B$114,0.75,1))))</f>
        <v>0</v>
      </c>
      <c r="AZ37" s="67">
        <f t="shared" si="27"/>
        <v>0</v>
      </c>
      <c r="BA37" s="67"/>
    </row>
    <row r="38" spans="1:53" s="72" customFormat="1" hidden="1" x14ac:dyDescent="0.2">
      <c r="A38" s="64" t="s">
        <v>217</v>
      </c>
      <c r="B38" s="64" t="s">
        <v>7</v>
      </c>
      <c r="C38" s="61"/>
      <c r="D38" s="62"/>
      <c r="E38" s="59"/>
      <c r="F38" s="66">
        <f>IF(G38=1,0,IF(E38&gt;HORAS!$B$96,E38-HORAS!$B$96,))</f>
        <v>0</v>
      </c>
      <c r="G38" s="67">
        <f t="shared" si="29"/>
        <v>0</v>
      </c>
      <c r="H38" s="67">
        <f>IF(D38&gt;=HORAS!$B$103,1,0)</f>
        <v>0</v>
      </c>
      <c r="I38" s="68">
        <f t="shared" si="30"/>
        <v>0</v>
      </c>
      <c r="J38" s="68">
        <f>IF(I38&lt;=HORAS!$B$115,0,IF(I38&lt;=HORAS!$B$116,0.25,IF(I38&lt;=HORAS!$B$117,0.5,IF(I38&lt;=HORAS!$B$114,0.75,1))))</f>
        <v>0</v>
      </c>
      <c r="K38" s="69">
        <f>IF(G38=1,0,IF(E38&gt;HORAS!$B$97,E38-HORAS!$B$97,0))</f>
        <v>0</v>
      </c>
      <c r="L38" s="68">
        <f t="shared" si="31"/>
        <v>0</v>
      </c>
      <c r="M38" s="68">
        <f t="shared" si="32"/>
        <v>0</v>
      </c>
      <c r="N38" s="67">
        <f t="shared" si="33"/>
        <v>0</v>
      </c>
      <c r="O38" s="67">
        <f>IF(E38&lt;HORAS!$B$97,J38,0)</f>
        <v>0</v>
      </c>
      <c r="P38" s="67">
        <f t="shared" si="34"/>
        <v>0</v>
      </c>
      <c r="Q38" s="67">
        <f>IF(E38&gt;HORAS!$B$97,J38,0)</f>
        <v>0</v>
      </c>
      <c r="R38" s="67">
        <f t="shared" si="6"/>
        <v>0</v>
      </c>
      <c r="S38" s="67">
        <f t="shared" si="7"/>
        <v>0</v>
      </c>
      <c r="T38" s="67"/>
      <c r="U38" s="67">
        <f t="shared" si="8"/>
        <v>6</v>
      </c>
      <c r="V38" s="70" t="e">
        <f>VLOOKUP(C38,HORAS!$A$120:$A$137,1,FALSE)</f>
        <v>#N/A</v>
      </c>
      <c r="W38" s="67" t="b">
        <f t="shared" si="9"/>
        <v>1</v>
      </c>
      <c r="X38" s="59">
        <f t="shared" si="10"/>
        <v>0</v>
      </c>
      <c r="Y38" s="71">
        <f t="shared" si="11"/>
        <v>0</v>
      </c>
      <c r="Z38" s="71">
        <f t="shared" si="12"/>
        <v>0</v>
      </c>
      <c r="AA38" s="67">
        <f t="shared" si="13"/>
        <v>0</v>
      </c>
      <c r="AB38" s="67">
        <f t="shared" si="14"/>
        <v>0</v>
      </c>
      <c r="AC38" s="69">
        <f>IF(U38=7,IF(E38&gt;HORAS!$B$97,E38-HORAS!$B$97,0),IF(W38=FALSE,IF(E38&gt;HORAS!$B$97,E38-HORAS!$B$97,0),0))</f>
        <v>0</v>
      </c>
      <c r="AD38" s="71">
        <f t="shared" si="15"/>
        <v>0</v>
      </c>
      <c r="AE38" s="71">
        <f t="shared" si="16"/>
        <v>0</v>
      </c>
      <c r="AF38" s="68">
        <f>IF(AE38&lt;=HORAS!$B$115,0,IF(AE38&lt;=HORAS!$B$116,0.25,IF(AE38&lt;=HORAS!$B$117,0.5,IF(AE38&lt;=HORAS!$B$114,0.75,1))))</f>
        <v>0</v>
      </c>
      <c r="AG38" s="67">
        <f t="shared" si="17"/>
        <v>0</v>
      </c>
      <c r="AH38" s="67">
        <f>IF(AA38&gt;=8,IF(E38&lt;HORAS!$B$97,AF38,0),0)</f>
        <v>0</v>
      </c>
      <c r="AI38" s="67">
        <f>IF(E38&gt;=HORAS!$B$97,AF38,0)</f>
        <v>0</v>
      </c>
      <c r="AJ38" s="67">
        <f t="shared" si="28"/>
        <v>0</v>
      </c>
      <c r="AK38" s="67">
        <f t="shared" si="28"/>
        <v>0</v>
      </c>
      <c r="AL38" s="71">
        <f t="shared" si="19"/>
        <v>0</v>
      </c>
      <c r="AN38" s="59">
        <f t="shared" si="20"/>
        <v>0</v>
      </c>
      <c r="AO38" s="58">
        <f>IF(H38=1,IF(D38&lt;HORAS!$B$104,HORAS!$D$104-HORAS!$B$104,HORAS!$D$104-D38),0)</f>
        <v>0</v>
      </c>
      <c r="AP38" s="58">
        <f>IF(H38=1,IF(E38&gt;HORAS!$C$104,HORAS!$C$104,E38),0)</f>
        <v>0</v>
      </c>
      <c r="AQ38" s="58">
        <f t="shared" si="21"/>
        <v>0</v>
      </c>
      <c r="AR38" s="72">
        <f t="shared" si="22"/>
        <v>0</v>
      </c>
      <c r="AS38" s="72">
        <f t="shared" si="23"/>
        <v>0</v>
      </c>
      <c r="AT38" s="68">
        <f>IF(AS38&lt;=HORAS!$B$115,0,IF(AS38&lt;=HORAS!$B$116,0.25,IF(AS38&lt;=HORAS!$B$117,0.5,IF(AS38&lt;=HORAS!$B$114,0.75,1))))</f>
        <v>0</v>
      </c>
      <c r="AU38" s="67">
        <f t="shared" si="24"/>
        <v>0</v>
      </c>
      <c r="AV38" s="59">
        <f>IF(H38=1,IF(E38&gt;HORAS!$C$104,E38-HORAS!$C$104),0)</f>
        <v>0</v>
      </c>
      <c r="AW38" s="67">
        <f t="shared" si="25"/>
        <v>0</v>
      </c>
      <c r="AX38" s="67">
        <f t="shared" si="26"/>
        <v>0</v>
      </c>
      <c r="AY38" s="68">
        <f>IF(AX38&lt;=HORAS!$B$115,0,IF(AX38&lt;=HORAS!$B$116,0.25,IF(AX38&lt;=HORAS!$B$117,0.5,IF(AX38&lt;=HORAS!$B$114,0.75,1))))</f>
        <v>0</v>
      </c>
      <c r="AZ38" s="67">
        <f t="shared" si="27"/>
        <v>0</v>
      </c>
      <c r="BA38" s="67"/>
    </row>
    <row r="39" spans="1:53" s="72" customFormat="1" hidden="1" x14ac:dyDescent="0.2">
      <c r="A39" s="64" t="s">
        <v>218</v>
      </c>
      <c r="B39" s="64" t="s">
        <v>7</v>
      </c>
      <c r="C39" s="61"/>
      <c r="D39" s="62"/>
      <c r="E39" s="59"/>
      <c r="F39" s="66">
        <f>IF(G39=1,0,IF(E39&gt;HORAS!$B$96,E39-HORAS!$B$96,))</f>
        <v>0</v>
      </c>
      <c r="G39" s="67">
        <f t="shared" si="29"/>
        <v>0</v>
      </c>
      <c r="H39" s="67">
        <f>IF(D39&gt;=HORAS!$B$103,1,0)</f>
        <v>0</v>
      </c>
      <c r="I39" s="68">
        <f t="shared" si="30"/>
        <v>0</v>
      </c>
      <c r="J39" s="68">
        <f>IF(I39&lt;=HORAS!$B$115,0,IF(I39&lt;=HORAS!$B$116,0.25,IF(I39&lt;=HORAS!$B$117,0.5,IF(I39&lt;=HORAS!$B$114,0.75,1))))</f>
        <v>0</v>
      </c>
      <c r="K39" s="69">
        <f>IF(G39=1,0,IF(E39&gt;HORAS!$B$97,E39-HORAS!$B$97,0))</f>
        <v>0</v>
      </c>
      <c r="L39" s="68">
        <f t="shared" si="31"/>
        <v>0</v>
      </c>
      <c r="M39" s="68">
        <f t="shared" si="32"/>
        <v>0</v>
      </c>
      <c r="N39" s="67">
        <f t="shared" si="33"/>
        <v>0</v>
      </c>
      <c r="O39" s="67">
        <f>IF(E39&lt;HORAS!$B$97,J39,0)</f>
        <v>0</v>
      </c>
      <c r="P39" s="67">
        <f t="shared" si="34"/>
        <v>0</v>
      </c>
      <c r="Q39" s="67">
        <f>IF(E39&gt;HORAS!$B$97,J39,0)</f>
        <v>0</v>
      </c>
      <c r="R39" s="67">
        <f t="shared" si="6"/>
        <v>0</v>
      </c>
      <c r="S39" s="67">
        <f t="shared" si="7"/>
        <v>0</v>
      </c>
      <c r="T39" s="67"/>
      <c r="U39" s="67">
        <f t="shared" si="8"/>
        <v>6</v>
      </c>
      <c r="V39" s="70" t="e">
        <f>VLOOKUP(C39,HORAS!$A$120:$A$137,1,FALSE)</f>
        <v>#N/A</v>
      </c>
      <c r="W39" s="67" t="b">
        <f t="shared" si="9"/>
        <v>1</v>
      </c>
      <c r="X39" s="59">
        <f t="shared" si="10"/>
        <v>0</v>
      </c>
      <c r="Y39" s="71">
        <f t="shared" si="11"/>
        <v>0</v>
      </c>
      <c r="Z39" s="71">
        <f t="shared" si="12"/>
        <v>0</v>
      </c>
      <c r="AA39" s="67">
        <f t="shared" si="13"/>
        <v>0</v>
      </c>
      <c r="AB39" s="67">
        <f t="shared" si="14"/>
        <v>0</v>
      </c>
      <c r="AC39" s="69">
        <f>IF(U39=7,IF(E39&gt;HORAS!$B$97,E39-HORAS!$B$97,0),IF(W39=FALSE,IF(E39&gt;HORAS!$B$97,E39-HORAS!$B$97,0),0))</f>
        <v>0</v>
      </c>
      <c r="AD39" s="71">
        <f t="shared" si="15"/>
        <v>0</v>
      </c>
      <c r="AE39" s="71">
        <f t="shared" si="16"/>
        <v>0</v>
      </c>
      <c r="AF39" s="68">
        <f>IF(AE39&lt;=HORAS!$B$115,0,IF(AE39&lt;=HORAS!$B$116,0.25,IF(AE39&lt;=HORAS!$B$117,0.5,IF(AE39&lt;=HORAS!$B$114,0.75,1))))</f>
        <v>0</v>
      </c>
      <c r="AG39" s="67">
        <f t="shared" si="17"/>
        <v>0</v>
      </c>
      <c r="AH39" s="67">
        <f>IF(AA39&gt;=8,IF(E39&lt;HORAS!$B$97,AF39,0),0)</f>
        <v>0</v>
      </c>
      <c r="AI39" s="67">
        <f>IF(E39&gt;=HORAS!$B$97,AF39,0)</f>
        <v>0</v>
      </c>
      <c r="AJ39" s="67">
        <f t="shared" si="28"/>
        <v>0</v>
      </c>
      <c r="AK39" s="67">
        <f t="shared" si="28"/>
        <v>0</v>
      </c>
      <c r="AL39" s="71">
        <f t="shared" si="19"/>
        <v>0</v>
      </c>
      <c r="AN39" s="59">
        <f t="shared" si="20"/>
        <v>0</v>
      </c>
      <c r="AO39" s="58">
        <f>IF(H39=1,IF(D39&lt;HORAS!$B$104,HORAS!$D$104-HORAS!$B$104,HORAS!$D$104-D39),0)</f>
        <v>0</v>
      </c>
      <c r="AP39" s="58">
        <f>IF(H39=1,IF(E39&gt;HORAS!$C$104,HORAS!$C$104,E39),0)</f>
        <v>0</v>
      </c>
      <c r="AQ39" s="58">
        <f t="shared" si="21"/>
        <v>0</v>
      </c>
      <c r="AR39" s="72">
        <f t="shared" si="22"/>
        <v>0</v>
      </c>
      <c r="AS39" s="72">
        <f t="shared" si="23"/>
        <v>0</v>
      </c>
      <c r="AT39" s="68">
        <f>IF(AS39&lt;=HORAS!$B$115,0,IF(AS39&lt;=HORAS!$B$116,0.25,IF(AS39&lt;=HORAS!$B$117,0.5,IF(AS39&lt;=HORAS!$B$114,0.75,1))))</f>
        <v>0</v>
      </c>
      <c r="AU39" s="67">
        <f t="shared" si="24"/>
        <v>0</v>
      </c>
      <c r="AV39" s="59">
        <f>IF(H39=1,IF(E39&gt;HORAS!$C$104,E39-HORAS!$C$104),0)</f>
        <v>0</v>
      </c>
      <c r="AW39" s="67">
        <f t="shared" si="25"/>
        <v>0</v>
      </c>
      <c r="AX39" s="67">
        <f t="shared" si="26"/>
        <v>0</v>
      </c>
      <c r="AY39" s="68">
        <f>IF(AX39&lt;=HORAS!$B$115,0,IF(AX39&lt;=HORAS!$B$116,0.25,IF(AX39&lt;=HORAS!$B$117,0.5,IF(AX39&lt;=HORAS!$B$114,0.75,1))))</f>
        <v>0</v>
      </c>
      <c r="AZ39" s="67">
        <f t="shared" si="27"/>
        <v>0</v>
      </c>
      <c r="BA39" s="67"/>
    </row>
    <row r="40" spans="1:53" s="72" customFormat="1" hidden="1" x14ac:dyDescent="0.2">
      <c r="A40" s="64" t="s">
        <v>218</v>
      </c>
      <c r="B40" s="64" t="s">
        <v>7</v>
      </c>
      <c r="C40" s="61"/>
      <c r="D40" s="62"/>
      <c r="E40" s="64"/>
      <c r="F40" s="66">
        <f>IF(G40=1,0,IF(E40&gt;HORAS!$B$96,E40-HORAS!$B$96,))</f>
        <v>0</v>
      </c>
      <c r="G40" s="67">
        <f t="shared" si="29"/>
        <v>0</v>
      </c>
      <c r="H40" s="67">
        <f>IF(D40&gt;=HORAS!$B$103,1,0)</f>
        <v>0</v>
      </c>
      <c r="I40" s="68">
        <f t="shared" si="30"/>
        <v>0</v>
      </c>
      <c r="J40" s="68">
        <f>IF(I40&lt;=HORAS!$B$115,0,IF(I40&lt;=HORAS!$B$116,0.25,IF(I40&lt;=HORAS!$B$117,0.5,IF(I40&lt;=HORAS!$B$114,0.75,1))))</f>
        <v>0</v>
      </c>
      <c r="K40" s="69">
        <f>IF(G40=1,0,IF(E40&gt;HORAS!$B$97,E40-HORAS!$B$97,0))</f>
        <v>0</v>
      </c>
      <c r="L40" s="68">
        <f t="shared" si="31"/>
        <v>0</v>
      </c>
      <c r="M40" s="68">
        <f t="shared" si="32"/>
        <v>0</v>
      </c>
      <c r="N40" s="67">
        <f t="shared" si="33"/>
        <v>0</v>
      </c>
      <c r="O40" s="67">
        <f>IF(E40&lt;HORAS!$B$97,J40,0)</f>
        <v>0</v>
      </c>
      <c r="P40" s="67">
        <f t="shared" si="34"/>
        <v>0</v>
      </c>
      <c r="Q40" s="67">
        <f>IF(E40&gt;HORAS!$B$97,J40,0)</f>
        <v>0</v>
      </c>
      <c r="R40" s="67">
        <f t="shared" si="6"/>
        <v>0</v>
      </c>
      <c r="S40" s="67">
        <f t="shared" si="7"/>
        <v>0</v>
      </c>
      <c r="T40" s="67"/>
      <c r="U40" s="67">
        <f t="shared" si="8"/>
        <v>6</v>
      </c>
      <c r="V40" s="70" t="e">
        <f>VLOOKUP(C40,HORAS!$A$120:$A$137,1,FALSE)</f>
        <v>#N/A</v>
      </c>
      <c r="W40" s="67" t="b">
        <f t="shared" si="9"/>
        <v>1</v>
      </c>
      <c r="X40" s="59">
        <f t="shared" si="10"/>
        <v>0</v>
      </c>
      <c r="Y40" s="71">
        <f t="shared" si="11"/>
        <v>0</v>
      </c>
      <c r="Z40" s="71">
        <f t="shared" si="12"/>
        <v>0</v>
      </c>
      <c r="AA40" s="67">
        <f t="shared" si="13"/>
        <v>0</v>
      </c>
      <c r="AB40" s="67">
        <f t="shared" si="14"/>
        <v>0</v>
      </c>
      <c r="AC40" s="69">
        <f>IF(U40=7,IF(E40&gt;HORAS!$B$97,E40-HORAS!$B$97,0),IF(W40=FALSE,IF(E40&gt;HORAS!$B$97,E40-HORAS!$B$97,0),0))</f>
        <v>0</v>
      </c>
      <c r="AD40" s="71">
        <f t="shared" si="15"/>
        <v>0</v>
      </c>
      <c r="AE40" s="71">
        <f t="shared" si="16"/>
        <v>0</v>
      </c>
      <c r="AF40" s="68">
        <f>IF(AE40&lt;=HORAS!$B$115,0,IF(AE40&lt;=HORAS!$B$116,0.25,IF(AE40&lt;=HORAS!$B$117,0.5,IF(AE40&lt;=HORAS!$B$114,0.75,1))))</f>
        <v>0</v>
      </c>
      <c r="AG40" s="67">
        <f t="shared" si="17"/>
        <v>0</v>
      </c>
      <c r="AH40" s="67">
        <f>IF(AA40&gt;=8,IF(E40&lt;HORAS!$B$97,AF40,0),0)</f>
        <v>0</v>
      </c>
      <c r="AI40" s="67">
        <f>IF(E40&gt;=HORAS!$B$97,AF40,0)</f>
        <v>0</v>
      </c>
      <c r="AJ40" s="67">
        <f t="shared" si="28"/>
        <v>0</v>
      </c>
      <c r="AK40" s="67">
        <f t="shared" si="28"/>
        <v>0</v>
      </c>
      <c r="AL40" s="71">
        <f t="shared" si="19"/>
        <v>0</v>
      </c>
      <c r="AN40" s="59">
        <f t="shared" si="20"/>
        <v>0</v>
      </c>
      <c r="AO40" s="58">
        <f>IF(H40=1,IF(D40&lt;HORAS!$B$104,HORAS!$D$104-HORAS!$B$104,HORAS!$D$104-D40),0)</f>
        <v>0</v>
      </c>
      <c r="AP40" s="58">
        <f>IF(H40=1,IF(E40&gt;HORAS!$C$104,HORAS!$C$104,E40),0)</f>
        <v>0</v>
      </c>
      <c r="AQ40" s="58">
        <f t="shared" si="21"/>
        <v>0</v>
      </c>
      <c r="AR40" s="72">
        <f t="shared" si="22"/>
        <v>0</v>
      </c>
      <c r="AS40" s="72">
        <f t="shared" si="23"/>
        <v>0</v>
      </c>
      <c r="AT40" s="68">
        <f>IF(AS40&lt;=HORAS!$B$115,0,IF(AS40&lt;=HORAS!$B$116,0.25,IF(AS40&lt;=HORAS!$B$117,0.5,IF(AS40&lt;=HORAS!$B$114,0.75,1))))</f>
        <v>0</v>
      </c>
      <c r="AU40" s="67">
        <f t="shared" si="24"/>
        <v>0</v>
      </c>
      <c r="AV40" s="59">
        <f>IF(H40=1,IF(E40&gt;HORAS!$C$104,E40-HORAS!$C$104),0)</f>
        <v>0</v>
      </c>
      <c r="AW40" s="67">
        <f t="shared" si="25"/>
        <v>0</v>
      </c>
      <c r="AX40" s="67">
        <f t="shared" si="26"/>
        <v>0</v>
      </c>
      <c r="AY40" s="68">
        <f>IF(AX40&lt;=HORAS!$B$115,0,IF(AX40&lt;=HORAS!$B$116,0.25,IF(AX40&lt;=HORAS!$B$117,0.5,IF(AX40&lt;=HORAS!$B$114,0.75,1))))</f>
        <v>0</v>
      </c>
      <c r="AZ40" s="67">
        <f t="shared" si="27"/>
        <v>0</v>
      </c>
      <c r="BA40" s="67"/>
    </row>
    <row r="41" spans="1:53" s="72" customFormat="1" hidden="1" x14ac:dyDescent="0.2">
      <c r="A41" s="64" t="s">
        <v>218</v>
      </c>
      <c r="B41" s="64" t="s">
        <v>7</v>
      </c>
      <c r="C41" s="61"/>
      <c r="D41" s="62"/>
      <c r="E41" s="64"/>
      <c r="F41" s="66">
        <f>IF(G41=1,0,IF(E41&gt;HORAS!$B$96,E41-HORAS!$B$96,))</f>
        <v>0</v>
      </c>
      <c r="G41" s="67">
        <f t="shared" si="29"/>
        <v>0</v>
      </c>
      <c r="H41" s="67">
        <f>IF(D41&gt;=HORAS!$B$103,1,0)</f>
        <v>0</v>
      </c>
      <c r="I41" s="68">
        <f t="shared" si="30"/>
        <v>0</v>
      </c>
      <c r="J41" s="68">
        <f>IF(I41&lt;=HORAS!$B$115,0,IF(I41&lt;=HORAS!$B$116,0.25,IF(I41&lt;=HORAS!$B$117,0.5,IF(I41&lt;=HORAS!$B$114,0.75,1))))</f>
        <v>0</v>
      </c>
      <c r="K41" s="69">
        <f>IF(G41=1,0,IF(E41&gt;HORAS!$B$97,E41-HORAS!$B$97,0))</f>
        <v>0</v>
      </c>
      <c r="L41" s="68">
        <f t="shared" si="31"/>
        <v>0</v>
      </c>
      <c r="M41" s="68">
        <f t="shared" si="32"/>
        <v>0</v>
      </c>
      <c r="N41" s="67">
        <f t="shared" si="33"/>
        <v>0</v>
      </c>
      <c r="O41" s="67">
        <f>IF(E41&lt;HORAS!$B$97,J41,0)</f>
        <v>0</v>
      </c>
      <c r="P41" s="67">
        <f t="shared" si="34"/>
        <v>0</v>
      </c>
      <c r="Q41" s="67">
        <f>IF(E41&gt;HORAS!$B$97,J41,0)</f>
        <v>0</v>
      </c>
      <c r="R41" s="67">
        <f t="shared" si="6"/>
        <v>0</v>
      </c>
      <c r="S41" s="67">
        <f t="shared" si="7"/>
        <v>0</v>
      </c>
      <c r="T41" s="67"/>
      <c r="U41" s="67">
        <f t="shared" si="8"/>
        <v>6</v>
      </c>
      <c r="V41" s="70" t="e">
        <f>VLOOKUP(C41,HORAS!$A$120:$A$137,1,FALSE)</f>
        <v>#N/A</v>
      </c>
      <c r="W41" s="67" t="b">
        <f t="shared" si="9"/>
        <v>1</v>
      </c>
      <c r="X41" s="59">
        <f t="shared" si="10"/>
        <v>0</v>
      </c>
      <c r="Y41" s="71">
        <f t="shared" si="11"/>
        <v>0</v>
      </c>
      <c r="Z41" s="71">
        <f t="shared" si="12"/>
        <v>0</v>
      </c>
      <c r="AA41" s="67">
        <f t="shared" si="13"/>
        <v>0</v>
      </c>
      <c r="AB41" s="67">
        <f t="shared" si="14"/>
        <v>0</v>
      </c>
      <c r="AC41" s="69">
        <f>IF(U41=7,IF(E41&gt;HORAS!$B$97,E41-HORAS!$B$97,0),IF(W41=FALSE,IF(E41&gt;HORAS!$B$97,E41-HORAS!$B$97,0),0))</f>
        <v>0</v>
      </c>
      <c r="AD41" s="71">
        <f t="shared" si="15"/>
        <v>0</v>
      </c>
      <c r="AE41" s="71">
        <f t="shared" si="16"/>
        <v>0</v>
      </c>
      <c r="AF41" s="68">
        <f>IF(AE41&lt;=HORAS!$B$115,0,IF(AE41&lt;=HORAS!$B$116,0.25,IF(AE41&lt;=HORAS!$B$117,0.5,IF(AE41&lt;=HORAS!$B$114,0.75,1))))</f>
        <v>0</v>
      </c>
      <c r="AG41" s="67">
        <f t="shared" si="17"/>
        <v>0</v>
      </c>
      <c r="AH41" s="67">
        <f>IF(AA41&gt;=8,IF(E41&lt;HORAS!$B$97,AF41,0),0)</f>
        <v>0</v>
      </c>
      <c r="AI41" s="67">
        <f>IF(E41&gt;=HORAS!$B$97,AF41,0)</f>
        <v>0</v>
      </c>
      <c r="AJ41" s="67">
        <f t="shared" si="28"/>
        <v>0</v>
      </c>
      <c r="AK41" s="67">
        <f t="shared" si="28"/>
        <v>0</v>
      </c>
      <c r="AL41" s="71">
        <f t="shared" si="19"/>
        <v>0</v>
      </c>
      <c r="AN41" s="59">
        <f t="shared" si="20"/>
        <v>0</v>
      </c>
      <c r="AO41" s="58">
        <f>IF(H41=1,IF(D41&lt;HORAS!$B$104,HORAS!$D$104-HORAS!$B$104,HORAS!$D$104-D41),0)</f>
        <v>0</v>
      </c>
      <c r="AP41" s="58">
        <f>IF(H41=1,IF(E41&gt;HORAS!$C$104,HORAS!$C$104,E41),0)</f>
        <v>0</v>
      </c>
      <c r="AQ41" s="58">
        <f t="shared" si="21"/>
        <v>0</v>
      </c>
      <c r="AR41" s="72">
        <f t="shared" si="22"/>
        <v>0</v>
      </c>
      <c r="AS41" s="72">
        <f t="shared" si="23"/>
        <v>0</v>
      </c>
      <c r="AT41" s="68">
        <f>IF(AS41&lt;=HORAS!$B$115,0,IF(AS41&lt;=HORAS!$B$116,0.25,IF(AS41&lt;=HORAS!$B$117,0.5,IF(AS41&lt;=HORAS!$B$114,0.75,1))))</f>
        <v>0</v>
      </c>
      <c r="AU41" s="67">
        <f t="shared" si="24"/>
        <v>0</v>
      </c>
      <c r="AV41" s="59">
        <f>IF(H41=1,IF(E41&gt;HORAS!$C$104,E41-HORAS!$C$104),0)</f>
        <v>0</v>
      </c>
      <c r="AW41" s="67">
        <f t="shared" si="25"/>
        <v>0</v>
      </c>
      <c r="AX41" s="67">
        <f t="shared" si="26"/>
        <v>0</v>
      </c>
      <c r="AY41" s="68">
        <f>IF(AX41&lt;=HORAS!$B$115,0,IF(AX41&lt;=HORAS!$B$116,0.25,IF(AX41&lt;=HORAS!$B$117,0.5,IF(AX41&lt;=HORAS!$B$114,0.75,1))))</f>
        <v>0</v>
      </c>
      <c r="AZ41" s="67">
        <f t="shared" si="27"/>
        <v>0</v>
      </c>
      <c r="BA41" s="67"/>
    </row>
    <row r="42" spans="1:53" s="72" customFormat="1" hidden="1" x14ac:dyDescent="0.2">
      <c r="A42" s="64" t="s">
        <v>218</v>
      </c>
      <c r="B42" s="64" t="s">
        <v>7</v>
      </c>
      <c r="C42" s="61"/>
      <c r="D42" s="62"/>
      <c r="E42" s="64"/>
      <c r="F42" s="66">
        <f>IF(G42=1,0,IF(E42&gt;HORAS!$B$96,E42-HORAS!$B$96,))</f>
        <v>0</v>
      </c>
      <c r="G42" s="67">
        <f t="shared" si="29"/>
        <v>0</v>
      </c>
      <c r="H42" s="67">
        <f>IF(D42&gt;=HORAS!$B$103,1,0)</f>
        <v>0</v>
      </c>
      <c r="I42" s="68">
        <f t="shared" si="30"/>
        <v>0</v>
      </c>
      <c r="J42" s="68">
        <f>IF(I42&lt;=HORAS!$B$115,0,IF(I42&lt;=HORAS!$B$116,0.25,IF(I42&lt;=HORAS!$B$117,0.5,IF(I42&lt;=HORAS!$B$114,0.75,1))))</f>
        <v>0</v>
      </c>
      <c r="K42" s="69">
        <f>IF(G42=1,0,IF(E42&gt;HORAS!$B$97,E42-HORAS!$B$97,0))</f>
        <v>0</v>
      </c>
      <c r="L42" s="68">
        <f t="shared" si="31"/>
        <v>0</v>
      </c>
      <c r="M42" s="68">
        <f t="shared" si="32"/>
        <v>0</v>
      </c>
      <c r="N42" s="67">
        <f t="shared" si="33"/>
        <v>0</v>
      </c>
      <c r="O42" s="67">
        <f>IF(E42&lt;HORAS!$B$97,J42,0)</f>
        <v>0</v>
      </c>
      <c r="P42" s="67">
        <f t="shared" si="34"/>
        <v>0</v>
      </c>
      <c r="Q42" s="67">
        <f>IF(E42&gt;HORAS!$B$97,J42,0)</f>
        <v>0</v>
      </c>
      <c r="R42" s="67">
        <f t="shared" si="6"/>
        <v>0</v>
      </c>
      <c r="S42" s="67">
        <f t="shared" si="7"/>
        <v>0</v>
      </c>
      <c r="T42" s="67"/>
      <c r="U42" s="67">
        <f t="shared" si="8"/>
        <v>6</v>
      </c>
      <c r="V42" s="70" t="e">
        <f>VLOOKUP(C42,HORAS!$A$120:$A$137,1,FALSE)</f>
        <v>#N/A</v>
      </c>
      <c r="W42" s="67" t="b">
        <f t="shared" si="9"/>
        <v>1</v>
      </c>
      <c r="X42" s="59">
        <f t="shared" si="10"/>
        <v>0</v>
      </c>
      <c r="Y42" s="71">
        <f t="shared" si="11"/>
        <v>0</v>
      </c>
      <c r="Z42" s="71">
        <f t="shared" si="12"/>
        <v>0</v>
      </c>
      <c r="AA42" s="67">
        <f t="shared" si="13"/>
        <v>0</v>
      </c>
      <c r="AB42" s="67">
        <f t="shared" si="14"/>
        <v>0</v>
      </c>
      <c r="AC42" s="69">
        <f>IF(U42=7,IF(E42&gt;HORAS!$B$97,E42-HORAS!$B$97,0),IF(W42=FALSE,IF(E42&gt;HORAS!$B$97,E42-HORAS!$B$97,0),0))</f>
        <v>0</v>
      </c>
      <c r="AD42" s="71">
        <f t="shared" si="15"/>
        <v>0</v>
      </c>
      <c r="AE42" s="71">
        <f t="shared" si="16"/>
        <v>0</v>
      </c>
      <c r="AF42" s="68">
        <f>IF(AE42&lt;=HORAS!$B$115,0,IF(AE42&lt;=HORAS!$B$116,0.25,IF(AE42&lt;=HORAS!$B$117,0.5,IF(AE42&lt;=HORAS!$B$114,0.75,1))))</f>
        <v>0</v>
      </c>
      <c r="AG42" s="67">
        <f t="shared" si="17"/>
        <v>0</v>
      </c>
      <c r="AH42" s="67">
        <f>IF(AA42&gt;=8,IF(E42&lt;HORAS!$B$97,AF42,0),0)</f>
        <v>0</v>
      </c>
      <c r="AI42" s="67">
        <f>IF(E42&gt;=HORAS!$B$97,AF42,0)</f>
        <v>0</v>
      </c>
      <c r="AJ42" s="67">
        <f t="shared" si="28"/>
        <v>0</v>
      </c>
      <c r="AK42" s="67">
        <f t="shared" si="28"/>
        <v>0</v>
      </c>
      <c r="AL42" s="71">
        <f t="shared" si="19"/>
        <v>0</v>
      </c>
      <c r="AN42" s="59">
        <f t="shared" si="20"/>
        <v>0</v>
      </c>
      <c r="AO42" s="58">
        <f>IF(H42=1,IF(D42&lt;HORAS!$B$104,HORAS!$D$104-HORAS!$B$104,HORAS!$D$104-D42),0)</f>
        <v>0</v>
      </c>
      <c r="AP42" s="58">
        <f>IF(H42=1,IF(E42&gt;HORAS!$C$104,HORAS!$C$104,E42),0)</f>
        <v>0</v>
      </c>
      <c r="AQ42" s="58">
        <f t="shared" si="21"/>
        <v>0</v>
      </c>
      <c r="AR42" s="72">
        <f t="shared" si="22"/>
        <v>0</v>
      </c>
      <c r="AS42" s="72">
        <f t="shared" si="23"/>
        <v>0</v>
      </c>
      <c r="AT42" s="68">
        <f>IF(AS42&lt;=HORAS!$B$115,0,IF(AS42&lt;=HORAS!$B$116,0.25,IF(AS42&lt;=HORAS!$B$117,0.5,IF(AS42&lt;=HORAS!$B$114,0.75,1))))</f>
        <v>0</v>
      </c>
      <c r="AU42" s="67">
        <f t="shared" si="24"/>
        <v>0</v>
      </c>
      <c r="AV42" s="59">
        <f>IF(H42=1,IF(E42&gt;HORAS!$C$104,E42-HORAS!$C$104),0)</f>
        <v>0</v>
      </c>
      <c r="AW42" s="67">
        <f t="shared" si="25"/>
        <v>0</v>
      </c>
      <c r="AX42" s="67">
        <f t="shared" si="26"/>
        <v>0</v>
      </c>
      <c r="AY42" s="68">
        <f>IF(AX42&lt;=HORAS!$B$115,0,IF(AX42&lt;=HORAS!$B$116,0.25,IF(AX42&lt;=HORAS!$B$117,0.5,IF(AX42&lt;=HORAS!$B$114,0.75,1))))</f>
        <v>0</v>
      </c>
      <c r="AZ42" s="67">
        <f t="shared" si="27"/>
        <v>0</v>
      </c>
      <c r="BA42" s="67"/>
    </row>
    <row r="43" spans="1:53" s="72" customFormat="1" hidden="1" x14ac:dyDescent="0.2">
      <c r="A43" s="64" t="s">
        <v>218</v>
      </c>
      <c r="B43" s="64" t="s">
        <v>7</v>
      </c>
      <c r="C43" s="61"/>
      <c r="D43" s="62"/>
      <c r="E43" s="64"/>
      <c r="F43" s="66">
        <f>IF(G43=1,0,IF(E43&gt;HORAS!$B$96,E43-HORAS!$B$96,))</f>
        <v>0</v>
      </c>
      <c r="G43" s="67">
        <f t="shared" si="29"/>
        <v>0</v>
      </c>
      <c r="H43" s="67">
        <f>IF(D43&gt;=HORAS!$B$103,1,0)</f>
        <v>0</v>
      </c>
      <c r="I43" s="68">
        <f t="shared" si="30"/>
        <v>0</v>
      </c>
      <c r="J43" s="68">
        <f>IF(I43&lt;=HORAS!$B$115,0,IF(I43&lt;=HORAS!$B$116,0.25,IF(I43&lt;=HORAS!$B$117,0.5,IF(I43&lt;=HORAS!$B$114,0.75,1))))</f>
        <v>0</v>
      </c>
      <c r="K43" s="69">
        <f>IF(G43=1,0,IF(E43&gt;HORAS!$B$97,E43-HORAS!$B$97,0))</f>
        <v>0</v>
      </c>
      <c r="L43" s="68">
        <f t="shared" si="31"/>
        <v>0</v>
      </c>
      <c r="M43" s="68">
        <f t="shared" si="32"/>
        <v>0</v>
      </c>
      <c r="N43" s="67">
        <f t="shared" si="33"/>
        <v>0</v>
      </c>
      <c r="O43" s="67">
        <f>IF(E43&lt;HORAS!$B$97,J43,0)</f>
        <v>0</v>
      </c>
      <c r="P43" s="67">
        <f t="shared" si="34"/>
        <v>0</v>
      </c>
      <c r="Q43" s="67">
        <f>IF(E43&gt;HORAS!$B$97,J43,0)</f>
        <v>0</v>
      </c>
      <c r="R43" s="67">
        <f t="shared" si="6"/>
        <v>0</v>
      </c>
      <c r="S43" s="67">
        <f t="shared" si="7"/>
        <v>0</v>
      </c>
      <c r="T43" s="67"/>
      <c r="U43" s="67">
        <f t="shared" si="8"/>
        <v>6</v>
      </c>
      <c r="V43" s="70" t="e">
        <f>VLOOKUP(C43,HORAS!$A$120:$A$137,1,FALSE)</f>
        <v>#N/A</v>
      </c>
      <c r="W43" s="67" t="b">
        <f t="shared" si="9"/>
        <v>1</v>
      </c>
      <c r="X43" s="59">
        <f t="shared" si="10"/>
        <v>0</v>
      </c>
      <c r="Y43" s="71">
        <f t="shared" si="11"/>
        <v>0</v>
      </c>
      <c r="Z43" s="71">
        <f t="shared" si="12"/>
        <v>0</v>
      </c>
      <c r="AA43" s="67">
        <f t="shared" si="13"/>
        <v>0</v>
      </c>
      <c r="AB43" s="67">
        <f t="shared" si="14"/>
        <v>0</v>
      </c>
      <c r="AC43" s="69">
        <f>IF(U43=7,IF(E43&gt;HORAS!$B$97,E43-HORAS!$B$97,0),IF(W43=FALSE,IF(E43&gt;HORAS!$B$97,E43-HORAS!$B$97,0),0))</f>
        <v>0</v>
      </c>
      <c r="AD43" s="71">
        <f t="shared" si="15"/>
        <v>0</v>
      </c>
      <c r="AE43" s="71">
        <f t="shared" si="16"/>
        <v>0</v>
      </c>
      <c r="AF43" s="68">
        <f>IF(AE43&lt;=HORAS!$B$115,0,IF(AE43&lt;=HORAS!$B$116,0.25,IF(AE43&lt;=HORAS!$B$117,0.5,IF(AE43&lt;=HORAS!$B$114,0.75,1))))</f>
        <v>0</v>
      </c>
      <c r="AG43" s="67">
        <f t="shared" si="17"/>
        <v>0</v>
      </c>
      <c r="AH43" s="67">
        <f>IF(AA43&gt;=8,IF(E43&lt;HORAS!$B$97,AF43,0),0)</f>
        <v>0</v>
      </c>
      <c r="AI43" s="67">
        <f>IF(E43&gt;=HORAS!$B$97,AF43,0)</f>
        <v>0</v>
      </c>
      <c r="AJ43" s="67">
        <f t="shared" si="28"/>
        <v>0</v>
      </c>
      <c r="AK43" s="67">
        <f t="shared" si="28"/>
        <v>0</v>
      </c>
      <c r="AL43" s="71">
        <f t="shared" si="19"/>
        <v>0</v>
      </c>
      <c r="AN43" s="59">
        <f t="shared" si="20"/>
        <v>0</v>
      </c>
      <c r="AO43" s="58">
        <f>IF(H43=1,IF(D43&lt;HORAS!$B$104,HORAS!$D$104-HORAS!$B$104,HORAS!$D$104-D43),0)</f>
        <v>0</v>
      </c>
      <c r="AP43" s="58">
        <f>IF(H43=1,IF(E43&gt;HORAS!$C$104,HORAS!$C$104,E43),0)</f>
        <v>0</v>
      </c>
      <c r="AQ43" s="58">
        <f t="shared" si="21"/>
        <v>0</v>
      </c>
      <c r="AR43" s="72">
        <f t="shared" si="22"/>
        <v>0</v>
      </c>
      <c r="AS43" s="72">
        <f t="shared" si="23"/>
        <v>0</v>
      </c>
      <c r="AT43" s="68">
        <f>IF(AS43&lt;=HORAS!$B$115,0,IF(AS43&lt;=HORAS!$B$116,0.25,IF(AS43&lt;=HORAS!$B$117,0.5,IF(AS43&lt;=HORAS!$B$114,0.75,1))))</f>
        <v>0</v>
      </c>
      <c r="AU43" s="67">
        <f t="shared" si="24"/>
        <v>0</v>
      </c>
      <c r="AV43" s="59">
        <f>IF(H43=1,IF(E43&gt;HORAS!$C$104,E43-HORAS!$C$104),0)</f>
        <v>0</v>
      </c>
      <c r="AW43" s="67">
        <f t="shared" si="25"/>
        <v>0</v>
      </c>
      <c r="AX43" s="67">
        <f t="shared" si="26"/>
        <v>0</v>
      </c>
      <c r="AY43" s="68">
        <f>IF(AX43&lt;=HORAS!$B$115,0,IF(AX43&lt;=HORAS!$B$116,0.25,IF(AX43&lt;=HORAS!$B$117,0.5,IF(AX43&lt;=HORAS!$B$114,0.75,1))))</f>
        <v>0</v>
      </c>
      <c r="AZ43" s="67">
        <f t="shared" si="27"/>
        <v>0</v>
      </c>
      <c r="BA43" s="67"/>
    </row>
    <row r="44" spans="1:53" s="72" customFormat="1" hidden="1" x14ac:dyDescent="0.2">
      <c r="A44" s="64" t="s">
        <v>218</v>
      </c>
      <c r="B44" s="64" t="s">
        <v>7</v>
      </c>
      <c r="C44" s="61"/>
      <c r="D44" s="62"/>
      <c r="E44" s="64"/>
      <c r="F44" s="66">
        <f>IF(G44=1,0,IF(E44&gt;HORAS!$B$96,E44-HORAS!$B$96,))</f>
        <v>0</v>
      </c>
      <c r="G44" s="67">
        <f t="shared" si="29"/>
        <v>0</v>
      </c>
      <c r="H44" s="67">
        <f>IF(D44&gt;=HORAS!$B$103,1,0)</f>
        <v>0</v>
      </c>
      <c r="I44" s="68">
        <f t="shared" si="30"/>
        <v>0</v>
      </c>
      <c r="J44" s="68">
        <f>IF(I44&lt;=HORAS!$B$115,0,IF(I44&lt;=HORAS!$B$116,0.25,IF(I44&lt;=HORAS!$B$117,0.5,IF(I44&lt;=HORAS!$B$114,0.75,1))))</f>
        <v>0</v>
      </c>
      <c r="K44" s="69">
        <f>IF(G44=1,0,IF(E44&gt;HORAS!$B$97,E44-HORAS!$B$97,0))</f>
        <v>0</v>
      </c>
      <c r="L44" s="68">
        <f t="shared" si="31"/>
        <v>0</v>
      </c>
      <c r="M44" s="68">
        <f t="shared" si="32"/>
        <v>0</v>
      </c>
      <c r="N44" s="67">
        <f t="shared" si="33"/>
        <v>0</v>
      </c>
      <c r="O44" s="67">
        <f>IF(E44&lt;HORAS!$B$97,J44,0)</f>
        <v>0</v>
      </c>
      <c r="P44" s="67">
        <f t="shared" si="34"/>
        <v>0</v>
      </c>
      <c r="Q44" s="67">
        <f>IF(E44&gt;HORAS!$B$97,J44,0)</f>
        <v>0</v>
      </c>
      <c r="R44" s="67">
        <f t="shared" si="6"/>
        <v>0</v>
      </c>
      <c r="S44" s="67">
        <f t="shared" si="7"/>
        <v>0</v>
      </c>
      <c r="T44" s="67"/>
      <c r="U44" s="67">
        <f t="shared" si="8"/>
        <v>6</v>
      </c>
      <c r="V44" s="70" t="e">
        <f>VLOOKUP(C44,HORAS!$A$120:$A$137,1,FALSE)</f>
        <v>#N/A</v>
      </c>
      <c r="W44" s="67" t="b">
        <f t="shared" si="9"/>
        <v>1</v>
      </c>
      <c r="X44" s="59">
        <f t="shared" si="10"/>
        <v>0</v>
      </c>
      <c r="Y44" s="71">
        <f t="shared" si="11"/>
        <v>0</v>
      </c>
      <c r="Z44" s="71">
        <f t="shared" si="12"/>
        <v>0</v>
      </c>
      <c r="AA44" s="67">
        <f t="shared" si="13"/>
        <v>0</v>
      </c>
      <c r="AB44" s="67">
        <f t="shared" si="14"/>
        <v>0</v>
      </c>
      <c r="AC44" s="69">
        <f>IF(U44=7,IF(E44&gt;HORAS!$B$97,E44-HORAS!$B$97,0),IF(W44=FALSE,IF(E44&gt;HORAS!$B$97,E44-HORAS!$B$97,0),0))</f>
        <v>0</v>
      </c>
      <c r="AD44" s="71">
        <f t="shared" si="15"/>
        <v>0</v>
      </c>
      <c r="AE44" s="71">
        <f t="shared" si="16"/>
        <v>0</v>
      </c>
      <c r="AF44" s="68">
        <f>IF(AE44&lt;=HORAS!$B$115,0,IF(AE44&lt;=HORAS!$B$116,0.25,IF(AE44&lt;=HORAS!$B$117,0.5,IF(AE44&lt;=HORAS!$B$114,0.75,1))))</f>
        <v>0</v>
      </c>
      <c r="AG44" s="67">
        <f t="shared" si="17"/>
        <v>0</v>
      </c>
      <c r="AH44" s="67">
        <f>IF(AA44&gt;=8,IF(E44&lt;HORAS!$B$97,AF44,0),0)</f>
        <v>0</v>
      </c>
      <c r="AI44" s="67">
        <f>IF(E44&gt;=HORAS!$B$97,AF44,0)</f>
        <v>0</v>
      </c>
      <c r="AJ44" s="67">
        <f t="shared" si="28"/>
        <v>0</v>
      </c>
      <c r="AK44" s="67">
        <f t="shared" si="28"/>
        <v>0</v>
      </c>
      <c r="AL44" s="71">
        <f t="shared" si="19"/>
        <v>0</v>
      </c>
      <c r="AN44" s="59">
        <f t="shared" si="20"/>
        <v>0</v>
      </c>
      <c r="AO44" s="58">
        <f>IF(H44=1,IF(D44&lt;HORAS!$B$104,HORAS!$D$104-HORAS!$B$104,HORAS!$D$104-D44),0)</f>
        <v>0</v>
      </c>
      <c r="AP44" s="58">
        <f>IF(H44=1,IF(E44&gt;HORAS!$C$104,HORAS!$C$104,E44),0)</f>
        <v>0</v>
      </c>
      <c r="AQ44" s="58">
        <f t="shared" si="21"/>
        <v>0</v>
      </c>
      <c r="AR44" s="72">
        <f t="shared" si="22"/>
        <v>0</v>
      </c>
      <c r="AS44" s="72">
        <f t="shared" si="23"/>
        <v>0</v>
      </c>
      <c r="AT44" s="68">
        <f>IF(AS44&lt;=HORAS!$B$115,0,IF(AS44&lt;=HORAS!$B$116,0.25,IF(AS44&lt;=HORAS!$B$117,0.5,IF(AS44&lt;=HORAS!$B$114,0.75,1))))</f>
        <v>0</v>
      </c>
      <c r="AU44" s="67">
        <f t="shared" si="24"/>
        <v>0</v>
      </c>
      <c r="AV44" s="59">
        <f>IF(H44=1,IF(E44&gt;HORAS!$C$104,E44-HORAS!$C$104),0)</f>
        <v>0</v>
      </c>
      <c r="AW44" s="67">
        <f t="shared" si="25"/>
        <v>0</v>
      </c>
      <c r="AX44" s="67">
        <f t="shared" si="26"/>
        <v>0</v>
      </c>
      <c r="AY44" s="68">
        <f>IF(AX44&lt;=HORAS!$B$115,0,IF(AX44&lt;=HORAS!$B$116,0.25,IF(AX44&lt;=HORAS!$B$117,0.5,IF(AX44&lt;=HORAS!$B$114,0.75,1))))</f>
        <v>0</v>
      </c>
      <c r="AZ44" s="67">
        <f t="shared" si="27"/>
        <v>0</v>
      </c>
      <c r="BA44" s="67"/>
    </row>
    <row r="45" spans="1:53" s="72" customFormat="1" hidden="1" x14ac:dyDescent="0.2">
      <c r="A45" s="64" t="s">
        <v>218</v>
      </c>
      <c r="B45" s="64" t="s">
        <v>7</v>
      </c>
      <c r="C45" s="61"/>
      <c r="D45" s="62"/>
      <c r="E45" s="64"/>
      <c r="F45" s="66">
        <f>IF(G45=1,0,IF(E45&gt;HORAS!$B$96,E45-HORAS!$B$96,))</f>
        <v>0</v>
      </c>
      <c r="G45" s="67">
        <f t="shared" si="29"/>
        <v>0</v>
      </c>
      <c r="H45" s="67">
        <f>IF(D45&gt;=HORAS!$B$103,1,0)</f>
        <v>0</v>
      </c>
      <c r="I45" s="68">
        <f t="shared" si="30"/>
        <v>0</v>
      </c>
      <c r="J45" s="68">
        <f>IF(I45&lt;=HORAS!$B$115,0,IF(I45&lt;=HORAS!$B$116,0.25,IF(I45&lt;=HORAS!$B$117,0.5,IF(I45&lt;=HORAS!$B$114,0.75,1))))</f>
        <v>0</v>
      </c>
      <c r="K45" s="69">
        <f>IF(G45=1,0,IF(E45&gt;HORAS!$B$97,E45-HORAS!$B$97,0))</f>
        <v>0</v>
      </c>
      <c r="L45" s="68">
        <f t="shared" si="31"/>
        <v>0</v>
      </c>
      <c r="M45" s="68">
        <f t="shared" si="32"/>
        <v>0</v>
      </c>
      <c r="N45" s="67">
        <f t="shared" si="33"/>
        <v>0</v>
      </c>
      <c r="O45" s="67">
        <f>IF(E45&lt;HORAS!$B$97,J45,0)</f>
        <v>0</v>
      </c>
      <c r="P45" s="67">
        <f t="shared" si="34"/>
        <v>0</v>
      </c>
      <c r="Q45" s="67">
        <f>IF(E45&gt;HORAS!$B$97,J45,0)</f>
        <v>0</v>
      </c>
      <c r="R45" s="67">
        <f t="shared" si="6"/>
        <v>0</v>
      </c>
      <c r="S45" s="67">
        <f t="shared" si="7"/>
        <v>0</v>
      </c>
      <c r="T45" s="67"/>
      <c r="U45" s="67">
        <f t="shared" si="8"/>
        <v>6</v>
      </c>
      <c r="V45" s="70" t="e">
        <f>VLOOKUP(C45,HORAS!$A$120:$A$137,1,FALSE)</f>
        <v>#N/A</v>
      </c>
      <c r="W45" s="67" t="b">
        <f t="shared" si="9"/>
        <v>1</v>
      </c>
      <c r="X45" s="59">
        <f t="shared" si="10"/>
        <v>0</v>
      </c>
      <c r="Y45" s="71">
        <f t="shared" si="11"/>
        <v>0</v>
      </c>
      <c r="Z45" s="71">
        <f t="shared" si="12"/>
        <v>0</v>
      </c>
      <c r="AA45" s="67">
        <f t="shared" si="13"/>
        <v>0</v>
      </c>
      <c r="AB45" s="67">
        <f t="shared" si="14"/>
        <v>0</v>
      </c>
      <c r="AC45" s="69">
        <f>IF(U45=7,IF(E45&gt;HORAS!$B$97,E45-HORAS!$B$97,0),IF(W45=FALSE,IF(E45&gt;HORAS!$B$97,E45-HORAS!$B$97,0),0))</f>
        <v>0</v>
      </c>
      <c r="AD45" s="71">
        <f t="shared" si="15"/>
        <v>0</v>
      </c>
      <c r="AE45" s="71">
        <f t="shared" si="16"/>
        <v>0</v>
      </c>
      <c r="AF45" s="68">
        <f>IF(AE45&lt;=HORAS!$B$115,0,IF(AE45&lt;=HORAS!$B$116,0.25,IF(AE45&lt;=HORAS!$B$117,0.5,IF(AE45&lt;=HORAS!$B$114,0.75,1))))</f>
        <v>0</v>
      </c>
      <c r="AG45" s="67">
        <f t="shared" si="17"/>
        <v>0</v>
      </c>
      <c r="AH45" s="67">
        <f>IF(AA45&gt;=8,IF(E45&lt;HORAS!$B$97,AF45,0),0)</f>
        <v>0</v>
      </c>
      <c r="AI45" s="67">
        <f>IF(E45&gt;=HORAS!$B$97,AF45,0)</f>
        <v>0</v>
      </c>
      <c r="AJ45" s="67">
        <f t="shared" si="28"/>
        <v>0</v>
      </c>
      <c r="AK45" s="67">
        <f t="shared" si="28"/>
        <v>0</v>
      </c>
      <c r="AL45" s="71">
        <f t="shared" si="19"/>
        <v>0</v>
      </c>
      <c r="AN45" s="59">
        <f t="shared" si="20"/>
        <v>0</v>
      </c>
      <c r="AO45" s="58">
        <f>IF(H45=1,IF(D45&lt;HORAS!$B$104,HORAS!$D$104-HORAS!$B$104,HORAS!$D$104-D45),0)</f>
        <v>0</v>
      </c>
      <c r="AP45" s="58">
        <f>IF(H45=1,IF(E45&gt;HORAS!$C$104,HORAS!$C$104,E45),0)</f>
        <v>0</v>
      </c>
      <c r="AQ45" s="58">
        <f t="shared" si="21"/>
        <v>0</v>
      </c>
      <c r="AR45" s="72">
        <f t="shared" si="22"/>
        <v>0</v>
      </c>
      <c r="AS45" s="72">
        <f t="shared" si="23"/>
        <v>0</v>
      </c>
      <c r="AT45" s="68">
        <f>IF(AS45&lt;=HORAS!$B$115,0,IF(AS45&lt;=HORAS!$B$116,0.25,IF(AS45&lt;=HORAS!$B$117,0.5,IF(AS45&lt;=HORAS!$B$114,0.75,1))))</f>
        <v>0</v>
      </c>
      <c r="AU45" s="67">
        <f t="shared" si="24"/>
        <v>0</v>
      </c>
      <c r="AV45" s="59">
        <f>IF(H45=1,IF(E45&gt;HORAS!$C$104,E45-HORAS!$C$104),0)</f>
        <v>0</v>
      </c>
      <c r="AW45" s="67">
        <f t="shared" si="25"/>
        <v>0</v>
      </c>
      <c r="AX45" s="67">
        <f t="shared" si="26"/>
        <v>0</v>
      </c>
      <c r="AY45" s="68">
        <f>IF(AX45&lt;=HORAS!$B$115,0,IF(AX45&lt;=HORAS!$B$116,0.25,IF(AX45&lt;=HORAS!$B$117,0.5,IF(AX45&lt;=HORAS!$B$114,0.75,1))))</f>
        <v>0</v>
      </c>
      <c r="AZ45" s="67">
        <f t="shared" si="27"/>
        <v>0</v>
      </c>
      <c r="BA45" s="67"/>
    </row>
    <row r="46" spans="1:53" s="72" customFormat="1" hidden="1" x14ac:dyDescent="0.2">
      <c r="A46" s="64" t="s">
        <v>218</v>
      </c>
      <c r="B46" s="64" t="s">
        <v>7</v>
      </c>
      <c r="C46" s="61"/>
      <c r="D46" s="62"/>
      <c r="E46" s="64"/>
      <c r="F46" s="66">
        <f>IF(G46=1,0,IF(E46&gt;HORAS!$B$96,E46-HORAS!$B$96,))</f>
        <v>0</v>
      </c>
      <c r="G46" s="67">
        <f t="shared" si="29"/>
        <v>0</v>
      </c>
      <c r="H46" s="67">
        <f>IF(D46&gt;=HORAS!$B$103,1,0)</f>
        <v>0</v>
      </c>
      <c r="I46" s="68">
        <f t="shared" si="30"/>
        <v>0</v>
      </c>
      <c r="J46" s="68">
        <f>IF(I46&lt;=HORAS!$B$115,0,IF(I46&lt;=HORAS!$B$116,0.25,IF(I46&lt;=HORAS!$B$117,0.5,IF(I46&lt;=HORAS!$B$114,0.75,1))))</f>
        <v>0</v>
      </c>
      <c r="K46" s="69">
        <f>IF(G46=1,0,IF(E46&gt;HORAS!$B$97,E46-HORAS!$B$97,0))</f>
        <v>0</v>
      </c>
      <c r="L46" s="68">
        <f t="shared" si="31"/>
        <v>0</v>
      </c>
      <c r="M46" s="68">
        <f t="shared" si="32"/>
        <v>0</v>
      </c>
      <c r="N46" s="67">
        <f t="shared" si="33"/>
        <v>0</v>
      </c>
      <c r="O46" s="67">
        <f>IF(E46&lt;HORAS!$B$97,J46,0)</f>
        <v>0</v>
      </c>
      <c r="P46" s="67">
        <f t="shared" si="34"/>
        <v>0</v>
      </c>
      <c r="Q46" s="67">
        <f>IF(E46&gt;HORAS!$B$97,J46,0)</f>
        <v>0</v>
      </c>
      <c r="R46" s="67">
        <f t="shared" si="6"/>
        <v>0</v>
      </c>
      <c r="S46" s="67">
        <f t="shared" si="7"/>
        <v>0</v>
      </c>
      <c r="T46" s="67"/>
      <c r="U46" s="67">
        <f t="shared" si="8"/>
        <v>6</v>
      </c>
      <c r="V46" s="70" t="e">
        <f>VLOOKUP(C46,HORAS!$A$120:$A$137,1,FALSE)</f>
        <v>#N/A</v>
      </c>
      <c r="W46" s="67" t="b">
        <f t="shared" si="9"/>
        <v>1</v>
      </c>
      <c r="X46" s="59">
        <f t="shared" si="10"/>
        <v>0</v>
      </c>
      <c r="Y46" s="71">
        <f t="shared" si="11"/>
        <v>0</v>
      </c>
      <c r="Z46" s="71">
        <f t="shared" si="12"/>
        <v>0</v>
      </c>
      <c r="AA46" s="67">
        <f t="shared" si="13"/>
        <v>0</v>
      </c>
      <c r="AB46" s="67">
        <f t="shared" si="14"/>
        <v>0</v>
      </c>
      <c r="AC46" s="69">
        <f>IF(U46=7,IF(E46&gt;HORAS!$B$97,E46-HORAS!$B$97,0),IF(W46=FALSE,IF(E46&gt;HORAS!$B$97,E46-HORAS!$B$97,0),0))</f>
        <v>0</v>
      </c>
      <c r="AD46" s="71">
        <f t="shared" si="15"/>
        <v>0</v>
      </c>
      <c r="AE46" s="71">
        <f t="shared" si="16"/>
        <v>0</v>
      </c>
      <c r="AF46" s="68">
        <f>IF(AE46&lt;=HORAS!$B$115,0,IF(AE46&lt;=HORAS!$B$116,0.25,IF(AE46&lt;=HORAS!$B$117,0.5,IF(AE46&lt;=HORAS!$B$114,0.75,1))))</f>
        <v>0</v>
      </c>
      <c r="AG46" s="67">
        <f t="shared" si="17"/>
        <v>0</v>
      </c>
      <c r="AH46" s="67">
        <f>IF(AA46&gt;=8,IF(E46&lt;HORAS!$B$97,AF46,0),0)</f>
        <v>0</v>
      </c>
      <c r="AI46" s="67">
        <f>IF(E46&gt;=HORAS!$B$97,AF46,0)</f>
        <v>0</v>
      </c>
      <c r="AJ46" s="67">
        <f t="shared" si="28"/>
        <v>0</v>
      </c>
      <c r="AK46" s="67">
        <f t="shared" si="28"/>
        <v>0</v>
      </c>
      <c r="AL46" s="71">
        <f t="shared" si="19"/>
        <v>0</v>
      </c>
      <c r="AN46" s="59">
        <f t="shared" si="20"/>
        <v>0</v>
      </c>
      <c r="AO46" s="58">
        <f>IF(H46=1,IF(D46&lt;HORAS!$B$104,HORAS!$D$104-HORAS!$B$104,HORAS!$D$104-D46),0)</f>
        <v>0</v>
      </c>
      <c r="AP46" s="58">
        <f>IF(H46=1,IF(E46&gt;HORAS!$C$104,HORAS!$C$104,E46),0)</f>
        <v>0</v>
      </c>
      <c r="AQ46" s="58">
        <f t="shared" si="21"/>
        <v>0</v>
      </c>
      <c r="AR46" s="72">
        <f t="shared" si="22"/>
        <v>0</v>
      </c>
      <c r="AS46" s="72">
        <f t="shared" si="23"/>
        <v>0</v>
      </c>
      <c r="AT46" s="68">
        <f>IF(AS46&lt;=HORAS!$B$115,0,IF(AS46&lt;=HORAS!$B$116,0.25,IF(AS46&lt;=HORAS!$B$117,0.5,IF(AS46&lt;=HORAS!$B$114,0.75,1))))</f>
        <v>0</v>
      </c>
      <c r="AU46" s="67">
        <f t="shared" si="24"/>
        <v>0</v>
      </c>
      <c r="AV46" s="59">
        <f>IF(H46=1,IF(E46&gt;HORAS!$C$104,E46-HORAS!$C$104),0)</f>
        <v>0</v>
      </c>
      <c r="AW46" s="67">
        <f t="shared" si="25"/>
        <v>0</v>
      </c>
      <c r="AX46" s="67">
        <f t="shared" si="26"/>
        <v>0</v>
      </c>
      <c r="AY46" s="68">
        <f>IF(AX46&lt;=HORAS!$B$115,0,IF(AX46&lt;=HORAS!$B$116,0.25,IF(AX46&lt;=HORAS!$B$117,0.5,IF(AX46&lt;=HORAS!$B$114,0.75,1))))</f>
        <v>0</v>
      </c>
      <c r="AZ46" s="67">
        <f t="shared" si="27"/>
        <v>0</v>
      </c>
      <c r="BA46" s="67"/>
    </row>
    <row r="47" spans="1:53" s="72" customFormat="1" hidden="1" x14ac:dyDescent="0.2">
      <c r="A47" s="64" t="s">
        <v>218</v>
      </c>
      <c r="B47" s="64" t="s">
        <v>7</v>
      </c>
      <c r="C47" s="61"/>
      <c r="D47" s="62"/>
      <c r="E47" s="64"/>
      <c r="F47" s="66">
        <f>IF(G47=1,0,IF(E47&gt;HORAS!$B$96,E47-HORAS!$B$96,))</f>
        <v>0</v>
      </c>
      <c r="G47" s="67">
        <f t="shared" si="29"/>
        <v>0</v>
      </c>
      <c r="H47" s="67">
        <f>IF(D47&gt;=HORAS!$B$103,1,0)</f>
        <v>0</v>
      </c>
      <c r="I47" s="68">
        <f t="shared" si="30"/>
        <v>0</v>
      </c>
      <c r="J47" s="68">
        <f>IF(I47&lt;=HORAS!$B$115,0,IF(I47&lt;=HORAS!$B$116,0.25,IF(I47&lt;=HORAS!$B$117,0.5,IF(I47&lt;=HORAS!$B$114,0.75,1))))</f>
        <v>0</v>
      </c>
      <c r="K47" s="69">
        <f>IF(G47=1,0,IF(E47&gt;HORAS!$B$97,E47-HORAS!$B$97,0))</f>
        <v>0</v>
      </c>
      <c r="L47" s="68">
        <f t="shared" si="31"/>
        <v>0</v>
      </c>
      <c r="M47" s="68">
        <f t="shared" si="32"/>
        <v>0</v>
      </c>
      <c r="N47" s="67">
        <f t="shared" si="33"/>
        <v>0</v>
      </c>
      <c r="O47" s="67">
        <f>IF(E47&lt;HORAS!$B$97,J47,0)</f>
        <v>0</v>
      </c>
      <c r="P47" s="67">
        <f t="shared" si="34"/>
        <v>0</v>
      </c>
      <c r="Q47" s="67">
        <f>IF(E47&gt;HORAS!$B$97,J47,0)</f>
        <v>0</v>
      </c>
      <c r="R47" s="67">
        <f t="shared" si="6"/>
        <v>0</v>
      </c>
      <c r="S47" s="67">
        <f t="shared" si="7"/>
        <v>0</v>
      </c>
      <c r="T47" s="67"/>
      <c r="U47" s="67">
        <f t="shared" si="8"/>
        <v>6</v>
      </c>
      <c r="V47" s="70" t="e">
        <f>VLOOKUP(C47,HORAS!$A$120:$A$137,1,FALSE)</f>
        <v>#N/A</v>
      </c>
      <c r="W47" s="67" t="b">
        <f t="shared" si="9"/>
        <v>1</v>
      </c>
      <c r="X47" s="59">
        <f t="shared" si="10"/>
        <v>0</v>
      </c>
      <c r="Y47" s="71">
        <f t="shared" si="11"/>
        <v>0</v>
      </c>
      <c r="Z47" s="71">
        <f t="shared" si="12"/>
        <v>0</v>
      </c>
      <c r="AA47" s="67">
        <f t="shared" si="13"/>
        <v>0</v>
      </c>
      <c r="AB47" s="67">
        <f t="shared" si="14"/>
        <v>0</v>
      </c>
      <c r="AC47" s="69">
        <f>IF(U47=7,IF(E47&gt;HORAS!$B$97,E47-HORAS!$B$97,0),IF(W47=FALSE,IF(E47&gt;HORAS!$B$97,E47-HORAS!$B$97,0),0))</f>
        <v>0</v>
      </c>
      <c r="AD47" s="71">
        <f t="shared" si="15"/>
        <v>0</v>
      </c>
      <c r="AE47" s="71">
        <f t="shared" si="16"/>
        <v>0</v>
      </c>
      <c r="AF47" s="68">
        <f>IF(AE47&lt;=HORAS!$B$115,0,IF(AE47&lt;=HORAS!$B$116,0.25,IF(AE47&lt;=HORAS!$B$117,0.5,IF(AE47&lt;=HORAS!$B$114,0.75,1))))</f>
        <v>0</v>
      </c>
      <c r="AG47" s="67">
        <f t="shared" si="17"/>
        <v>0</v>
      </c>
      <c r="AH47" s="67">
        <f>IF(AA47&gt;=8,IF(E47&lt;HORAS!$B$97,AF47,0),0)</f>
        <v>0</v>
      </c>
      <c r="AI47" s="67">
        <f>IF(E47&gt;=HORAS!$B$97,AF47,0)</f>
        <v>0</v>
      </c>
      <c r="AJ47" s="67">
        <f t="shared" si="28"/>
        <v>0</v>
      </c>
      <c r="AK47" s="67">
        <f t="shared" si="28"/>
        <v>0</v>
      </c>
      <c r="AL47" s="71">
        <f t="shared" si="19"/>
        <v>0</v>
      </c>
      <c r="AN47" s="59">
        <f t="shared" si="20"/>
        <v>0</v>
      </c>
      <c r="AO47" s="58">
        <f>IF(H47=1,IF(D47&lt;HORAS!$B$104,HORAS!$D$104-HORAS!$B$104,HORAS!$D$104-D47),0)</f>
        <v>0</v>
      </c>
      <c r="AP47" s="58">
        <f>IF(H47=1,IF(E47&gt;HORAS!$C$104,HORAS!$C$104,E47),0)</f>
        <v>0</v>
      </c>
      <c r="AQ47" s="58">
        <f t="shared" si="21"/>
        <v>0</v>
      </c>
      <c r="AR47" s="72">
        <f t="shared" si="22"/>
        <v>0</v>
      </c>
      <c r="AS47" s="72">
        <f t="shared" si="23"/>
        <v>0</v>
      </c>
      <c r="AT47" s="68">
        <f>IF(AS47&lt;=HORAS!$B$115,0,IF(AS47&lt;=HORAS!$B$116,0.25,IF(AS47&lt;=HORAS!$B$117,0.5,IF(AS47&lt;=HORAS!$B$114,0.75,1))))</f>
        <v>0</v>
      </c>
      <c r="AU47" s="67">
        <f t="shared" si="24"/>
        <v>0</v>
      </c>
      <c r="AV47" s="59">
        <f>IF(H47=1,IF(E47&gt;HORAS!$C$104,E47-HORAS!$C$104),0)</f>
        <v>0</v>
      </c>
      <c r="AW47" s="67">
        <f t="shared" si="25"/>
        <v>0</v>
      </c>
      <c r="AX47" s="67">
        <f t="shared" si="26"/>
        <v>0</v>
      </c>
      <c r="AY47" s="68">
        <f>IF(AX47&lt;=HORAS!$B$115,0,IF(AX47&lt;=HORAS!$B$116,0.25,IF(AX47&lt;=HORAS!$B$117,0.5,IF(AX47&lt;=HORAS!$B$114,0.75,1))))</f>
        <v>0</v>
      </c>
      <c r="AZ47" s="67">
        <f t="shared" si="27"/>
        <v>0</v>
      </c>
      <c r="BA47" s="67"/>
    </row>
    <row r="48" spans="1:53" s="72" customFormat="1" hidden="1" x14ac:dyDescent="0.2">
      <c r="A48" s="64" t="s">
        <v>218</v>
      </c>
      <c r="B48" s="64" t="s">
        <v>7</v>
      </c>
      <c r="C48" s="61"/>
      <c r="D48" s="62"/>
      <c r="E48" s="64"/>
      <c r="F48" s="66">
        <f>IF(G48=1,0,IF(E48&gt;HORAS!$B$96,E48-HORAS!$B$96,))</f>
        <v>0</v>
      </c>
      <c r="G48" s="67">
        <f t="shared" si="29"/>
        <v>0</v>
      </c>
      <c r="H48" s="67">
        <f>IF(D48&gt;=HORAS!$B$103,1,0)</f>
        <v>0</v>
      </c>
      <c r="I48" s="68">
        <f t="shared" si="30"/>
        <v>0</v>
      </c>
      <c r="J48" s="68">
        <f>IF(I48&lt;=HORAS!$B$115,0,IF(I48&lt;=HORAS!$B$116,0.25,IF(I48&lt;=HORAS!$B$117,0.5,IF(I48&lt;=HORAS!$B$114,0.75,1))))</f>
        <v>0</v>
      </c>
      <c r="K48" s="69">
        <f>IF(G48=1,0,IF(E48&gt;HORAS!$B$97,E48-HORAS!$B$97,0))</f>
        <v>0</v>
      </c>
      <c r="L48" s="68">
        <f t="shared" si="31"/>
        <v>0</v>
      </c>
      <c r="M48" s="68">
        <f t="shared" si="32"/>
        <v>0</v>
      </c>
      <c r="N48" s="67">
        <f t="shared" si="33"/>
        <v>0</v>
      </c>
      <c r="O48" s="67">
        <f>IF(E48&lt;HORAS!$B$97,J48,0)</f>
        <v>0</v>
      </c>
      <c r="P48" s="67">
        <f t="shared" si="34"/>
        <v>0</v>
      </c>
      <c r="Q48" s="67">
        <f>IF(E48&gt;HORAS!$B$97,J48,0)</f>
        <v>0</v>
      </c>
      <c r="R48" s="67">
        <f t="shared" si="6"/>
        <v>0</v>
      </c>
      <c r="S48" s="67">
        <f t="shared" si="7"/>
        <v>0</v>
      </c>
      <c r="T48" s="67"/>
      <c r="U48" s="67">
        <f t="shared" si="8"/>
        <v>6</v>
      </c>
      <c r="V48" s="70" t="e">
        <f>VLOOKUP(C48,HORAS!$A$120:$A$137,1,FALSE)</f>
        <v>#N/A</v>
      </c>
      <c r="W48" s="67" t="b">
        <f t="shared" si="9"/>
        <v>1</v>
      </c>
      <c r="X48" s="59">
        <f t="shared" si="10"/>
        <v>0</v>
      </c>
      <c r="Y48" s="71">
        <f t="shared" si="11"/>
        <v>0</v>
      </c>
      <c r="Z48" s="71">
        <f t="shared" si="12"/>
        <v>0</v>
      </c>
      <c r="AA48" s="67">
        <f t="shared" si="13"/>
        <v>0</v>
      </c>
      <c r="AB48" s="67">
        <f t="shared" si="14"/>
        <v>0</v>
      </c>
      <c r="AC48" s="69">
        <f>IF(U48=7,IF(E48&gt;HORAS!$B$97,E48-HORAS!$B$97,0),IF(W48=FALSE,IF(E48&gt;HORAS!$B$97,E48-HORAS!$B$97,0),0))</f>
        <v>0</v>
      </c>
      <c r="AD48" s="71">
        <f t="shared" si="15"/>
        <v>0</v>
      </c>
      <c r="AE48" s="71">
        <f t="shared" si="16"/>
        <v>0</v>
      </c>
      <c r="AF48" s="68">
        <f>IF(AE48&lt;=HORAS!$B$115,0,IF(AE48&lt;=HORAS!$B$116,0.25,IF(AE48&lt;=HORAS!$B$117,0.5,IF(AE48&lt;=HORAS!$B$114,0.75,1))))</f>
        <v>0</v>
      </c>
      <c r="AG48" s="67">
        <f t="shared" si="17"/>
        <v>0</v>
      </c>
      <c r="AH48" s="67">
        <f>IF(AA48&gt;=8,IF(E48&lt;HORAS!$B$97,AF48,0),0)</f>
        <v>0</v>
      </c>
      <c r="AI48" s="67">
        <f>IF(E48&gt;=HORAS!$B$97,AF48,0)</f>
        <v>0</v>
      </c>
      <c r="AJ48" s="67">
        <f t="shared" si="28"/>
        <v>0</v>
      </c>
      <c r="AK48" s="67">
        <f t="shared" si="28"/>
        <v>0</v>
      </c>
      <c r="AL48" s="71">
        <f t="shared" si="19"/>
        <v>0</v>
      </c>
      <c r="AN48" s="59">
        <f t="shared" si="20"/>
        <v>0</v>
      </c>
      <c r="AO48" s="58">
        <f>IF(H48=1,IF(D48&lt;HORAS!$B$104,HORAS!$D$104-HORAS!$B$104,HORAS!$D$104-D48),0)</f>
        <v>0</v>
      </c>
      <c r="AP48" s="58">
        <f>IF(H48=1,IF(E48&gt;HORAS!$C$104,HORAS!$C$104,E48),0)</f>
        <v>0</v>
      </c>
      <c r="AQ48" s="58">
        <f t="shared" si="21"/>
        <v>0</v>
      </c>
      <c r="AR48" s="72">
        <f t="shared" si="22"/>
        <v>0</v>
      </c>
      <c r="AS48" s="72">
        <f t="shared" si="23"/>
        <v>0</v>
      </c>
      <c r="AT48" s="68">
        <f>IF(AS48&lt;=HORAS!$B$115,0,IF(AS48&lt;=HORAS!$B$116,0.25,IF(AS48&lt;=HORAS!$B$117,0.5,IF(AS48&lt;=HORAS!$B$114,0.75,1))))</f>
        <v>0</v>
      </c>
      <c r="AU48" s="67">
        <f t="shared" si="24"/>
        <v>0</v>
      </c>
      <c r="AV48" s="59">
        <f>IF(H48=1,IF(E48&gt;HORAS!$C$104,E48-HORAS!$C$104),0)</f>
        <v>0</v>
      </c>
      <c r="AW48" s="67">
        <f t="shared" si="25"/>
        <v>0</v>
      </c>
      <c r="AX48" s="67">
        <f t="shared" si="26"/>
        <v>0</v>
      </c>
      <c r="AY48" s="68">
        <f>IF(AX48&lt;=HORAS!$B$115,0,IF(AX48&lt;=HORAS!$B$116,0.25,IF(AX48&lt;=HORAS!$B$117,0.5,IF(AX48&lt;=HORAS!$B$114,0.75,1))))</f>
        <v>0</v>
      </c>
      <c r="AZ48" s="67">
        <f t="shared" si="27"/>
        <v>0</v>
      </c>
      <c r="BA48" s="67"/>
    </row>
    <row r="49" spans="1:53" s="72" customFormat="1" hidden="1" x14ac:dyDescent="0.2">
      <c r="A49" s="64" t="s">
        <v>218</v>
      </c>
      <c r="B49" s="64" t="s">
        <v>7</v>
      </c>
      <c r="C49" s="61"/>
      <c r="D49" s="62"/>
      <c r="E49" s="64"/>
      <c r="F49" s="66">
        <f>IF(G49=1,0,IF(E49&gt;HORAS!$B$96,E49-HORAS!$B$96,))</f>
        <v>0</v>
      </c>
      <c r="G49" s="67">
        <f t="shared" si="29"/>
        <v>0</v>
      </c>
      <c r="H49" s="67">
        <f>IF(D49&gt;=HORAS!$B$103,1,0)</f>
        <v>0</v>
      </c>
      <c r="I49" s="68">
        <f t="shared" si="30"/>
        <v>0</v>
      </c>
      <c r="J49" s="68">
        <f>IF(I49&lt;=HORAS!$B$115,0,IF(I49&lt;=HORAS!$B$116,0.25,IF(I49&lt;=HORAS!$B$117,0.5,IF(I49&lt;=HORAS!$B$114,0.75,1))))</f>
        <v>0</v>
      </c>
      <c r="K49" s="69">
        <f>IF(G49=1,0,IF(E49&gt;HORAS!$B$97,E49-HORAS!$B$97,0))</f>
        <v>0</v>
      </c>
      <c r="L49" s="68">
        <f t="shared" si="31"/>
        <v>0</v>
      </c>
      <c r="M49" s="68">
        <f t="shared" si="32"/>
        <v>0</v>
      </c>
      <c r="N49" s="67">
        <f t="shared" si="33"/>
        <v>0</v>
      </c>
      <c r="O49" s="67">
        <f>IF(E49&lt;HORAS!$B$97,J49,0)</f>
        <v>0</v>
      </c>
      <c r="P49" s="67">
        <f t="shared" si="34"/>
        <v>0</v>
      </c>
      <c r="Q49" s="67">
        <f>IF(E49&gt;HORAS!$B$97,J49,0)</f>
        <v>0</v>
      </c>
      <c r="R49" s="67">
        <f t="shared" si="6"/>
        <v>0</v>
      </c>
      <c r="S49" s="67">
        <f t="shared" si="7"/>
        <v>0</v>
      </c>
      <c r="T49" s="67"/>
      <c r="U49" s="67">
        <f t="shared" si="8"/>
        <v>6</v>
      </c>
      <c r="V49" s="70" t="e">
        <f>VLOOKUP(C49,HORAS!$A$120:$A$137,1,FALSE)</f>
        <v>#N/A</v>
      </c>
      <c r="W49" s="67" t="b">
        <f t="shared" si="9"/>
        <v>1</v>
      </c>
      <c r="X49" s="59">
        <f t="shared" si="10"/>
        <v>0</v>
      </c>
      <c r="Y49" s="71">
        <f t="shared" si="11"/>
        <v>0</v>
      </c>
      <c r="Z49" s="71">
        <f t="shared" si="12"/>
        <v>0</v>
      </c>
      <c r="AA49" s="67">
        <f t="shared" si="13"/>
        <v>0</v>
      </c>
      <c r="AB49" s="67">
        <f t="shared" si="14"/>
        <v>0</v>
      </c>
      <c r="AC49" s="69">
        <f>IF(U49=7,IF(E49&gt;HORAS!$B$97,E49-HORAS!$B$97,0),IF(W49=FALSE,IF(E49&gt;HORAS!$B$97,E49-HORAS!$B$97,0),0))</f>
        <v>0</v>
      </c>
      <c r="AD49" s="71">
        <f t="shared" si="15"/>
        <v>0</v>
      </c>
      <c r="AE49" s="71">
        <f t="shared" si="16"/>
        <v>0</v>
      </c>
      <c r="AF49" s="68">
        <f>IF(AE49&lt;=HORAS!$B$115,0,IF(AE49&lt;=HORAS!$B$116,0.25,IF(AE49&lt;=HORAS!$B$117,0.5,IF(AE49&lt;=HORAS!$B$114,0.75,1))))</f>
        <v>0</v>
      </c>
      <c r="AG49" s="67">
        <f t="shared" si="17"/>
        <v>0</v>
      </c>
      <c r="AH49" s="67">
        <f>IF(AA49&gt;=8,IF(E49&lt;HORAS!$B$97,AF49,0),0)</f>
        <v>0</v>
      </c>
      <c r="AI49" s="67">
        <f>IF(E49&gt;=HORAS!$B$97,AF49,0)</f>
        <v>0</v>
      </c>
      <c r="AJ49" s="67">
        <f t="shared" si="28"/>
        <v>0</v>
      </c>
      <c r="AK49" s="67">
        <f t="shared" si="28"/>
        <v>0</v>
      </c>
      <c r="AL49" s="71">
        <f t="shared" si="19"/>
        <v>0</v>
      </c>
      <c r="AN49" s="59">
        <f t="shared" si="20"/>
        <v>0</v>
      </c>
      <c r="AO49" s="58">
        <f>IF(H49=1,IF(D49&lt;HORAS!$B$104,HORAS!$D$104-HORAS!$B$104,HORAS!$D$104-D49),0)</f>
        <v>0</v>
      </c>
      <c r="AP49" s="58">
        <f>IF(H49=1,IF(E49&gt;HORAS!$C$104,HORAS!$C$104,E49),0)</f>
        <v>0</v>
      </c>
      <c r="AQ49" s="58">
        <f t="shared" si="21"/>
        <v>0</v>
      </c>
      <c r="AR49" s="72">
        <f t="shared" si="22"/>
        <v>0</v>
      </c>
      <c r="AS49" s="72">
        <f t="shared" si="23"/>
        <v>0</v>
      </c>
      <c r="AT49" s="68">
        <f>IF(AS49&lt;=HORAS!$B$115,0,IF(AS49&lt;=HORAS!$B$116,0.25,IF(AS49&lt;=HORAS!$B$117,0.5,IF(AS49&lt;=HORAS!$B$114,0.75,1))))</f>
        <v>0</v>
      </c>
      <c r="AU49" s="67">
        <f t="shared" si="24"/>
        <v>0</v>
      </c>
      <c r="AV49" s="59">
        <f>IF(H49=1,IF(E49&gt;HORAS!$C$104,E49-HORAS!$C$104),0)</f>
        <v>0</v>
      </c>
      <c r="AW49" s="67">
        <f t="shared" si="25"/>
        <v>0</v>
      </c>
      <c r="AX49" s="67">
        <f t="shared" si="26"/>
        <v>0</v>
      </c>
      <c r="AY49" s="68">
        <f>IF(AX49&lt;=HORAS!$B$115,0,IF(AX49&lt;=HORAS!$B$116,0.25,IF(AX49&lt;=HORAS!$B$117,0.5,IF(AX49&lt;=HORAS!$B$114,0.75,1))))</f>
        <v>0</v>
      </c>
      <c r="AZ49" s="67">
        <f t="shared" si="27"/>
        <v>0</v>
      </c>
      <c r="BA49" s="67"/>
    </row>
    <row r="50" spans="1:53" s="72" customFormat="1" hidden="1" x14ac:dyDescent="0.2">
      <c r="A50" s="64" t="s">
        <v>218</v>
      </c>
      <c r="B50" s="64" t="s">
        <v>7</v>
      </c>
      <c r="C50" s="61"/>
      <c r="D50" s="62"/>
      <c r="E50" s="64"/>
      <c r="F50" s="66">
        <f>IF(G50=1,0,IF(E50&gt;HORAS!$B$96,E50-HORAS!$B$96,))</f>
        <v>0</v>
      </c>
      <c r="G50" s="67">
        <f t="shared" si="29"/>
        <v>0</v>
      </c>
      <c r="H50" s="67">
        <f>IF(D50&gt;=HORAS!$B$103,1,0)</f>
        <v>0</v>
      </c>
      <c r="I50" s="68">
        <f t="shared" si="30"/>
        <v>0</v>
      </c>
      <c r="J50" s="68">
        <f>IF(I50&lt;=HORAS!$B$115,0,IF(I50&lt;=HORAS!$B$116,0.25,IF(I50&lt;=HORAS!$B$117,0.5,IF(I50&lt;=HORAS!$B$114,0.75,1))))</f>
        <v>0</v>
      </c>
      <c r="K50" s="69">
        <f>IF(G50=1,0,IF(E50&gt;HORAS!$B$97,E50-HORAS!$B$97,0))</f>
        <v>0</v>
      </c>
      <c r="L50" s="68">
        <f t="shared" si="31"/>
        <v>0</v>
      </c>
      <c r="M50" s="68">
        <f t="shared" si="32"/>
        <v>0</v>
      </c>
      <c r="N50" s="67">
        <f t="shared" si="33"/>
        <v>0</v>
      </c>
      <c r="O50" s="67">
        <f>IF(E50&lt;HORAS!$B$97,J50,0)</f>
        <v>0</v>
      </c>
      <c r="P50" s="67">
        <f t="shared" si="34"/>
        <v>0</v>
      </c>
      <c r="Q50" s="67">
        <f>IF(E50&gt;HORAS!$B$97,J50,0)</f>
        <v>0</v>
      </c>
      <c r="R50" s="67">
        <f t="shared" si="6"/>
        <v>0</v>
      </c>
      <c r="S50" s="67">
        <f t="shared" si="7"/>
        <v>0</v>
      </c>
      <c r="T50" s="67"/>
      <c r="U50" s="67">
        <f t="shared" si="8"/>
        <v>6</v>
      </c>
      <c r="V50" s="70" t="e">
        <f>VLOOKUP(C50,HORAS!$A$120:$A$137,1,FALSE)</f>
        <v>#N/A</v>
      </c>
      <c r="W50" s="67" t="b">
        <f t="shared" si="9"/>
        <v>1</v>
      </c>
      <c r="X50" s="59">
        <f t="shared" si="10"/>
        <v>0</v>
      </c>
      <c r="Y50" s="71">
        <f t="shared" si="11"/>
        <v>0</v>
      </c>
      <c r="Z50" s="71">
        <f t="shared" si="12"/>
        <v>0</v>
      </c>
      <c r="AA50" s="67">
        <f t="shared" si="13"/>
        <v>0</v>
      </c>
      <c r="AB50" s="67">
        <f t="shared" si="14"/>
        <v>0</v>
      </c>
      <c r="AC50" s="69">
        <f>IF(U50=7,IF(E50&gt;HORAS!$B$97,E50-HORAS!$B$97,0),IF(W50=FALSE,IF(E50&gt;HORAS!$B$97,E50-HORAS!$B$97,0),0))</f>
        <v>0</v>
      </c>
      <c r="AD50" s="71">
        <f t="shared" si="15"/>
        <v>0</v>
      </c>
      <c r="AE50" s="71">
        <f t="shared" si="16"/>
        <v>0</v>
      </c>
      <c r="AF50" s="68">
        <f>IF(AE50&lt;=HORAS!$B$115,0,IF(AE50&lt;=HORAS!$B$116,0.25,IF(AE50&lt;=HORAS!$B$117,0.5,IF(AE50&lt;=HORAS!$B$114,0.75,1))))</f>
        <v>0</v>
      </c>
      <c r="AG50" s="67">
        <f t="shared" si="17"/>
        <v>0</v>
      </c>
      <c r="AH50" s="67">
        <f>IF(AA50&gt;=8,IF(E50&lt;HORAS!$B$97,AF50,0),0)</f>
        <v>0</v>
      </c>
      <c r="AI50" s="67">
        <f>IF(E50&gt;=HORAS!$B$97,AF50,0)</f>
        <v>0</v>
      </c>
      <c r="AJ50" s="67">
        <f t="shared" si="28"/>
        <v>0</v>
      </c>
      <c r="AK50" s="67">
        <f t="shared" si="28"/>
        <v>0</v>
      </c>
      <c r="AL50" s="71">
        <f t="shared" si="19"/>
        <v>0</v>
      </c>
      <c r="AN50" s="59">
        <f t="shared" si="20"/>
        <v>0</v>
      </c>
      <c r="AO50" s="58">
        <f>IF(H50=1,IF(D50&lt;HORAS!$B$104,HORAS!$D$104-HORAS!$B$104,HORAS!$D$104-D50),0)</f>
        <v>0</v>
      </c>
      <c r="AP50" s="58">
        <f>IF(H50=1,IF(E50&gt;HORAS!$C$104,HORAS!$C$104,E50),0)</f>
        <v>0</v>
      </c>
      <c r="AQ50" s="58">
        <f t="shared" si="21"/>
        <v>0</v>
      </c>
      <c r="AR50" s="72">
        <f t="shared" si="22"/>
        <v>0</v>
      </c>
      <c r="AS50" s="72">
        <f t="shared" si="23"/>
        <v>0</v>
      </c>
      <c r="AT50" s="68">
        <f>IF(AS50&lt;=HORAS!$B$115,0,IF(AS50&lt;=HORAS!$B$116,0.25,IF(AS50&lt;=HORAS!$B$117,0.5,IF(AS50&lt;=HORAS!$B$114,0.75,1))))</f>
        <v>0</v>
      </c>
      <c r="AU50" s="67">
        <f t="shared" si="24"/>
        <v>0</v>
      </c>
      <c r="AV50" s="59">
        <f>IF(H50=1,IF(E50&gt;HORAS!$C$104,E50-HORAS!$C$104),0)</f>
        <v>0</v>
      </c>
      <c r="AW50" s="67">
        <f t="shared" si="25"/>
        <v>0</v>
      </c>
      <c r="AX50" s="67">
        <f t="shared" si="26"/>
        <v>0</v>
      </c>
      <c r="AY50" s="68">
        <f>IF(AX50&lt;=HORAS!$B$115,0,IF(AX50&lt;=HORAS!$B$116,0.25,IF(AX50&lt;=HORAS!$B$117,0.5,IF(AX50&lt;=HORAS!$B$114,0.75,1))))</f>
        <v>0</v>
      </c>
      <c r="AZ50" s="67">
        <f t="shared" si="27"/>
        <v>0</v>
      </c>
      <c r="BA50" s="67"/>
    </row>
    <row r="51" spans="1:53" s="72" customFormat="1" hidden="1" x14ac:dyDescent="0.2">
      <c r="A51" s="64" t="s">
        <v>218</v>
      </c>
      <c r="B51" s="64" t="s">
        <v>7</v>
      </c>
      <c r="C51" s="61"/>
      <c r="D51" s="62"/>
      <c r="E51" s="59"/>
      <c r="F51" s="66">
        <f>IF(G51=1,0,IF(E51&gt;HORAS!$B$96,E51-HORAS!$B$96,))</f>
        <v>0</v>
      </c>
      <c r="G51" s="67">
        <f t="shared" si="29"/>
        <v>0</v>
      </c>
      <c r="H51" s="67">
        <f>IF(D51&gt;=HORAS!$B$103,1,0)</f>
        <v>0</v>
      </c>
      <c r="I51" s="68">
        <f t="shared" si="30"/>
        <v>0</v>
      </c>
      <c r="J51" s="68">
        <f>IF(I51&lt;=HORAS!$B$115,0,IF(I51&lt;=HORAS!$B$116,0.25,IF(I51&lt;=HORAS!$B$117,0.5,IF(I51&lt;=HORAS!$B$114,0.75,1))))</f>
        <v>0</v>
      </c>
      <c r="K51" s="69">
        <f>IF(G51=1,0,IF(E51&gt;HORAS!$B$97,E51-HORAS!$B$97,0))</f>
        <v>0</v>
      </c>
      <c r="L51" s="68">
        <f t="shared" si="31"/>
        <v>0</v>
      </c>
      <c r="M51" s="68">
        <f t="shared" si="32"/>
        <v>0</v>
      </c>
      <c r="N51" s="67">
        <f t="shared" si="33"/>
        <v>0</v>
      </c>
      <c r="O51" s="67">
        <f>IF(E51&lt;HORAS!$B$97,J51,0)</f>
        <v>0</v>
      </c>
      <c r="P51" s="67">
        <f t="shared" si="34"/>
        <v>0</v>
      </c>
      <c r="Q51" s="67">
        <f>IF(E51&gt;HORAS!$B$97,J51,0)</f>
        <v>0</v>
      </c>
      <c r="R51" s="67">
        <f t="shared" si="6"/>
        <v>0</v>
      </c>
      <c r="S51" s="67">
        <f t="shared" si="7"/>
        <v>0</v>
      </c>
      <c r="T51" s="67"/>
      <c r="U51" s="67">
        <f t="shared" si="8"/>
        <v>6</v>
      </c>
      <c r="V51" s="70" t="e">
        <f>VLOOKUP(C51,HORAS!$A$120:$A$137,1,FALSE)</f>
        <v>#N/A</v>
      </c>
      <c r="W51" s="67" t="b">
        <f t="shared" si="9"/>
        <v>1</v>
      </c>
      <c r="X51" s="59">
        <f t="shared" si="10"/>
        <v>0</v>
      </c>
      <c r="Y51" s="71">
        <f t="shared" si="11"/>
        <v>0</v>
      </c>
      <c r="Z51" s="71">
        <f t="shared" si="12"/>
        <v>0</v>
      </c>
      <c r="AA51" s="67">
        <f t="shared" si="13"/>
        <v>0</v>
      </c>
      <c r="AB51" s="67">
        <f t="shared" si="14"/>
        <v>0</v>
      </c>
      <c r="AC51" s="69">
        <f>IF(U51=7,IF(E51&gt;HORAS!$B$97,E51-HORAS!$B$97,0),IF(W51=FALSE,IF(E51&gt;HORAS!$B$97,E51-HORAS!$B$97,0),0))</f>
        <v>0</v>
      </c>
      <c r="AD51" s="71">
        <f t="shared" si="15"/>
        <v>0</v>
      </c>
      <c r="AE51" s="71">
        <f t="shared" si="16"/>
        <v>0</v>
      </c>
      <c r="AF51" s="68">
        <f>IF(AE51&lt;=HORAS!$B$115,0,IF(AE51&lt;=HORAS!$B$116,0.25,IF(AE51&lt;=HORAS!$B$117,0.5,IF(AE51&lt;=HORAS!$B$114,0.75,1))))</f>
        <v>0</v>
      </c>
      <c r="AG51" s="67">
        <f t="shared" si="17"/>
        <v>0</v>
      </c>
      <c r="AH51" s="67">
        <f>IF(AA51&gt;=8,IF(E51&lt;HORAS!$B$97,AF51,0),0)</f>
        <v>0</v>
      </c>
      <c r="AI51" s="67">
        <f>IF(E51&gt;=HORAS!$B$97,AF51,0)</f>
        <v>0</v>
      </c>
      <c r="AJ51" s="67">
        <f t="shared" si="28"/>
        <v>0</v>
      </c>
      <c r="AK51" s="67">
        <f t="shared" si="28"/>
        <v>0</v>
      </c>
      <c r="AL51" s="71">
        <f t="shared" si="19"/>
        <v>0</v>
      </c>
      <c r="AN51" s="59">
        <f t="shared" si="20"/>
        <v>0</v>
      </c>
      <c r="AO51" s="58">
        <f>IF(H51=1,IF(D51&lt;HORAS!$B$104,HORAS!$D$104-HORAS!$B$104,HORAS!$D$104-D51),0)</f>
        <v>0</v>
      </c>
      <c r="AP51" s="58">
        <f>IF(H51=1,IF(E51&gt;HORAS!$C$104,HORAS!$C$104,E51),0)</f>
        <v>0</v>
      </c>
      <c r="AQ51" s="58">
        <f t="shared" si="21"/>
        <v>0</v>
      </c>
      <c r="AR51" s="72">
        <f t="shared" si="22"/>
        <v>0</v>
      </c>
      <c r="AS51" s="72">
        <f t="shared" si="23"/>
        <v>0</v>
      </c>
      <c r="AT51" s="68">
        <f>IF(AS51&lt;=HORAS!$B$115,0,IF(AS51&lt;=HORAS!$B$116,0.25,IF(AS51&lt;=HORAS!$B$117,0.5,IF(AS51&lt;=HORAS!$B$114,0.75,1))))</f>
        <v>0</v>
      </c>
      <c r="AU51" s="67">
        <f t="shared" si="24"/>
        <v>0</v>
      </c>
      <c r="AV51" s="59">
        <f>IF(H51=1,IF(E51&gt;HORAS!$C$104,E51-HORAS!$C$104),0)</f>
        <v>0</v>
      </c>
      <c r="AW51" s="67">
        <f t="shared" si="25"/>
        <v>0</v>
      </c>
      <c r="AX51" s="67">
        <f t="shared" si="26"/>
        <v>0</v>
      </c>
      <c r="AY51" s="68">
        <f>IF(AX51&lt;=HORAS!$B$115,0,IF(AX51&lt;=HORAS!$B$116,0.25,IF(AX51&lt;=HORAS!$B$117,0.5,IF(AX51&lt;=HORAS!$B$114,0.75,1))))</f>
        <v>0</v>
      </c>
      <c r="AZ51" s="67">
        <f t="shared" si="27"/>
        <v>0</v>
      </c>
      <c r="BA51" s="67"/>
    </row>
    <row r="52" spans="1:53" s="72" customFormat="1" hidden="1" x14ac:dyDescent="0.2">
      <c r="A52" s="64" t="s">
        <v>218</v>
      </c>
      <c r="B52" s="64" t="s">
        <v>7</v>
      </c>
      <c r="C52" s="61"/>
      <c r="D52" s="62"/>
      <c r="E52" s="59"/>
      <c r="F52" s="66">
        <f>IF(G52=1,0,IF(E52&gt;HORAS!$B$96,E52-HORAS!$B$96,))</f>
        <v>0</v>
      </c>
      <c r="G52" s="67">
        <f t="shared" si="29"/>
        <v>0</v>
      </c>
      <c r="H52" s="67">
        <f>IF(D52&gt;=HORAS!$B$103,1,0)</f>
        <v>0</v>
      </c>
      <c r="I52" s="68">
        <f t="shared" si="30"/>
        <v>0</v>
      </c>
      <c r="J52" s="68">
        <f>IF(I52&lt;=HORAS!$B$115,0,IF(I52&lt;=HORAS!$B$116,0.25,IF(I52&lt;=HORAS!$B$117,0.5,IF(I52&lt;=HORAS!$B$114,0.75,1))))</f>
        <v>0</v>
      </c>
      <c r="K52" s="69">
        <f>IF(G52=1,0,IF(E52&gt;HORAS!$B$97,E52-HORAS!$B$97,0))</f>
        <v>0</v>
      </c>
      <c r="L52" s="68">
        <f t="shared" si="31"/>
        <v>0</v>
      </c>
      <c r="M52" s="68">
        <f t="shared" si="32"/>
        <v>0</v>
      </c>
      <c r="N52" s="67">
        <f t="shared" si="33"/>
        <v>0</v>
      </c>
      <c r="O52" s="67">
        <f>IF(E52&lt;HORAS!$B$97,J52,0)</f>
        <v>0</v>
      </c>
      <c r="P52" s="67">
        <f t="shared" si="34"/>
        <v>0</v>
      </c>
      <c r="Q52" s="67">
        <f>IF(E52&gt;HORAS!$B$97,J52,0)</f>
        <v>0</v>
      </c>
      <c r="R52" s="67">
        <f t="shared" si="6"/>
        <v>0</v>
      </c>
      <c r="S52" s="67">
        <f t="shared" si="7"/>
        <v>0</v>
      </c>
      <c r="T52" s="67"/>
      <c r="U52" s="67">
        <f t="shared" si="8"/>
        <v>6</v>
      </c>
      <c r="V52" s="70" t="e">
        <f>VLOOKUP(C52,HORAS!$A$120:$A$137,1,FALSE)</f>
        <v>#N/A</v>
      </c>
      <c r="W52" s="67" t="b">
        <f t="shared" si="9"/>
        <v>1</v>
      </c>
      <c r="X52" s="59">
        <f t="shared" si="10"/>
        <v>0</v>
      </c>
      <c r="Y52" s="71">
        <f t="shared" si="11"/>
        <v>0</v>
      </c>
      <c r="Z52" s="71">
        <f t="shared" si="12"/>
        <v>0</v>
      </c>
      <c r="AA52" s="67">
        <f t="shared" si="13"/>
        <v>0</v>
      </c>
      <c r="AB52" s="67">
        <f t="shared" si="14"/>
        <v>0</v>
      </c>
      <c r="AC52" s="69">
        <f>IF(U52=7,IF(E52&gt;HORAS!$B$97,E52-HORAS!$B$97,0),IF(W52=FALSE,IF(E52&gt;HORAS!$B$97,E52-HORAS!$B$97,0),0))</f>
        <v>0</v>
      </c>
      <c r="AD52" s="71">
        <f t="shared" si="15"/>
        <v>0</v>
      </c>
      <c r="AE52" s="71">
        <f t="shared" si="16"/>
        <v>0</v>
      </c>
      <c r="AF52" s="68">
        <f>IF(AE52&lt;=HORAS!$B$115,0,IF(AE52&lt;=HORAS!$B$116,0.25,IF(AE52&lt;=HORAS!$B$117,0.5,IF(AE52&lt;=HORAS!$B$114,0.75,1))))</f>
        <v>0</v>
      </c>
      <c r="AG52" s="67">
        <f t="shared" si="17"/>
        <v>0</v>
      </c>
      <c r="AH52" s="67">
        <f>IF(AA52&gt;=8,IF(E52&lt;HORAS!$B$97,AF52,0),0)</f>
        <v>0</v>
      </c>
      <c r="AI52" s="67">
        <f>IF(E52&gt;=HORAS!$B$97,AF52,0)</f>
        <v>0</v>
      </c>
      <c r="AJ52" s="67">
        <f t="shared" si="28"/>
        <v>0</v>
      </c>
      <c r="AK52" s="67">
        <f t="shared" si="28"/>
        <v>0</v>
      </c>
      <c r="AL52" s="71">
        <f t="shared" si="19"/>
        <v>0</v>
      </c>
      <c r="AN52" s="59">
        <f t="shared" si="20"/>
        <v>0</v>
      </c>
      <c r="AO52" s="58">
        <f>IF(H52=1,IF(D52&lt;HORAS!$B$104,HORAS!$D$104-HORAS!$B$104,HORAS!$D$104-D52),0)</f>
        <v>0</v>
      </c>
      <c r="AP52" s="58">
        <f>IF(H52=1,IF(E52&gt;HORAS!$C$104,HORAS!$C$104,E52),0)</f>
        <v>0</v>
      </c>
      <c r="AQ52" s="58">
        <f t="shared" si="21"/>
        <v>0</v>
      </c>
      <c r="AR52" s="72">
        <f t="shared" si="22"/>
        <v>0</v>
      </c>
      <c r="AS52" s="72">
        <f t="shared" si="23"/>
        <v>0</v>
      </c>
      <c r="AT52" s="68">
        <f>IF(AS52&lt;=HORAS!$B$115,0,IF(AS52&lt;=HORAS!$B$116,0.25,IF(AS52&lt;=HORAS!$B$117,0.5,IF(AS52&lt;=HORAS!$B$114,0.75,1))))</f>
        <v>0</v>
      </c>
      <c r="AU52" s="67">
        <f t="shared" si="24"/>
        <v>0</v>
      </c>
      <c r="AV52" s="59">
        <f>IF(H52=1,IF(E52&gt;HORAS!$C$104,E52-HORAS!$C$104),0)</f>
        <v>0</v>
      </c>
      <c r="AW52" s="67">
        <f t="shared" si="25"/>
        <v>0</v>
      </c>
      <c r="AX52" s="67">
        <f t="shared" si="26"/>
        <v>0</v>
      </c>
      <c r="AY52" s="68">
        <f>IF(AX52&lt;=HORAS!$B$115,0,IF(AX52&lt;=HORAS!$B$116,0.25,IF(AX52&lt;=HORAS!$B$117,0.5,IF(AX52&lt;=HORAS!$B$114,0.75,1))))</f>
        <v>0</v>
      </c>
      <c r="AZ52" s="67">
        <f t="shared" si="27"/>
        <v>0</v>
      </c>
      <c r="BA52" s="67"/>
    </row>
    <row r="53" spans="1:53" s="72" customFormat="1" hidden="1" x14ac:dyDescent="0.2">
      <c r="A53" s="64" t="s">
        <v>218</v>
      </c>
      <c r="B53" s="64" t="s">
        <v>7</v>
      </c>
      <c r="C53" s="61"/>
      <c r="D53" s="62"/>
      <c r="E53" s="59"/>
      <c r="F53" s="66">
        <f>IF(G53=1,0,IF(E53&gt;HORAS!$B$96,E53-HORAS!$B$96,))</f>
        <v>0</v>
      </c>
      <c r="G53" s="67">
        <f t="shared" si="29"/>
        <v>0</v>
      </c>
      <c r="H53" s="67">
        <f>IF(D53&gt;=HORAS!$B$103,1,0)</f>
        <v>0</v>
      </c>
      <c r="I53" s="68">
        <f t="shared" si="30"/>
        <v>0</v>
      </c>
      <c r="J53" s="68">
        <f>IF(I53&lt;=HORAS!$B$115,0,IF(I53&lt;=HORAS!$B$116,0.25,IF(I53&lt;=HORAS!$B$117,0.5,IF(I53&lt;=HORAS!$B$114,0.75,1))))</f>
        <v>0</v>
      </c>
      <c r="K53" s="69">
        <f>IF(G53=1,0,IF(E53&gt;HORAS!$B$97,E53-HORAS!$B$97,0))</f>
        <v>0</v>
      </c>
      <c r="L53" s="68">
        <f t="shared" si="31"/>
        <v>0</v>
      </c>
      <c r="M53" s="68">
        <f t="shared" si="32"/>
        <v>0</v>
      </c>
      <c r="N53" s="67">
        <f t="shared" si="33"/>
        <v>0</v>
      </c>
      <c r="O53" s="67">
        <f>IF(E53&lt;HORAS!$B$97,J53,0)</f>
        <v>0</v>
      </c>
      <c r="P53" s="67">
        <f t="shared" si="34"/>
        <v>0</v>
      </c>
      <c r="Q53" s="67">
        <f>IF(E53&gt;HORAS!$B$97,J53,0)</f>
        <v>0</v>
      </c>
      <c r="R53" s="67">
        <f t="shared" si="6"/>
        <v>0</v>
      </c>
      <c r="S53" s="67">
        <f t="shared" si="7"/>
        <v>0</v>
      </c>
      <c r="T53" s="67"/>
      <c r="U53" s="67">
        <f t="shared" si="8"/>
        <v>6</v>
      </c>
      <c r="V53" s="70" t="e">
        <f>VLOOKUP(C53,HORAS!$A$120:$A$137,1,FALSE)</f>
        <v>#N/A</v>
      </c>
      <c r="W53" s="67" t="b">
        <f t="shared" si="9"/>
        <v>1</v>
      </c>
      <c r="X53" s="59">
        <f t="shared" si="10"/>
        <v>0</v>
      </c>
      <c r="Y53" s="71">
        <f t="shared" si="11"/>
        <v>0</v>
      </c>
      <c r="Z53" s="71">
        <f t="shared" si="12"/>
        <v>0</v>
      </c>
      <c r="AA53" s="67">
        <f t="shared" si="13"/>
        <v>0</v>
      </c>
      <c r="AB53" s="67">
        <f t="shared" si="14"/>
        <v>0</v>
      </c>
      <c r="AC53" s="69">
        <f>IF(U53=7,IF(E53&gt;HORAS!$B$97,E53-HORAS!$B$97,0),IF(W53=FALSE,IF(E53&gt;HORAS!$B$97,E53-HORAS!$B$97,0),0))</f>
        <v>0</v>
      </c>
      <c r="AD53" s="71">
        <f t="shared" si="15"/>
        <v>0</v>
      </c>
      <c r="AE53" s="71">
        <f t="shared" si="16"/>
        <v>0</v>
      </c>
      <c r="AF53" s="68">
        <f>IF(AE53&lt;=HORAS!$B$115,0,IF(AE53&lt;=HORAS!$B$116,0.25,IF(AE53&lt;=HORAS!$B$117,0.5,IF(AE53&lt;=HORAS!$B$114,0.75,1))))</f>
        <v>0</v>
      </c>
      <c r="AG53" s="67">
        <f t="shared" si="17"/>
        <v>0</v>
      </c>
      <c r="AH53" s="67">
        <f>IF(AA53&gt;=8,IF(E53&lt;HORAS!$B$97,AF53,0),0)</f>
        <v>0</v>
      </c>
      <c r="AI53" s="67">
        <f>IF(E53&gt;=HORAS!$B$97,AF53,0)</f>
        <v>0</v>
      </c>
      <c r="AJ53" s="67">
        <f t="shared" si="28"/>
        <v>0</v>
      </c>
      <c r="AK53" s="67">
        <f t="shared" si="28"/>
        <v>0</v>
      </c>
      <c r="AL53" s="71">
        <f t="shared" si="19"/>
        <v>0</v>
      </c>
      <c r="AN53" s="59">
        <f t="shared" si="20"/>
        <v>0</v>
      </c>
      <c r="AO53" s="58">
        <f>IF(H53=1,IF(D53&lt;HORAS!$B$104,HORAS!$D$104-HORAS!$B$104,HORAS!$D$104-D53),0)</f>
        <v>0</v>
      </c>
      <c r="AP53" s="58">
        <f>IF(H53=1,IF(E53&gt;HORAS!$C$104,HORAS!$C$104,E53),0)</f>
        <v>0</v>
      </c>
      <c r="AQ53" s="58">
        <f t="shared" si="21"/>
        <v>0</v>
      </c>
      <c r="AR53" s="72">
        <f t="shared" si="22"/>
        <v>0</v>
      </c>
      <c r="AS53" s="72">
        <f t="shared" si="23"/>
        <v>0</v>
      </c>
      <c r="AT53" s="68">
        <f>IF(AS53&lt;=HORAS!$B$115,0,IF(AS53&lt;=HORAS!$B$116,0.25,IF(AS53&lt;=HORAS!$B$117,0.5,IF(AS53&lt;=HORAS!$B$114,0.75,1))))</f>
        <v>0</v>
      </c>
      <c r="AU53" s="67">
        <f t="shared" si="24"/>
        <v>0</v>
      </c>
      <c r="AV53" s="59">
        <f>IF(H53=1,IF(E53&gt;HORAS!$C$104,E53-HORAS!$C$104),0)</f>
        <v>0</v>
      </c>
      <c r="AW53" s="67">
        <f t="shared" si="25"/>
        <v>0</v>
      </c>
      <c r="AX53" s="67">
        <f t="shared" si="26"/>
        <v>0</v>
      </c>
      <c r="AY53" s="68">
        <f>IF(AX53&lt;=HORAS!$B$115,0,IF(AX53&lt;=HORAS!$B$116,0.25,IF(AX53&lt;=HORAS!$B$117,0.5,IF(AX53&lt;=HORAS!$B$114,0.75,1))))</f>
        <v>0</v>
      </c>
      <c r="AZ53" s="67">
        <f t="shared" si="27"/>
        <v>0</v>
      </c>
      <c r="BA53" s="67"/>
    </row>
    <row r="54" spans="1:53" s="72" customFormat="1" hidden="1" x14ac:dyDescent="0.2">
      <c r="A54" s="64" t="s">
        <v>242</v>
      </c>
      <c r="B54" s="64" t="s">
        <v>55</v>
      </c>
      <c r="C54" s="61"/>
      <c r="D54" s="62"/>
      <c r="E54" s="59"/>
      <c r="F54" s="66">
        <f>IF(G54=1,0,IF(E54&gt;HORAS!$B$96,E54-HORAS!$B$96,))</f>
        <v>0</v>
      </c>
      <c r="G54" s="67">
        <f t="shared" si="29"/>
        <v>0</v>
      </c>
      <c r="H54" s="67">
        <f>IF(D54&gt;=HORAS!$B$103,1,0)</f>
        <v>0</v>
      </c>
      <c r="I54" s="68">
        <f t="shared" si="30"/>
        <v>0</v>
      </c>
      <c r="J54" s="68">
        <f>IF(I54&lt;=HORAS!$B$115,0,IF(I54&lt;=HORAS!$B$116,0.25,IF(I54&lt;=HORAS!$B$117,0.5,IF(I54&lt;=HORAS!$B$114,0.75,1))))</f>
        <v>0</v>
      </c>
      <c r="K54" s="69">
        <f>IF(G54=1,0,IF(E54&gt;HORAS!$B$97,E54-HORAS!$B$97,0))</f>
        <v>0</v>
      </c>
      <c r="L54" s="68">
        <f t="shared" si="31"/>
        <v>0</v>
      </c>
      <c r="M54" s="68">
        <f t="shared" si="32"/>
        <v>0</v>
      </c>
      <c r="N54" s="67">
        <f t="shared" si="33"/>
        <v>0</v>
      </c>
      <c r="O54" s="67">
        <f>IF(E54&lt;HORAS!$B$97,J54,0)</f>
        <v>0</v>
      </c>
      <c r="P54" s="67">
        <f t="shared" si="34"/>
        <v>0</v>
      </c>
      <c r="Q54" s="67">
        <f>IF(E54&gt;HORAS!$B$97,J54,0)</f>
        <v>0</v>
      </c>
      <c r="R54" s="67">
        <f t="shared" si="6"/>
        <v>0</v>
      </c>
      <c r="S54" s="67">
        <f t="shared" si="7"/>
        <v>0</v>
      </c>
      <c r="T54" s="67"/>
      <c r="U54" s="67">
        <f t="shared" si="8"/>
        <v>6</v>
      </c>
      <c r="V54" s="70" t="e">
        <f>VLOOKUP(C54,HORAS!$A$120:$A$137,1,FALSE)</f>
        <v>#N/A</v>
      </c>
      <c r="W54" s="67" t="b">
        <f t="shared" si="9"/>
        <v>1</v>
      </c>
      <c r="X54" s="59">
        <f t="shared" si="10"/>
        <v>0</v>
      </c>
      <c r="Y54" s="71">
        <f t="shared" si="11"/>
        <v>0</v>
      </c>
      <c r="Z54" s="71">
        <f t="shared" si="12"/>
        <v>0</v>
      </c>
      <c r="AA54" s="67">
        <f t="shared" si="13"/>
        <v>0</v>
      </c>
      <c r="AB54" s="67">
        <f t="shared" si="14"/>
        <v>0</v>
      </c>
      <c r="AC54" s="69">
        <f>IF(U54=7,IF(E54&gt;HORAS!$B$97,E54-HORAS!$B$97,0),IF(W54=FALSE,IF(E54&gt;HORAS!$B$97,E54-HORAS!$B$97,0),0))</f>
        <v>0</v>
      </c>
      <c r="AD54" s="71">
        <f t="shared" si="15"/>
        <v>0</v>
      </c>
      <c r="AE54" s="71">
        <f t="shared" si="16"/>
        <v>0</v>
      </c>
      <c r="AF54" s="68">
        <f>IF(AE54&lt;=HORAS!$B$115,0,IF(AE54&lt;=HORAS!$B$116,0.25,IF(AE54&lt;=HORAS!$B$117,0.5,IF(AE54&lt;=HORAS!$B$114,0.75,1))))</f>
        <v>0</v>
      </c>
      <c r="AG54" s="67">
        <f t="shared" si="17"/>
        <v>0</v>
      </c>
      <c r="AH54" s="67">
        <f>IF(AA54&gt;=8,IF(E54&lt;HORAS!$B$97,AF54,0),0)</f>
        <v>0</v>
      </c>
      <c r="AI54" s="67">
        <f>IF(E54&gt;=HORAS!$B$97,AF54,0)</f>
        <v>0</v>
      </c>
      <c r="AJ54" s="67">
        <f t="shared" si="28"/>
        <v>0</v>
      </c>
      <c r="AK54" s="67">
        <f t="shared" si="28"/>
        <v>0</v>
      </c>
      <c r="AL54" s="71">
        <f t="shared" si="19"/>
        <v>0</v>
      </c>
      <c r="AN54" s="59">
        <f t="shared" si="20"/>
        <v>0</v>
      </c>
      <c r="AO54" s="58">
        <f>IF(H54=1,IF(D54&lt;HORAS!$B$104,HORAS!$D$104-HORAS!$B$104,HORAS!$D$104-D54),0)</f>
        <v>0</v>
      </c>
      <c r="AP54" s="58">
        <f>IF(H54=1,IF(E54&gt;HORAS!$C$104,HORAS!$C$104,E54),0)</f>
        <v>0</v>
      </c>
      <c r="AQ54" s="58">
        <f t="shared" si="21"/>
        <v>0</v>
      </c>
      <c r="AR54" s="72">
        <f t="shared" si="22"/>
        <v>0</v>
      </c>
      <c r="AS54" s="72">
        <f t="shared" si="23"/>
        <v>0</v>
      </c>
      <c r="AT54" s="68">
        <f>IF(AS54&lt;=HORAS!$B$115,0,IF(AS54&lt;=HORAS!$B$116,0.25,IF(AS54&lt;=HORAS!$B$117,0.5,IF(AS54&lt;=HORAS!$B$114,0.75,1))))</f>
        <v>0</v>
      </c>
      <c r="AU54" s="67">
        <f t="shared" si="24"/>
        <v>0</v>
      </c>
      <c r="AV54" s="59">
        <f>IF(H54=1,IF(E54&gt;HORAS!$C$104,E54-HORAS!$C$104),0)</f>
        <v>0</v>
      </c>
      <c r="AW54" s="67">
        <f t="shared" si="25"/>
        <v>0</v>
      </c>
      <c r="AX54" s="67">
        <f t="shared" si="26"/>
        <v>0</v>
      </c>
      <c r="AY54" s="68">
        <f>IF(AX54&lt;=HORAS!$B$115,0,IF(AX54&lt;=HORAS!$B$116,0.25,IF(AX54&lt;=HORAS!$B$117,0.5,IF(AX54&lt;=HORAS!$B$114,0.75,1))))</f>
        <v>0</v>
      </c>
      <c r="AZ54" s="67">
        <f t="shared" si="27"/>
        <v>0</v>
      </c>
      <c r="BA54" s="67"/>
    </row>
    <row r="55" spans="1:53" s="72" customFormat="1" hidden="1" x14ac:dyDescent="0.2">
      <c r="A55" s="64" t="s">
        <v>242</v>
      </c>
      <c r="B55" s="64" t="s">
        <v>55</v>
      </c>
      <c r="C55" s="61"/>
      <c r="D55" s="62"/>
      <c r="E55" s="59"/>
      <c r="F55" s="66">
        <f>IF(G55=1,0,IF(E55&gt;HORAS!$B$96,E55-HORAS!$B$96,))</f>
        <v>0</v>
      </c>
      <c r="G55" s="67">
        <f t="shared" si="29"/>
        <v>0</v>
      </c>
      <c r="H55" s="67">
        <f>IF(D55&gt;=HORAS!$B$103,1,0)</f>
        <v>0</v>
      </c>
      <c r="I55" s="68">
        <f t="shared" si="30"/>
        <v>0</v>
      </c>
      <c r="J55" s="68">
        <f>IF(I55&lt;=HORAS!$B$115,0,IF(I55&lt;=HORAS!$B$116,0.25,IF(I55&lt;=HORAS!$B$117,0.5,IF(I55&lt;=HORAS!$B$114,0.75,1))))</f>
        <v>0</v>
      </c>
      <c r="K55" s="69">
        <f>IF(G55=1,0,IF(E55&gt;HORAS!$B$97,E55-HORAS!$B$97,0))</f>
        <v>0</v>
      </c>
      <c r="L55" s="68">
        <f t="shared" si="31"/>
        <v>0</v>
      </c>
      <c r="M55" s="68">
        <f t="shared" si="32"/>
        <v>0</v>
      </c>
      <c r="N55" s="67">
        <f t="shared" si="33"/>
        <v>0</v>
      </c>
      <c r="O55" s="67">
        <f>IF(E55&lt;HORAS!$B$97,J55,0)</f>
        <v>0</v>
      </c>
      <c r="P55" s="67">
        <f t="shared" si="34"/>
        <v>0</v>
      </c>
      <c r="Q55" s="67">
        <f>IF(E55&gt;HORAS!$B$97,J55,0)</f>
        <v>0</v>
      </c>
      <c r="R55" s="67">
        <f t="shared" si="6"/>
        <v>0</v>
      </c>
      <c r="S55" s="67">
        <f t="shared" si="7"/>
        <v>0</v>
      </c>
      <c r="T55" s="67"/>
      <c r="U55" s="67">
        <f t="shared" si="8"/>
        <v>6</v>
      </c>
      <c r="V55" s="70" t="e">
        <f>VLOOKUP(C55,HORAS!$A$120:$A$137,1,FALSE)</f>
        <v>#N/A</v>
      </c>
      <c r="W55" s="67" t="b">
        <f t="shared" si="9"/>
        <v>1</v>
      </c>
      <c r="X55" s="59">
        <f t="shared" si="10"/>
        <v>0</v>
      </c>
      <c r="Y55" s="71">
        <f t="shared" si="11"/>
        <v>0</v>
      </c>
      <c r="Z55" s="71">
        <f t="shared" si="12"/>
        <v>0</v>
      </c>
      <c r="AA55" s="67">
        <f t="shared" si="13"/>
        <v>0</v>
      </c>
      <c r="AB55" s="67">
        <f t="shared" si="14"/>
        <v>0</v>
      </c>
      <c r="AC55" s="69">
        <f>IF(U55=7,IF(E55&gt;HORAS!$B$97,E55-HORAS!$B$97,0),IF(W55=FALSE,IF(E55&gt;HORAS!$B$97,E55-HORAS!$B$97,0),0))</f>
        <v>0</v>
      </c>
      <c r="AD55" s="71">
        <f t="shared" si="15"/>
        <v>0</v>
      </c>
      <c r="AE55" s="71">
        <f t="shared" si="16"/>
        <v>0</v>
      </c>
      <c r="AF55" s="68">
        <f>IF(AE55&lt;=HORAS!$B$115,0,IF(AE55&lt;=HORAS!$B$116,0.25,IF(AE55&lt;=HORAS!$B$117,0.5,IF(AE55&lt;=HORAS!$B$114,0.75,1))))</f>
        <v>0</v>
      </c>
      <c r="AG55" s="67">
        <f t="shared" si="17"/>
        <v>0</v>
      </c>
      <c r="AH55" s="67">
        <f>IF(AA55&gt;=8,IF(E55&lt;HORAS!$B$97,AF55,0),0)</f>
        <v>0</v>
      </c>
      <c r="AI55" s="67">
        <f>IF(E55&gt;=HORAS!$B$97,AF55,0)</f>
        <v>0</v>
      </c>
      <c r="AJ55" s="67">
        <f t="shared" si="28"/>
        <v>0</v>
      </c>
      <c r="AK55" s="67">
        <f t="shared" si="28"/>
        <v>0</v>
      </c>
      <c r="AL55" s="71">
        <f t="shared" si="19"/>
        <v>0</v>
      </c>
      <c r="AN55" s="59">
        <f t="shared" si="20"/>
        <v>0</v>
      </c>
      <c r="AO55" s="58">
        <f>IF(H55=1,IF(D55&lt;HORAS!$B$104,HORAS!$D$104-HORAS!$B$104,HORAS!$D$104-D55),0)</f>
        <v>0</v>
      </c>
      <c r="AP55" s="58">
        <f>IF(H55=1,IF(E55&gt;HORAS!$C$104,HORAS!$C$104,E55),0)</f>
        <v>0</v>
      </c>
      <c r="AQ55" s="58">
        <f t="shared" si="21"/>
        <v>0</v>
      </c>
      <c r="AR55" s="72">
        <f t="shared" si="22"/>
        <v>0</v>
      </c>
      <c r="AS55" s="72">
        <f t="shared" si="23"/>
        <v>0</v>
      </c>
      <c r="AT55" s="68">
        <f>IF(AS55&lt;=HORAS!$B$115,0,IF(AS55&lt;=HORAS!$B$116,0.25,IF(AS55&lt;=HORAS!$B$117,0.5,IF(AS55&lt;=HORAS!$B$114,0.75,1))))</f>
        <v>0</v>
      </c>
      <c r="AU55" s="67">
        <f t="shared" si="24"/>
        <v>0</v>
      </c>
      <c r="AV55" s="59">
        <f>IF(H55=1,IF(E55&gt;HORAS!$C$104,E55-HORAS!$C$104),0)</f>
        <v>0</v>
      </c>
      <c r="AW55" s="67">
        <f t="shared" si="25"/>
        <v>0</v>
      </c>
      <c r="AX55" s="67">
        <f t="shared" si="26"/>
        <v>0</v>
      </c>
      <c r="AY55" s="68">
        <f>IF(AX55&lt;=HORAS!$B$115,0,IF(AX55&lt;=HORAS!$B$116,0.25,IF(AX55&lt;=HORAS!$B$117,0.5,IF(AX55&lt;=HORAS!$B$114,0.75,1))))</f>
        <v>0</v>
      </c>
      <c r="AZ55" s="67">
        <f t="shared" si="27"/>
        <v>0</v>
      </c>
      <c r="BA55" s="67"/>
    </row>
    <row r="56" spans="1:53" s="72" customFormat="1" hidden="1" x14ac:dyDescent="0.2">
      <c r="A56" s="64" t="s">
        <v>242</v>
      </c>
      <c r="B56" s="64" t="s">
        <v>55</v>
      </c>
      <c r="C56" s="61"/>
      <c r="D56" s="62"/>
      <c r="E56" s="59"/>
      <c r="F56" s="66">
        <f>IF(G56=1,0,IF(E56&gt;HORAS!$B$96,E56-HORAS!$B$96,))</f>
        <v>0</v>
      </c>
      <c r="G56" s="67">
        <f t="shared" si="29"/>
        <v>0</v>
      </c>
      <c r="H56" s="67">
        <f>IF(D56&gt;=HORAS!$B$103,1,0)</f>
        <v>0</v>
      </c>
      <c r="I56" s="68">
        <f t="shared" si="30"/>
        <v>0</v>
      </c>
      <c r="J56" s="68">
        <f>IF(I56&lt;=HORAS!$B$115,0,IF(I56&lt;=HORAS!$B$116,0.25,IF(I56&lt;=HORAS!$B$117,0.5,IF(I56&lt;=HORAS!$B$114,0.75,1))))</f>
        <v>0</v>
      </c>
      <c r="K56" s="69">
        <f>IF(G56=1,0,IF(E56&gt;HORAS!$B$97,E56-HORAS!$B$97,0))</f>
        <v>0</v>
      </c>
      <c r="L56" s="68">
        <f t="shared" si="31"/>
        <v>0</v>
      </c>
      <c r="M56" s="68">
        <f t="shared" si="32"/>
        <v>0</v>
      </c>
      <c r="N56" s="67">
        <f t="shared" si="33"/>
        <v>0</v>
      </c>
      <c r="O56" s="67">
        <f>IF(E56&lt;HORAS!$B$97,J56,0)</f>
        <v>0</v>
      </c>
      <c r="P56" s="67">
        <f t="shared" si="34"/>
        <v>0</v>
      </c>
      <c r="Q56" s="67">
        <f>IF(E56&gt;HORAS!$B$97,J56,0)</f>
        <v>0</v>
      </c>
      <c r="R56" s="67">
        <f t="shared" si="6"/>
        <v>0</v>
      </c>
      <c r="S56" s="67">
        <f t="shared" si="7"/>
        <v>0</v>
      </c>
      <c r="T56" s="67"/>
      <c r="U56" s="67">
        <f t="shared" si="8"/>
        <v>6</v>
      </c>
      <c r="V56" s="70" t="e">
        <f>VLOOKUP(C56,HORAS!$A$120:$A$137,1,FALSE)</f>
        <v>#N/A</v>
      </c>
      <c r="W56" s="67" t="b">
        <f t="shared" si="9"/>
        <v>1</v>
      </c>
      <c r="X56" s="59">
        <f t="shared" si="10"/>
        <v>0</v>
      </c>
      <c r="Y56" s="71">
        <f t="shared" si="11"/>
        <v>0</v>
      </c>
      <c r="Z56" s="71">
        <f t="shared" si="12"/>
        <v>0</v>
      </c>
      <c r="AA56" s="67">
        <f t="shared" si="13"/>
        <v>0</v>
      </c>
      <c r="AB56" s="67">
        <f t="shared" si="14"/>
        <v>0</v>
      </c>
      <c r="AC56" s="69">
        <f>IF(U56=7,IF(E56&gt;HORAS!$B$97,E56-HORAS!$B$97,0),IF(W56=FALSE,IF(E56&gt;HORAS!$B$97,E56-HORAS!$B$97,0),0))</f>
        <v>0</v>
      </c>
      <c r="AD56" s="71">
        <f t="shared" si="15"/>
        <v>0</v>
      </c>
      <c r="AE56" s="71">
        <f t="shared" si="16"/>
        <v>0</v>
      </c>
      <c r="AF56" s="68">
        <f>IF(AE56&lt;=HORAS!$B$115,0,IF(AE56&lt;=HORAS!$B$116,0.25,IF(AE56&lt;=HORAS!$B$117,0.5,IF(AE56&lt;=HORAS!$B$114,0.75,1))))</f>
        <v>0</v>
      </c>
      <c r="AG56" s="67">
        <f t="shared" si="17"/>
        <v>0</v>
      </c>
      <c r="AH56" s="67">
        <f>IF(AA56&gt;=8,IF(E56&lt;HORAS!$B$97,AF56,0),0)</f>
        <v>0</v>
      </c>
      <c r="AI56" s="67">
        <f>IF(E56&gt;=HORAS!$B$97,AF56,0)</f>
        <v>0</v>
      </c>
      <c r="AJ56" s="67">
        <f t="shared" si="28"/>
        <v>0</v>
      </c>
      <c r="AK56" s="67">
        <f t="shared" si="28"/>
        <v>0</v>
      </c>
      <c r="AL56" s="71">
        <f t="shared" si="19"/>
        <v>0</v>
      </c>
      <c r="AN56" s="59">
        <f t="shared" si="20"/>
        <v>0</v>
      </c>
      <c r="AO56" s="58">
        <f>IF(H56=1,IF(D56&lt;HORAS!$B$104,HORAS!$D$104-HORAS!$B$104,HORAS!$D$104-D56),0)</f>
        <v>0</v>
      </c>
      <c r="AP56" s="58">
        <f>IF(H56=1,IF(E56&gt;HORAS!$C$104,HORAS!$C$104,E56),0)</f>
        <v>0</v>
      </c>
      <c r="AQ56" s="58">
        <f t="shared" si="21"/>
        <v>0</v>
      </c>
      <c r="AR56" s="72">
        <f t="shared" si="22"/>
        <v>0</v>
      </c>
      <c r="AS56" s="72">
        <f t="shared" si="23"/>
        <v>0</v>
      </c>
      <c r="AT56" s="68">
        <f>IF(AS56&lt;=HORAS!$B$115,0,IF(AS56&lt;=HORAS!$B$116,0.25,IF(AS56&lt;=HORAS!$B$117,0.5,IF(AS56&lt;=HORAS!$B$114,0.75,1))))</f>
        <v>0</v>
      </c>
      <c r="AU56" s="67">
        <f t="shared" si="24"/>
        <v>0</v>
      </c>
      <c r="AV56" s="59">
        <f>IF(H56=1,IF(E56&gt;HORAS!$C$104,E56-HORAS!$C$104),0)</f>
        <v>0</v>
      </c>
      <c r="AW56" s="67">
        <f t="shared" si="25"/>
        <v>0</v>
      </c>
      <c r="AX56" s="67">
        <f t="shared" si="26"/>
        <v>0</v>
      </c>
      <c r="AY56" s="68">
        <f>IF(AX56&lt;=HORAS!$B$115,0,IF(AX56&lt;=HORAS!$B$116,0.25,IF(AX56&lt;=HORAS!$B$117,0.5,IF(AX56&lt;=HORAS!$B$114,0.75,1))))</f>
        <v>0</v>
      </c>
      <c r="AZ56" s="67">
        <f t="shared" si="27"/>
        <v>0</v>
      </c>
      <c r="BA56" s="67"/>
    </row>
    <row r="57" spans="1:53" s="72" customFormat="1" hidden="1" x14ac:dyDescent="0.2">
      <c r="A57" s="64" t="s">
        <v>242</v>
      </c>
      <c r="B57" s="64" t="s">
        <v>55</v>
      </c>
      <c r="C57" s="61"/>
      <c r="D57" s="62"/>
      <c r="E57" s="59"/>
      <c r="F57" s="66">
        <f>IF(G57=1,0,IF(E57&gt;HORAS!$B$96,E57-HORAS!$B$96,))</f>
        <v>0</v>
      </c>
      <c r="G57" s="67">
        <f t="shared" si="29"/>
        <v>0</v>
      </c>
      <c r="H57" s="67">
        <f>IF(D57&gt;=HORAS!$B$103,1,0)</f>
        <v>0</v>
      </c>
      <c r="I57" s="68">
        <f t="shared" si="30"/>
        <v>0</v>
      </c>
      <c r="J57" s="68">
        <f>IF(I57&lt;=HORAS!$B$115,0,IF(I57&lt;=HORAS!$B$116,0.25,IF(I57&lt;=HORAS!$B$117,0.5,IF(I57&lt;=HORAS!$B$114,0.75,1))))</f>
        <v>0</v>
      </c>
      <c r="K57" s="69">
        <f>IF(G57=1,0,IF(E57&gt;HORAS!$B$97,E57-HORAS!$B$97,0))</f>
        <v>0</v>
      </c>
      <c r="L57" s="68">
        <f t="shared" si="31"/>
        <v>0</v>
      </c>
      <c r="M57" s="68">
        <f t="shared" si="32"/>
        <v>0</v>
      </c>
      <c r="N57" s="67">
        <f t="shared" si="33"/>
        <v>0</v>
      </c>
      <c r="O57" s="67">
        <f>IF(E57&lt;HORAS!$B$97,J57,0)</f>
        <v>0</v>
      </c>
      <c r="P57" s="67">
        <f t="shared" si="34"/>
        <v>0</v>
      </c>
      <c r="Q57" s="67">
        <f>IF(E57&gt;HORAS!$B$97,J57,0)</f>
        <v>0</v>
      </c>
      <c r="R57" s="67">
        <f t="shared" si="6"/>
        <v>0</v>
      </c>
      <c r="S57" s="67">
        <f t="shared" si="7"/>
        <v>0</v>
      </c>
      <c r="T57" s="67"/>
      <c r="U57" s="67">
        <f t="shared" si="8"/>
        <v>6</v>
      </c>
      <c r="V57" s="70" t="e">
        <f>VLOOKUP(C57,HORAS!$A$120:$A$137,1,FALSE)</f>
        <v>#N/A</v>
      </c>
      <c r="W57" s="67" t="b">
        <f t="shared" si="9"/>
        <v>1</v>
      </c>
      <c r="X57" s="59">
        <f t="shared" si="10"/>
        <v>0</v>
      </c>
      <c r="Y57" s="71">
        <f t="shared" si="11"/>
        <v>0</v>
      </c>
      <c r="Z57" s="71">
        <f t="shared" si="12"/>
        <v>0</v>
      </c>
      <c r="AA57" s="67">
        <f t="shared" si="13"/>
        <v>0</v>
      </c>
      <c r="AB57" s="67">
        <f t="shared" si="14"/>
        <v>0</v>
      </c>
      <c r="AC57" s="69">
        <f>IF(U57=7,IF(E57&gt;HORAS!$B$97,E57-HORAS!$B$97,0),IF(W57=FALSE,IF(E57&gt;HORAS!$B$97,E57-HORAS!$B$97,0),0))</f>
        <v>0</v>
      </c>
      <c r="AD57" s="71">
        <f t="shared" si="15"/>
        <v>0</v>
      </c>
      <c r="AE57" s="71">
        <f t="shared" si="16"/>
        <v>0</v>
      </c>
      <c r="AF57" s="68">
        <f>IF(AE57&lt;=HORAS!$B$115,0,IF(AE57&lt;=HORAS!$B$116,0.25,IF(AE57&lt;=HORAS!$B$117,0.5,IF(AE57&lt;=HORAS!$B$114,0.75,1))))</f>
        <v>0</v>
      </c>
      <c r="AG57" s="67">
        <f t="shared" si="17"/>
        <v>0</v>
      </c>
      <c r="AH57" s="67">
        <f>IF(AA57&gt;=8,IF(E57&lt;HORAS!$B$97,AF57,0),0)</f>
        <v>0</v>
      </c>
      <c r="AI57" s="67">
        <f>IF(E57&gt;=HORAS!$B$97,AF57,0)</f>
        <v>0</v>
      </c>
      <c r="AJ57" s="67">
        <f t="shared" si="28"/>
        <v>0</v>
      </c>
      <c r="AK57" s="67">
        <f t="shared" si="28"/>
        <v>0</v>
      </c>
      <c r="AL57" s="71">
        <f t="shared" si="19"/>
        <v>0</v>
      </c>
      <c r="AN57" s="59">
        <f t="shared" si="20"/>
        <v>0</v>
      </c>
      <c r="AO57" s="58">
        <f>IF(H57=1,IF(D57&lt;HORAS!$B$104,HORAS!$D$104-HORAS!$B$104,HORAS!$D$104-D57),0)</f>
        <v>0</v>
      </c>
      <c r="AP57" s="58">
        <f>IF(H57=1,IF(E57&gt;HORAS!$C$104,HORAS!$C$104,E57),0)</f>
        <v>0</v>
      </c>
      <c r="AQ57" s="58">
        <f t="shared" si="21"/>
        <v>0</v>
      </c>
      <c r="AR57" s="72">
        <f t="shared" si="22"/>
        <v>0</v>
      </c>
      <c r="AS57" s="72">
        <f t="shared" si="23"/>
        <v>0</v>
      </c>
      <c r="AT57" s="68">
        <f>IF(AS57&lt;=HORAS!$B$115,0,IF(AS57&lt;=HORAS!$B$116,0.25,IF(AS57&lt;=HORAS!$B$117,0.5,IF(AS57&lt;=HORAS!$B$114,0.75,1))))</f>
        <v>0</v>
      </c>
      <c r="AU57" s="67">
        <f t="shared" si="24"/>
        <v>0</v>
      </c>
      <c r="AV57" s="59">
        <f>IF(H57=1,IF(E57&gt;HORAS!$C$104,E57-HORAS!$C$104),0)</f>
        <v>0</v>
      </c>
      <c r="AW57" s="67">
        <f t="shared" si="25"/>
        <v>0</v>
      </c>
      <c r="AX57" s="67">
        <f t="shared" si="26"/>
        <v>0</v>
      </c>
      <c r="AY57" s="68">
        <f>IF(AX57&lt;=HORAS!$B$115,0,IF(AX57&lt;=HORAS!$B$116,0.25,IF(AX57&lt;=HORAS!$B$117,0.5,IF(AX57&lt;=HORAS!$B$114,0.75,1))))</f>
        <v>0</v>
      </c>
      <c r="AZ57" s="67">
        <f t="shared" si="27"/>
        <v>0</v>
      </c>
      <c r="BA57" s="67"/>
    </row>
    <row r="58" spans="1:53" s="72" customFormat="1" hidden="1" x14ac:dyDescent="0.2">
      <c r="A58" s="64" t="s">
        <v>242</v>
      </c>
      <c r="B58" s="64" t="s">
        <v>55</v>
      </c>
      <c r="C58" s="61"/>
      <c r="D58" s="62"/>
      <c r="E58" s="59"/>
      <c r="F58" s="66">
        <f>IF(G58=1,0,IF(E58&gt;HORAS!$B$96,E58-HORAS!$B$96,))</f>
        <v>0</v>
      </c>
      <c r="G58" s="67">
        <f t="shared" si="29"/>
        <v>0</v>
      </c>
      <c r="H58" s="67">
        <f>IF(D58&gt;=HORAS!$B$103,1,0)</f>
        <v>0</v>
      </c>
      <c r="I58" s="68">
        <f t="shared" si="30"/>
        <v>0</v>
      </c>
      <c r="J58" s="68">
        <f>IF(I58&lt;=HORAS!$B$115,0,IF(I58&lt;=HORAS!$B$116,0.25,IF(I58&lt;=HORAS!$B$117,0.5,IF(I58&lt;=HORAS!$B$114,0.75,1))))</f>
        <v>0</v>
      </c>
      <c r="K58" s="69">
        <f>IF(G58=1,0,IF(E58&gt;HORAS!$B$97,E58-HORAS!$B$97,0))</f>
        <v>0</v>
      </c>
      <c r="L58" s="68">
        <f t="shared" si="31"/>
        <v>0</v>
      </c>
      <c r="M58" s="68">
        <f t="shared" si="32"/>
        <v>0</v>
      </c>
      <c r="N58" s="67">
        <f t="shared" si="33"/>
        <v>0</v>
      </c>
      <c r="O58" s="67">
        <f>IF(E58&lt;HORAS!$B$97,J58,0)</f>
        <v>0</v>
      </c>
      <c r="P58" s="67">
        <f t="shared" si="34"/>
        <v>0</v>
      </c>
      <c r="Q58" s="67">
        <f>IF(E58&gt;HORAS!$B$97,J58,0)</f>
        <v>0</v>
      </c>
      <c r="R58" s="67">
        <f t="shared" si="6"/>
        <v>0</v>
      </c>
      <c r="S58" s="67">
        <f t="shared" si="7"/>
        <v>0</v>
      </c>
      <c r="T58" s="67"/>
      <c r="U58" s="67">
        <f t="shared" si="8"/>
        <v>6</v>
      </c>
      <c r="V58" s="70" t="e">
        <f>VLOOKUP(C58,HORAS!$A$120:$A$137,1,FALSE)</f>
        <v>#N/A</v>
      </c>
      <c r="W58" s="67" t="b">
        <f t="shared" si="9"/>
        <v>1</v>
      </c>
      <c r="X58" s="59">
        <f t="shared" si="10"/>
        <v>0</v>
      </c>
      <c r="Y58" s="71">
        <f t="shared" si="11"/>
        <v>0</v>
      </c>
      <c r="Z58" s="71">
        <f t="shared" si="12"/>
        <v>0</v>
      </c>
      <c r="AA58" s="67">
        <f t="shared" si="13"/>
        <v>0</v>
      </c>
      <c r="AB58" s="67">
        <f t="shared" si="14"/>
        <v>0</v>
      </c>
      <c r="AC58" s="69">
        <f>IF(U58=7,IF(E58&gt;HORAS!$B$97,E58-HORAS!$B$97,0),IF(W58=FALSE,IF(E58&gt;HORAS!$B$97,E58-HORAS!$B$97,0),0))</f>
        <v>0</v>
      </c>
      <c r="AD58" s="71">
        <f t="shared" si="15"/>
        <v>0</v>
      </c>
      <c r="AE58" s="71">
        <f t="shared" si="16"/>
        <v>0</v>
      </c>
      <c r="AF58" s="68">
        <f>IF(AE58&lt;=HORAS!$B$115,0,IF(AE58&lt;=HORAS!$B$116,0.25,IF(AE58&lt;=HORAS!$B$117,0.5,IF(AE58&lt;=HORAS!$B$114,0.75,1))))</f>
        <v>0</v>
      </c>
      <c r="AG58" s="67">
        <f t="shared" si="17"/>
        <v>0</v>
      </c>
      <c r="AH58" s="67">
        <f>IF(AA58&gt;=8,IF(E58&lt;HORAS!$B$97,AF58,0),0)</f>
        <v>0</v>
      </c>
      <c r="AI58" s="67">
        <f>IF(E58&gt;=HORAS!$B$97,AF58,0)</f>
        <v>0</v>
      </c>
      <c r="AJ58" s="67">
        <f t="shared" si="28"/>
        <v>0</v>
      </c>
      <c r="AK58" s="67">
        <f t="shared" si="28"/>
        <v>0</v>
      </c>
      <c r="AL58" s="71">
        <f t="shared" si="19"/>
        <v>0</v>
      </c>
      <c r="AN58" s="59">
        <f t="shared" si="20"/>
        <v>0</v>
      </c>
      <c r="AO58" s="58">
        <f>IF(H58=1,IF(D58&lt;HORAS!$B$104,HORAS!$D$104-HORAS!$B$104,HORAS!$D$104-D58),0)</f>
        <v>0</v>
      </c>
      <c r="AP58" s="58">
        <f>IF(H58=1,IF(E58&gt;HORAS!$C$104,HORAS!$C$104,E58),0)</f>
        <v>0</v>
      </c>
      <c r="AQ58" s="58">
        <f t="shared" si="21"/>
        <v>0</v>
      </c>
      <c r="AR58" s="72">
        <f t="shared" si="22"/>
        <v>0</v>
      </c>
      <c r="AS58" s="72">
        <f t="shared" si="23"/>
        <v>0</v>
      </c>
      <c r="AT58" s="68">
        <f>IF(AS58&lt;=HORAS!$B$115,0,IF(AS58&lt;=HORAS!$B$116,0.25,IF(AS58&lt;=HORAS!$B$117,0.5,IF(AS58&lt;=HORAS!$B$114,0.75,1))))</f>
        <v>0</v>
      </c>
      <c r="AU58" s="67">
        <f t="shared" si="24"/>
        <v>0</v>
      </c>
      <c r="AV58" s="59">
        <f>IF(H58=1,IF(E58&gt;HORAS!$C$104,E58-HORAS!$C$104),0)</f>
        <v>0</v>
      </c>
      <c r="AW58" s="67">
        <f t="shared" si="25"/>
        <v>0</v>
      </c>
      <c r="AX58" s="67">
        <f t="shared" si="26"/>
        <v>0</v>
      </c>
      <c r="AY58" s="68">
        <f>IF(AX58&lt;=HORAS!$B$115,0,IF(AX58&lt;=HORAS!$B$116,0.25,IF(AX58&lt;=HORAS!$B$117,0.5,IF(AX58&lt;=HORAS!$B$114,0.75,1))))</f>
        <v>0</v>
      </c>
      <c r="AZ58" s="67">
        <f t="shared" si="27"/>
        <v>0</v>
      </c>
      <c r="BA58" s="67"/>
    </row>
    <row r="59" spans="1:53" s="72" customFormat="1" hidden="1" x14ac:dyDescent="0.2">
      <c r="A59" s="64" t="s">
        <v>242</v>
      </c>
      <c r="B59" s="64" t="s">
        <v>55</v>
      </c>
      <c r="C59" s="61"/>
      <c r="D59" s="62"/>
      <c r="E59" s="59"/>
      <c r="F59" s="66">
        <f>IF(G59=1,0,IF(E59&gt;HORAS!$B$96,E59-HORAS!$B$96,))</f>
        <v>0</v>
      </c>
      <c r="G59" s="67">
        <f t="shared" si="29"/>
        <v>0</v>
      </c>
      <c r="H59" s="67">
        <f>IF(D59&gt;=HORAS!$B$103,1,0)</f>
        <v>0</v>
      </c>
      <c r="I59" s="68">
        <f t="shared" si="30"/>
        <v>0</v>
      </c>
      <c r="J59" s="68">
        <f>IF(I59&lt;=HORAS!$B$115,0,IF(I59&lt;=HORAS!$B$116,0.25,IF(I59&lt;=HORAS!$B$117,0.5,IF(I59&lt;=HORAS!$B$114,0.75,1))))</f>
        <v>0</v>
      </c>
      <c r="K59" s="69">
        <f>IF(G59=1,0,IF(E59&gt;HORAS!$B$97,E59-HORAS!$B$97,0))</f>
        <v>0</v>
      </c>
      <c r="L59" s="68">
        <f t="shared" si="31"/>
        <v>0</v>
      </c>
      <c r="M59" s="68">
        <f t="shared" si="32"/>
        <v>0</v>
      </c>
      <c r="N59" s="67">
        <f t="shared" si="33"/>
        <v>0</v>
      </c>
      <c r="O59" s="67">
        <f>IF(E59&lt;HORAS!$B$97,J59,0)</f>
        <v>0</v>
      </c>
      <c r="P59" s="67">
        <f t="shared" si="34"/>
        <v>0</v>
      </c>
      <c r="Q59" s="67">
        <f>IF(E59&gt;HORAS!$B$97,J59,0)</f>
        <v>0</v>
      </c>
      <c r="R59" s="67">
        <f t="shared" si="6"/>
        <v>0</v>
      </c>
      <c r="S59" s="67">
        <f t="shared" si="7"/>
        <v>0</v>
      </c>
      <c r="T59" s="67"/>
      <c r="U59" s="67">
        <f t="shared" si="8"/>
        <v>6</v>
      </c>
      <c r="V59" s="70" t="e">
        <f>VLOOKUP(C59,HORAS!$A$120:$A$137,1,FALSE)</f>
        <v>#N/A</v>
      </c>
      <c r="W59" s="67" t="b">
        <f t="shared" si="9"/>
        <v>1</v>
      </c>
      <c r="X59" s="59">
        <f t="shared" si="10"/>
        <v>0</v>
      </c>
      <c r="Y59" s="71">
        <f t="shared" si="11"/>
        <v>0</v>
      </c>
      <c r="Z59" s="71">
        <f t="shared" si="12"/>
        <v>0</v>
      </c>
      <c r="AA59" s="67">
        <f t="shared" si="13"/>
        <v>0</v>
      </c>
      <c r="AB59" s="67">
        <f t="shared" si="14"/>
        <v>0</v>
      </c>
      <c r="AC59" s="69">
        <f>IF(U59=7,IF(E59&gt;HORAS!$B$97,E59-HORAS!$B$97,0),IF(W59=FALSE,IF(E59&gt;HORAS!$B$97,E59-HORAS!$B$97,0),0))</f>
        <v>0</v>
      </c>
      <c r="AD59" s="71">
        <f t="shared" si="15"/>
        <v>0</v>
      </c>
      <c r="AE59" s="71">
        <f t="shared" si="16"/>
        <v>0</v>
      </c>
      <c r="AF59" s="68">
        <f>IF(AE59&lt;=HORAS!$B$115,0,IF(AE59&lt;=HORAS!$B$116,0.25,IF(AE59&lt;=HORAS!$B$117,0.5,IF(AE59&lt;=HORAS!$B$114,0.75,1))))</f>
        <v>0</v>
      </c>
      <c r="AG59" s="67">
        <f t="shared" si="17"/>
        <v>0</v>
      </c>
      <c r="AH59" s="67">
        <f>IF(AA59&gt;=8,IF(E59&lt;HORAS!$B$97,AF59,0),0)</f>
        <v>0</v>
      </c>
      <c r="AI59" s="67">
        <f>IF(E59&gt;=HORAS!$B$97,AF59,0)</f>
        <v>0</v>
      </c>
      <c r="AJ59" s="67">
        <f t="shared" si="28"/>
        <v>0</v>
      </c>
      <c r="AK59" s="67">
        <f t="shared" si="28"/>
        <v>0</v>
      </c>
      <c r="AL59" s="71">
        <f t="shared" si="19"/>
        <v>0</v>
      </c>
      <c r="AN59" s="59">
        <f t="shared" si="20"/>
        <v>0</v>
      </c>
      <c r="AO59" s="58">
        <f>IF(H59=1,IF(D59&lt;HORAS!$B$104,HORAS!$D$104-HORAS!$B$104,HORAS!$D$104-D59),0)</f>
        <v>0</v>
      </c>
      <c r="AP59" s="58">
        <f>IF(H59=1,IF(E59&gt;HORAS!$C$104,HORAS!$C$104,E59),0)</f>
        <v>0</v>
      </c>
      <c r="AQ59" s="58">
        <f t="shared" si="21"/>
        <v>0</v>
      </c>
      <c r="AR59" s="72">
        <f t="shared" si="22"/>
        <v>0</v>
      </c>
      <c r="AS59" s="72">
        <f t="shared" si="23"/>
        <v>0</v>
      </c>
      <c r="AT59" s="68">
        <f>IF(AS59&lt;=HORAS!$B$115,0,IF(AS59&lt;=HORAS!$B$116,0.25,IF(AS59&lt;=HORAS!$B$117,0.5,IF(AS59&lt;=HORAS!$B$114,0.75,1))))</f>
        <v>0</v>
      </c>
      <c r="AU59" s="67">
        <f t="shared" si="24"/>
        <v>0</v>
      </c>
      <c r="AV59" s="59">
        <f>IF(H59=1,IF(E59&gt;HORAS!$C$104,E59-HORAS!$C$104),0)</f>
        <v>0</v>
      </c>
      <c r="AW59" s="67">
        <f t="shared" si="25"/>
        <v>0</v>
      </c>
      <c r="AX59" s="67">
        <f t="shared" si="26"/>
        <v>0</v>
      </c>
      <c r="AY59" s="68">
        <f>IF(AX59&lt;=HORAS!$B$115,0,IF(AX59&lt;=HORAS!$B$116,0.25,IF(AX59&lt;=HORAS!$B$117,0.5,IF(AX59&lt;=HORAS!$B$114,0.75,1))))</f>
        <v>0</v>
      </c>
      <c r="AZ59" s="67">
        <f t="shared" si="27"/>
        <v>0</v>
      </c>
      <c r="BA59" s="67"/>
    </row>
    <row r="60" spans="1:53" s="72" customFormat="1" hidden="1" x14ac:dyDescent="0.2">
      <c r="A60" s="64" t="s">
        <v>242</v>
      </c>
      <c r="B60" s="64" t="s">
        <v>55</v>
      </c>
      <c r="C60" s="61"/>
      <c r="D60" s="62"/>
      <c r="E60" s="59"/>
      <c r="F60" s="66">
        <f>IF(G60=1,0,IF(E60&gt;HORAS!$B$96,E60-HORAS!$B$96,))</f>
        <v>0</v>
      </c>
      <c r="G60" s="67">
        <f t="shared" si="29"/>
        <v>0</v>
      </c>
      <c r="H60" s="67">
        <f>IF(D60&gt;=HORAS!$B$103,1,0)</f>
        <v>0</v>
      </c>
      <c r="I60" s="68">
        <f t="shared" si="30"/>
        <v>0</v>
      </c>
      <c r="J60" s="68">
        <f>IF(I60&lt;=HORAS!$B$115,0,IF(I60&lt;=HORAS!$B$116,0.25,IF(I60&lt;=HORAS!$B$117,0.5,IF(I60&lt;=HORAS!$B$114,0.75,1))))</f>
        <v>0</v>
      </c>
      <c r="K60" s="69">
        <f>IF(G60=1,0,IF(E60&gt;HORAS!$B$97,E60-HORAS!$B$97,0))</f>
        <v>0</v>
      </c>
      <c r="L60" s="68">
        <f t="shared" si="31"/>
        <v>0</v>
      </c>
      <c r="M60" s="68">
        <f t="shared" si="32"/>
        <v>0</v>
      </c>
      <c r="N60" s="67">
        <f t="shared" si="33"/>
        <v>0</v>
      </c>
      <c r="O60" s="67">
        <f>IF(E60&lt;HORAS!$B$97,J60,0)</f>
        <v>0</v>
      </c>
      <c r="P60" s="67">
        <f t="shared" si="34"/>
        <v>0</v>
      </c>
      <c r="Q60" s="67">
        <f>IF(E60&gt;HORAS!$B$97,J60,0)</f>
        <v>0</v>
      </c>
      <c r="R60" s="67">
        <f t="shared" si="6"/>
        <v>0</v>
      </c>
      <c r="S60" s="67">
        <f t="shared" si="7"/>
        <v>0</v>
      </c>
      <c r="T60" s="67"/>
      <c r="U60" s="67">
        <f t="shared" si="8"/>
        <v>6</v>
      </c>
      <c r="V60" s="70" t="e">
        <f>VLOOKUP(C60,HORAS!$A$120:$A$137,1,FALSE)</f>
        <v>#N/A</v>
      </c>
      <c r="W60" s="67" t="b">
        <f t="shared" si="9"/>
        <v>1</v>
      </c>
      <c r="X60" s="59">
        <f t="shared" si="10"/>
        <v>0</v>
      </c>
      <c r="Y60" s="71">
        <f t="shared" si="11"/>
        <v>0</v>
      </c>
      <c r="Z60" s="71">
        <f t="shared" si="12"/>
        <v>0</v>
      </c>
      <c r="AA60" s="67">
        <f t="shared" si="13"/>
        <v>0</v>
      </c>
      <c r="AB60" s="67">
        <f t="shared" si="14"/>
        <v>0</v>
      </c>
      <c r="AC60" s="69">
        <f>IF(U60=7,IF(E60&gt;HORAS!$B$97,E60-HORAS!$B$97,0),IF(W60=FALSE,IF(E60&gt;HORAS!$B$97,E60-HORAS!$B$97,0),0))</f>
        <v>0</v>
      </c>
      <c r="AD60" s="71">
        <f t="shared" si="15"/>
        <v>0</v>
      </c>
      <c r="AE60" s="71">
        <f t="shared" si="16"/>
        <v>0</v>
      </c>
      <c r="AF60" s="68">
        <f>IF(AE60&lt;=HORAS!$B$115,0,IF(AE60&lt;=HORAS!$B$116,0.25,IF(AE60&lt;=HORAS!$B$117,0.5,IF(AE60&lt;=HORAS!$B$114,0.75,1))))</f>
        <v>0</v>
      </c>
      <c r="AG60" s="67">
        <f t="shared" si="17"/>
        <v>0</v>
      </c>
      <c r="AH60" s="67">
        <f>IF(AA60&gt;=8,IF(E60&lt;HORAS!$B$97,AF60,0),0)</f>
        <v>0</v>
      </c>
      <c r="AI60" s="67">
        <f>IF(E60&gt;=HORAS!$B$97,AF60,0)</f>
        <v>0</v>
      </c>
      <c r="AJ60" s="67">
        <f t="shared" si="28"/>
        <v>0</v>
      </c>
      <c r="AK60" s="67">
        <f t="shared" si="28"/>
        <v>0</v>
      </c>
      <c r="AL60" s="71">
        <f t="shared" si="19"/>
        <v>0</v>
      </c>
      <c r="AN60" s="59">
        <f t="shared" si="20"/>
        <v>0</v>
      </c>
      <c r="AO60" s="58">
        <f>IF(H60=1,IF(D60&lt;HORAS!$B$104,HORAS!$D$104-HORAS!$B$104,HORAS!$D$104-D60),0)</f>
        <v>0</v>
      </c>
      <c r="AP60" s="58">
        <f>IF(H60=1,IF(E60&gt;HORAS!$C$104,HORAS!$C$104,E60),0)</f>
        <v>0</v>
      </c>
      <c r="AQ60" s="58">
        <f t="shared" si="21"/>
        <v>0</v>
      </c>
      <c r="AR60" s="72">
        <f t="shared" si="22"/>
        <v>0</v>
      </c>
      <c r="AS60" s="72">
        <f t="shared" si="23"/>
        <v>0</v>
      </c>
      <c r="AT60" s="68">
        <f>IF(AS60&lt;=HORAS!$B$115,0,IF(AS60&lt;=HORAS!$B$116,0.25,IF(AS60&lt;=HORAS!$B$117,0.5,IF(AS60&lt;=HORAS!$B$114,0.75,1))))</f>
        <v>0</v>
      </c>
      <c r="AU60" s="67">
        <f t="shared" si="24"/>
        <v>0</v>
      </c>
      <c r="AV60" s="59">
        <f>IF(H60=1,IF(E60&gt;HORAS!$C$104,E60-HORAS!$C$104),0)</f>
        <v>0</v>
      </c>
      <c r="AW60" s="67">
        <f t="shared" si="25"/>
        <v>0</v>
      </c>
      <c r="AX60" s="67">
        <f t="shared" si="26"/>
        <v>0</v>
      </c>
      <c r="AY60" s="68">
        <f>IF(AX60&lt;=HORAS!$B$115,0,IF(AX60&lt;=HORAS!$B$116,0.25,IF(AX60&lt;=HORAS!$B$117,0.5,IF(AX60&lt;=HORAS!$B$114,0.75,1))))</f>
        <v>0</v>
      </c>
      <c r="AZ60" s="67">
        <f t="shared" si="27"/>
        <v>0</v>
      </c>
      <c r="BA60" s="67"/>
    </row>
    <row r="61" spans="1:53" s="72" customFormat="1" hidden="1" x14ac:dyDescent="0.2">
      <c r="A61" s="64" t="s">
        <v>242</v>
      </c>
      <c r="B61" s="64" t="s">
        <v>55</v>
      </c>
      <c r="C61" s="61"/>
      <c r="D61" s="62"/>
      <c r="E61" s="59"/>
      <c r="F61" s="66">
        <f>IF(G61=1,0,IF(E61&gt;HORAS!$B$96,E61-HORAS!$B$96,))</f>
        <v>0</v>
      </c>
      <c r="G61" s="67">
        <f t="shared" si="29"/>
        <v>0</v>
      </c>
      <c r="H61" s="67">
        <f>IF(D61&gt;=HORAS!$B$103,1,0)</f>
        <v>0</v>
      </c>
      <c r="I61" s="68">
        <f t="shared" si="30"/>
        <v>0</v>
      </c>
      <c r="J61" s="68">
        <f>IF(I61&lt;=HORAS!$B$115,0,IF(I61&lt;=HORAS!$B$116,0.25,IF(I61&lt;=HORAS!$B$117,0.5,IF(I61&lt;=HORAS!$B$114,0.75,1))))</f>
        <v>0</v>
      </c>
      <c r="K61" s="69">
        <f>IF(G61=1,0,IF(E61&gt;HORAS!$B$97,E61-HORAS!$B$97,0))</f>
        <v>0</v>
      </c>
      <c r="L61" s="68">
        <f t="shared" si="31"/>
        <v>0</v>
      </c>
      <c r="M61" s="68">
        <f t="shared" si="32"/>
        <v>0</v>
      </c>
      <c r="N61" s="67">
        <f t="shared" si="33"/>
        <v>0</v>
      </c>
      <c r="O61" s="67">
        <f>IF(E61&lt;HORAS!$B$97,J61,0)</f>
        <v>0</v>
      </c>
      <c r="P61" s="67">
        <f t="shared" si="34"/>
        <v>0</v>
      </c>
      <c r="Q61" s="67">
        <f>IF(E61&gt;HORAS!$B$97,J61,0)</f>
        <v>0</v>
      </c>
      <c r="R61" s="67">
        <f t="shared" si="6"/>
        <v>0</v>
      </c>
      <c r="S61" s="67">
        <f t="shared" si="7"/>
        <v>0</v>
      </c>
      <c r="T61" s="67"/>
      <c r="U61" s="67">
        <f t="shared" si="8"/>
        <v>6</v>
      </c>
      <c r="V61" s="70" t="e">
        <f>VLOOKUP(C61,HORAS!$A$120:$A$137,1,FALSE)</f>
        <v>#N/A</v>
      </c>
      <c r="W61" s="67" t="b">
        <f t="shared" si="9"/>
        <v>1</v>
      </c>
      <c r="X61" s="59">
        <f t="shared" si="10"/>
        <v>0</v>
      </c>
      <c r="Y61" s="71">
        <f t="shared" si="11"/>
        <v>0</v>
      </c>
      <c r="Z61" s="71">
        <f t="shared" si="12"/>
        <v>0</v>
      </c>
      <c r="AA61" s="67">
        <f t="shared" si="13"/>
        <v>0</v>
      </c>
      <c r="AB61" s="67">
        <f t="shared" si="14"/>
        <v>0</v>
      </c>
      <c r="AC61" s="69">
        <f>IF(U61=7,IF(E61&gt;HORAS!$B$97,E61-HORAS!$B$97,0),IF(W61=FALSE,IF(E61&gt;HORAS!$B$97,E61-HORAS!$B$97,0),0))</f>
        <v>0</v>
      </c>
      <c r="AD61" s="71">
        <f t="shared" si="15"/>
        <v>0</v>
      </c>
      <c r="AE61" s="71">
        <f t="shared" si="16"/>
        <v>0</v>
      </c>
      <c r="AF61" s="68">
        <f>IF(AE61&lt;=HORAS!$B$115,0,IF(AE61&lt;=HORAS!$B$116,0.25,IF(AE61&lt;=HORAS!$B$117,0.5,IF(AE61&lt;=HORAS!$B$114,0.75,1))))</f>
        <v>0</v>
      </c>
      <c r="AG61" s="67">
        <f t="shared" si="17"/>
        <v>0</v>
      </c>
      <c r="AH61" s="67">
        <f>IF(AA61&gt;=8,IF(E61&lt;HORAS!$B$97,AF61,0),0)</f>
        <v>0</v>
      </c>
      <c r="AI61" s="67">
        <f>IF(E61&gt;=HORAS!$B$97,AF61,0)</f>
        <v>0</v>
      </c>
      <c r="AJ61" s="67">
        <f t="shared" si="28"/>
        <v>0</v>
      </c>
      <c r="AK61" s="67">
        <f t="shared" si="28"/>
        <v>0</v>
      </c>
      <c r="AL61" s="71">
        <f t="shared" si="19"/>
        <v>0</v>
      </c>
      <c r="AN61" s="59">
        <f t="shared" si="20"/>
        <v>0</v>
      </c>
      <c r="AO61" s="58">
        <f>IF(H61=1,IF(D61&lt;HORAS!$B$104,HORAS!$D$104-HORAS!$B$104,HORAS!$D$104-D61),0)</f>
        <v>0</v>
      </c>
      <c r="AP61" s="58">
        <f>IF(H61=1,IF(E61&gt;HORAS!$C$104,HORAS!$C$104,E61),0)</f>
        <v>0</v>
      </c>
      <c r="AQ61" s="58">
        <f t="shared" si="21"/>
        <v>0</v>
      </c>
      <c r="AR61" s="72">
        <f t="shared" si="22"/>
        <v>0</v>
      </c>
      <c r="AS61" s="72">
        <f t="shared" si="23"/>
        <v>0</v>
      </c>
      <c r="AT61" s="68">
        <f>IF(AS61&lt;=HORAS!$B$115,0,IF(AS61&lt;=HORAS!$B$116,0.25,IF(AS61&lt;=HORAS!$B$117,0.5,IF(AS61&lt;=HORAS!$B$114,0.75,1))))</f>
        <v>0</v>
      </c>
      <c r="AU61" s="67">
        <f t="shared" si="24"/>
        <v>0</v>
      </c>
      <c r="AV61" s="59">
        <f>IF(H61=1,IF(E61&gt;HORAS!$C$104,E61-HORAS!$C$104),0)</f>
        <v>0</v>
      </c>
      <c r="AW61" s="67">
        <f t="shared" si="25"/>
        <v>0</v>
      </c>
      <c r="AX61" s="67">
        <f t="shared" si="26"/>
        <v>0</v>
      </c>
      <c r="AY61" s="68">
        <f>IF(AX61&lt;=HORAS!$B$115,0,IF(AX61&lt;=HORAS!$B$116,0.25,IF(AX61&lt;=HORAS!$B$117,0.5,IF(AX61&lt;=HORAS!$B$114,0.75,1))))</f>
        <v>0</v>
      </c>
      <c r="AZ61" s="67">
        <f t="shared" si="27"/>
        <v>0</v>
      </c>
      <c r="BA61" s="67"/>
    </row>
    <row r="62" spans="1:53" s="72" customFormat="1" hidden="1" x14ac:dyDescent="0.2">
      <c r="A62" s="64" t="s">
        <v>242</v>
      </c>
      <c r="B62" s="64" t="s">
        <v>55</v>
      </c>
      <c r="C62" s="61"/>
      <c r="D62" s="62"/>
      <c r="E62" s="59"/>
      <c r="F62" s="66">
        <f>IF(G62=1,0,IF(E62&gt;HORAS!$B$96,E62-HORAS!$B$96,))</f>
        <v>0</v>
      </c>
      <c r="G62" s="67">
        <f t="shared" si="29"/>
        <v>0</v>
      </c>
      <c r="H62" s="67">
        <f>IF(D62&gt;=HORAS!$B$103,1,0)</f>
        <v>0</v>
      </c>
      <c r="I62" s="68">
        <f t="shared" si="30"/>
        <v>0</v>
      </c>
      <c r="J62" s="68">
        <f>IF(I62&lt;=HORAS!$B$115,0,IF(I62&lt;=HORAS!$B$116,0.25,IF(I62&lt;=HORAS!$B$117,0.5,IF(I62&lt;=HORAS!$B$114,0.75,1))))</f>
        <v>0</v>
      </c>
      <c r="K62" s="69">
        <f>IF(G62=1,0,IF(E62&gt;HORAS!$B$97,E62-HORAS!$B$97,0))</f>
        <v>0</v>
      </c>
      <c r="L62" s="68">
        <f t="shared" si="31"/>
        <v>0</v>
      </c>
      <c r="M62" s="68">
        <f t="shared" si="32"/>
        <v>0</v>
      </c>
      <c r="N62" s="67">
        <f t="shared" si="33"/>
        <v>0</v>
      </c>
      <c r="O62" s="67">
        <f>IF(E62&lt;HORAS!$B$97,J62,0)</f>
        <v>0</v>
      </c>
      <c r="P62" s="67">
        <f t="shared" si="34"/>
        <v>0</v>
      </c>
      <c r="Q62" s="67">
        <f>IF(E62&gt;HORAS!$B$97,J62,0)</f>
        <v>0</v>
      </c>
      <c r="R62" s="67">
        <f t="shared" si="6"/>
        <v>0</v>
      </c>
      <c r="S62" s="67">
        <f t="shared" si="7"/>
        <v>0</v>
      </c>
      <c r="T62" s="67"/>
      <c r="U62" s="67">
        <f t="shared" si="8"/>
        <v>6</v>
      </c>
      <c r="V62" s="70" t="e">
        <f>VLOOKUP(C62,HORAS!$A$120:$A$137,1,FALSE)</f>
        <v>#N/A</v>
      </c>
      <c r="W62" s="67" t="b">
        <f t="shared" si="9"/>
        <v>1</v>
      </c>
      <c r="X62" s="59">
        <f t="shared" si="10"/>
        <v>0</v>
      </c>
      <c r="Y62" s="71">
        <f t="shared" si="11"/>
        <v>0</v>
      </c>
      <c r="Z62" s="71">
        <f t="shared" si="12"/>
        <v>0</v>
      </c>
      <c r="AA62" s="67">
        <f t="shared" si="13"/>
        <v>0</v>
      </c>
      <c r="AB62" s="67">
        <f t="shared" si="14"/>
        <v>0</v>
      </c>
      <c r="AC62" s="69">
        <f>IF(U62=7,IF(E62&gt;HORAS!$B$97,E62-HORAS!$B$97,0),IF(W62=FALSE,IF(E62&gt;HORAS!$B$97,E62-HORAS!$B$97,0),0))</f>
        <v>0</v>
      </c>
      <c r="AD62" s="71">
        <f t="shared" si="15"/>
        <v>0</v>
      </c>
      <c r="AE62" s="71">
        <f t="shared" si="16"/>
        <v>0</v>
      </c>
      <c r="AF62" s="68">
        <f>IF(AE62&lt;=HORAS!$B$115,0,IF(AE62&lt;=HORAS!$B$116,0.25,IF(AE62&lt;=HORAS!$B$117,0.5,IF(AE62&lt;=HORAS!$B$114,0.75,1))))</f>
        <v>0</v>
      </c>
      <c r="AG62" s="67">
        <f t="shared" si="17"/>
        <v>0</v>
      </c>
      <c r="AH62" s="67">
        <f>IF(AA62&gt;=8,IF(E62&lt;HORAS!$B$97,AF62,0),0)</f>
        <v>0</v>
      </c>
      <c r="AI62" s="67">
        <f>IF(E62&gt;=HORAS!$B$97,AF62,0)</f>
        <v>0</v>
      </c>
      <c r="AJ62" s="67">
        <f t="shared" si="28"/>
        <v>0</v>
      </c>
      <c r="AK62" s="67">
        <f t="shared" si="28"/>
        <v>0</v>
      </c>
      <c r="AL62" s="71">
        <f t="shared" si="19"/>
        <v>0</v>
      </c>
      <c r="AN62" s="59">
        <f t="shared" si="20"/>
        <v>0</v>
      </c>
      <c r="AO62" s="58">
        <f>IF(H62=1,IF(D62&lt;HORAS!$B$104,HORAS!$D$104-HORAS!$B$104,HORAS!$D$104-D62),0)</f>
        <v>0</v>
      </c>
      <c r="AP62" s="58">
        <f>IF(H62=1,IF(E62&gt;HORAS!$C$104,HORAS!$C$104,E62),0)</f>
        <v>0</v>
      </c>
      <c r="AQ62" s="58">
        <f t="shared" si="21"/>
        <v>0</v>
      </c>
      <c r="AR62" s="72">
        <f t="shared" si="22"/>
        <v>0</v>
      </c>
      <c r="AS62" s="72">
        <f t="shared" si="23"/>
        <v>0</v>
      </c>
      <c r="AT62" s="68">
        <f>IF(AS62&lt;=HORAS!$B$115,0,IF(AS62&lt;=HORAS!$B$116,0.25,IF(AS62&lt;=HORAS!$B$117,0.5,IF(AS62&lt;=HORAS!$B$114,0.75,1))))</f>
        <v>0</v>
      </c>
      <c r="AU62" s="67">
        <f t="shared" si="24"/>
        <v>0</v>
      </c>
      <c r="AV62" s="59">
        <f>IF(H62=1,IF(E62&gt;HORAS!$C$104,E62-HORAS!$C$104),0)</f>
        <v>0</v>
      </c>
      <c r="AW62" s="67">
        <f t="shared" si="25"/>
        <v>0</v>
      </c>
      <c r="AX62" s="67">
        <f t="shared" si="26"/>
        <v>0</v>
      </c>
      <c r="AY62" s="68">
        <f>IF(AX62&lt;=HORAS!$B$115,0,IF(AX62&lt;=HORAS!$B$116,0.25,IF(AX62&lt;=HORAS!$B$117,0.5,IF(AX62&lt;=HORAS!$B$114,0.75,1))))</f>
        <v>0</v>
      </c>
      <c r="AZ62" s="67">
        <f t="shared" si="27"/>
        <v>0</v>
      </c>
      <c r="BA62" s="67"/>
    </row>
    <row r="63" spans="1:53" s="72" customFormat="1" hidden="1" x14ac:dyDescent="0.2">
      <c r="A63" s="64" t="s">
        <v>242</v>
      </c>
      <c r="B63" s="64" t="s">
        <v>55</v>
      </c>
      <c r="C63" s="61"/>
      <c r="D63" s="62"/>
      <c r="E63" s="59"/>
      <c r="F63" s="66">
        <f>IF(G63=1,0,IF(E63&gt;HORAS!$B$96,E63-HORAS!$B$96,))</f>
        <v>0</v>
      </c>
      <c r="G63" s="67">
        <f t="shared" si="29"/>
        <v>0</v>
      </c>
      <c r="H63" s="67">
        <f>IF(D63&gt;=HORAS!$B$103,1,0)</f>
        <v>0</v>
      </c>
      <c r="I63" s="68">
        <f t="shared" si="30"/>
        <v>0</v>
      </c>
      <c r="J63" s="68">
        <f>IF(I63&lt;=HORAS!$B$115,0,IF(I63&lt;=HORAS!$B$116,0.25,IF(I63&lt;=HORAS!$B$117,0.5,IF(I63&lt;=HORAS!$B$114,0.75,1))))</f>
        <v>0</v>
      </c>
      <c r="K63" s="69">
        <f>IF(G63=1,0,IF(E63&gt;HORAS!$B$97,E63-HORAS!$B$97,0))</f>
        <v>0</v>
      </c>
      <c r="L63" s="68">
        <f t="shared" si="31"/>
        <v>0</v>
      </c>
      <c r="M63" s="68">
        <f t="shared" si="32"/>
        <v>0</v>
      </c>
      <c r="N63" s="67">
        <f t="shared" si="33"/>
        <v>0</v>
      </c>
      <c r="O63" s="67">
        <f>IF(E63&lt;HORAS!$B$97,J63,0)</f>
        <v>0</v>
      </c>
      <c r="P63" s="67">
        <f t="shared" si="34"/>
        <v>0</v>
      </c>
      <c r="Q63" s="67">
        <f>IF(E63&gt;HORAS!$B$97,J63,0)</f>
        <v>0</v>
      </c>
      <c r="R63" s="67">
        <f t="shared" si="6"/>
        <v>0</v>
      </c>
      <c r="S63" s="67">
        <f t="shared" si="7"/>
        <v>0</v>
      </c>
      <c r="T63" s="67"/>
      <c r="U63" s="67">
        <f t="shared" si="8"/>
        <v>6</v>
      </c>
      <c r="V63" s="70" t="e">
        <f>VLOOKUP(C63,HORAS!$A$120:$A$137,1,FALSE)</f>
        <v>#N/A</v>
      </c>
      <c r="W63" s="67" t="b">
        <f t="shared" si="9"/>
        <v>1</v>
      </c>
      <c r="X63" s="59">
        <f t="shared" si="10"/>
        <v>0</v>
      </c>
      <c r="Y63" s="71">
        <f t="shared" si="11"/>
        <v>0</v>
      </c>
      <c r="Z63" s="71">
        <f t="shared" si="12"/>
        <v>0</v>
      </c>
      <c r="AA63" s="67">
        <f t="shared" si="13"/>
        <v>0</v>
      </c>
      <c r="AB63" s="67">
        <f t="shared" si="14"/>
        <v>0</v>
      </c>
      <c r="AC63" s="69">
        <f>IF(U63=7,IF(E63&gt;HORAS!$B$97,E63-HORAS!$B$97,0),IF(W63=FALSE,IF(E63&gt;HORAS!$B$97,E63-HORAS!$B$97,0),0))</f>
        <v>0</v>
      </c>
      <c r="AD63" s="71">
        <f t="shared" si="15"/>
        <v>0</v>
      </c>
      <c r="AE63" s="71">
        <f t="shared" si="16"/>
        <v>0</v>
      </c>
      <c r="AF63" s="68">
        <f>IF(AE63&lt;=HORAS!$B$115,0,IF(AE63&lt;=HORAS!$B$116,0.25,IF(AE63&lt;=HORAS!$B$117,0.5,IF(AE63&lt;=HORAS!$B$114,0.75,1))))</f>
        <v>0</v>
      </c>
      <c r="AG63" s="67">
        <f t="shared" si="17"/>
        <v>0</v>
      </c>
      <c r="AH63" s="67">
        <f>IF(AA63&gt;=8,IF(E63&lt;HORAS!$B$97,AF63,0),0)</f>
        <v>0</v>
      </c>
      <c r="AI63" s="67">
        <f>IF(E63&gt;=HORAS!$B$97,AF63,0)</f>
        <v>0</v>
      </c>
      <c r="AJ63" s="67">
        <f t="shared" si="28"/>
        <v>0</v>
      </c>
      <c r="AK63" s="67">
        <f t="shared" si="28"/>
        <v>0</v>
      </c>
      <c r="AL63" s="71">
        <f t="shared" si="19"/>
        <v>0</v>
      </c>
      <c r="AN63" s="59">
        <f t="shared" si="20"/>
        <v>0</v>
      </c>
      <c r="AO63" s="58">
        <f>IF(H63=1,IF(D63&lt;HORAS!$B$104,HORAS!$D$104-HORAS!$B$104,HORAS!$D$104-D63),0)</f>
        <v>0</v>
      </c>
      <c r="AP63" s="58">
        <f>IF(H63=1,IF(E63&gt;HORAS!$C$104,HORAS!$C$104,E63),0)</f>
        <v>0</v>
      </c>
      <c r="AQ63" s="58">
        <f t="shared" si="21"/>
        <v>0</v>
      </c>
      <c r="AR63" s="72">
        <f t="shared" si="22"/>
        <v>0</v>
      </c>
      <c r="AS63" s="72">
        <f t="shared" si="23"/>
        <v>0</v>
      </c>
      <c r="AT63" s="68">
        <f>IF(AS63&lt;=HORAS!$B$115,0,IF(AS63&lt;=HORAS!$B$116,0.25,IF(AS63&lt;=HORAS!$B$117,0.5,IF(AS63&lt;=HORAS!$B$114,0.75,1))))</f>
        <v>0</v>
      </c>
      <c r="AU63" s="67">
        <f t="shared" si="24"/>
        <v>0</v>
      </c>
      <c r="AV63" s="59">
        <f>IF(H63=1,IF(E63&gt;HORAS!$C$104,E63-HORAS!$C$104),0)</f>
        <v>0</v>
      </c>
      <c r="AW63" s="67">
        <f t="shared" si="25"/>
        <v>0</v>
      </c>
      <c r="AX63" s="67">
        <f t="shared" si="26"/>
        <v>0</v>
      </c>
      <c r="AY63" s="68">
        <f>IF(AX63&lt;=HORAS!$B$115,0,IF(AX63&lt;=HORAS!$B$116,0.25,IF(AX63&lt;=HORAS!$B$117,0.5,IF(AX63&lt;=HORAS!$B$114,0.75,1))))</f>
        <v>0</v>
      </c>
      <c r="AZ63" s="67">
        <f t="shared" si="27"/>
        <v>0</v>
      </c>
      <c r="BA63" s="67"/>
    </row>
    <row r="64" spans="1:53" s="72" customFormat="1" hidden="1" x14ac:dyDescent="0.2">
      <c r="A64" s="64" t="s">
        <v>242</v>
      </c>
      <c r="B64" s="64" t="s">
        <v>55</v>
      </c>
      <c r="C64" s="61"/>
      <c r="D64" s="62"/>
      <c r="E64" s="59"/>
      <c r="F64" s="66">
        <f>IF(G64=1,0,IF(E64&gt;HORAS!$B$96,E64-HORAS!$B$96,))</f>
        <v>0</v>
      </c>
      <c r="G64" s="67">
        <f t="shared" si="29"/>
        <v>0</v>
      </c>
      <c r="H64" s="67">
        <f>IF(D64&gt;=HORAS!$B$103,1,0)</f>
        <v>0</v>
      </c>
      <c r="I64" s="68">
        <f t="shared" si="30"/>
        <v>0</v>
      </c>
      <c r="J64" s="68">
        <f>IF(I64&lt;=HORAS!$B$115,0,IF(I64&lt;=HORAS!$B$116,0.25,IF(I64&lt;=HORAS!$B$117,0.5,IF(I64&lt;=HORAS!$B$114,0.75,1))))</f>
        <v>0</v>
      </c>
      <c r="K64" s="69">
        <f>IF(G64=1,0,IF(E64&gt;HORAS!$B$97,E64-HORAS!$B$97,0))</f>
        <v>0</v>
      </c>
      <c r="L64" s="68">
        <f t="shared" si="31"/>
        <v>0</v>
      </c>
      <c r="M64" s="68">
        <f t="shared" si="32"/>
        <v>0</v>
      </c>
      <c r="N64" s="67">
        <f t="shared" si="33"/>
        <v>0</v>
      </c>
      <c r="O64" s="67">
        <f>IF(E64&lt;HORAS!$B$97,J64,0)</f>
        <v>0</v>
      </c>
      <c r="P64" s="67">
        <f t="shared" si="34"/>
        <v>0</v>
      </c>
      <c r="Q64" s="67">
        <f>IF(E64&gt;HORAS!$B$97,J64,0)</f>
        <v>0</v>
      </c>
      <c r="R64" s="67">
        <f t="shared" si="6"/>
        <v>0</v>
      </c>
      <c r="S64" s="67">
        <f t="shared" si="7"/>
        <v>0</v>
      </c>
      <c r="T64" s="67"/>
      <c r="U64" s="67">
        <f t="shared" si="8"/>
        <v>6</v>
      </c>
      <c r="V64" s="70" t="e">
        <f>VLOOKUP(C64,HORAS!$A$120:$A$137,1,FALSE)</f>
        <v>#N/A</v>
      </c>
      <c r="W64" s="67" t="b">
        <f t="shared" si="9"/>
        <v>1</v>
      </c>
      <c r="X64" s="59">
        <f t="shared" si="10"/>
        <v>0</v>
      </c>
      <c r="Y64" s="71">
        <f t="shared" si="11"/>
        <v>0</v>
      </c>
      <c r="Z64" s="71">
        <f t="shared" si="12"/>
        <v>0</v>
      </c>
      <c r="AA64" s="67">
        <f t="shared" si="13"/>
        <v>0</v>
      </c>
      <c r="AB64" s="67">
        <f t="shared" si="14"/>
        <v>0</v>
      </c>
      <c r="AC64" s="69">
        <f>IF(U64=7,IF(E64&gt;HORAS!$B$97,E64-HORAS!$B$97,0),IF(W64=FALSE,IF(E64&gt;HORAS!$B$97,E64-HORAS!$B$97,0),0))</f>
        <v>0</v>
      </c>
      <c r="AD64" s="71">
        <f t="shared" si="15"/>
        <v>0</v>
      </c>
      <c r="AE64" s="71">
        <f t="shared" si="16"/>
        <v>0</v>
      </c>
      <c r="AF64" s="68">
        <f>IF(AE64&lt;=HORAS!$B$115,0,IF(AE64&lt;=HORAS!$B$116,0.25,IF(AE64&lt;=HORAS!$B$117,0.5,IF(AE64&lt;=HORAS!$B$114,0.75,1))))</f>
        <v>0</v>
      </c>
      <c r="AG64" s="67">
        <f t="shared" si="17"/>
        <v>0</v>
      </c>
      <c r="AH64" s="67">
        <f>IF(AA64&gt;=8,IF(E64&lt;HORAS!$B$97,AF64,0),0)</f>
        <v>0</v>
      </c>
      <c r="AI64" s="67">
        <f>IF(E64&gt;=HORAS!$B$97,AF64,0)</f>
        <v>0</v>
      </c>
      <c r="AJ64" s="67">
        <f t="shared" si="28"/>
        <v>0</v>
      </c>
      <c r="AK64" s="67">
        <f t="shared" si="28"/>
        <v>0</v>
      </c>
      <c r="AL64" s="71">
        <f t="shared" si="19"/>
        <v>0</v>
      </c>
      <c r="AN64" s="59">
        <f t="shared" si="20"/>
        <v>0</v>
      </c>
      <c r="AO64" s="58">
        <f>IF(H64=1,IF(D64&lt;HORAS!$B$104,HORAS!$D$104-HORAS!$B$104,HORAS!$D$104-D64),0)</f>
        <v>0</v>
      </c>
      <c r="AP64" s="58">
        <f>IF(H64=1,IF(E64&gt;HORAS!$C$104,HORAS!$C$104,E64),0)</f>
        <v>0</v>
      </c>
      <c r="AQ64" s="58">
        <f t="shared" si="21"/>
        <v>0</v>
      </c>
      <c r="AR64" s="72">
        <f t="shared" si="22"/>
        <v>0</v>
      </c>
      <c r="AS64" s="72">
        <f t="shared" si="23"/>
        <v>0</v>
      </c>
      <c r="AT64" s="68">
        <f>IF(AS64&lt;=HORAS!$B$115,0,IF(AS64&lt;=HORAS!$B$116,0.25,IF(AS64&lt;=HORAS!$B$117,0.5,IF(AS64&lt;=HORAS!$B$114,0.75,1))))</f>
        <v>0</v>
      </c>
      <c r="AU64" s="67">
        <f t="shared" si="24"/>
        <v>0</v>
      </c>
      <c r="AV64" s="59">
        <f>IF(H64=1,IF(E64&gt;HORAS!$C$104,E64-HORAS!$C$104),0)</f>
        <v>0</v>
      </c>
      <c r="AW64" s="67">
        <f t="shared" si="25"/>
        <v>0</v>
      </c>
      <c r="AX64" s="67">
        <f t="shared" si="26"/>
        <v>0</v>
      </c>
      <c r="AY64" s="68">
        <f>IF(AX64&lt;=HORAS!$B$115,0,IF(AX64&lt;=HORAS!$B$116,0.25,IF(AX64&lt;=HORAS!$B$117,0.5,IF(AX64&lt;=HORAS!$B$114,0.75,1))))</f>
        <v>0</v>
      </c>
      <c r="AZ64" s="67">
        <f t="shared" si="27"/>
        <v>0</v>
      </c>
      <c r="BA64" s="67"/>
    </row>
    <row r="65" spans="1:53" s="72" customFormat="1" hidden="1" x14ac:dyDescent="0.2">
      <c r="A65" s="64" t="s">
        <v>242</v>
      </c>
      <c r="B65" s="64" t="s">
        <v>55</v>
      </c>
      <c r="C65" s="61"/>
      <c r="D65" s="62"/>
      <c r="E65" s="59"/>
      <c r="F65" s="66">
        <f>IF(G65=1,0,IF(E65&gt;HORAS!$B$96,E65-HORAS!$B$96,))</f>
        <v>0</v>
      </c>
      <c r="G65" s="67">
        <f t="shared" si="29"/>
        <v>0</v>
      </c>
      <c r="H65" s="67">
        <f>IF(D65&gt;=HORAS!$B$103,1,0)</f>
        <v>0</v>
      </c>
      <c r="I65" s="68">
        <f t="shared" si="30"/>
        <v>0</v>
      </c>
      <c r="J65" s="68">
        <f>IF(I65&lt;=HORAS!$B$115,0,IF(I65&lt;=HORAS!$B$116,0.25,IF(I65&lt;=HORAS!$B$117,0.5,IF(I65&lt;=HORAS!$B$114,0.75,1))))</f>
        <v>0</v>
      </c>
      <c r="K65" s="69">
        <f>IF(G65=1,0,IF(E65&gt;HORAS!$B$97,E65-HORAS!$B$97,0))</f>
        <v>0</v>
      </c>
      <c r="L65" s="68">
        <f t="shared" si="31"/>
        <v>0</v>
      </c>
      <c r="M65" s="68">
        <f t="shared" si="32"/>
        <v>0</v>
      </c>
      <c r="N65" s="67">
        <f t="shared" si="33"/>
        <v>0</v>
      </c>
      <c r="O65" s="67">
        <f>IF(E65&lt;HORAS!$B$97,J65,0)</f>
        <v>0</v>
      </c>
      <c r="P65" s="67">
        <f t="shared" si="34"/>
        <v>0</v>
      </c>
      <c r="Q65" s="67">
        <f>IF(E65&gt;HORAS!$B$97,J65,0)</f>
        <v>0</v>
      </c>
      <c r="R65" s="67">
        <f t="shared" si="6"/>
        <v>0</v>
      </c>
      <c r="S65" s="67">
        <f t="shared" si="7"/>
        <v>0</v>
      </c>
      <c r="T65" s="67"/>
      <c r="U65" s="67">
        <f t="shared" si="8"/>
        <v>6</v>
      </c>
      <c r="V65" s="70" t="e">
        <f>VLOOKUP(C65,HORAS!$A$120:$A$137,1,FALSE)</f>
        <v>#N/A</v>
      </c>
      <c r="W65" s="67" t="b">
        <f t="shared" si="9"/>
        <v>1</v>
      </c>
      <c r="X65" s="59">
        <f t="shared" si="10"/>
        <v>0</v>
      </c>
      <c r="Y65" s="71">
        <f t="shared" si="11"/>
        <v>0</v>
      </c>
      <c r="Z65" s="71">
        <f t="shared" si="12"/>
        <v>0</v>
      </c>
      <c r="AA65" s="67">
        <f t="shared" si="13"/>
        <v>0</v>
      </c>
      <c r="AB65" s="67">
        <f t="shared" si="14"/>
        <v>0</v>
      </c>
      <c r="AC65" s="69">
        <f>IF(U65=7,IF(E65&gt;HORAS!$B$97,E65-HORAS!$B$97,0),IF(W65=FALSE,IF(E65&gt;HORAS!$B$97,E65-HORAS!$B$97,0),0))</f>
        <v>0</v>
      </c>
      <c r="AD65" s="71">
        <f t="shared" si="15"/>
        <v>0</v>
      </c>
      <c r="AE65" s="71">
        <f t="shared" si="16"/>
        <v>0</v>
      </c>
      <c r="AF65" s="68">
        <f>IF(AE65&lt;=HORAS!$B$115,0,IF(AE65&lt;=HORAS!$B$116,0.25,IF(AE65&lt;=HORAS!$B$117,0.5,IF(AE65&lt;=HORAS!$B$114,0.75,1))))</f>
        <v>0</v>
      </c>
      <c r="AG65" s="67">
        <f t="shared" si="17"/>
        <v>0</v>
      </c>
      <c r="AH65" s="67">
        <f>IF(AA65&gt;=8,IF(E65&lt;HORAS!$B$97,AF65,0),0)</f>
        <v>0</v>
      </c>
      <c r="AI65" s="67">
        <f>IF(E65&gt;=HORAS!$B$97,AF65,0)</f>
        <v>0</v>
      </c>
      <c r="AJ65" s="67">
        <f t="shared" si="28"/>
        <v>0</v>
      </c>
      <c r="AK65" s="67">
        <f t="shared" si="28"/>
        <v>0</v>
      </c>
      <c r="AL65" s="71">
        <f t="shared" si="19"/>
        <v>0</v>
      </c>
      <c r="AN65" s="59">
        <f t="shared" si="20"/>
        <v>0</v>
      </c>
      <c r="AO65" s="58">
        <f>IF(H65=1,IF(D65&lt;HORAS!$B$104,HORAS!$D$104-HORAS!$B$104,HORAS!$D$104-D65),0)</f>
        <v>0</v>
      </c>
      <c r="AP65" s="58">
        <f>IF(H65=1,IF(E65&gt;HORAS!$C$104,HORAS!$C$104,E65),0)</f>
        <v>0</v>
      </c>
      <c r="AQ65" s="58">
        <f t="shared" si="21"/>
        <v>0</v>
      </c>
      <c r="AR65" s="72">
        <f t="shared" si="22"/>
        <v>0</v>
      </c>
      <c r="AS65" s="72">
        <f t="shared" si="23"/>
        <v>0</v>
      </c>
      <c r="AT65" s="68">
        <f>IF(AS65&lt;=HORAS!$B$115,0,IF(AS65&lt;=HORAS!$B$116,0.25,IF(AS65&lt;=HORAS!$B$117,0.5,IF(AS65&lt;=HORAS!$B$114,0.75,1))))</f>
        <v>0</v>
      </c>
      <c r="AU65" s="67">
        <f t="shared" si="24"/>
        <v>0</v>
      </c>
      <c r="AV65" s="59">
        <f>IF(H65=1,IF(E65&gt;HORAS!$C$104,E65-HORAS!$C$104),0)</f>
        <v>0</v>
      </c>
      <c r="AW65" s="67">
        <f t="shared" si="25"/>
        <v>0</v>
      </c>
      <c r="AX65" s="67">
        <f t="shared" si="26"/>
        <v>0</v>
      </c>
      <c r="AY65" s="68">
        <f>IF(AX65&lt;=HORAS!$B$115,0,IF(AX65&lt;=HORAS!$B$116,0.25,IF(AX65&lt;=HORAS!$B$117,0.5,IF(AX65&lt;=HORAS!$B$114,0.75,1))))</f>
        <v>0</v>
      </c>
      <c r="AZ65" s="67">
        <f t="shared" si="27"/>
        <v>0</v>
      </c>
      <c r="BA65" s="67"/>
    </row>
    <row r="66" spans="1:53" s="72" customFormat="1" hidden="1" x14ac:dyDescent="0.2">
      <c r="A66" s="64" t="s">
        <v>242</v>
      </c>
      <c r="B66" s="64" t="s">
        <v>55</v>
      </c>
      <c r="C66" s="61"/>
      <c r="D66" s="62"/>
      <c r="E66" s="59"/>
      <c r="F66" s="66">
        <f>IF(G66=1,0,IF(E66&gt;HORAS!$B$96,E66-HORAS!$B$96,))</f>
        <v>0</v>
      </c>
      <c r="G66" s="67">
        <f t="shared" si="29"/>
        <v>0</v>
      </c>
      <c r="H66" s="67">
        <f>IF(D66&gt;=HORAS!$B$103,1,0)</f>
        <v>0</v>
      </c>
      <c r="I66" s="68">
        <f t="shared" si="30"/>
        <v>0</v>
      </c>
      <c r="J66" s="68">
        <f>IF(I66&lt;=HORAS!$B$115,0,IF(I66&lt;=HORAS!$B$116,0.25,IF(I66&lt;=HORAS!$B$117,0.5,IF(I66&lt;=HORAS!$B$114,0.75,1))))</f>
        <v>0</v>
      </c>
      <c r="K66" s="69">
        <f>IF(G66=1,0,IF(E66&gt;HORAS!$B$97,E66-HORAS!$B$97,0))</f>
        <v>0</v>
      </c>
      <c r="L66" s="68">
        <f t="shared" si="31"/>
        <v>0</v>
      </c>
      <c r="M66" s="68">
        <f t="shared" si="32"/>
        <v>0</v>
      </c>
      <c r="N66" s="67">
        <f t="shared" si="33"/>
        <v>0</v>
      </c>
      <c r="O66" s="67">
        <f>IF(E66&lt;HORAS!$B$97,J66,0)</f>
        <v>0</v>
      </c>
      <c r="P66" s="67">
        <f t="shared" si="34"/>
        <v>0</v>
      </c>
      <c r="Q66" s="67">
        <f>IF(E66&gt;HORAS!$B$97,J66,0)</f>
        <v>0</v>
      </c>
      <c r="R66" s="67">
        <f t="shared" ref="R66:R127" si="35">N66+O66</f>
        <v>0</v>
      </c>
      <c r="S66" s="67">
        <f t="shared" ref="S66:S127" si="36">P66+Q66</f>
        <v>0</v>
      </c>
      <c r="T66" s="67"/>
      <c r="U66" s="67">
        <f t="shared" ref="U66:U127" si="37">WEEKDAY(C66,2)</f>
        <v>6</v>
      </c>
      <c r="V66" s="70" t="e">
        <f>VLOOKUP(C66,HORAS!$A$120:$A$137,1,FALSE)</f>
        <v>#N/A</v>
      </c>
      <c r="W66" s="67" t="b">
        <f t="shared" ref="W66:W127" si="38">ISERROR(V66)</f>
        <v>1</v>
      </c>
      <c r="X66" s="59">
        <f t="shared" ref="X66:X127" si="39">IF(U66=7,E66-D66,IF(W66=FALSE,E66-D66,0))</f>
        <v>0</v>
      </c>
      <c r="Y66" s="71">
        <f t="shared" ref="Y66:Y127" si="40">HOUR(X66)</f>
        <v>0</v>
      </c>
      <c r="Z66" s="71">
        <f t="shared" ref="Z66:Z127" si="41">MINUTE(X66)</f>
        <v>0</v>
      </c>
      <c r="AA66" s="67">
        <f t="shared" ref="AA66:AA127" si="42">IF(Y66&lt;8,Y66,8)</f>
        <v>0</v>
      </c>
      <c r="AB66" s="67">
        <f t="shared" ref="AB66:AB127" si="43">IF(Y66&gt;=8,Y66-AA66,0)</f>
        <v>0</v>
      </c>
      <c r="AC66" s="69">
        <f>IF(U66=7,IF(E66&gt;HORAS!$B$97,E66-HORAS!$B$97,0),IF(W66=FALSE,IF(E66&gt;HORAS!$B$97,E66-HORAS!$B$97,0),0))</f>
        <v>0</v>
      </c>
      <c r="AD66" s="71">
        <f t="shared" ref="AD66:AD127" si="44">HOUR(AC66)</f>
        <v>0</v>
      </c>
      <c r="AE66" s="71">
        <f t="shared" ref="AE66:AE127" si="45">MINUTE(AC66)</f>
        <v>0</v>
      </c>
      <c r="AF66" s="68">
        <f>IF(AE66&lt;=HORAS!$B$115,0,IF(AE66&lt;=HORAS!$B$116,0.25,IF(AE66&lt;=HORAS!$B$117,0.5,IF(AE66&lt;=HORAS!$B$114,0.75,1))))</f>
        <v>0</v>
      </c>
      <c r="AG66" s="67">
        <f t="shared" ref="AG66:AG127" si="46">IF(AA66&lt;8,AF66,0)</f>
        <v>0</v>
      </c>
      <c r="AH66" s="67">
        <f>IF(AA66&gt;=8,IF(E66&lt;HORAS!$B$97,AF66,0),0)</f>
        <v>0</v>
      </c>
      <c r="AI66" s="67">
        <f>IF(E66&gt;=HORAS!$B$97,AF66,0)</f>
        <v>0</v>
      </c>
      <c r="AJ66" s="67">
        <f t="shared" si="28"/>
        <v>0</v>
      </c>
      <c r="AK66" s="67">
        <f t="shared" si="28"/>
        <v>0</v>
      </c>
      <c r="AL66" s="71">
        <f t="shared" ref="AL66:AL127" si="47">AD66+AI66</f>
        <v>0</v>
      </c>
      <c r="AN66" s="59">
        <f t="shared" ref="AN66:AN127" si="48">IF(H66=1,E66-(D66-12),0)</f>
        <v>0</v>
      </c>
      <c r="AO66" s="58">
        <f>IF(H66=1,IF(D66&lt;HORAS!$B$104,HORAS!$D$104-HORAS!$B$104,HORAS!$D$104-D66),0)</f>
        <v>0</v>
      </c>
      <c r="AP66" s="58">
        <f>IF(H66=1,IF(E66&gt;HORAS!$C$104,HORAS!$C$104,E66),0)</f>
        <v>0</v>
      </c>
      <c r="AQ66" s="58">
        <f t="shared" ref="AQ66:AQ127" si="49">AO66+AP66</f>
        <v>0</v>
      </c>
      <c r="AR66" s="72">
        <f t="shared" ref="AR66:AR127" si="50">HOUR(AQ66)</f>
        <v>0</v>
      </c>
      <c r="AS66" s="72">
        <f t="shared" ref="AS66:AS127" si="51">MINUTE(AQ66)</f>
        <v>0</v>
      </c>
      <c r="AT66" s="68">
        <f>IF(AS66&lt;=HORAS!$B$115,0,IF(AS66&lt;=HORAS!$B$116,0.25,IF(AS66&lt;=HORAS!$B$117,0.5,IF(AS66&lt;=HORAS!$B$114,0.75,1))))</f>
        <v>0</v>
      </c>
      <c r="AU66" s="67">
        <f t="shared" ref="AU66:AU127" si="52">AR66+AT66</f>
        <v>0</v>
      </c>
      <c r="AV66" s="59">
        <f>IF(H66=1,IF(E66&gt;HORAS!$C$104,E66-HORAS!$C$104),0)</f>
        <v>0</v>
      </c>
      <c r="AW66" s="67">
        <f t="shared" ref="AW66:AW127" si="53">HOUR(AV66)</f>
        <v>0</v>
      </c>
      <c r="AX66" s="67">
        <f t="shared" ref="AX66:AX127" si="54">MINUTE(AV66)</f>
        <v>0</v>
      </c>
      <c r="AY66" s="68">
        <f>IF(AX66&lt;=HORAS!$B$115,0,IF(AX66&lt;=HORAS!$B$116,0.25,IF(AX66&lt;=HORAS!$B$117,0.5,IF(AX66&lt;=HORAS!$B$114,0.75,1))))</f>
        <v>0</v>
      </c>
      <c r="AZ66" s="67">
        <f t="shared" ref="AZ66:AZ127" si="55">AW66+AY66</f>
        <v>0</v>
      </c>
      <c r="BA66" s="67"/>
    </row>
    <row r="67" spans="1:53" s="72" customFormat="1" x14ac:dyDescent="0.2">
      <c r="A67" s="64" t="s">
        <v>284</v>
      </c>
      <c r="B67" s="64" t="s">
        <v>7</v>
      </c>
      <c r="C67" s="74">
        <v>45665</v>
      </c>
      <c r="D67" s="62">
        <v>0.83333333333333337</v>
      </c>
      <c r="E67" s="59">
        <v>4.1666666666666664E-2</v>
      </c>
      <c r="F67" s="66">
        <f>IF(G67=1,0,IF(E67&gt;HORAS!$B$96,E67-HORAS!$B$96,))</f>
        <v>0</v>
      </c>
      <c r="G67" s="67">
        <f t="shared" si="29"/>
        <v>0</v>
      </c>
      <c r="H67" s="67">
        <f>IF(D67&gt;=HORAS!$B$103,1,0)</f>
        <v>1</v>
      </c>
      <c r="I67" s="68">
        <f t="shared" si="30"/>
        <v>0</v>
      </c>
      <c r="J67" s="68">
        <f>IF(I67&lt;=HORAS!$B$115,0,IF(I67&lt;=HORAS!$B$116,0.25,IF(I67&lt;=HORAS!$B$117,0.5,IF(I67&lt;=HORAS!$B$114,0.75,1))))</f>
        <v>0</v>
      </c>
      <c r="K67" s="69">
        <f>IF(G67=1,0,IF(E67&gt;HORAS!$B$97,E67-HORAS!$B$97,0))</f>
        <v>0</v>
      </c>
      <c r="L67" s="68">
        <f t="shared" si="31"/>
        <v>0</v>
      </c>
      <c r="M67" s="68">
        <f t="shared" si="32"/>
        <v>0</v>
      </c>
      <c r="N67" s="67">
        <f t="shared" si="33"/>
        <v>0</v>
      </c>
      <c r="O67" s="67">
        <f>IF(E67&lt;HORAS!$B$97,J67,0)</f>
        <v>0</v>
      </c>
      <c r="P67" s="67">
        <f t="shared" si="34"/>
        <v>0</v>
      </c>
      <c r="Q67" s="67">
        <f>IF(E67&gt;HORAS!$B$97,J67,0)</f>
        <v>0</v>
      </c>
      <c r="R67" s="100">
        <v>1</v>
      </c>
      <c r="S67" s="67">
        <f t="shared" si="36"/>
        <v>0</v>
      </c>
      <c r="T67" s="67"/>
      <c r="U67" s="67">
        <f t="shared" si="37"/>
        <v>3</v>
      </c>
      <c r="V67" s="70" t="e">
        <f>VLOOKUP(C67,HORAS!$A$120:$A$137,1,FALSE)</f>
        <v>#N/A</v>
      </c>
      <c r="W67" s="67" t="b">
        <f t="shared" si="38"/>
        <v>1</v>
      </c>
      <c r="X67" s="59">
        <f t="shared" si="39"/>
        <v>0</v>
      </c>
      <c r="Y67" s="71">
        <f t="shared" si="40"/>
        <v>0</v>
      </c>
      <c r="Z67" s="71">
        <f t="shared" si="41"/>
        <v>0</v>
      </c>
      <c r="AA67" s="67">
        <f t="shared" si="42"/>
        <v>0</v>
      </c>
      <c r="AB67" s="67">
        <f t="shared" si="43"/>
        <v>0</v>
      </c>
      <c r="AC67" s="69">
        <f>IF(U67=7,IF(E67&gt;HORAS!$B$97,E67-HORAS!$B$97,0),IF(W67=FALSE,IF(E67&gt;HORAS!$B$97,E67-HORAS!$B$97,0),0))</f>
        <v>0</v>
      </c>
      <c r="AD67" s="71">
        <f t="shared" si="44"/>
        <v>0</v>
      </c>
      <c r="AE67" s="71">
        <f t="shared" si="45"/>
        <v>0</v>
      </c>
      <c r="AF67" s="68">
        <f>IF(AE67&lt;=HORAS!$B$115,0,IF(AE67&lt;=HORAS!$B$116,0.25,IF(AE67&lt;=HORAS!$B$117,0.5,IF(AE67&lt;=HORAS!$B$114,0.75,1))))</f>
        <v>0</v>
      </c>
      <c r="AG67" s="67">
        <f t="shared" si="46"/>
        <v>0</v>
      </c>
      <c r="AH67" s="67">
        <f>IF(AA67&gt;=8,IF(E67&lt;HORAS!$B$97,AF67,0),0)</f>
        <v>0</v>
      </c>
      <c r="AI67" s="67">
        <f>IF(E67&gt;=HORAS!$B$97,AF67,0)</f>
        <v>0</v>
      </c>
      <c r="AJ67" s="67">
        <f t="shared" si="28"/>
        <v>0</v>
      </c>
      <c r="AK67" s="67">
        <f t="shared" si="28"/>
        <v>0</v>
      </c>
      <c r="AL67" s="71">
        <f t="shared" si="47"/>
        <v>0</v>
      </c>
      <c r="AN67" s="59">
        <f t="shared" si="48"/>
        <v>11.208333333333332</v>
      </c>
      <c r="AO67" s="58">
        <f>IF(H67=1,IF(D67&lt;HORAS!$B$104,HORAS!$D$104-HORAS!$B$104,HORAS!$D$104-D67),0)</f>
        <v>23.125</v>
      </c>
      <c r="AP67" s="58">
        <f>IF(H67=1,IF(E67&gt;HORAS!$C$104,HORAS!$C$104,E67),0)</f>
        <v>4.1666666666666664E-2</v>
      </c>
      <c r="AQ67" s="58">
        <f t="shared" si="49"/>
        <v>23.166666666666668</v>
      </c>
      <c r="AR67" s="72">
        <f t="shared" si="50"/>
        <v>4</v>
      </c>
      <c r="AS67" s="72">
        <f t="shared" si="51"/>
        <v>0</v>
      </c>
      <c r="AT67" s="68">
        <f>IF(AS67&lt;=HORAS!$B$115,0,IF(AS67&lt;=HORAS!$B$116,0.25,IF(AS67&lt;=HORAS!$B$117,0.5,IF(AS67&lt;=HORAS!$B$114,0.75,1))))</f>
        <v>0</v>
      </c>
      <c r="AU67" s="100">
        <f t="shared" si="52"/>
        <v>4</v>
      </c>
      <c r="AV67" s="59" t="b">
        <f>IF(H67=1,IF(E67&gt;HORAS!$C$104,E67-HORAS!$C$104),0)</f>
        <v>0</v>
      </c>
      <c r="AW67" s="67">
        <f t="shared" si="53"/>
        <v>0</v>
      </c>
      <c r="AX67" s="67">
        <f t="shared" si="54"/>
        <v>0</v>
      </c>
      <c r="AY67" s="68">
        <f>IF(AX67&lt;=HORAS!$B$115,0,IF(AX67&lt;=HORAS!$B$116,0.25,IF(AX67&lt;=HORAS!$B$117,0.5,IF(AX67&lt;=HORAS!$B$114,0.75,1))))</f>
        <v>0</v>
      </c>
      <c r="AZ67" s="67">
        <f t="shared" si="55"/>
        <v>0</v>
      </c>
      <c r="BA67" s="67"/>
    </row>
    <row r="68" spans="1:53" s="72" customFormat="1" hidden="1" x14ac:dyDescent="0.2">
      <c r="A68" s="64" t="s">
        <v>219</v>
      </c>
      <c r="B68" s="64" t="s">
        <v>7</v>
      </c>
      <c r="C68" s="61"/>
      <c r="D68" s="62"/>
      <c r="E68" s="59"/>
      <c r="F68" s="66">
        <f>IF(G68=1,0,IF(E68&gt;HORAS!$B$96,E68-HORAS!$B$96,))</f>
        <v>0</v>
      </c>
      <c r="G68" s="67">
        <f t="shared" si="29"/>
        <v>0</v>
      </c>
      <c r="H68" s="67">
        <f>IF(D68&gt;=HORAS!$B$103,1,0)</f>
        <v>0</v>
      </c>
      <c r="I68" s="68">
        <f t="shared" si="30"/>
        <v>0</v>
      </c>
      <c r="J68" s="68">
        <f>IF(I68&lt;=HORAS!$B$115,0,IF(I68&lt;=HORAS!$B$116,0.25,IF(I68&lt;=HORAS!$B$117,0.5,IF(I68&lt;=HORAS!$B$114,0.75,1))))</f>
        <v>0</v>
      </c>
      <c r="K68" s="69">
        <f>IF(G68=1,0,IF(E68&gt;HORAS!$B$97,E68-HORAS!$B$97,0))</f>
        <v>0</v>
      </c>
      <c r="L68" s="68">
        <f t="shared" si="31"/>
        <v>0</v>
      </c>
      <c r="M68" s="68">
        <f t="shared" si="32"/>
        <v>0</v>
      </c>
      <c r="N68" s="67">
        <f t="shared" si="33"/>
        <v>0</v>
      </c>
      <c r="O68" s="67">
        <f>IF(E68&lt;HORAS!$B$97,J68,0)</f>
        <v>0</v>
      </c>
      <c r="P68" s="67">
        <f t="shared" si="34"/>
        <v>0</v>
      </c>
      <c r="Q68" s="67">
        <f>IF(E68&gt;HORAS!$B$97,J68,0)</f>
        <v>0</v>
      </c>
      <c r="R68" s="67">
        <f t="shared" si="35"/>
        <v>0</v>
      </c>
      <c r="S68" s="67">
        <f t="shared" si="36"/>
        <v>0</v>
      </c>
      <c r="T68" s="67"/>
      <c r="U68" s="67">
        <f t="shared" si="37"/>
        <v>6</v>
      </c>
      <c r="V68" s="70" t="e">
        <f>VLOOKUP(C68,HORAS!$A$120:$A$137,1,FALSE)</f>
        <v>#N/A</v>
      </c>
      <c r="W68" s="67" t="b">
        <f t="shared" si="38"/>
        <v>1</v>
      </c>
      <c r="X68" s="59">
        <f t="shared" si="39"/>
        <v>0</v>
      </c>
      <c r="Y68" s="71">
        <f t="shared" si="40"/>
        <v>0</v>
      </c>
      <c r="Z68" s="71">
        <f t="shared" si="41"/>
        <v>0</v>
      </c>
      <c r="AA68" s="67">
        <f t="shared" si="42"/>
        <v>0</v>
      </c>
      <c r="AB68" s="67">
        <f t="shared" si="43"/>
        <v>0</v>
      </c>
      <c r="AC68" s="69">
        <f>IF(U68=7,IF(E68&gt;HORAS!$B$97,E68-HORAS!$B$97,0),IF(W68=FALSE,IF(E68&gt;HORAS!$B$97,E68-HORAS!$B$97,0),0))</f>
        <v>0</v>
      </c>
      <c r="AD68" s="71">
        <f t="shared" si="44"/>
        <v>0</v>
      </c>
      <c r="AE68" s="71">
        <f t="shared" si="45"/>
        <v>0</v>
      </c>
      <c r="AF68" s="68">
        <f>IF(AE68&lt;=HORAS!$B$115,0,IF(AE68&lt;=HORAS!$B$116,0.25,IF(AE68&lt;=HORAS!$B$117,0.5,IF(AE68&lt;=HORAS!$B$114,0.75,1))))</f>
        <v>0</v>
      </c>
      <c r="AG68" s="67">
        <f t="shared" si="46"/>
        <v>0</v>
      </c>
      <c r="AH68" s="67">
        <f>IF(AA68&gt;=8,IF(E68&lt;HORAS!$B$97,AF68,0),0)</f>
        <v>0</v>
      </c>
      <c r="AI68" s="67">
        <f>IF(E68&gt;=HORAS!$B$97,AF68,0)</f>
        <v>0</v>
      </c>
      <c r="AJ68" s="67">
        <f t="shared" si="28"/>
        <v>0</v>
      </c>
      <c r="AK68" s="67">
        <f t="shared" si="28"/>
        <v>0</v>
      </c>
      <c r="AL68" s="71">
        <f t="shared" si="47"/>
        <v>0</v>
      </c>
      <c r="AN68" s="59">
        <f t="shared" si="48"/>
        <v>0</v>
      </c>
      <c r="AO68" s="58">
        <f>IF(H68=1,IF(D68&lt;HORAS!$B$104,HORAS!$D$104-HORAS!$B$104,HORAS!$D$104-D68),0)</f>
        <v>0</v>
      </c>
      <c r="AP68" s="58">
        <f>IF(H68=1,IF(E68&gt;HORAS!$C$104,HORAS!$C$104,E68),0)</f>
        <v>0</v>
      </c>
      <c r="AQ68" s="58">
        <f t="shared" si="49"/>
        <v>0</v>
      </c>
      <c r="AR68" s="72">
        <f t="shared" si="50"/>
        <v>0</v>
      </c>
      <c r="AS68" s="72">
        <f t="shared" si="51"/>
        <v>0</v>
      </c>
      <c r="AT68" s="68">
        <f>IF(AS68&lt;=HORAS!$B$115,0,IF(AS68&lt;=HORAS!$B$116,0.25,IF(AS68&lt;=HORAS!$B$117,0.5,IF(AS68&lt;=HORAS!$B$114,0.75,1))))</f>
        <v>0</v>
      </c>
      <c r="AU68" s="67">
        <f t="shared" si="52"/>
        <v>0</v>
      </c>
      <c r="AV68" s="59">
        <f>IF(H68=1,IF(E68&gt;HORAS!$C$104,E68-HORAS!$C$104),0)</f>
        <v>0</v>
      </c>
      <c r="AW68" s="67">
        <f t="shared" si="53"/>
        <v>0</v>
      </c>
      <c r="AX68" s="67">
        <f t="shared" si="54"/>
        <v>0</v>
      </c>
      <c r="AY68" s="68">
        <f>IF(AX68&lt;=HORAS!$B$115,0,IF(AX68&lt;=HORAS!$B$116,0.25,IF(AX68&lt;=HORAS!$B$117,0.5,IF(AX68&lt;=HORAS!$B$114,0.75,1))))</f>
        <v>0</v>
      </c>
      <c r="AZ68" s="67">
        <f t="shared" si="55"/>
        <v>0</v>
      </c>
      <c r="BA68" s="67"/>
    </row>
    <row r="69" spans="1:53" s="72" customFormat="1" hidden="1" x14ac:dyDescent="0.2">
      <c r="A69" s="64" t="s">
        <v>219</v>
      </c>
      <c r="B69" s="64" t="s">
        <v>7</v>
      </c>
      <c r="C69" s="61"/>
      <c r="D69" s="62"/>
      <c r="E69" s="59"/>
      <c r="F69" s="66">
        <f>IF(G69=1,0,IF(E69&gt;HORAS!$B$96,E69-HORAS!$B$96,))</f>
        <v>0</v>
      </c>
      <c r="G69" s="67">
        <f t="shared" si="29"/>
        <v>0</v>
      </c>
      <c r="H69" s="67">
        <f>IF(D69&gt;=HORAS!$B$103,1,0)</f>
        <v>0</v>
      </c>
      <c r="I69" s="68">
        <f t="shared" si="30"/>
        <v>0</v>
      </c>
      <c r="J69" s="68">
        <f>IF(I69&lt;=HORAS!$B$115,0,IF(I69&lt;=HORAS!$B$116,0.25,IF(I69&lt;=HORAS!$B$117,0.5,IF(I69&lt;=HORAS!$B$114,0.75,1))))</f>
        <v>0</v>
      </c>
      <c r="K69" s="69">
        <f>IF(G69=1,0,IF(E69&gt;HORAS!$B$97,E69-HORAS!$B$97,0))</f>
        <v>0</v>
      </c>
      <c r="L69" s="68">
        <f t="shared" si="31"/>
        <v>0</v>
      </c>
      <c r="M69" s="68">
        <f t="shared" si="32"/>
        <v>0</v>
      </c>
      <c r="N69" s="67">
        <f t="shared" si="33"/>
        <v>0</v>
      </c>
      <c r="O69" s="67">
        <f>IF(E69&lt;HORAS!$B$97,J69,0)</f>
        <v>0</v>
      </c>
      <c r="P69" s="67">
        <f t="shared" si="34"/>
        <v>0</v>
      </c>
      <c r="Q69" s="67">
        <f>IF(E69&gt;HORAS!$B$97,J69,0)</f>
        <v>0</v>
      </c>
      <c r="R69" s="67">
        <f t="shared" si="35"/>
        <v>0</v>
      </c>
      <c r="S69" s="67">
        <f t="shared" si="36"/>
        <v>0</v>
      </c>
      <c r="T69" s="67"/>
      <c r="U69" s="67">
        <f t="shared" si="37"/>
        <v>6</v>
      </c>
      <c r="V69" s="70" t="e">
        <f>VLOOKUP(C69,HORAS!$A$120:$A$137,1,FALSE)</f>
        <v>#N/A</v>
      </c>
      <c r="W69" s="67" t="b">
        <f t="shared" si="38"/>
        <v>1</v>
      </c>
      <c r="X69" s="59">
        <f t="shared" si="39"/>
        <v>0</v>
      </c>
      <c r="Y69" s="71">
        <f t="shared" si="40"/>
        <v>0</v>
      </c>
      <c r="Z69" s="71">
        <f t="shared" si="41"/>
        <v>0</v>
      </c>
      <c r="AA69" s="67">
        <f t="shared" si="42"/>
        <v>0</v>
      </c>
      <c r="AB69" s="67">
        <f t="shared" si="43"/>
        <v>0</v>
      </c>
      <c r="AC69" s="69">
        <f>IF(U69=7,IF(E69&gt;HORAS!$B$97,E69-HORAS!$B$97,0),IF(W69=FALSE,IF(E69&gt;HORAS!$B$97,E69-HORAS!$B$97,0),0))</f>
        <v>0</v>
      </c>
      <c r="AD69" s="71">
        <f t="shared" si="44"/>
        <v>0</v>
      </c>
      <c r="AE69" s="71">
        <f t="shared" si="45"/>
        <v>0</v>
      </c>
      <c r="AF69" s="68">
        <f>IF(AE69&lt;=HORAS!$B$115,0,IF(AE69&lt;=HORAS!$B$116,0.25,IF(AE69&lt;=HORAS!$B$117,0.5,IF(AE69&lt;=HORAS!$B$114,0.75,1))))</f>
        <v>0</v>
      </c>
      <c r="AG69" s="67">
        <f t="shared" si="46"/>
        <v>0</v>
      </c>
      <c r="AH69" s="67">
        <f>IF(AA69&gt;=8,IF(E69&lt;HORAS!$B$97,AF69,0),0)</f>
        <v>0</v>
      </c>
      <c r="AI69" s="67">
        <f>IF(E69&gt;=HORAS!$B$97,AF69,0)</f>
        <v>0</v>
      </c>
      <c r="AJ69" s="67">
        <f t="shared" si="28"/>
        <v>0</v>
      </c>
      <c r="AK69" s="67">
        <f t="shared" si="28"/>
        <v>0</v>
      </c>
      <c r="AL69" s="71">
        <f t="shared" si="47"/>
        <v>0</v>
      </c>
      <c r="AN69" s="59">
        <f t="shared" si="48"/>
        <v>0</v>
      </c>
      <c r="AO69" s="58">
        <f>IF(H69=1,IF(D69&lt;HORAS!$B$104,HORAS!$D$104-HORAS!$B$104,HORAS!$D$104-D69),0)</f>
        <v>0</v>
      </c>
      <c r="AP69" s="58">
        <f>IF(H69=1,IF(E69&gt;HORAS!$C$104,HORAS!$C$104,E69),0)</f>
        <v>0</v>
      </c>
      <c r="AQ69" s="58">
        <f t="shared" si="49"/>
        <v>0</v>
      </c>
      <c r="AR69" s="72">
        <f t="shared" si="50"/>
        <v>0</v>
      </c>
      <c r="AS69" s="72">
        <f t="shared" si="51"/>
        <v>0</v>
      </c>
      <c r="AT69" s="68">
        <f>IF(AS69&lt;=HORAS!$B$115,0,IF(AS69&lt;=HORAS!$B$116,0.25,IF(AS69&lt;=HORAS!$B$117,0.5,IF(AS69&lt;=HORAS!$B$114,0.75,1))))</f>
        <v>0</v>
      </c>
      <c r="AU69" s="67">
        <f t="shared" si="52"/>
        <v>0</v>
      </c>
      <c r="AV69" s="59">
        <f>IF(H69=1,IF(E69&gt;HORAS!$C$104,E69-HORAS!$C$104),0)</f>
        <v>0</v>
      </c>
      <c r="AW69" s="67">
        <f t="shared" si="53"/>
        <v>0</v>
      </c>
      <c r="AX69" s="67">
        <f t="shared" si="54"/>
        <v>0</v>
      </c>
      <c r="AY69" s="68">
        <f>IF(AX69&lt;=HORAS!$B$115,0,IF(AX69&lt;=HORAS!$B$116,0.25,IF(AX69&lt;=HORAS!$B$117,0.5,IF(AX69&lt;=HORAS!$B$114,0.75,1))))</f>
        <v>0</v>
      </c>
      <c r="AZ69" s="67">
        <f t="shared" si="55"/>
        <v>0</v>
      </c>
      <c r="BA69" s="67"/>
    </row>
    <row r="70" spans="1:53" s="72" customFormat="1" hidden="1" x14ac:dyDescent="0.2">
      <c r="A70" s="64" t="s">
        <v>219</v>
      </c>
      <c r="B70" s="64" t="s">
        <v>7</v>
      </c>
      <c r="C70" s="61"/>
      <c r="D70" s="62"/>
      <c r="E70" s="63"/>
      <c r="F70" s="66">
        <f>IF(G70=1,0,IF(E70&gt;HORAS!$B$96,E70-HORAS!$B$96,))</f>
        <v>0</v>
      </c>
      <c r="G70" s="67">
        <f t="shared" si="29"/>
        <v>0</v>
      </c>
      <c r="H70" s="67">
        <f>IF(D70&gt;=HORAS!$B$103,1,0)</f>
        <v>0</v>
      </c>
      <c r="I70" s="68">
        <f t="shared" si="30"/>
        <v>0</v>
      </c>
      <c r="J70" s="68">
        <f>IF(I70&lt;=HORAS!$B$115,0,IF(I70&lt;=HORAS!$B$116,0.25,IF(I70&lt;=HORAS!$B$117,0.5,IF(I70&lt;=HORAS!$B$114,0.75,1))))</f>
        <v>0</v>
      </c>
      <c r="K70" s="69">
        <f>IF(G70=1,0,IF(E70&gt;HORAS!$B$97,E70-HORAS!$B$97,0))</f>
        <v>0</v>
      </c>
      <c r="L70" s="68">
        <f t="shared" si="31"/>
        <v>0</v>
      </c>
      <c r="M70" s="68">
        <f t="shared" si="32"/>
        <v>0</v>
      </c>
      <c r="N70" s="67">
        <f t="shared" si="33"/>
        <v>0</v>
      </c>
      <c r="O70" s="67">
        <f>IF(E70&lt;HORAS!$B$97,J70,0)</f>
        <v>0</v>
      </c>
      <c r="P70" s="67">
        <f t="shared" si="34"/>
        <v>0</v>
      </c>
      <c r="Q70" s="67">
        <f>IF(E70&gt;HORAS!$B$97,J70,0)</f>
        <v>0</v>
      </c>
      <c r="R70" s="67">
        <f t="shared" si="35"/>
        <v>0</v>
      </c>
      <c r="S70" s="67">
        <f t="shared" si="36"/>
        <v>0</v>
      </c>
      <c r="T70" s="67"/>
      <c r="U70" s="67">
        <f t="shared" si="37"/>
        <v>6</v>
      </c>
      <c r="V70" s="70" t="e">
        <f>VLOOKUP(C70,HORAS!$A$120:$A$137,1,FALSE)</f>
        <v>#N/A</v>
      </c>
      <c r="W70" s="67" t="b">
        <f t="shared" si="38"/>
        <v>1</v>
      </c>
      <c r="X70" s="59">
        <f t="shared" si="39"/>
        <v>0</v>
      </c>
      <c r="Y70" s="71">
        <f t="shared" si="40"/>
        <v>0</v>
      </c>
      <c r="Z70" s="71">
        <f t="shared" si="41"/>
        <v>0</v>
      </c>
      <c r="AA70" s="67">
        <f t="shared" si="42"/>
        <v>0</v>
      </c>
      <c r="AB70" s="67">
        <f t="shared" si="43"/>
        <v>0</v>
      </c>
      <c r="AC70" s="69">
        <f>IF(U70=7,IF(E70&gt;HORAS!$B$97,E70-HORAS!$B$97,0),IF(W70=FALSE,IF(E70&gt;HORAS!$B$97,E70-HORAS!$B$97,0),0))</f>
        <v>0</v>
      </c>
      <c r="AD70" s="71">
        <f t="shared" si="44"/>
        <v>0</v>
      </c>
      <c r="AE70" s="71">
        <f t="shared" si="45"/>
        <v>0</v>
      </c>
      <c r="AF70" s="68">
        <f>IF(AE70&lt;=HORAS!$B$115,0,IF(AE70&lt;=HORAS!$B$116,0.25,IF(AE70&lt;=HORAS!$B$117,0.5,IF(AE70&lt;=HORAS!$B$114,0.75,1))))</f>
        <v>0</v>
      </c>
      <c r="AG70" s="67">
        <f t="shared" si="46"/>
        <v>0</v>
      </c>
      <c r="AH70" s="67">
        <f>IF(AA70&gt;=8,IF(E70&lt;HORAS!$B$97,AF70,0),0)</f>
        <v>0</v>
      </c>
      <c r="AI70" s="67">
        <f>IF(E70&gt;=HORAS!$B$97,AF70,0)</f>
        <v>0</v>
      </c>
      <c r="AJ70" s="67">
        <f t="shared" si="28"/>
        <v>0</v>
      </c>
      <c r="AK70" s="67">
        <f t="shared" si="28"/>
        <v>0</v>
      </c>
      <c r="AL70" s="71">
        <f t="shared" si="47"/>
        <v>0</v>
      </c>
      <c r="AN70" s="59">
        <f t="shared" si="48"/>
        <v>0</v>
      </c>
      <c r="AO70" s="58">
        <f>IF(H70=1,IF(D70&lt;HORAS!$B$104,HORAS!$D$104-HORAS!$B$104,HORAS!$D$104-D70),0)</f>
        <v>0</v>
      </c>
      <c r="AP70" s="58">
        <f>IF(H70=1,IF(E70&gt;HORAS!$C$104,HORAS!$C$104,E70),0)</f>
        <v>0</v>
      </c>
      <c r="AQ70" s="58">
        <f t="shared" si="49"/>
        <v>0</v>
      </c>
      <c r="AR70" s="72">
        <f t="shared" si="50"/>
        <v>0</v>
      </c>
      <c r="AS70" s="72">
        <f t="shared" si="51"/>
        <v>0</v>
      </c>
      <c r="AT70" s="68">
        <f>IF(AS70&lt;=HORAS!$B$115,0,IF(AS70&lt;=HORAS!$B$116,0.25,IF(AS70&lt;=HORAS!$B$117,0.5,IF(AS70&lt;=HORAS!$B$114,0.75,1))))</f>
        <v>0</v>
      </c>
      <c r="AU70" s="67">
        <f t="shared" si="52"/>
        <v>0</v>
      </c>
      <c r="AV70" s="59">
        <f>IF(H70=1,IF(E70&gt;HORAS!$C$104,E70-HORAS!$C$104),0)</f>
        <v>0</v>
      </c>
      <c r="AW70" s="67">
        <f t="shared" si="53"/>
        <v>0</v>
      </c>
      <c r="AX70" s="67">
        <f t="shared" si="54"/>
        <v>0</v>
      </c>
      <c r="AY70" s="68">
        <f>IF(AX70&lt;=HORAS!$B$115,0,IF(AX70&lt;=HORAS!$B$116,0.25,IF(AX70&lt;=HORAS!$B$117,0.5,IF(AX70&lt;=HORAS!$B$114,0.75,1))))</f>
        <v>0</v>
      </c>
      <c r="AZ70" s="67">
        <f t="shared" si="55"/>
        <v>0</v>
      </c>
      <c r="BA70" s="67"/>
    </row>
    <row r="71" spans="1:53" s="72" customFormat="1" hidden="1" x14ac:dyDescent="0.2">
      <c r="A71" s="64" t="s">
        <v>219</v>
      </c>
      <c r="B71" s="64" t="s">
        <v>7</v>
      </c>
      <c r="C71" s="61"/>
      <c r="D71" s="62"/>
      <c r="E71" s="64"/>
      <c r="F71" s="66">
        <f>IF(G71=1,0,IF(E71&gt;HORAS!$B$96,E71-HORAS!$B$96,))</f>
        <v>0</v>
      </c>
      <c r="G71" s="67">
        <f t="shared" si="29"/>
        <v>0</v>
      </c>
      <c r="H71" s="67">
        <f>IF(D71&gt;=HORAS!$B$103,1,0)</f>
        <v>0</v>
      </c>
      <c r="I71" s="68">
        <f t="shared" si="30"/>
        <v>0</v>
      </c>
      <c r="J71" s="68">
        <f>IF(I71&lt;=HORAS!$B$115,0,IF(I71&lt;=HORAS!$B$116,0.25,IF(I71&lt;=HORAS!$B$117,0.5,IF(I71&lt;=HORAS!$B$114,0.75,1))))</f>
        <v>0</v>
      </c>
      <c r="K71" s="69">
        <f>IF(G71=1,0,IF(E71&gt;HORAS!$B$97,E71-HORAS!$B$97,0))</f>
        <v>0</v>
      </c>
      <c r="L71" s="68">
        <f t="shared" si="31"/>
        <v>0</v>
      </c>
      <c r="M71" s="68">
        <f t="shared" si="32"/>
        <v>0</v>
      </c>
      <c r="N71" s="67">
        <f t="shared" si="33"/>
        <v>0</v>
      </c>
      <c r="O71" s="67">
        <f>IF(E71&lt;HORAS!$B$97,J71,0)</f>
        <v>0</v>
      </c>
      <c r="P71" s="67">
        <f t="shared" si="34"/>
        <v>0</v>
      </c>
      <c r="Q71" s="67">
        <f>IF(E71&gt;HORAS!$B$97,J71,0)</f>
        <v>0</v>
      </c>
      <c r="R71" s="67">
        <f t="shared" si="35"/>
        <v>0</v>
      </c>
      <c r="S71" s="67">
        <f t="shared" si="36"/>
        <v>0</v>
      </c>
      <c r="T71" s="67"/>
      <c r="U71" s="67">
        <f t="shared" si="37"/>
        <v>6</v>
      </c>
      <c r="V71" s="70" t="e">
        <f>VLOOKUP(C71,HORAS!$A$120:$A$137,1,FALSE)</f>
        <v>#N/A</v>
      </c>
      <c r="W71" s="67" t="b">
        <f t="shared" si="38"/>
        <v>1</v>
      </c>
      <c r="X71" s="59">
        <f t="shared" si="39"/>
        <v>0</v>
      </c>
      <c r="Y71" s="71">
        <f t="shared" si="40"/>
        <v>0</v>
      </c>
      <c r="Z71" s="71">
        <f t="shared" si="41"/>
        <v>0</v>
      </c>
      <c r="AA71" s="67">
        <f t="shared" si="42"/>
        <v>0</v>
      </c>
      <c r="AB71" s="67">
        <f t="shared" si="43"/>
        <v>0</v>
      </c>
      <c r="AC71" s="69">
        <f>IF(U71=7,IF(E71&gt;HORAS!$B$97,E71-HORAS!$B$97,0),IF(W71=FALSE,IF(E71&gt;HORAS!$B$97,E71-HORAS!$B$97,0),0))</f>
        <v>0</v>
      </c>
      <c r="AD71" s="71">
        <f t="shared" si="44"/>
        <v>0</v>
      </c>
      <c r="AE71" s="71">
        <f t="shared" si="45"/>
        <v>0</v>
      </c>
      <c r="AF71" s="68">
        <f>IF(AE71&lt;=HORAS!$B$115,0,IF(AE71&lt;=HORAS!$B$116,0.25,IF(AE71&lt;=HORAS!$B$117,0.5,IF(AE71&lt;=HORAS!$B$114,0.75,1))))</f>
        <v>0</v>
      </c>
      <c r="AG71" s="67">
        <f t="shared" si="46"/>
        <v>0</v>
      </c>
      <c r="AH71" s="67">
        <f>IF(AA71&gt;=8,IF(E71&lt;HORAS!$B$97,AF71,0),0)</f>
        <v>0</v>
      </c>
      <c r="AI71" s="67">
        <f>IF(E71&gt;=HORAS!$B$97,AF71,0)</f>
        <v>0</v>
      </c>
      <c r="AJ71" s="67">
        <f t="shared" si="28"/>
        <v>0</v>
      </c>
      <c r="AK71" s="67">
        <f t="shared" si="28"/>
        <v>0</v>
      </c>
      <c r="AL71" s="71">
        <f t="shared" si="47"/>
        <v>0</v>
      </c>
      <c r="AN71" s="59">
        <f t="shared" si="48"/>
        <v>0</v>
      </c>
      <c r="AO71" s="58">
        <f>IF(H71=1,IF(D71&lt;HORAS!$B$104,HORAS!$D$104-HORAS!$B$104,HORAS!$D$104-D71),0)</f>
        <v>0</v>
      </c>
      <c r="AP71" s="58">
        <f>IF(H71=1,IF(E71&gt;HORAS!$C$104,HORAS!$C$104,E71),0)</f>
        <v>0</v>
      </c>
      <c r="AQ71" s="58">
        <f t="shared" si="49"/>
        <v>0</v>
      </c>
      <c r="AR71" s="72">
        <f t="shared" si="50"/>
        <v>0</v>
      </c>
      <c r="AS71" s="72">
        <f t="shared" si="51"/>
        <v>0</v>
      </c>
      <c r="AT71" s="68">
        <f>IF(AS71&lt;=HORAS!$B$115,0,IF(AS71&lt;=HORAS!$B$116,0.25,IF(AS71&lt;=HORAS!$B$117,0.5,IF(AS71&lt;=HORAS!$B$114,0.75,1))))</f>
        <v>0</v>
      </c>
      <c r="AU71" s="67">
        <f t="shared" si="52"/>
        <v>0</v>
      </c>
      <c r="AV71" s="59">
        <f>IF(H71=1,IF(E71&gt;HORAS!$C$104,E71-HORAS!$C$104),0)</f>
        <v>0</v>
      </c>
      <c r="AW71" s="67">
        <f t="shared" si="53"/>
        <v>0</v>
      </c>
      <c r="AX71" s="67">
        <f t="shared" si="54"/>
        <v>0</v>
      </c>
      <c r="AY71" s="68">
        <f>IF(AX71&lt;=HORAS!$B$115,0,IF(AX71&lt;=HORAS!$B$116,0.25,IF(AX71&lt;=HORAS!$B$117,0.5,IF(AX71&lt;=HORAS!$B$114,0.75,1))))</f>
        <v>0</v>
      </c>
      <c r="AZ71" s="67">
        <f t="shared" si="55"/>
        <v>0</v>
      </c>
      <c r="BA71" s="67"/>
    </row>
    <row r="72" spans="1:53" s="72" customFormat="1" hidden="1" x14ac:dyDescent="0.2">
      <c r="A72" s="64" t="s">
        <v>219</v>
      </c>
      <c r="B72" s="64" t="s">
        <v>7</v>
      </c>
      <c r="C72" s="61"/>
      <c r="D72" s="62"/>
      <c r="E72" s="59"/>
      <c r="F72" s="66">
        <f>IF(G72=1,0,IF(E72&gt;HORAS!$B$96,E72-HORAS!$B$96,))</f>
        <v>0</v>
      </c>
      <c r="G72" s="67">
        <f t="shared" si="29"/>
        <v>0</v>
      </c>
      <c r="H72" s="67">
        <f>IF(D72&gt;=HORAS!$B$103,1,0)</f>
        <v>0</v>
      </c>
      <c r="I72" s="68">
        <f t="shared" si="30"/>
        <v>0</v>
      </c>
      <c r="J72" s="68">
        <f>IF(I72&lt;=HORAS!$B$115,0,IF(I72&lt;=HORAS!$B$116,0.25,IF(I72&lt;=HORAS!$B$117,0.5,IF(I72&lt;=HORAS!$B$114,0.75,1))))</f>
        <v>0</v>
      </c>
      <c r="K72" s="69">
        <f>IF(G72=1,0,IF(E72&gt;HORAS!$B$97,E72-HORAS!$B$97,0))</f>
        <v>0</v>
      </c>
      <c r="L72" s="68">
        <f t="shared" si="31"/>
        <v>0</v>
      </c>
      <c r="M72" s="68">
        <f t="shared" si="32"/>
        <v>0</v>
      </c>
      <c r="N72" s="67">
        <f t="shared" si="33"/>
        <v>0</v>
      </c>
      <c r="O72" s="67">
        <f>IF(E72&lt;HORAS!$B$97,J72,0)</f>
        <v>0</v>
      </c>
      <c r="P72" s="67">
        <f t="shared" si="34"/>
        <v>0</v>
      </c>
      <c r="Q72" s="67">
        <f>IF(E72&gt;HORAS!$B$97,J72,0)</f>
        <v>0</v>
      </c>
      <c r="R72" s="67">
        <f t="shared" si="35"/>
        <v>0</v>
      </c>
      <c r="S72" s="67">
        <f t="shared" si="36"/>
        <v>0</v>
      </c>
      <c r="T72" s="67"/>
      <c r="U72" s="67">
        <f t="shared" si="37"/>
        <v>6</v>
      </c>
      <c r="V72" s="70" t="e">
        <f>VLOOKUP(C72,HORAS!$A$120:$A$137,1,FALSE)</f>
        <v>#N/A</v>
      </c>
      <c r="W72" s="67" t="b">
        <f t="shared" si="38"/>
        <v>1</v>
      </c>
      <c r="X72" s="59">
        <f t="shared" si="39"/>
        <v>0</v>
      </c>
      <c r="Y72" s="71">
        <f t="shared" si="40"/>
        <v>0</v>
      </c>
      <c r="Z72" s="71">
        <f t="shared" si="41"/>
        <v>0</v>
      </c>
      <c r="AA72" s="67">
        <f t="shared" si="42"/>
        <v>0</v>
      </c>
      <c r="AB72" s="67">
        <f t="shared" si="43"/>
        <v>0</v>
      </c>
      <c r="AC72" s="69">
        <f>IF(U72=7,IF(E72&gt;HORAS!$B$97,E72-HORAS!$B$97,0),IF(W72=FALSE,IF(E72&gt;HORAS!$B$97,E72-HORAS!$B$97,0),0))</f>
        <v>0</v>
      </c>
      <c r="AD72" s="71">
        <f t="shared" si="44"/>
        <v>0</v>
      </c>
      <c r="AE72" s="71">
        <f t="shared" si="45"/>
        <v>0</v>
      </c>
      <c r="AF72" s="68">
        <f>IF(AE72&lt;=HORAS!$B$115,0,IF(AE72&lt;=HORAS!$B$116,0.25,IF(AE72&lt;=HORAS!$B$117,0.5,IF(AE72&lt;=HORAS!$B$114,0.75,1))))</f>
        <v>0</v>
      </c>
      <c r="AG72" s="67">
        <f t="shared" si="46"/>
        <v>0</v>
      </c>
      <c r="AH72" s="67">
        <f>IF(AA72&gt;=8,IF(E72&lt;HORAS!$B$97,AF72,0),0)</f>
        <v>0</v>
      </c>
      <c r="AI72" s="67">
        <f>IF(E72&gt;=HORAS!$B$97,AF72,0)</f>
        <v>0</v>
      </c>
      <c r="AJ72" s="67">
        <f t="shared" si="28"/>
        <v>0</v>
      </c>
      <c r="AK72" s="67">
        <f t="shared" si="28"/>
        <v>0</v>
      </c>
      <c r="AL72" s="71">
        <f t="shared" si="47"/>
        <v>0</v>
      </c>
      <c r="AN72" s="59">
        <f t="shared" si="48"/>
        <v>0</v>
      </c>
      <c r="AO72" s="58">
        <f>IF(H72=1,IF(D72&lt;HORAS!$B$104,HORAS!$D$104-HORAS!$B$104,HORAS!$D$104-D72),0)</f>
        <v>0</v>
      </c>
      <c r="AP72" s="58">
        <f>IF(H72=1,IF(E72&gt;HORAS!$C$104,HORAS!$C$104,E72),0)</f>
        <v>0</v>
      </c>
      <c r="AQ72" s="58">
        <f t="shared" si="49"/>
        <v>0</v>
      </c>
      <c r="AR72" s="72">
        <f t="shared" si="50"/>
        <v>0</v>
      </c>
      <c r="AS72" s="72">
        <f t="shared" si="51"/>
        <v>0</v>
      </c>
      <c r="AT72" s="68">
        <f>IF(AS72&lt;=HORAS!$B$115,0,IF(AS72&lt;=HORAS!$B$116,0.25,IF(AS72&lt;=HORAS!$B$117,0.5,IF(AS72&lt;=HORAS!$B$114,0.75,1))))</f>
        <v>0</v>
      </c>
      <c r="AU72" s="67">
        <f t="shared" si="52"/>
        <v>0</v>
      </c>
      <c r="AV72" s="59">
        <f>IF(H72=1,IF(E72&gt;HORAS!$C$104,E72-HORAS!$C$104),0)</f>
        <v>0</v>
      </c>
      <c r="AW72" s="67">
        <f t="shared" si="53"/>
        <v>0</v>
      </c>
      <c r="AX72" s="67">
        <f t="shared" si="54"/>
        <v>0</v>
      </c>
      <c r="AY72" s="68">
        <f>IF(AX72&lt;=HORAS!$B$115,0,IF(AX72&lt;=HORAS!$B$116,0.25,IF(AX72&lt;=HORAS!$B$117,0.5,IF(AX72&lt;=HORAS!$B$114,0.75,1))))</f>
        <v>0</v>
      </c>
      <c r="AZ72" s="67">
        <f t="shared" si="55"/>
        <v>0</v>
      </c>
      <c r="BA72" s="67"/>
    </row>
    <row r="73" spans="1:53" s="72" customFormat="1" hidden="1" x14ac:dyDescent="0.2">
      <c r="A73" s="64" t="s">
        <v>219</v>
      </c>
      <c r="B73" s="64" t="s">
        <v>7</v>
      </c>
      <c r="C73" s="61"/>
      <c r="D73" s="62"/>
      <c r="E73" s="59"/>
      <c r="F73" s="66">
        <f>IF(G73=1,0,IF(E73&gt;HORAS!$B$96,E73-HORAS!$B$96,))</f>
        <v>0</v>
      </c>
      <c r="G73" s="67">
        <f t="shared" si="29"/>
        <v>0</v>
      </c>
      <c r="H73" s="67">
        <f>IF(D73&gt;=HORAS!$B$103,1,0)</f>
        <v>0</v>
      </c>
      <c r="I73" s="68">
        <f t="shared" si="30"/>
        <v>0</v>
      </c>
      <c r="J73" s="68">
        <f>IF(I73&lt;=HORAS!$B$115,0,IF(I73&lt;=HORAS!$B$116,0.25,IF(I73&lt;=HORAS!$B$117,0.5,IF(I73&lt;=HORAS!$B$114,0.75,1))))</f>
        <v>0</v>
      </c>
      <c r="K73" s="69">
        <f>IF(G73=1,0,IF(E73&gt;HORAS!$B$97,E73-HORAS!$B$97,0))</f>
        <v>0</v>
      </c>
      <c r="L73" s="68">
        <f t="shared" si="31"/>
        <v>0</v>
      </c>
      <c r="M73" s="68">
        <f t="shared" si="32"/>
        <v>0</v>
      </c>
      <c r="N73" s="67">
        <f t="shared" si="33"/>
        <v>0</v>
      </c>
      <c r="O73" s="67">
        <f>IF(E73&lt;HORAS!$B$97,J73,0)</f>
        <v>0</v>
      </c>
      <c r="P73" s="67">
        <f t="shared" si="34"/>
        <v>0</v>
      </c>
      <c r="Q73" s="67">
        <f>IF(E73&gt;HORAS!$B$97,J73,0)</f>
        <v>0</v>
      </c>
      <c r="R73" s="67">
        <f t="shared" si="35"/>
        <v>0</v>
      </c>
      <c r="S73" s="67">
        <f t="shared" si="36"/>
        <v>0</v>
      </c>
      <c r="T73" s="67"/>
      <c r="U73" s="67">
        <f t="shared" si="37"/>
        <v>6</v>
      </c>
      <c r="V73" s="70" t="e">
        <f>VLOOKUP(C73,HORAS!$A$120:$A$137,1,FALSE)</f>
        <v>#N/A</v>
      </c>
      <c r="W73" s="67" t="b">
        <f t="shared" si="38"/>
        <v>1</v>
      </c>
      <c r="X73" s="59">
        <f t="shared" si="39"/>
        <v>0</v>
      </c>
      <c r="Y73" s="71">
        <f t="shared" si="40"/>
        <v>0</v>
      </c>
      <c r="Z73" s="71">
        <f t="shared" si="41"/>
        <v>0</v>
      </c>
      <c r="AA73" s="67">
        <f t="shared" si="42"/>
        <v>0</v>
      </c>
      <c r="AB73" s="67">
        <f t="shared" si="43"/>
        <v>0</v>
      </c>
      <c r="AC73" s="69">
        <f>IF(U73=7,IF(E73&gt;HORAS!$B$97,E73-HORAS!$B$97,0),IF(W73=FALSE,IF(E73&gt;HORAS!$B$97,E73-HORAS!$B$97,0),0))</f>
        <v>0</v>
      </c>
      <c r="AD73" s="71">
        <f t="shared" si="44"/>
        <v>0</v>
      </c>
      <c r="AE73" s="71">
        <f t="shared" si="45"/>
        <v>0</v>
      </c>
      <c r="AF73" s="68">
        <f>IF(AE73&lt;=HORAS!$B$115,0,IF(AE73&lt;=HORAS!$B$116,0.25,IF(AE73&lt;=HORAS!$B$117,0.5,IF(AE73&lt;=HORAS!$B$114,0.75,1))))</f>
        <v>0</v>
      </c>
      <c r="AG73" s="67">
        <f t="shared" si="46"/>
        <v>0</v>
      </c>
      <c r="AH73" s="67">
        <f>IF(AA73&gt;=8,IF(E73&lt;HORAS!$B$97,AF73,0),0)</f>
        <v>0</v>
      </c>
      <c r="AI73" s="67">
        <f>IF(E73&gt;=HORAS!$B$97,AF73,0)</f>
        <v>0</v>
      </c>
      <c r="AJ73" s="67">
        <f t="shared" si="28"/>
        <v>0</v>
      </c>
      <c r="AK73" s="67">
        <f t="shared" si="28"/>
        <v>0</v>
      </c>
      <c r="AL73" s="71">
        <f t="shared" si="47"/>
        <v>0</v>
      </c>
      <c r="AN73" s="59">
        <f t="shared" si="48"/>
        <v>0</v>
      </c>
      <c r="AO73" s="58">
        <f>IF(H73=1,IF(D73&lt;HORAS!$B$104,HORAS!$D$104-HORAS!$B$104,HORAS!$D$104-D73),0)</f>
        <v>0</v>
      </c>
      <c r="AP73" s="58">
        <f>IF(H73=1,IF(E73&gt;HORAS!$C$104,HORAS!$C$104,E73),0)</f>
        <v>0</v>
      </c>
      <c r="AQ73" s="58">
        <f t="shared" si="49"/>
        <v>0</v>
      </c>
      <c r="AR73" s="72">
        <f t="shared" si="50"/>
        <v>0</v>
      </c>
      <c r="AS73" s="72">
        <f t="shared" si="51"/>
        <v>0</v>
      </c>
      <c r="AT73" s="68">
        <f>IF(AS73&lt;=HORAS!$B$115,0,IF(AS73&lt;=HORAS!$B$116,0.25,IF(AS73&lt;=HORAS!$B$117,0.5,IF(AS73&lt;=HORAS!$B$114,0.75,1))))</f>
        <v>0</v>
      </c>
      <c r="AU73" s="67">
        <f t="shared" si="52"/>
        <v>0</v>
      </c>
      <c r="AV73" s="59">
        <f>IF(H73=1,IF(E73&gt;HORAS!$C$104,E73-HORAS!$C$104),0)</f>
        <v>0</v>
      </c>
      <c r="AW73" s="67">
        <f t="shared" si="53"/>
        <v>0</v>
      </c>
      <c r="AX73" s="67">
        <f t="shared" si="54"/>
        <v>0</v>
      </c>
      <c r="AY73" s="68">
        <f>IF(AX73&lt;=HORAS!$B$115,0,IF(AX73&lt;=HORAS!$B$116,0.25,IF(AX73&lt;=HORAS!$B$117,0.5,IF(AX73&lt;=HORAS!$B$114,0.75,1))))</f>
        <v>0</v>
      </c>
      <c r="AZ73" s="67">
        <f t="shared" si="55"/>
        <v>0</v>
      </c>
      <c r="BA73" s="67"/>
    </row>
    <row r="74" spans="1:53" s="72" customFormat="1" hidden="1" x14ac:dyDescent="0.2">
      <c r="A74" s="64" t="s">
        <v>219</v>
      </c>
      <c r="B74" s="64" t="s">
        <v>7</v>
      </c>
      <c r="C74" s="61"/>
      <c r="D74" s="62"/>
      <c r="E74" s="59"/>
      <c r="F74" s="66">
        <f>IF(G74=1,0,IF(E74&gt;HORAS!$B$96,E74-HORAS!$B$96,))</f>
        <v>0</v>
      </c>
      <c r="G74" s="67">
        <f t="shared" si="29"/>
        <v>0</v>
      </c>
      <c r="H74" s="67">
        <f>IF(D74&gt;=HORAS!$B$103,1,0)</f>
        <v>0</v>
      </c>
      <c r="I74" s="68">
        <f t="shared" si="30"/>
        <v>0</v>
      </c>
      <c r="J74" s="68">
        <f>IF(I74&lt;=HORAS!$B$115,0,IF(I74&lt;=HORAS!$B$116,0.25,IF(I74&lt;=HORAS!$B$117,0.5,IF(I74&lt;=HORAS!$B$114,0.75,1))))</f>
        <v>0</v>
      </c>
      <c r="K74" s="69">
        <f>IF(G74=1,0,IF(E74&gt;HORAS!$B$97,E74-HORAS!$B$97,0))</f>
        <v>0</v>
      </c>
      <c r="L74" s="68">
        <f t="shared" si="31"/>
        <v>0</v>
      </c>
      <c r="M74" s="68">
        <f t="shared" si="32"/>
        <v>0</v>
      </c>
      <c r="N74" s="67">
        <f t="shared" si="33"/>
        <v>0</v>
      </c>
      <c r="O74" s="67">
        <f>IF(E74&lt;HORAS!$B$97,J74,0)</f>
        <v>0</v>
      </c>
      <c r="P74" s="67">
        <f t="shared" si="34"/>
        <v>0</v>
      </c>
      <c r="Q74" s="67">
        <f>IF(E74&gt;HORAS!$B$97,J74,0)</f>
        <v>0</v>
      </c>
      <c r="R74" s="67">
        <f t="shared" si="35"/>
        <v>0</v>
      </c>
      <c r="S74" s="67">
        <f t="shared" si="36"/>
        <v>0</v>
      </c>
      <c r="T74" s="67"/>
      <c r="U74" s="67">
        <f t="shared" si="37"/>
        <v>6</v>
      </c>
      <c r="V74" s="70" t="e">
        <f>VLOOKUP(C74,HORAS!$A$120:$A$137,1,FALSE)</f>
        <v>#N/A</v>
      </c>
      <c r="W74" s="67" t="b">
        <f t="shared" si="38"/>
        <v>1</v>
      </c>
      <c r="X74" s="59">
        <f t="shared" si="39"/>
        <v>0</v>
      </c>
      <c r="Y74" s="71">
        <f t="shared" si="40"/>
        <v>0</v>
      </c>
      <c r="Z74" s="71">
        <f t="shared" si="41"/>
        <v>0</v>
      </c>
      <c r="AA74" s="67">
        <f t="shared" si="42"/>
        <v>0</v>
      </c>
      <c r="AB74" s="67">
        <f t="shared" si="43"/>
        <v>0</v>
      </c>
      <c r="AC74" s="69">
        <f>IF(U74=7,IF(E74&gt;HORAS!$B$97,E74-HORAS!$B$97,0),IF(W74=FALSE,IF(E74&gt;HORAS!$B$97,E74-HORAS!$B$97,0),0))</f>
        <v>0</v>
      </c>
      <c r="AD74" s="71">
        <f t="shared" si="44"/>
        <v>0</v>
      </c>
      <c r="AE74" s="71">
        <f t="shared" si="45"/>
        <v>0</v>
      </c>
      <c r="AF74" s="68">
        <f>IF(AE74&lt;=HORAS!$B$115,0,IF(AE74&lt;=HORAS!$B$116,0.25,IF(AE74&lt;=HORAS!$B$117,0.5,IF(AE74&lt;=HORAS!$B$114,0.75,1))))</f>
        <v>0</v>
      </c>
      <c r="AG74" s="67">
        <f t="shared" si="46"/>
        <v>0</v>
      </c>
      <c r="AH74" s="67">
        <f>IF(AA74&gt;=8,IF(E74&lt;HORAS!$B$97,AF74,0),0)</f>
        <v>0</v>
      </c>
      <c r="AI74" s="67">
        <f>IF(E74&gt;=HORAS!$B$97,AF74,0)</f>
        <v>0</v>
      </c>
      <c r="AJ74" s="67">
        <f t="shared" si="28"/>
        <v>0</v>
      </c>
      <c r="AK74" s="67">
        <f t="shared" si="28"/>
        <v>0</v>
      </c>
      <c r="AL74" s="71">
        <f t="shared" si="47"/>
        <v>0</v>
      </c>
      <c r="AN74" s="59">
        <f t="shared" si="48"/>
        <v>0</v>
      </c>
      <c r="AO74" s="58">
        <f>IF(H74=1,IF(D74&lt;HORAS!$B$104,HORAS!$D$104-HORAS!$B$104,HORAS!$D$104-D74),0)</f>
        <v>0</v>
      </c>
      <c r="AP74" s="58">
        <f>IF(H74=1,IF(E74&gt;HORAS!$C$104,HORAS!$C$104,E74),0)</f>
        <v>0</v>
      </c>
      <c r="AQ74" s="58">
        <f t="shared" si="49"/>
        <v>0</v>
      </c>
      <c r="AR74" s="72">
        <f t="shared" si="50"/>
        <v>0</v>
      </c>
      <c r="AS74" s="72">
        <f t="shared" si="51"/>
        <v>0</v>
      </c>
      <c r="AT74" s="68">
        <f>IF(AS74&lt;=HORAS!$B$115,0,IF(AS74&lt;=HORAS!$B$116,0.25,IF(AS74&lt;=HORAS!$B$117,0.5,IF(AS74&lt;=HORAS!$B$114,0.75,1))))</f>
        <v>0</v>
      </c>
      <c r="AU74" s="67">
        <f t="shared" si="52"/>
        <v>0</v>
      </c>
      <c r="AV74" s="59">
        <f>IF(H74=1,IF(E74&gt;HORAS!$C$104,E74-HORAS!$C$104),0)</f>
        <v>0</v>
      </c>
      <c r="AW74" s="67">
        <f t="shared" si="53"/>
        <v>0</v>
      </c>
      <c r="AX74" s="67">
        <f t="shared" si="54"/>
        <v>0</v>
      </c>
      <c r="AY74" s="68">
        <f>IF(AX74&lt;=HORAS!$B$115,0,IF(AX74&lt;=HORAS!$B$116,0.25,IF(AX74&lt;=HORAS!$B$117,0.5,IF(AX74&lt;=HORAS!$B$114,0.75,1))))</f>
        <v>0</v>
      </c>
      <c r="AZ74" s="67">
        <f t="shared" si="55"/>
        <v>0</v>
      </c>
      <c r="BA74" s="67"/>
    </row>
    <row r="75" spans="1:53" s="72" customFormat="1" hidden="1" x14ac:dyDescent="0.2">
      <c r="A75" s="64" t="s">
        <v>219</v>
      </c>
      <c r="B75" s="64" t="s">
        <v>7</v>
      </c>
      <c r="C75" s="61"/>
      <c r="D75" s="62"/>
      <c r="E75" s="59"/>
      <c r="F75" s="66">
        <f>IF(G75=1,0,IF(E75&gt;HORAS!$B$96,E75-HORAS!$B$96,))</f>
        <v>0</v>
      </c>
      <c r="G75" s="67">
        <f t="shared" si="29"/>
        <v>0</v>
      </c>
      <c r="H75" s="67">
        <f>IF(D75&gt;=HORAS!$B$103,1,0)</f>
        <v>0</v>
      </c>
      <c r="I75" s="68">
        <f t="shared" si="30"/>
        <v>0</v>
      </c>
      <c r="J75" s="68">
        <f>IF(I75&lt;=HORAS!$B$115,0,IF(I75&lt;=HORAS!$B$116,0.25,IF(I75&lt;=HORAS!$B$117,0.5,IF(I75&lt;=HORAS!$B$114,0.75,1))))</f>
        <v>0</v>
      </c>
      <c r="K75" s="69">
        <f>IF(G75=1,0,IF(E75&gt;HORAS!$B$97,E75-HORAS!$B$97,0))</f>
        <v>0</v>
      </c>
      <c r="L75" s="68">
        <f t="shared" si="31"/>
        <v>0</v>
      </c>
      <c r="M75" s="68">
        <f t="shared" si="32"/>
        <v>0</v>
      </c>
      <c r="N75" s="67">
        <f t="shared" si="33"/>
        <v>0</v>
      </c>
      <c r="O75" s="67">
        <f>IF(E75&lt;HORAS!$B$97,J75,0)</f>
        <v>0</v>
      </c>
      <c r="P75" s="67">
        <f t="shared" si="34"/>
        <v>0</v>
      </c>
      <c r="Q75" s="67">
        <f>IF(E75&gt;HORAS!$B$97,J75,0)</f>
        <v>0</v>
      </c>
      <c r="R75" s="67">
        <f t="shared" si="35"/>
        <v>0</v>
      </c>
      <c r="S75" s="67">
        <f t="shared" si="36"/>
        <v>0</v>
      </c>
      <c r="T75" s="67"/>
      <c r="U75" s="67">
        <f t="shared" si="37"/>
        <v>6</v>
      </c>
      <c r="V75" s="70" t="e">
        <f>VLOOKUP(C75,HORAS!$A$120:$A$137,1,FALSE)</f>
        <v>#N/A</v>
      </c>
      <c r="W75" s="67" t="b">
        <f t="shared" si="38"/>
        <v>1</v>
      </c>
      <c r="X75" s="59">
        <f t="shared" si="39"/>
        <v>0</v>
      </c>
      <c r="Y75" s="71">
        <f t="shared" si="40"/>
        <v>0</v>
      </c>
      <c r="Z75" s="71">
        <f t="shared" si="41"/>
        <v>0</v>
      </c>
      <c r="AA75" s="67">
        <f t="shared" si="42"/>
        <v>0</v>
      </c>
      <c r="AB75" s="67">
        <f t="shared" si="43"/>
        <v>0</v>
      </c>
      <c r="AC75" s="69">
        <f>IF(U75=7,IF(E75&gt;HORAS!$B$97,E75-HORAS!$B$97,0),IF(W75=FALSE,IF(E75&gt;HORAS!$B$97,E75-HORAS!$B$97,0),0))</f>
        <v>0</v>
      </c>
      <c r="AD75" s="71">
        <f t="shared" si="44"/>
        <v>0</v>
      </c>
      <c r="AE75" s="71">
        <f t="shared" si="45"/>
        <v>0</v>
      </c>
      <c r="AF75" s="68">
        <f>IF(AE75&lt;=HORAS!$B$115,0,IF(AE75&lt;=HORAS!$B$116,0.25,IF(AE75&lt;=HORAS!$B$117,0.5,IF(AE75&lt;=HORAS!$B$114,0.75,1))))</f>
        <v>0</v>
      </c>
      <c r="AG75" s="67">
        <f t="shared" si="46"/>
        <v>0</v>
      </c>
      <c r="AH75" s="67">
        <f>IF(AA75&gt;=8,IF(E75&lt;HORAS!$B$97,AF75,0),0)</f>
        <v>0</v>
      </c>
      <c r="AI75" s="67">
        <f>IF(E75&gt;=HORAS!$B$97,AF75,0)</f>
        <v>0</v>
      </c>
      <c r="AJ75" s="67">
        <f t="shared" si="28"/>
        <v>0</v>
      </c>
      <c r="AK75" s="67">
        <f t="shared" si="28"/>
        <v>0</v>
      </c>
      <c r="AL75" s="71">
        <f t="shared" si="47"/>
        <v>0</v>
      </c>
      <c r="AN75" s="59">
        <f t="shared" si="48"/>
        <v>0</v>
      </c>
      <c r="AO75" s="58">
        <f>IF(H75=1,IF(D75&lt;HORAS!$B$104,HORAS!$D$104-HORAS!$B$104,HORAS!$D$104-D75),0)</f>
        <v>0</v>
      </c>
      <c r="AP75" s="58">
        <f>IF(H75=1,IF(E75&gt;HORAS!$C$104,HORAS!$C$104,E75),0)</f>
        <v>0</v>
      </c>
      <c r="AQ75" s="58">
        <f t="shared" si="49"/>
        <v>0</v>
      </c>
      <c r="AR75" s="72">
        <f t="shared" si="50"/>
        <v>0</v>
      </c>
      <c r="AS75" s="72">
        <f t="shared" si="51"/>
        <v>0</v>
      </c>
      <c r="AT75" s="68">
        <f>IF(AS75&lt;=HORAS!$B$115,0,IF(AS75&lt;=HORAS!$B$116,0.25,IF(AS75&lt;=HORAS!$B$117,0.5,IF(AS75&lt;=HORAS!$B$114,0.75,1))))</f>
        <v>0</v>
      </c>
      <c r="AU75" s="67">
        <f t="shared" si="52"/>
        <v>0</v>
      </c>
      <c r="AV75" s="59">
        <f>IF(H75=1,IF(E75&gt;HORAS!$C$104,E75-HORAS!$C$104),0)</f>
        <v>0</v>
      </c>
      <c r="AW75" s="67">
        <f t="shared" si="53"/>
        <v>0</v>
      </c>
      <c r="AX75" s="67">
        <f t="shared" si="54"/>
        <v>0</v>
      </c>
      <c r="AY75" s="68">
        <f>IF(AX75&lt;=HORAS!$B$115,0,IF(AX75&lt;=HORAS!$B$116,0.25,IF(AX75&lt;=HORAS!$B$117,0.5,IF(AX75&lt;=HORAS!$B$114,0.75,1))))</f>
        <v>0</v>
      </c>
      <c r="AZ75" s="67">
        <f t="shared" si="55"/>
        <v>0</v>
      </c>
      <c r="BA75" s="67"/>
    </row>
    <row r="76" spans="1:53" s="72" customFormat="1" hidden="1" x14ac:dyDescent="0.2">
      <c r="A76" s="64" t="s">
        <v>219</v>
      </c>
      <c r="B76" s="64" t="s">
        <v>7</v>
      </c>
      <c r="C76" s="61"/>
      <c r="D76" s="62"/>
      <c r="E76" s="59"/>
      <c r="F76" s="66">
        <f>IF(G76=1,0,IF(E76&gt;HORAS!$B$96,E76-HORAS!$B$96,))</f>
        <v>0</v>
      </c>
      <c r="G76" s="67">
        <f t="shared" si="29"/>
        <v>0</v>
      </c>
      <c r="H76" s="67">
        <f>IF(D76&gt;=HORAS!$B$103,1,0)</f>
        <v>0</v>
      </c>
      <c r="I76" s="68">
        <f t="shared" si="30"/>
        <v>0</v>
      </c>
      <c r="J76" s="68">
        <f>IF(I76&lt;=HORAS!$B$115,0,IF(I76&lt;=HORAS!$B$116,0.25,IF(I76&lt;=HORAS!$B$117,0.5,IF(I76&lt;=HORAS!$B$114,0.75,1))))</f>
        <v>0</v>
      </c>
      <c r="K76" s="69">
        <f>IF(G76=1,0,IF(E76&gt;HORAS!$B$97,E76-HORAS!$B$97,0))</f>
        <v>0</v>
      </c>
      <c r="L76" s="68">
        <f t="shared" si="31"/>
        <v>0</v>
      </c>
      <c r="M76" s="68">
        <f t="shared" si="32"/>
        <v>0</v>
      </c>
      <c r="N76" s="67">
        <f t="shared" si="33"/>
        <v>0</v>
      </c>
      <c r="O76" s="67">
        <f>IF(E76&lt;HORAS!$B$97,J76,0)</f>
        <v>0</v>
      </c>
      <c r="P76" s="67">
        <f t="shared" si="34"/>
        <v>0</v>
      </c>
      <c r="Q76" s="67">
        <f>IF(E76&gt;HORAS!$B$97,J76,0)</f>
        <v>0</v>
      </c>
      <c r="R76" s="67">
        <f t="shared" si="35"/>
        <v>0</v>
      </c>
      <c r="S76" s="67">
        <f t="shared" si="36"/>
        <v>0</v>
      </c>
      <c r="T76" s="67"/>
      <c r="U76" s="67">
        <f t="shared" si="37"/>
        <v>6</v>
      </c>
      <c r="V76" s="70" t="e">
        <f>VLOOKUP(C76,HORAS!$A$120:$A$137,1,FALSE)</f>
        <v>#N/A</v>
      </c>
      <c r="W76" s="67" t="b">
        <f t="shared" si="38"/>
        <v>1</v>
      </c>
      <c r="X76" s="59">
        <f t="shared" si="39"/>
        <v>0</v>
      </c>
      <c r="Y76" s="71">
        <f t="shared" si="40"/>
        <v>0</v>
      </c>
      <c r="Z76" s="71">
        <f t="shared" si="41"/>
        <v>0</v>
      </c>
      <c r="AA76" s="67">
        <f t="shared" si="42"/>
        <v>0</v>
      </c>
      <c r="AB76" s="67">
        <f t="shared" si="43"/>
        <v>0</v>
      </c>
      <c r="AC76" s="69">
        <f>IF(U76=7,IF(E76&gt;HORAS!$B$97,E76-HORAS!$B$97,0),IF(W76=FALSE,IF(E76&gt;HORAS!$B$97,E76-HORAS!$B$97,0),0))</f>
        <v>0</v>
      </c>
      <c r="AD76" s="71">
        <f t="shared" si="44"/>
        <v>0</v>
      </c>
      <c r="AE76" s="71">
        <f t="shared" si="45"/>
        <v>0</v>
      </c>
      <c r="AF76" s="68">
        <f>IF(AE76&lt;=HORAS!$B$115,0,IF(AE76&lt;=HORAS!$B$116,0.25,IF(AE76&lt;=HORAS!$B$117,0.5,IF(AE76&lt;=HORAS!$B$114,0.75,1))))</f>
        <v>0</v>
      </c>
      <c r="AG76" s="67">
        <f t="shared" si="46"/>
        <v>0</v>
      </c>
      <c r="AH76" s="67">
        <f>IF(AA76&gt;=8,IF(E76&lt;HORAS!$B$97,AF76,0),0)</f>
        <v>0</v>
      </c>
      <c r="AI76" s="67">
        <f>IF(E76&gt;=HORAS!$B$97,AF76,0)</f>
        <v>0</v>
      </c>
      <c r="AJ76" s="67">
        <f t="shared" si="28"/>
        <v>0</v>
      </c>
      <c r="AK76" s="67">
        <f t="shared" si="28"/>
        <v>0</v>
      </c>
      <c r="AL76" s="71">
        <f t="shared" si="47"/>
        <v>0</v>
      </c>
      <c r="AN76" s="59">
        <f t="shared" si="48"/>
        <v>0</v>
      </c>
      <c r="AO76" s="58">
        <f>IF(H76=1,IF(D76&lt;HORAS!$B$104,HORAS!$D$104-HORAS!$B$104,HORAS!$D$104-D76),0)</f>
        <v>0</v>
      </c>
      <c r="AP76" s="58">
        <f>IF(H76=1,IF(E76&gt;HORAS!$C$104,HORAS!$C$104,E76),0)</f>
        <v>0</v>
      </c>
      <c r="AQ76" s="58">
        <f t="shared" si="49"/>
        <v>0</v>
      </c>
      <c r="AR76" s="72">
        <f t="shared" si="50"/>
        <v>0</v>
      </c>
      <c r="AS76" s="72">
        <f t="shared" si="51"/>
        <v>0</v>
      </c>
      <c r="AT76" s="68">
        <f>IF(AS76&lt;=HORAS!$B$115,0,IF(AS76&lt;=HORAS!$B$116,0.25,IF(AS76&lt;=HORAS!$B$117,0.5,IF(AS76&lt;=HORAS!$B$114,0.75,1))))</f>
        <v>0</v>
      </c>
      <c r="AU76" s="67">
        <f t="shared" si="52"/>
        <v>0</v>
      </c>
      <c r="AV76" s="59">
        <f>IF(H76=1,IF(E76&gt;HORAS!$C$104,E76-HORAS!$C$104),0)</f>
        <v>0</v>
      </c>
      <c r="AW76" s="67">
        <f t="shared" si="53"/>
        <v>0</v>
      </c>
      <c r="AX76" s="67">
        <f t="shared" si="54"/>
        <v>0</v>
      </c>
      <c r="AY76" s="68">
        <f>IF(AX76&lt;=HORAS!$B$115,0,IF(AX76&lt;=HORAS!$B$116,0.25,IF(AX76&lt;=HORAS!$B$117,0.5,IF(AX76&lt;=HORAS!$B$114,0.75,1))))</f>
        <v>0</v>
      </c>
      <c r="AZ76" s="67">
        <f t="shared" si="55"/>
        <v>0</v>
      </c>
      <c r="BA76" s="67"/>
    </row>
    <row r="77" spans="1:53" s="72" customFormat="1" hidden="1" x14ac:dyDescent="0.2">
      <c r="A77" s="64" t="s">
        <v>219</v>
      </c>
      <c r="B77" s="64" t="s">
        <v>7</v>
      </c>
      <c r="C77" s="61"/>
      <c r="D77" s="62"/>
      <c r="E77" s="59"/>
      <c r="F77" s="66">
        <f>IF(G77=1,0,IF(E77&gt;HORAS!$B$96,E77-HORAS!$B$96,))</f>
        <v>0</v>
      </c>
      <c r="G77" s="67">
        <f t="shared" si="29"/>
        <v>0</v>
      </c>
      <c r="H77" s="67">
        <f>IF(D77&gt;=HORAS!$B$103,1,0)</f>
        <v>0</v>
      </c>
      <c r="I77" s="68">
        <f t="shared" si="30"/>
        <v>0</v>
      </c>
      <c r="J77" s="68">
        <f>IF(I77&lt;=HORAS!$B$115,0,IF(I77&lt;=HORAS!$B$116,0.25,IF(I77&lt;=HORAS!$B$117,0.5,IF(I77&lt;=HORAS!$B$114,0.75,1))))</f>
        <v>0</v>
      </c>
      <c r="K77" s="69">
        <f>IF(G77=1,0,IF(E77&gt;HORAS!$B$97,E77-HORAS!$B$97,0))</f>
        <v>0</v>
      </c>
      <c r="L77" s="68">
        <f t="shared" si="31"/>
        <v>0</v>
      </c>
      <c r="M77" s="68">
        <f t="shared" si="32"/>
        <v>0</v>
      </c>
      <c r="N77" s="67">
        <f t="shared" si="33"/>
        <v>0</v>
      </c>
      <c r="O77" s="67">
        <f>IF(E77&lt;HORAS!$B$97,J77,0)</f>
        <v>0</v>
      </c>
      <c r="P77" s="67">
        <f t="shared" si="34"/>
        <v>0</v>
      </c>
      <c r="Q77" s="67">
        <f>IF(E77&gt;HORAS!$B$97,J77,0)</f>
        <v>0</v>
      </c>
      <c r="R77" s="67">
        <f t="shared" si="35"/>
        <v>0</v>
      </c>
      <c r="S77" s="67">
        <f t="shared" si="36"/>
        <v>0</v>
      </c>
      <c r="T77" s="67"/>
      <c r="U77" s="67">
        <f t="shared" si="37"/>
        <v>6</v>
      </c>
      <c r="V77" s="70" t="e">
        <f>VLOOKUP(C77,HORAS!$A$120:$A$137,1,FALSE)</f>
        <v>#N/A</v>
      </c>
      <c r="W77" s="67" t="b">
        <f t="shared" si="38"/>
        <v>1</v>
      </c>
      <c r="X77" s="59">
        <f t="shared" si="39"/>
        <v>0</v>
      </c>
      <c r="Y77" s="71">
        <f t="shared" si="40"/>
        <v>0</v>
      </c>
      <c r="Z77" s="71">
        <f t="shared" si="41"/>
        <v>0</v>
      </c>
      <c r="AA77" s="67">
        <f t="shared" si="42"/>
        <v>0</v>
      </c>
      <c r="AB77" s="67">
        <f t="shared" si="43"/>
        <v>0</v>
      </c>
      <c r="AC77" s="69">
        <f>IF(U77=7,IF(E77&gt;HORAS!$B$97,E77-HORAS!$B$97,0),IF(W77=FALSE,IF(E77&gt;HORAS!$B$97,E77-HORAS!$B$97,0),0))</f>
        <v>0</v>
      </c>
      <c r="AD77" s="71">
        <f t="shared" si="44"/>
        <v>0</v>
      </c>
      <c r="AE77" s="71">
        <f t="shared" si="45"/>
        <v>0</v>
      </c>
      <c r="AF77" s="68">
        <f>IF(AE77&lt;=HORAS!$B$115,0,IF(AE77&lt;=HORAS!$B$116,0.25,IF(AE77&lt;=HORAS!$B$117,0.5,IF(AE77&lt;=HORAS!$B$114,0.75,1))))</f>
        <v>0</v>
      </c>
      <c r="AG77" s="67">
        <f t="shared" si="46"/>
        <v>0</v>
      </c>
      <c r="AH77" s="67">
        <f>IF(AA77&gt;=8,IF(E77&lt;HORAS!$B$97,AF77,0),0)</f>
        <v>0</v>
      </c>
      <c r="AI77" s="67">
        <f>IF(E77&gt;=HORAS!$B$97,AF77,0)</f>
        <v>0</v>
      </c>
      <c r="AJ77" s="67">
        <f t="shared" si="28"/>
        <v>0</v>
      </c>
      <c r="AK77" s="67">
        <f t="shared" si="28"/>
        <v>0</v>
      </c>
      <c r="AL77" s="71">
        <f t="shared" si="47"/>
        <v>0</v>
      </c>
      <c r="AN77" s="59">
        <f t="shared" si="48"/>
        <v>0</v>
      </c>
      <c r="AO77" s="58">
        <f>IF(H77=1,IF(D77&lt;HORAS!$B$104,HORAS!$D$104-HORAS!$B$104,HORAS!$D$104-D77),0)</f>
        <v>0</v>
      </c>
      <c r="AP77" s="58">
        <f>IF(H77=1,IF(E77&gt;HORAS!$C$104,HORAS!$C$104,E77),0)</f>
        <v>0</v>
      </c>
      <c r="AQ77" s="58">
        <f t="shared" si="49"/>
        <v>0</v>
      </c>
      <c r="AR77" s="72">
        <f t="shared" si="50"/>
        <v>0</v>
      </c>
      <c r="AS77" s="72">
        <f t="shared" si="51"/>
        <v>0</v>
      </c>
      <c r="AT77" s="68">
        <f>IF(AS77&lt;=HORAS!$B$115,0,IF(AS77&lt;=HORAS!$B$116,0.25,IF(AS77&lt;=HORAS!$B$117,0.5,IF(AS77&lt;=HORAS!$B$114,0.75,1))))</f>
        <v>0</v>
      </c>
      <c r="AU77" s="67">
        <f t="shared" si="52"/>
        <v>0</v>
      </c>
      <c r="AV77" s="59">
        <f>IF(H77=1,IF(E77&gt;HORAS!$C$104,E77-HORAS!$C$104),0)</f>
        <v>0</v>
      </c>
      <c r="AW77" s="67">
        <f t="shared" si="53"/>
        <v>0</v>
      </c>
      <c r="AX77" s="67">
        <f t="shared" si="54"/>
        <v>0</v>
      </c>
      <c r="AY77" s="68">
        <f>IF(AX77&lt;=HORAS!$B$115,0,IF(AX77&lt;=HORAS!$B$116,0.25,IF(AX77&lt;=HORAS!$B$117,0.5,IF(AX77&lt;=HORAS!$B$114,0.75,1))))</f>
        <v>0</v>
      </c>
      <c r="AZ77" s="67">
        <f t="shared" si="55"/>
        <v>0</v>
      </c>
      <c r="BA77" s="67"/>
    </row>
    <row r="78" spans="1:53" s="72" customFormat="1" hidden="1" x14ac:dyDescent="0.2">
      <c r="A78" s="64" t="s">
        <v>219</v>
      </c>
      <c r="B78" s="64" t="s">
        <v>7</v>
      </c>
      <c r="C78" s="61"/>
      <c r="D78" s="62"/>
      <c r="E78" s="59"/>
      <c r="F78" s="66">
        <f>IF(G78=1,0,IF(E78&gt;HORAS!$B$96,E78-HORAS!$B$96,))</f>
        <v>0</v>
      </c>
      <c r="G78" s="67">
        <f t="shared" si="29"/>
        <v>0</v>
      </c>
      <c r="H78" s="67">
        <f>IF(D78&gt;=HORAS!$B$103,1,0)</f>
        <v>0</v>
      </c>
      <c r="I78" s="68">
        <f t="shared" si="30"/>
        <v>0</v>
      </c>
      <c r="J78" s="68">
        <f>IF(I78&lt;=HORAS!$B$115,0,IF(I78&lt;=HORAS!$B$116,0.25,IF(I78&lt;=HORAS!$B$117,0.5,IF(I78&lt;=HORAS!$B$114,0.75,1))))</f>
        <v>0</v>
      </c>
      <c r="K78" s="69">
        <f>IF(G78=1,0,IF(E78&gt;HORAS!$B$97,E78-HORAS!$B$97,0))</f>
        <v>0</v>
      </c>
      <c r="L78" s="68">
        <f t="shared" si="31"/>
        <v>0</v>
      </c>
      <c r="M78" s="68">
        <f t="shared" si="32"/>
        <v>0</v>
      </c>
      <c r="N78" s="67">
        <f t="shared" si="33"/>
        <v>0</v>
      </c>
      <c r="O78" s="67">
        <f>IF(E78&lt;HORAS!$B$97,J78,0)</f>
        <v>0</v>
      </c>
      <c r="P78" s="67">
        <f t="shared" si="34"/>
        <v>0</v>
      </c>
      <c r="Q78" s="67">
        <f>IF(E78&gt;HORAS!$B$97,J78,0)</f>
        <v>0</v>
      </c>
      <c r="R78" s="67">
        <f t="shared" si="35"/>
        <v>0</v>
      </c>
      <c r="S78" s="67">
        <f t="shared" si="36"/>
        <v>0</v>
      </c>
      <c r="T78" s="67"/>
      <c r="U78" s="67">
        <f t="shared" si="37"/>
        <v>6</v>
      </c>
      <c r="V78" s="70" t="e">
        <f>VLOOKUP(C78,HORAS!$A$120:$A$137,1,FALSE)</f>
        <v>#N/A</v>
      </c>
      <c r="W78" s="67" t="b">
        <f t="shared" si="38"/>
        <v>1</v>
      </c>
      <c r="X78" s="59">
        <f t="shared" si="39"/>
        <v>0</v>
      </c>
      <c r="Y78" s="71">
        <f t="shared" si="40"/>
        <v>0</v>
      </c>
      <c r="Z78" s="71">
        <f t="shared" si="41"/>
        <v>0</v>
      </c>
      <c r="AA78" s="67">
        <f t="shared" si="42"/>
        <v>0</v>
      </c>
      <c r="AB78" s="67">
        <f t="shared" si="43"/>
        <v>0</v>
      </c>
      <c r="AC78" s="69">
        <f>IF(U78=7,IF(E78&gt;HORAS!$B$97,E78-HORAS!$B$97,0),IF(W78=FALSE,IF(E78&gt;HORAS!$B$97,E78-HORAS!$B$97,0),0))</f>
        <v>0</v>
      </c>
      <c r="AD78" s="71">
        <f t="shared" si="44"/>
        <v>0</v>
      </c>
      <c r="AE78" s="71">
        <f t="shared" si="45"/>
        <v>0</v>
      </c>
      <c r="AF78" s="68">
        <f>IF(AE78&lt;=HORAS!$B$115,0,IF(AE78&lt;=HORAS!$B$116,0.25,IF(AE78&lt;=HORAS!$B$117,0.5,IF(AE78&lt;=HORAS!$B$114,0.75,1))))</f>
        <v>0</v>
      </c>
      <c r="AG78" s="67">
        <f t="shared" si="46"/>
        <v>0</v>
      </c>
      <c r="AH78" s="67">
        <f>IF(AA78&gt;=8,IF(E78&lt;HORAS!$B$97,AF78,0),0)</f>
        <v>0</v>
      </c>
      <c r="AI78" s="67">
        <f>IF(E78&gt;=HORAS!$B$97,AF78,0)</f>
        <v>0</v>
      </c>
      <c r="AJ78" s="67">
        <f t="shared" si="28"/>
        <v>0</v>
      </c>
      <c r="AK78" s="67">
        <f t="shared" si="28"/>
        <v>0</v>
      </c>
      <c r="AL78" s="71">
        <f t="shared" si="47"/>
        <v>0</v>
      </c>
      <c r="AN78" s="59">
        <f t="shared" si="48"/>
        <v>0</v>
      </c>
      <c r="AO78" s="58">
        <f>IF(H78=1,IF(D78&lt;HORAS!$B$104,HORAS!$D$104-HORAS!$B$104,HORAS!$D$104-D78),0)</f>
        <v>0</v>
      </c>
      <c r="AP78" s="58">
        <f>IF(H78=1,IF(E78&gt;HORAS!$C$104,HORAS!$C$104,E78),0)</f>
        <v>0</v>
      </c>
      <c r="AQ78" s="58">
        <f t="shared" si="49"/>
        <v>0</v>
      </c>
      <c r="AR78" s="72">
        <f t="shared" si="50"/>
        <v>0</v>
      </c>
      <c r="AS78" s="72">
        <f t="shared" si="51"/>
        <v>0</v>
      </c>
      <c r="AT78" s="68">
        <f>IF(AS78&lt;=HORAS!$B$115,0,IF(AS78&lt;=HORAS!$B$116,0.25,IF(AS78&lt;=HORAS!$B$117,0.5,IF(AS78&lt;=HORAS!$B$114,0.75,1))))</f>
        <v>0</v>
      </c>
      <c r="AU78" s="67">
        <f t="shared" si="52"/>
        <v>0</v>
      </c>
      <c r="AV78" s="59">
        <f>IF(H78=1,IF(E78&gt;HORAS!$C$104,E78-HORAS!$C$104),0)</f>
        <v>0</v>
      </c>
      <c r="AW78" s="67">
        <f t="shared" si="53"/>
        <v>0</v>
      </c>
      <c r="AX78" s="67">
        <f t="shared" si="54"/>
        <v>0</v>
      </c>
      <c r="AY78" s="68">
        <f>IF(AX78&lt;=HORAS!$B$115,0,IF(AX78&lt;=HORAS!$B$116,0.25,IF(AX78&lt;=HORAS!$B$117,0.5,IF(AX78&lt;=HORAS!$B$114,0.75,1))))</f>
        <v>0</v>
      </c>
      <c r="AZ78" s="67">
        <f t="shared" si="55"/>
        <v>0</v>
      </c>
      <c r="BA78" s="67"/>
    </row>
    <row r="79" spans="1:53" s="72" customFormat="1" hidden="1" x14ac:dyDescent="0.2">
      <c r="A79" s="64" t="s">
        <v>219</v>
      </c>
      <c r="B79" s="64" t="s">
        <v>7</v>
      </c>
      <c r="C79" s="61"/>
      <c r="D79" s="62"/>
      <c r="E79" s="59"/>
      <c r="F79" s="66">
        <f>IF(G79=1,0,IF(E79&gt;HORAS!$B$96,E79-HORAS!$B$96,))</f>
        <v>0</v>
      </c>
      <c r="G79" s="67">
        <f t="shared" si="29"/>
        <v>0</v>
      </c>
      <c r="H79" s="67">
        <f>IF(D79&gt;=HORAS!$B$103,1,0)</f>
        <v>0</v>
      </c>
      <c r="I79" s="68">
        <f t="shared" si="30"/>
        <v>0</v>
      </c>
      <c r="J79" s="68">
        <f>IF(I79&lt;=HORAS!$B$115,0,IF(I79&lt;=HORAS!$B$116,0.25,IF(I79&lt;=HORAS!$B$117,0.5,IF(I79&lt;=HORAS!$B$114,0.75,1))))</f>
        <v>0</v>
      </c>
      <c r="K79" s="69">
        <f>IF(G79=1,0,IF(E79&gt;HORAS!$B$97,E79-HORAS!$B$97,0))</f>
        <v>0</v>
      </c>
      <c r="L79" s="68">
        <f t="shared" si="31"/>
        <v>0</v>
      </c>
      <c r="M79" s="68">
        <f t="shared" si="32"/>
        <v>0</v>
      </c>
      <c r="N79" s="67">
        <f t="shared" si="33"/>
        <v>0</v>
      </c>
      <c r="O79" s="67">
        <f>IF(E79&lt;HORAS!$B$97,J79,0)</f>
        <v>0</v>
      </c>
      <c r="P79" s="67">
        <f t="shared" si="34"/>
        <v>0</v>
      </c>
      <c r="Q79" s="67">
        <f>IF(E79&gt;HORAS!$B$97,J79,0)</f>
        <v>0</v>
      </c>
      <c r="R79" s="67">
        <f t="shared" si="35"/>
        <v>0</v>
      </c>
      <c r="S79" s="67">
        <f t="shared" si="36"/>
        <v>0</v>
      </c>
      <c r="T79" s="67"/>
      <c r="U79" s="67">
        <f t="shared" si="37"/>
        <v>6</v>
      </c>
      <c r="V79" s="70" t="e">
        <f>VLOOKUP(C79,HORAS!$A$120:$A$137,1,FALSE)</f>
        <v>#N/A</v>
      </c>
      <c r="W79" s="67" t="b">
        <f t="shared" si="38"/>
        <v>1</v>
      </c>
      <c r="X79" s="59">
        <f t="shared" si="39"/>
        <v>0</v>
      </c>
      <c r="Y79" s="71">
        <f t="shared" si="40"/>
        <v>0</v>
      </c>
      <c r="Z79" s="71">
        <f t="shared" si="41"/>
        <v>0</v>
      </c>
      <c r="AA79" s="67">
        <f t="shared" si="42"/>
        <v>0</v>
      </c>
      <c r="AB79" s="67">
        <f t="shared" si="43"/>
        <v>0</v>
      </c>
      <c r="AC79" s="69">
        <f>IF(U79=7,IF(E79&gt;HORAS!$B$97,E79-HORAS!$B$97,0),IF(W79=FALSE,IF(E79&gt;HORAS!$B$97,E79-HORAS!$B$97,0),0))</f>
        <v>0</v>
      </c>
      <c r="AD79" s="71">
        <f t="shared" si="44"/>
        <v>0</v>
      </c>
      <c r="AE79" s="71">
        <f t="shared" si="45"/>
        <v>0</v>
      </c>
      <c r="AF79" s="68">
        <f>IF(AE79&lt;=HORAS!$B$115,0,IF(AE79&lt;=HORAS!$B$116,0.25,IF(AE79&lt;=HORAS!$B$117,0.5,IF(AE79&lt;=HORAS!$B$114,0.75,1))))</f>
        <v>0</v>
      </c>
      <c r="AG79" s="67">
        <f t="shared" si="46"/>
        <v>0</v>
      </c>
      <c r="AH79" s="67">
        <f>IF(AA79&gt;=8,IF(E79&lt;HORAS!$B$97,AF79,0),0)</f>
        <v>0</v>
      </c>
      <c r="AI79" s="67">
        <f>IF(E79&gt;=HORAS!$B$97,AF79,0)</f>
        <v>0</v>
      </c>
      <c r="AJ79" s="67">
        <f t="shared" si="28"/>
        <v>0</v>
      </c>
      <c r="AK79" s="67">
        <f t="shared" si="28"/>
        <v>0</v>
      </c>
      <c r="AL79" s="71">
        <f t="shared" si="47"/>
        <v>0</v>
      </c>
      <c r="AN79" s="59">
        <f t="shared" si="48"/>
        <v>0</v>
      </c>
      <c r="AO79" s="58">
        <f>IF(H79=1,IF(D79&lt;HORAS!$B$104,HORAS!$D$104-HORAS!$B$104,HORAS!$D$104-D79),0)</f>
        <v>0</v>
      </c>
      <c r="AP79" s="58">
        <f>IF(H79=1,IF(E79&gt;HORAS!$C$104,HORAS!$C$104,E79),0)</f>
        <v>0</v>
      </c>
      <c r="AQ79" s="58">
        <f t="shared" si="49"/>
        <v>0</v>
      </c>
      <c r="AR79" s="72">
        <f t="shared" si="50"/>
        <v>0</v>
      </c>
      <c r="AS79" s="72">
        <f t="shared" si="51"/>
        <v>0</v>
      </c>
      <c r="AT79" s="68">
        <f>IF(AS79&lt;=HORAS!$B$115,0,IF(AS79&lt;=HORAS!$B$116,0.25,IF(AS79&lt;=HORAS!$B$117,0.5,IF(AS79&lt;=HORAS!$B$114,0.75,1))))</f>
        <v>0</v>
      </c>
      <c r="AU79" s="67">
        <f t="shared" si="52"/>
        <v>0</v>
      </c>
      <c r="AV79" s="59">
        <f>IF(H79=1,IF(E79&gt;HORAS!$C$104,E79-HORAS!$C$104),0)</f>
        <v>0</v>
      </c>
      <c r="AW79" s="67">
        <f t="shared" si="53"/>
        <v>0</v>
      </c>
      <c r="AX79" s="67">
        <f t="shared" si="54"/>
        <v>0</v>
      </c>
      <c r="AY79" s="68">
        <f>IF(AX79&lt;=HORAS!$B$115,0,IF(AX79&lt;=HORAS!$B$116,0.25,IF(AX79&lt;=HORAS!$B$117,0.5,IF(AX79&lt;=HORAS!$B$114,0.75,1))))</f>
        <v>0</v>
      </c>
      <c r="AZ79" s="67">
        <f t="shared" si="55"/>
        <v>0</v>
      </c>
      <c r="BA79" s="67"/>
    </row>
    <row r="80" spans="1:53" s="72" customFormat="1" hidden="1" x14ac:dyDescent="0.2">
      <c r="A80" s="64" t="s">
        <v>219</v>
      </c>
      <c r="B80" s="64" t="s">
        <v>7</v>
      </c>
      <c r="C80" s="61"/>
      <c r="D80" s="62"/>
      <c r="E80" s="59"/>
      <c r="F80" s="66">
        <f>IF(G80=1,0,IF(E80&gt;HORAS!$B$96,E80-HORAS!$B$96,))</f>
        <v>0</v>
      </c>
      <c r="G80" s="67">
        <f t="shared" si="29"/>
        <v>0</v>
      </c>
      <c r="H80" s="67">
        <f>IF(D80&gt;=HORAS!$B$103,1,0)</f>
        <v>0</v>
      </c>
      <c r="I80" s="68">
        <f t="shared" si="30"/>
        <v>0</v>
      </c>
      <c r="J80" s="68">
        <f>IF(I80&lt;=HORAS!$B$115,0,IF(I80&lt;=HORAS!$B$116,0.25,IF(I80&lt;=HORAS!$B$117,0.5,IF(I80&lt;=HORAS!$B$114,0.75,1))))</f>
        <v>0</v>
      </c>
      <c r="K80" s="69">
        <f>IF(G80=1,0,IF(E80&gt;HORAS!$B$97,E80-HORAS!$B$97,0))</f>
        <v>0</v>
      </c>
      <c r="L80" s="68">
        <f t="shared" si="31"/>
        <v>0</v>
      </c>
      <c r="M80" s="68">
        <f t="shared" si="32"/>
        <v>0</v>
      </c>
      <c r="N80" s="67">
        <f t="shared" si="33"/>
        <v>0</v>
      </c>
      <c r="O80" s="67">
        <f>IF(E80&lt;HORAS!$B$97,J80,0)</f>
        <v>0</v>
      </c>
      <c r="P80" s="67">
        <f t="shared" si="34"/>
        <v>0</v>
      </c>
      <c r="Q80" s="67">
        <f>IF(E80&gt;HORAS!$B$97,J80,0)</f>
        <v>0</v>
      </c>
      <c r="R80" s="67">
        <f t="shared" si="35"/>
        <v>0</v>
      </c>
      <c r="S80" s="67">
        <f t="shared" si="36"/>
        <v>0</v>
      </c>
      <c r="T80" s="67"/>
      <c r="U80" s="67">
        <f t="shared" si="37"/>
        <v>6</v>
      </c>
      <c r="V80" s="70" t="e">
        <f>VLOOKUP(C80,HORAS!$A$120:$A$137,1,FALSE)</f>
        <v>#N/A</v>
      </c>
      <c r="W80" s="67" t="b">
        <f t="shared" si="38"/>
        <v>1</v>
      </c>
      <c r="X80" s="59">
        <f t="shared" si="39"/>
        <v>0</v>
      </c>
      <c r="Y80" s="71">
        <f t="shared" si="40"/>
        <v>0</v>
      </c>
      <c r="Z80" s="71">
        <f t="shared" si="41"/>
        <v>0</v>
      </c>
      <c r="AA80" s="67">
        <f t="shared" si="42"/>
        <v>0</v>
      </c>
      <c r="AB80" s="67">
        <f t="shared" si="43"/>
        <v>0</v>
      </c>
      <c r="AC80" s="69">
        <f>IF(U80=7,IF(E80&gt;HORAS!$B$97,E80-HORAS!$B$97,0),IF(W80=FALSE,IF(E80&gt;HORAS!$B$97,E80-HORAS!$B$97,0),0))</f>
        <v>0</v>
      </c>
      <c r="AD80" s="71">
        <f t="shared" si="44"/>
        <v>0</v>
      </c>
      <c r="AE80" s="71">
        <f t="shared" si="45"/>
        <v>0</v>
      </c>
      <c r="AF80" s="68">
        <f>IF(AE80&lt;=HORAS!$B$115,0,IF(AE80&lt;=HORAS!$B$116,0.25,IF(AE80&lt;=HORAS!$B$117,0.5,IF(AE80&lt;=HORAS!$B$114,0.75,1))))</f>
        <v>0</v>
      </c>
      <c r="AG80" s="67">
        <f t="shared" si="46"/>
        <v>0</v>
      </c>
      <c r="AH80" s="67">
        <f>IF(AA80&gt;=8,IF(E80&lt;HORAS!$B$97,AF80,0),0)</f>
        <v>0</v>
      </c>
      <c r="AI80" s="67">
        <f>IF(E80&gt;=HORAS!$B$97,AF80,0)</f>
        <v>0</v>
      </c>
      <c r="AJ80" s="67">
        <f t="shared" si="28"/>
        <v>0</v>
      </c>
      <c r="AK80" s="67">
        <f t="shared" si="28"/>
        <v>0</v>
      </c>
      <c r="AL80" s="71">
        <f t="shared" si="47"/>
        <v>0</v>
      </c>
      <c r="AN80" s="59">
        <f t="shared" si="48"/>
        <v>0</v>
      </c>
      <c r="AO80" s="58">
        <f>IF(H80=1,IF(D80&lt;HORAS!$B$104,HORAS!$D$104-HORAS!$B$104,HORAS!$D$104-D80),0)</f>
        <v>0</v>
      </c>
      <c r="AP80" s="58">
        <f>IF(H80=1,IF(E80&gt;HORAS!$C$104,HORAS!$C$104,E80),0)</f>
        <v>0</v>
      </c>
      <c r="AQ80" s="58">
        <f t="shared" si="49"/>
        <v>0</v>
      </c>
      <c r="AR80" s="72">
        <f t="shared" si="50"/>
        <v>0</v>
      </c>
      <c r="AS80" s="72">
        <f t="shared" si="51"/>
        <v>0</v>
      </c>
      <c r="AT80" s="68">
        <f>IF(AS80&lt;=HORAS!$B$115,0,IF(AS80&lt;=HORAS!$B$116,0.25,IF(AS80&lt;=HORAS!$B$117,0.5,IF(AS80&lt;=HORAS!$B$114,0.75,1))))</f>
        <v>0</v>
      </c>
      <c r="AU80" s="67">
        <f t="shared" si="52"/>
        <v>0</v>
      </c>
      <c r="AV80" s="59">
        <f>IF(H80=1,IF(E80&gt;HORAS!$C$104,E80-HORAS!$C$104),0)</f>
        <v>0</v>
      </c>
      <c r="AW80" s="67">
        <f t="shared" si="53"/>
        <v>0</v>
      </c>
      <c r="AX80" s="67">
        <f t="shared" si="54"/>
        <v>0</v>
      </c>
      <c r="AY80" s="68">
        <f>IF(AX80&lt;=HORAS!$B$115,0,IF(AX80&lt;=HORAS!$B$116,0.25,IF(AX80&lt;=HORAS!$B$117,0.5,IF(AX80&lt;=HORAS!$B$114,0.75,1))))</f>
        <v>0</v>
      </c>
      <c r="AZ80" s="67">
        <f t="shared" si="55"/>
        <v>0</v>
      </c>
      <c r="BA80" s="67"/>
    </row>
    <row r="81" spans="1:53" s="72" customFormat="1" hidden="1" x14ac:dyDescent="0.2">
      <c r="A81" s="64" t="s">
        <v>220</v>
      </c>
      <c r="B81" s="64" t="s">
        <v>7</v>
      </c>
      <c r="C81" s="61"/>
      <c r="D81" s="62"/>
      <c r="E81" s="59"/>
      <c r="F81" s="66">
        <f>IF(G81=1,0,IF(E81&gt;HORAS!$B$96,E81-HORAS!$B$96,))</f>
        <v>0</v>
      </c>
      <c r="G81" s="67">
        <f t="shared" si="29"/>
        <v>0</v>
      </c>
      <c r="H81" s="67">
        <f>IF(D81&gt;=HORAS!$B$103,1,0)</f>
        <v>0</v>
      </c>
      <c r="I81" s="68">
        <f t="shared" si="30"/>
        <v>0</v>
      </c>
      <c r="J81" s="68">
        <f>IF(I81&lt;=HORAS!$B$115,0,IF(I81&lt;=HORAS!$B$116,0.25,IF(I81&lt;=HORAS!$B$117,0.5,IF(I81&lt;=HORAS!$B$114,0.75,1))))</f>
        <v>0</v>
      </c>
      <c r="K81" s="69">
        <f>IF(G81=1,0,IF(E81&gt;HORAS!$B$97,E81-HORAS!$B$97,0))</f>
        <v>0</v>
      </c>
      <c r="L81" s="68">
        <f t="shared" si="31"/>
        <v>0</v>
      </c>
      <c r="M81" s="68">
        <f t="shared" si="32"/>
        <v>0</v>
      </c>
      <c r="N81" s="67">
        <f t="shared" si="33"/>
        <v>0</v>
      </c>
      <c r="O81" s="67">
        <f>IF(E81&lt;HORAS!$B$97,J81,0)</f>
        <v>0</v>
      </c>
      <c r="P81" s="67">
        <f t="shared" si="34"/>
        <v>0</v>
      </c>
      <c r="Q81" s="67">
        <f>IF(E81&gt;HORAS!$B$97,J81,0)</f>
        <v>0</v>
      </c>
      <c r="R81" s="67">
        <f t="shared" si="35"/>
        <v>0</v>
      </c>
      <c r="S81" s="67">
        <f t="shared" si="36"/>
        <v>0</v>
      </c>
      <c r="T81" s="67"/>
      <c r="U81" s="67">
        <f t="shared" si="37"/>
        <v>6</v>
      </c>
      <c r="V81" s="70" t="e">
        <f>VLOOKUP(C81,HORAS!$A$120:$A$137,1,FALSE)</f>
        <v>#N/A</v>
      </c>
      <c r="W81" s="67" t="b">
        <f t="shared" si="38"/>
        <v>1</v>
      </c>
      <c r="X81" s="59">
        <f t="shared" si="39"/>
        <v>0</v>
      </c>
      <c r="Y81" s="71">
        <f t="shared" si="40"/>
        <v>0</v>
      </c>
      <c r="Z81" s="71">
        <f t="shared" si="41"/>
        <v>0</v>
      </c>
      <c r="AA81" s="67">
        <f t="shared" si="42"/>
        <v>0</v>
      </c>
      <c r="AB81" s="67">
        <f t="shared" si="43"/>
        <v>0</v>
      </c>
      <c r="AC81" s="69">
        <f>IF(U81=7,IF(E81&gt;HORAS!$B$97,E81-HORAS!$B$97,0),IF(W81=FALSE,IF(E81&gt;HORAS!$B$97,E81-HORAS!$B$97,0),0))</f>
        <v>0</v>
      </c>
      <c r="AD81" s="71">
        <f t="shared" si="44"/>
        <v>0</v>
      </c>
      <c r="AE81" s="71">
        <f t="shared" si="45"/>
        <v>0</v>
      </c>
      <c r="AF81" s="68">
        <f>IF(AE81&lt;=HORAS!$B$115,0,IF(AE81&lt;=HORAS!$B$116,0.25,IF(AE81&lt;=HORAS!$B$117,0.5,IF(AE81&lt;=HORAS!$B$114,0.75,1))))</f>
        <v>0</v>
      </c>
      <c r="AG81" s="67">
        <f t="shared" si="46"/>
        <v>0</v>
      </c>
      <c r="AH81" s="67">
        <f>IF(AA81&gt;=8,IF(E81&lt;HORAS!$B$97,AF81,0),0)</f>
        <v>0</v>
      </c>
      <c r="AI81" s="67">
        <f>IF(E81&gt;=HORAS!$B$97,AF81,0)</f>
        <v>0</v>
      </c>
      <c r="AJ81" s="67">
        <f t="shared" si="28"/>
        <v>0</v>
      </c>
      <c r="AK81" s="67">
        <f t="shared" si="28"/>
        <v>0</v>
      </c>
      <c r="AL81" s="71">
        <f t="shared" si="47"/>
        <v>0</v>
      </c>
      <c r="AN81" s="59">
        <f t="shared" si="48"/>
        <v>0</v>
      </c>
      <c r="AO81" s="58">
        <f>IF(H81=1,IF(D81&lt;HORAS!$B$104,HORAS!$D$104-HORAS!$B$104,HORAS!$D$104-D81),0)</f>
        <v>0</v>
      </c>
      <c r="AP81" s="58">
        <f>IF(H81=1,IF(E81&gt;HORAS!$C$104,HORAS!$C$104,E81),0)</f>
        <v>0</v>
      </c>
      <c r="AQ81" s="58">
        <f t="shared" si="49"/>
        <v>0</v>
      </c>
      <c r="AR81" s="72">
        <f t="shared" si="50"/>
        <v>0</v>
      </c>
      <c r="AS81" s="72">
        <f t="shared" si="51"/>
        <v>0</v>
      </c>
      <c r="AT81" s="68">
        <f>IF(AS81&lt;=HORAS!$B$115,0,IF(AS81&lt;=HORAS!$B$116,0.25,IF(AS81&lt;=HORAS!$B$117,0.5,IF(AS81&lt;=HORAS!$B$114,0.75,1))))</f>
        <v>0</v>
      </c>
      <c r="AU81" s="67">
        <f t="shared" si="52"/>
        <v>0</v>
      </c>
      <c r="AV81" s="59">
        <f>IF(H81=1,IF(E81&gt;HORAS!$C$104,E81-HORAS!$C$104),0)</f>
        <v>0</v>
      </c>
      <c r="AW81" s="67">
        <f t="shared" si="53"/>
        <v>0</v>
      </c>
      <c r="AX81" s="67">
        <f t="shared" si="54"/>
        <v>0</v>
      </c>
      <c r="AY81" s="68">
        <f>IF(AX81&lt;=HORAS!$B$115,0,IF(AX81&lt;=HORAS!$B$116,0.25,IF(AX81&lt;=HORAS!$B$117,0.5,IF(AX81&lt;=HORAS!$B$114,0.75,1))))</f>
        <v>0</v>
      </c>
      <c r="AZ81" s="67">
        <f t="shared" si="55"/>
        <v>0</v>
      </c>
      <c r="BA81" s="67"/>
    </row>
    <row r="82" spans="1:53" s="72" customFormat="1" hidden="1" x14ac:dyDescent="0.2">
      <c r="A82" s="64" t="s">
        <v>220</v>
      </c>
      <c r="B82" s="64" t="s">
        <v>7</v>
      </c>
      <c r="C82" s="61"/>
      <c r="D82" s="62"/>
      <c r="E82" s="59"/>
      <c r="F82" s="66">
        <f>IF(G82=1,0,IF(E82&gt;HORAS!$B$96,E82-HORAS!$B$96,))</f>
        <v>0</v>
      </c>
      <c r="G82" s="67">
        <f t="shared" si="29"/>
        <v>0</v>
      </c>
      <c r="H82" s="67">
        <f>IF(D82&gt;=HORAS!$B$103,1,0)</f>
        <v>0</v>
      </c>
      <c r="I82" s="68">
        <f t="shared" si="30"/>
        <v>0</v>
      </c>
      <c r="J82" s="68">
        <f>IF(I82&lt;=HORAS!$B$115,0,IF(I82&lt;=HORAS!$B$116,0.25,IF(I82&lt;=HORAS!$B$117,0.5,IF(I82&lt;=HORAS!$B$114,0.75,1))))</f>
        <v>0</v>
      </c>
      <c r="K82" s="69">
        <f>IF(G82=1,0,IF(E82&gt;HORAS!$B$97,E82-HORAS!$B$97,0))</f>
        <v>0</v>
      </c>
      <c r="L82" s="68">
        <f t="shared" si="31"/>
        <v>0</v>
      </c>
      <c r="M82" s="68">
        <f t="shared" si="32"/>
        <v>0</v>
      </c>
      <c r="N82" s="67">
        <f t="shared" si="33"/>
        <v>0</v>
      </c>
      <c r="O82" s="67">
        <f>IF(E82&lt;HORAS!$B$97,J82,0)</f>
        <v>0</v>
      </c>
      <c r="P82" s="67">
        <f t="shared" si="34"/>
        <v>0</v>
      </c>
      <c r="Q82" s="67">
        <f>IF(E82&gt;HORAS!$B$97,J82,0)</f>
        <v>0</v>
      </c>
      <c r="R82" s="67">
        <f t="shared" si="35"/>
        <v>0</v>
      </c>
      <c r="S82" s="67">
        <f t="shared" si="36"/>
        <v>0</v>
      </c>
      <c r="T82" s="67"/>
      <c r="U82" s="67">
        <f t="shared" si="37"/>
        <v>6</v>
      </c>
      <c r="V82" s="70" t="e">
        <f>VLOOKUP(C82,HORAS!$A$120:$A$137,1,FALSE)</f>
        <v>#N/A</v>
      </c>
      <c r="W82" s="67" t="b">
        <f t="shared" si="38"/>
        <v>1</v>
      </c>
      <c r="X82" s="59">
        <f t="shared" si="39"/>
        <v>0</v>
      </c>
      <c r="Y82" s="71">
        <f t="shared" si="40"/>
        <v>0</v>
      </c>
      <c r="Z82" s="71">
        <f t="shared" si="41"/>
        <v>0</v>
      </c>
      <c r="AA82" s="67">
        <f t="shared" si="42"/>
        <v>0</v>
      </c>
      <c r="AB82" s="67">
        <f t="shared" si="43"/>
        <v>0</v>
      </c>
      <c r="AC82" s="69">
        <f>IF(U82=7,IF(E82&gt;HORAS!$B$97,E82-HORAS!$B$97,0),IF(W82=FALSE,IF(E82&gt;HORAS!$B$97,E82-HORAS!$B$97,0),0))</f>
        <v>0</v>
      </c>
      <c r="AD82" s="71">
        <f t="shared" si="44"/>
        <v>0</v>
      </c>
      <c r="AE82" s="71">
        <f t="shared" si="45"/>
        <v>0</v>
      </c>
      <c r="AF82" s="68">
        <f>IF(AE82&lt;=HORAS!$B$115,0,IF(AE82&lt;=HORAS!$B$116,0.25,IF(AE82&lt;=HORAS!$B$117,0.5,IF(AE82&lt;=HORAS!$B$114,0.75,1))))</f>
        <v>0</v>
      </c>
      <c r="AG82" s="67">
        <f t="shared" si="46"/>
        <v>0</v>
      </c>
      <c r="AH82" s="67">
        <f>IF(AA82&gt;=8,IF(E82&lt;HORAS!$B$97,AF82,0),0)</f>
        <v>0</v>
      </c>
      <c r="AI82" s="67">
        <f>IF(E82&gt;=HORAS!$B$97,AF82,0)</f>
        <v>0</v>
      </c>
      <c r="AJ82" s="67">
        <f t="shared" si="28"/>
        <v>0</v>
      </c>
      <c r="AK82" s="67">
        <f t="shared" si="28"/>
        <v>0</v>
      </c>
      <c r="AL82" s="71">
        <f t="shared" si="47"/>
        <v>0</v>
      </c>
      <c r="AN82" s="59">
        <f t="shared" si="48"/>
        <v>0</v>
      </c>
      <c r="AO82" s="58">
        <f>IF(H82=1,IF(D82&lt;HORAS!$B$104,HORAS!$D$104-HORAS!$B$104,HORAS!$D$104-D82),0)</f>
        <v>0</v>
      </c>
      <c r="AP82" s="58">
        <f>IF(H82=1,IF(E82&gt;HORAS!$C$104,HORAS!$C$104,E82),0)</f>
        <v>0</v>
      </c>
      <c r="AQ82" s="58">
        <f t="shared" si="49"/>
        <v>0</v>
      </c>
      <c r="AR82" s="72">
        <f t="shared" si="50"/>
        <v>0</v>
      </c>
      <c r="AS82" s="72">
        <f t="shared" si="51"/>
        <v>0</v>
      </c>
      <c r="AT82" s="68">
        <f>IF(AS82&lt;=HORAS!$B$115,0,IF(AS82&lt;=HORAS!$B$116,0.25,IF(AS82&lt;=HORAS!$B$117,0.5,IF(AS82&lt;=HORAS!$B$114,0.75,1))))</f>
        <v>0</v>
      </c>
      <c r="AU82" s="67">
        <f t="shared" si="52"/>
        <v>0</v>
      </c>
      <c r="AV82" s="59">
        <f>IF(H82=1,IF(E82&gt;HORAS!$C$104,E82-HORAS!$C$104),0)</f>
        <v>0</v>
      </c>
      <c r="AW82" s="67">
        <f t="shared" si="53"/>
        <v>0</v>
      </c>
      <c r="AX82" s="67">
        <f t="shared" si="54"/>
        <v>0</v>
      </c>
      <c r="AY82" s="68">
        <f>IF(AX82&lt;=HORAS!$B$115,0,IF(AX82&lt;=HORAS!$B$116,0.25,IF(AX82&lt;=HORAS!$B$117,0.5,IF(AX82&lt;=HORAS!$B$114,0.75,1))))</f>
        <v>0</v>
      </c>
      <c r="AZ82" s="67">
        <f t="shared" si="55"/>
        <v>0</v>
      </c>
      <c r="BA82" s="67"/>
    </row>
    <row r="83" spans="1:53" s="72" customFormat="1" hidden="1" x14ac:dyDescent="0.2">
      <c r="A83" s="64" t="s">
        <v>220</v>
      </c>
      <c r="B83" s="64" t="s">
        <v>7</v>
      </c>
      <c r="C83" s="61"/>
      <c r="D83" s="62"/>
      <c r="E83" s="59"/>
      <c r="F83" s="66">
        <f>IF(G83=1,0,IF(E83&gt;HORAS!$B$96,E83-HORAS!$B$96,))</f>
        <v>0</v>
      </c>
      <c r="G83" s="67">
        <f t="shared" si="29"/>
        <v>0</v>
      </c>
      <c r="H83" s="67">
        <f>IF(D83&gt;=HORAS!$B$103,1,0)</f>
        <v>0</v>
      </c>
      <c r="I83" s="68">
        <f t="shared" si="30"/>
        <v>0</v>
      </c>
      <c r="J83" s="68">
        <f>IF(I83&lt;=HORAS!$B$115,0,IF(I83&lt;=HORAS!$B$116,0.25,IF(I83&lt;=HORAS!$B$117,0.5,IF(I83&lt;=HORAS!$B$114,0.75,1))))</f>
        <v>0</v>
      </c>
      <c r="K83" s="69">
        <f>IF(G83=1,0,IF(E83&gt;HORAS!$B$97,E83-HORAS!$B$97,0))</f>
        <v>0</v>
      </c>
      <c r="L83" s="68">
        <f t="shared" si="31"/>
        <v>0</v>
      </c>
      <c r="M83" s="68">
        <f t="shared" si="32"/>
        <v>0</v>
      </c>
      <c r="N83" s="67">
        <f t="shared" si="33"/>
        <v>0</v>
      </c>
      <c r="O83" s="67">
        <f>IF(E83&lt;HORAS!$B$97,J83,0)</f>
        <v>0</v>
      </c>
      <c r="P83" s="67">
        <f t="shared" si="34"/>
        <v>0</v>
      </c>
      <c r="Q83" s="67">
        <f>IF(E83&gt;HORAS!$B$97,J83,0)</f>
        <v>0</v>
      </c>
      <c r="R83" s="67">
        <f t="shared" si="35"/>
        <v>0</v>
      </c>
      <c r="S83" s="67">
        <f t="shared" si="36"/>
        <v>0</v>
      </c>
      <c r="T83" s="67"/>
      <c r="U83" s="67">
        <f t="shared" si="37"/>
        <v>6</v>
      </c>
      <c r="V83" s="70" t="e">
        <f>VLOOKUP(C83,HORAS!$A$120:$A$137,1,FALSE)</f>
        <v>#N/A</v>
      </c>
      <c r="W83" s="67" t="b">
        <f t="shared" si="38"/>
        <v>1</v>
      </c>
      <c r="X83" s="59">
        <f t="shared" si="39"/>
        <v>0</v>
      </c>
      <c r="Y83" s="71">
        <f t="shared" si="40"/>
        <v>0</v>
      </c>
      <c r="Z83" s="71">
        <f t="shared" si="41"/>
        <v>0</v>
      </c>
      <c r="AA83" s="67">
        <f t="shared" si="42"/>
        <v>0</v>
      </c>
      <c r="AB83" s="67">
        <f t="shared" si="43"/>
        <v>0</v>
      </c>
      <c r="AC83" s="69">
        <f>IF(U83=7,IF(E83&gt;HORAS!$B$97,E83-HORAS!$B$97,0),IF(W83=FALSE,IF(E83&gt;HORAS!$B$97,E83-HORAS!$B$97,0),0))</f>
        <v>0</v>
      </c>
      <c r="AD83" s="71">
        <f t="shared" si="44"/>
        <v>0</v>
      </c>
      <c r="AE83" s="71">
        <f t="shared" si="45"/>
        <v>0</v>
      </c>
      <c r="AF83" s="68">
        <f>IF(AE83&lt;=HORAS!$B$115,0,IF(AE83&lt;=HORAS!$B$116,0.25,IF(AE83&lt;=HORAS!$B$117,0.5,IF(AE83&lt;=HORAS!$B$114,0.75,1))))</f>
        <v>0</v>
      </c>
      <c r="AG83" s="67">
        <f t="shared" si="46"/>
        <v>0</v>
      </c>
      <c r="AH83" s="67">
        <f>IF(AA83&gt;=8,IF(E83&lt;HORAS!$B$97,AF83,0),0)</f>
        <v>0</v>
      </c>
      <c r="AI83" s="67">
        <f>IF(E83&gt;=HORAS!$B$97,AF83,0)</f>
        <v>0</v>
      </c>
      <c r="AJ83" s="67">
        <f t="shared" si="28"/>
        <v>0</v>
      </c>
      <c r="AK83" s="67">
        <f t="shared" si="28"/>
        <v>0</v>
      </c>
      <c r="AL83" s="71">
        <f t="shared" si="47"/>
        <v>0</v>
      </c>
      <c r="AN83" s="59">
        <f t="shared" si="48"/>
        <v>0</v>
      </c>
      <c r="AO83" s="58">
        <f>IF(H83=1,IF(D83&lt;HORAS!$B$104,HORAS!$D$104-HORAS!$B$104,HORAS!$D$104-D83),0)</f>
        <v>0</v>
      </c>
      <c r="AP83" s="58">
        <f>IF(H83=1,IF(E83&gt;HORAS!$C$104,HORAS!$C$104,E83),0)</f>
        <v>0</v>
      </c>
      <c r="AQ83" s="58">
        <f t="shared" si="49"/>
        <v>0</v>
      </c>
      <c r="AR83" s="72">
        <f t="shared" si="50"/>
        <v>0</v>
      </c>
      <c r="AS83" s="72">
        <f t="shared" si="51"/>
        <v>0</v>
      </c>
      <c r="AT83" s="68">
        <f>IF(AS83&lt;=HORAS!$B$115,0,IF(AS83&lt;=HORAS!$B$116,0.25,IF(AS83&lt;=HORAS!$B$117,0.5,IF(AS83&lt;=HORAS!$B$114,0.75,1))))</f>
        <v>0</v>
      </c>
      <c r="AU83" s="67">
        <f t="shared" si="52"/>
        <v>0</v>
      </c>
      <c r="AV83" s="59">
        <f>IF(H83=1,IF(E83&gt;HORAS!$C$104,E83-HORAS!$C$104),0)</f>
        <v>0</v>
      </c>
      <c r="AW83" s="67">
        <f t="shared" si="53"/>
        <v>0</v>
      </c>
      <c r="AX83" s="67">
        <f t="shared" si="54"/>
        <v>0</v>
      </c>
      <c r="AY83" s="68">
        <f>IF(AX83&lt;=HORAS!$B$115,0,IF(AX83&lt;=HORAS!$B$116,0.25,IF(AX83&lt;=HORAS!$B$117,0.5,IF(AX83&lt;=HORAS!$B$114,0.75,1))))</f>
        <v>0</v>
      </c>
      <c r="AZ83" s="67">
        <f t="shared" si="55"/>
        <v>0</v>
      </c>
      <c r="BA83" s="67"/>
    </row>
    <row r="84" spans="1:53" s="72" customFormat="1" hidden="1" x14ac:dyDescent="0.2">
      <c r="A84" s="64" t="s">
        <v>220</v>
      </c>
      <c r="B84" s="64" t="s">
        <v>7</v>
      </c>
      <c r="C84" s="61"/>
      <c r="D84" s="62"/>
      <c r="E84" s="59"/>
      <c r="F84" s="66">
        <f>IF(G84=1,0,IF(E84&gt;HORAS!$B$96,E84-HORAS!$B$96,))</f>
        <v>0</v>
      </c>
      <c r="G84" s="67">
        <f t="shared" si="29"/>
        <v>0</v>
      </c>
      <c r="H84" s="67">
        <f>IF(D84&gt;=HORAS!$B$103,1,0)</f>
        <v>0</v>
      </c>
      <c r="I84" s="68">
        <f t="shared" si="30"/>
        <v>0</v>
      </c>
      <c r="J84" s="68">
        <f>IF(I84&lt;=HORAS!$B$115,0,IF(I84&lt;=HORAS!$B$116,0.25,IF(I84&lt;=HORAS!$B$117,0.5,IF(I84&lt;=HORAS!$B$114,0.75,1))))</f>
        <v>0</v>
      </c>
      <c r="K84" s="69">
        <f>IF(G84=1,0,IF(E84&gt;HORAS!$B$97,E84-HORAS!$B$97,0))</f>
        <v>0</v>
      </c>
      <c r="L84" s="68">
        <f t="shared" si="31"/>
        <v>0</v>
      </c>
      <c r="M84" s="68">
        <f t="shared" si="32"/>
        <v>0</v>
      </c>
      <c r="N84" s="67">
        <f t="shared" si="33"/>
        <v>0</v>
      </c>
      <c r="O84" s="67">
        <f>IF(E84&lt;HORAS!$B$97,J84,0)</f>
        <v>0</v>
      </c>
      <c r="P84" s="67">
        <f t="shared" si="34"/>
        <v>0</v>
      </c>
      <c r="Q84" s="67">
        <f>IF(E84&gt;HORAS!$B$97,J84,0)</f>
        <v>0</v>
      </c>
      <c r="R84" s="67">
        <f t="shared" si="35"/>
        <v>0</v>
      </c>
      <c r="S84" s="67">
        <f t="shared" si="36"/>
        <v>0</v>
      </c>
      <c r="T84" s="67"/>
      <c r="U84" s="67">
        <f t="shared" si="37"/>
        <v>6</v>
      </c>
      <c r="V84" s="70" t="e">
        <f>VLOOKUP(C84,HORAS!$A$120:$A$137,1,FALSE)</f>
        <v>#N/A</v>
      </c>
      <c r="W84" s="67" t="b">
        <f t="shared" si="38"/>
        <v>1</v>
      </c>
      <c r="X84" s="59">
        <f t="shared" si="39"/>
        <v>0</v>
      </c>
      <c r="Y84" s="71">
        <f t="shared" si="40"/>
        <v>0</v>
      </c>
      <c r="Z84" s="71">
        <f t="shared" si="41"/>
        <v>0</v>
      </c>
      <c r="AA84" s="67">
        <f t="shared" si="42"/>
        <v>0</v>
      </c>
      <c r="AB84" s="67">
        <f t="shared" si="43"/>
        <v>0</v>
      </c>
      <c r="AC84" s="69">
        <f>IF(U84=7,IF(E84&gt;HORAS!$B$97,E84-HORAS!$B$97,0),IF(W84=FALSE,IF(E84&gt;HORAS!$B$97,E84-HORAS!$B$97,0),0))</f>
        <v>0</v>
      </c>
      <c r="AD84" s="71">
        <f t="shared" si="44"/>
        <v>0</v>
      </c>
      <c r="AE84" s="71">
        <f t="shared" si="45"/>
        <v>0</v>
      </c>
      <c r="AF84" s="68">
        <f>IF(AE84&lt;=HORAS!$B$115,0,IF(AE84&lt;=HORAS!$B$116,0.25,IF(AE84&lt;=HORAS!$B$117,0.5,IF(AE84&lt;=HORAS!$B$114,0.75,1))))</f>
        <v>0</v>
      </c>
      <c r="AG84" s="67">
        <f t="shared" si="46"/>
        <v>0</v>
      </c>
      <c r="AH84" s="67">
        <f>IF(AA84&gt;=8,IF(E84&lt;HORAS!$B$97,AF84,0),0)</f>
        <v>0</v>
      </c>
      <c r="AI84" s="67">
        <f>IF(E84&gt;=HORAS!$B$97,AF84,0)</f>
        <v>0</v>
      </c>
      <c r="AJ84" s="67">
        <f t="shared" si="28"/>
        <v>0</v>
      </c>
      <c r="AK84" s="67">
        <f t="shared" si="28"/>
        <v>0</v>
      </c>
      <c r="AL84" s="71">
        <f t="shared" si="47"/>
        <v>0</v>
      </c>
      <c r="AN84" s="59">
        <f t="shared" si="48"/>
        <v>0</v>
      </c>
      <c r="AO84" s="58">
        <f>IF(H84=1,IF(D84&lt;HORAS!$B$104,HORAS!$D$104-HORAS!$B$104,HORAS!$D$104-D84),0)</f>
        <v>0</v>
      </c>
      <c r="AP84" s="58">
        <f>IF(H84=1,IF(E84&gt;HORAS!$C$104,HORAS!$C$104,E84),0)</f>
        <v>0</v>
      </c>
      <c r="AQ84" s="58">
        <f t="shared" si="49"/>
        <v>0</v>
      </c>
      <c r="AR84" s="72">
        <f t="shared" si="50"/>
        <v>0</v>
      </c>
      <c r="AS84" s="72">
        <f t="shared" si="51"/>
        <v>0</v>
      </c>
      <c r="AT84" s="68">
        <f>IF(AS84&lt;=HORAS!$B$115,0,IF(AS84&lt;=HORAS!$B$116,0.25,IF(AS84&lt;=HORAS!$B$117,0.5,IF(AS84&lt;=HORAS!$B$114,0.75,1))))</f>
        <v>0</v>
      </c>
      <c r="AU84" s="67">
        <f t="shared" si="52"/>
        <v>0</v>
      </c>
      <c r="AV84" s="59">
        <f>IF(H84=1,IF(E84&gt;HORAS!$C$104,E84-HORAS!$C$104),0)</f>
        <v>0</v>
      </c>
      <c r="AW84" s="67">
        <f t="shared" si="53"/>
        <v>0</v>
      </c>
      <c r="AX84" s="67">
        <f t="shared" si="54"/>
        <v>0</v>
      </c>
      <c r="AY84" s="68">
        <f>IF(AX84&lt;=HORAS!$B$115,0,IF(AX84&lt;=HORAS!$B$116,0.25,IF(AX84&lt;=HORAS!$B$117,0.5,IF(AX84&lt;=HORAS!$B$114,0.75,1))))</f>
        <v>0</v>
      </c>
      <c r="AZ84" s="67">
        <f t="shared" si="55"/>
        <v>0</v>
      </c>
      <c r="BA84" s="67"/>
    </row>
    <row r="85" spans="1:53" s="72" customFormat="1" hidden="1" x14ac:dyDescent="0.2">
      <c r="A85" s="64" t="s">
        <v>220</v>
      </c>
      <c r="B85" s="64" t="s">
        <v>7</v>
      </c>
      <c r="C85" s="61"/>
      <c r="D85" s="62"/>
      <c r="E85" s="59"/>
      <c r="F85" s="66">
        <f>IF(G85=1,0,IF(E85&gt;HORAS!$B$96,E85-HORAS!$B$96,))</f>
        <v>0</v>
      </c>
      <c r="G85" s="67">
        <f t="shared" si="29"/>
        <v>0</v>
      </c>
      <c r="H85" s="67">
        <f>IF(D85&gt;=HORAS!$B$103,1,0)</f>
        <v>0</v>
      </c>
      <c r="I85" s="68">
        <f t="shared" si="30"/>
        <v>0</v>
      </c>
      <c r="J85" s="68">
        <f>IF(I85&lt;=HORAS!$B$115,0,IF(I85&lt;=HORAS!$B$116,0.25,IF(I85&lt;=HORAS!$B$117,0.5,IF(I85&lt;=HORAS!$B$114,0.75,1))))</f>
        <v>0</v>
      </c>
      <c r="K85" s="69">
        <f>IF(G85=1,0,IF(E85&gt;HORAS!$B$97,E85-HORAS!$B$97,0))</f>
        <v>0</v>
      </c>
      <c r="L85" s="68">
        <f t="shared" si="31"/>
        <v>0</v>
      </c>
      <c r="M85" s="68">
        <f t="shared" si="32"/>
        <v>0</v>
      </c>
      <c r="N85" s="67">
        <f t="shared" si="33"/>
        <v>0</v>
      </c>
      <c r="O85" s="67">
        <f>IF(E85&lt;HORAS!$B$97,J85,0)</f>
        <v>0</v>
      </c>
      <c r="P85" s="67">
        <f t="shared" si="34"/>
        <v>0</v>
      </c>
      <c r="Q85" s="67">
        <f>IF(E85&gt;HORAS!$B$97,J85,0)</f>
        <v>0</v>
      </c>
      <c r="R85" s="67">
        <f t="shared" si="35"/>
        <v>0</v>
      </c>
      <c r="S85" s="67">
        <f t="shared" si="36"/>
        <v>0</v>
      </c>
      <c r="T85" s="67"/>
      <c r="U85" s="67">
        <f t="shared" si="37"/>
        <v>6</v>
      </c>
      <c r="V85" s="70" t="e">
        <f>VLOOKUP(C85,HORAS!$A$120:$A$137,1,FALSE)</f>
        <v>#N/A</v>
      </c>
      <c r="W85" s="67" t="b">
        <f t="shared" si="38"/>
        <v>1</v>
      </c>
      <c r="X85" s="59">
        <f t="shared" si="39"/>
        <v>0</v>
      </c>
      <c r="Y85" s="71">
        <f t="shared" si="40"/>
        <v>0</v>
      </c>
      <c r="Z85" s="71">
        <f t="shared" si="41"/>
        <v>0</v>
      </c>
      <c r="AA85" s="67">
        <f t="shared" si="42"/>
        <v>0</v>
      </c>
      <c r="AB85" s="67">
        <f t="shared" si="43"/>
        <v>0</v>
      </c>
      <c r="AC85" s="69">
        <f>IF(U85=7,IF(E85&gt;HORAS!$B$97,E85-HORAS!$B$97,0),IF(W85=FALSE,IF(E85&gt;HORAS!$B$97,E85-HORAS!$B$97,0),0))</f>
        <v>0</v>
      </c>
      <c r="AD85" s="71">
        <f t="shared" si="44"/>
        <v>0</v>
      </c>
      <c r="AE85" s="71">
        <f t="shared" si="45"/>
        <v>0</v>
      </c>
      <c r="AF85" s="68">
        <f>IF(AE85&lt;=HORAS!$B$115,0,IF(AE85&lt;=HORAS!$B$116,0.25,IF(AE85&lt;=HORAS!$B$117,0.5,IF(AE85&lt;=HORAS!$B$114,0.75,1))))</f>
        <v>0</v>
      </c>
      <c r="AG85" s="67">
        <f t="shared" si="46"/>
        <v>0</v>
      </c>
      <c r="AH85" s="67">
        <f>IF(AA85&gt;=8,IF(E85&lt;HORAS!$B$97,AF85,0),0)</f>
        <v>0</v>
      </c>
      <c r="AI85" s="67">
        <f>IF(E85&gt;=HORAS!$B$97,AF85,0)</f>
        <v>0</v>
      </c>
      <c r="AJ85" s="67">
        <f t="shared" si="28"/>
        <v>0</v>
      </c>
      <c r="AK85" s="67">
        <f t="shared" si="28"/>
        <v>0</v>
      </c>
      <c r="AL85" s="71">
        <f t="shared" si="47"/>
        <v>0</v>
      </c>
      <c r="AN85" s="59">
        <f t="shared" si="48"/>
        <v>0</v>
      </c>
      <c r="AO85" s="58">
        <f>IF(H85=1,IF(D85&lt;HORAS!$B$104,HORAS!$D$104-HORAS!$B$104,HORAS!$D$104-D85),0)</f>
        <v>0</v>
      </c>
      <c r="AP85" s="58">
        <f>IF(H85=1,IF(E85&gt;HORAS!$C$104,HORAS!$C$104,E85),0)</f>
        <v>0</v>
      </c>
      <c r="AQ85" s="58">
        <f t="shared" si="49"/>
        <v>0</v>
      </c>
      <c r="AR85" s="72">
        <f t="shared" si="50"/>
        <v>0</v>
      </c>
      <c r="AS85" s="72">
        <f t="shared" si="51"/>
        <v>0</v>
      </c>
      <c r="AT85" s="68">
        <f>IF(AS85&lt;=HORAS!$B$115,0,IF(AS85&lt;=HORAS!$B$116,0.25,IF(AS85&lt;=HORAS!$B$117,0.5,IF(AS85&lt;=HORAS!$B$114,0.75,1))))</f>
        <v>0</v>
      </c>
      <c r="AU85" s="67">
        <f t="shared" si="52"/>
        <v>0</v>
      </c>
      <c r="AV85" s="59">
        <f>IF(H85=1,IF(E85&gt;HORAS!$C$104,E85-HORAS!$C$104),0)</f>
        <v>0</v>
      </c>
      <c r="AW85" s="67">
        <f t="shared" si="53"/>
        <v>0</v>
      </c>
      <c r="AX85" s="67">
        <f t="shared" si="54"/>
        <v>0</v>
      </c>
      <c r="AY85" s="68">
        <f>IF(AX85&lt;=HORAS!$B$115,0,IF(AX85&lt;=HORAS!$B$116,0.25,IF(AX85&lt;=HORAS!$B$117,0.5,IF(AX85&lt;=HORAS!$B$114,0.75,1))))</f>
        <v>0</v>
      </c>
      <c r="AZ85" s="67">
        <f t="shared" si="55"/>
        <v>0</v>
      </c>
      <c r="BA85" s="67"/>
    </row>
    <row r="86" spans="1:53" s="72" customFormat="1" hidden="1" x14ac:dyDescent="0.2">
      <c r="A86" s="64" t="s">
        <v>220</v>
      </c>
      <c r="B86" s="64" t="s">
        <v>7</v>
      </c>
      <c r="C86" s="61"/>
      <c r="D86" s="62"/>
      <c r="E86" s="59"/>
      <c r="F86" s="66">
        <f>IF(G86=1,0,IF(E86&gt;HORAS!$B$96,E86-HORAS!$B$96,))</f>
        <v>0</v>
      </c>
      <c r="G86" s="67">
        <f t="shared" si="29"/>
        <v>0</v>
      </c>
      <c r="H86" s="67">
        <f>IF(D86&gt;=HORAS!$B$103,1,0)</f>
        <v>0</v>
      </c>
      <c r="I86" s="68">
        <f t="shared" si="30"/>
        <v>0</v>
      </c>
      <c r="J86" s="68">
        <f>IF(I86&lt;=HORAS!$B$115,0,IF(I86&lt;=HORAS!$B$116,0.25,IF(I86&lt;=HORAS!$B$117,0.5,IF(I86&lt;=HORAS!$B$114,0.75,1))))</f>
        <v>0</v>
      </c>
      <c r="K86" s="69">
        <f>IF(G86=1,0,IF(E86&gt;HORAS!$B$97,E86-HORAS!$B$97,0))</f>
        <v>0</v>
      </c>
      <c r="L86" s="68">
        <f t="shared" si="31"/>
        <v>0</v>
      </c>
      <c r="M86" s="68">
        <f t="shared" si="32"/>
        <v>0</v>
      </c>
      <c r="N86" s="67">
        <f t="shared" si="33"/>
        <v>0</v>
      </c>
      <c r="O86" s="67">
        <f>IF(E86&lt;HORAS!$B$97,J86,0)</f>
        <v>0</v>
      </c>
      <c r="P86" s="67">
        <f t="shared" si="34"/>
        <v>0</v>
      </c>
      <c r="Q86" s="67">
        <f>IF(E86&gt;HORAS!$B$97,J86,0)</f>
        <v>0</v>
      </c>
      <c r="R86" s="67">
        <f t="shared" si="35"/>
        <v>0</v>
      </c>
      <c r="S86" s="67">
        <f t="shared" si="36"/>
        <v>0</v>
      </c>
      <c r="T86" s="67"/>
      <c r="U86" s="67">
        <f t="shared" si="37"/>
        <v>6</v>
      </c>
      <c r="V86" s="70" t="e">
        <f>VLOOKUP(C86,HORAS!$A$120:$A$137,1,FALSE)</f>
        <v>#N/A</v>
      </c>
      <c r="W86" s="67" t="b">
        <f t="shared" si="38"/>
        <v>1</v>
      </c>
      <c r="X86" s="59">
        <f t="shared" si="39"/>
        <v>0</v>
      </c>
      <c r="Y86" s="71">
        <f t="shared" si="40"/>
        <v>0</v>
      </c>
      <c r="Z86" s="71">
        <f t="shared" si="41"/>
        <v>0</v>
      </c>
      <c r="AA86" s="67">
        <f t="shared" si="42"/>
        <v>0</v>
      </c>
      <c r="AB86" s="67">
        <f t="shared" si="43"/>
        <v>0</v>
      </c>
      <c r="AC86" s="69">
        <f>IF(U86=7,IF(E86&gt;HORAS!$B$97,E86-HORAS!$B$97,0),IF(W86=FALSE,IF(E86&gt;HORAS!$B$97,E86-HORAS!$B$97,0),0))</f>
        <v>0</v>
      </c>
      <c r="AD86" s="71">
        <f t="shared" si="44"/>
        <v>0</v>
      </c>
      <c r="AE86" s="71">
        <f t="shared" si="45"/>
        <v>0</v>
      </c>
      <c r="AF86" s="68">
        <f>IF(AE86&lt;=HORAS!$B$115,0,IF(AE86&lt;=HORAS!$B$116,0.25,IF(AE86&lt;=HORAS!$B$117,0.5,IF(AE86&lt;=HORAS!$B$114,0.75,1))))</f>
        <v>0</v>
      </c>
      <c r="AG86" s="67">
        <f t="shared" si="46"/>
        <v>0</v>
      </c>
      <c r="AH86" s="67">
        <f>IF(AA86&gt;=8,IF(E86&lt;HORAS!$B$97,AF86,0),0)</f>
        <v>0</v>
      </c>
      <c r="AI86" s="67">
        <f>IF(E86&gt;=HORAS!$B$97,AF86,0)</f>
        <v>0</v>
      </c>
      <c r="AJ86" s="67">
        <f t="shared" si="28"/>
        <v>0</v>
      </c>
      <c r="AK86" s="67">
        <f t="shared" si="28"/>
        <v>0</v>
      </c>
      <c r="AL86" s="71">
        <f t="shared" si="47"/>
        <v>0</v>
      </c>
      <c r="AN86" s="59">
        <f t="shared" si="48"/>
        <v>0</v>
      </c>
      <c r="AO86" s="58">
        <f>IF(H86=1,IF(D86&lt;HORAS!$B$104,HORAS!$D$104-HORAS!$B$104,HORAS!$D$104-D86),0)</f>
        <v>0</v>
      </c>
      <c r="AP86" s="58">
        <f>IF(H86=1,IF(E86&gt;HORAS!$C$104,HORAS!$C$104,E86),0)</f>
        <v>0</v>
      </c>
      <c r="AQ86" s="58">
        <f t="shared" si="49"/>
        <v>0</v>
      </c>
      <c r="AR86" s="72">
        <f t="shared" si="50"/>
        <v>0</v>
      </c>
      <c r="AS86" s="72">
        <f t="shared" si="51"/>
        <v>0</v>
      </c>
      <c r="AT86" s="68">
        <f>IF(AS86&lt;=HORAS!$B$115,0,IF(AS86&lt;=HORAS!$B$116,0.25,IF(AS86&lt;=HORAS!$B$117,0.5,IF(AS86&lt;=HORAS!$B$114,0.75,1))))</f>
        <v>0</v>
      </c>
      <c r="AU86" s="67">
        <f t="shared" si="52"/>
        <v>0</v>
      </c>
      <c r="AV86" s="59">
        <f>IF(H86=1,IF(E86&gt;HORAS!$C$104,E86-HORAS!$C$104),0)</f>
        <v>0</v>
      </c>
      <c r="AW86" s="67">
        <f t="shared" si="53"/>
        <v>0</v>
      </c>
      <c r="AX86" s="67">
        <f t="shared" si="54"/>
        <v>0</v>
      </c>
      <c r="AY86" s="68">
        <f>IF(AX86&lt;=HORAS!$B$115,0,IF(AX86&lt;=HORAS!$B$116,0.25,IF(AX86&lt;=HORAS!$B$117,0.5,IF(AX86&lt;=HORAS!$B$114,0.75,1))))</f>
        <v>0</v>
      </c>
      <c r="AZ86" s="67">
        <f t="shared" si="55"/>
        <v>0</v>
      </c>
      <c r="BA86" s="67"/>
    </row>
    <row r="87" spans="1:53" s="72" customFormat="1" hidden="1" x14ac:dyDescent="0.2">
      <c r="A87" s="64" t="s">
        <v>220</v>
      </c>
      <c r="B87" s="64" t="s">
        <v>7</v>
      </c>
      <c r="C87" s="61"/>
      <c r="D87" s="62"/>
      <c r="E87" s="59"/>
      <c r="F87" s="66">
        <f>IF(G87=1,0,IF(E87&gt;HORAS!$B$96,E87-HORAS!$B$96,))</f>
        <v>0</v>
      </c>
      <c r="G87" s="67">
        <f t="shared" si="29"/>
        <v>0</v>
      </c>
      <c r="H87" s="67">
        <f>IF(D87&gt;=HORAS!$B$103,1,0)</f>
        <v>0</v>
      </c>
      <c r="I87" s="68">
        <f t="shared" si="30"/>
        <v>0</v>
      </c>
      <c r="J87" s="68">
        <f>IF(I87&lt;=HORAS!$B$115,0,IF(I87&lt;=HORAS!$B$116,0.25,IF(I87&lt;=HORAS!$B$117,0.5,IF(I87&lt;=HORAS!$B$114,0.75,1))))</f>
        <v>0</v>
      </c>
      <c r="K87" s="69">
        <f>IF(G87=1,0,IF(E87&gt;HORAS!$B$97,E87-HORAS!$B$97,0))</f>
        <v>0</v>
      </c>
      <c r="L87" s="68">
        <f t="shared" si="31"/>
        <v>0</v>
      </c>
      <c r="M87" s="68">
        <f t="shared" si="32"/>
        <v>0</v>
      </c>
      <c r="N87" s="67">
        <f t="shared" si="33"/>
        <v>0</v>
      </c>
      <c r="O87" s="67">
        <f>IF(E87&lt;HORAS!$B$97,J87,0)</f>
        <v>0</v>
      </c>
      <c r="P87" s="67">
        <f t="shared" si="34"/>
        <v>0</v>
      </c>
      <c r="Q87" s="67">
        <f>IF(E87&gt;HORAS!$B$97,J87,0)</f>
        <v>0</v>
      </c>
      <c r="R87" s="67">
        <f t="shared" si="35"/>
        <v>0</v>
      </c>
      <c r="S87" s="67">
        <f t="shared" si="36"/>
        <v>0</v>
      </c>
      <c r="T87" s="67"/>
      <c r="U87" s="67">
        <f t="shared" si="37"/>
        <v>6</v>
      </c>
      <c r="V87" s="70" t="e">
        <f>VLOOKUP(C87,HORAS!$A$120:$A$137,1,FALSE)</f>
        <v>#N/A</v>
      </c>
      <c r="W87" s="67" t="b">
        <f t="shared" si="38"/>
        <v>1</v>
      </c>
      <c r="X87" s="59">
        <f t="shared" si="39"/>
        <v>0</v>
      </c>
      <c r="Y87" s="71">
        <f t="shared" si="40"/>
        <v>0</v>
      </c>
      <c r="Z87" s="71">
        <f t="shared" si="41"/>
        <v>0</v>
      </c>
      <c r="AA87" s="67">
        <f t="shared" si="42"/>
        <v>0</v>
      </c>
      <c r="AB87" s="67">
        <f t="shared" si="43"/>
        <v>0</v>
      </c>
      <c r="AC87" s="69">
        <f>IF(U87=7,IF(E87&gt;HORAS!$B$97,E87-HORAS!$B$97,0),IF(W87=FALSE,IF(E87&gt;HORAS!$B$97,E87-HORAS!$B$97,0),0))</f>
        <v>0</v>
      </c>
      <c r="AD87" s="71">
        <f t="shared" si="44"/>
        <v>0</v>
      </c>
      <c r="AE87" s="71">
        <f t="shared" si="45"/>
        <v>0</v>
      </c>
      <c r="AF87" s="68">
        <f>IF(AE87&lt;=HORAS!$B$115,0,IF(AE87&lt;=HORAS!$B$116,0.25,IF(AE87&lt;=HORAS!$B$117,0.5,IF(AE87&lt;=HORAS!$B$114,0.75,1))))</f>
        <v>0</v>
      </c>
      <c r="AG87" s="67">
        <f t="shared" si="46"/>
        <v>0</v>
      </c>
      <c r="AH87" s="67">
        <f>IF(AA87&gt;=8,IF(E87&lt;HORAS!$B$97,AF87,0),0)</f>
        <v>0</v>
      </c>
      <c r="AI87" s="67">
        <f>IF(E87&gt;=HORAS!$B$97,AF87,0)</f>
        <v>0</v>
      </c>
      <c r="AJ87" s="67">
        <f t="shared" si="28"/>
        <v>0</v>
      </c>
      <c r="AK87" s="67">
        <f t="shared" si="28"/>
        <v>0</v>
      </c>
      <c r="AL87" s="71">
        <f t="shared" si="47"/>
        <v>0</v>
      </c>
      <c r="AN87" s="59">
        <f t="shared" si="48"/>
        <v>0</v>
      </c>
      <c r="AO87" s="58">
        <f>IF(H87=1,IF(D87&lt;HORAS!$B$104,HORAS!$D$104-HORAS!$B$104,HORAS!$D$104-D87),0)</f>
        <v>0</v>
      </c>
      <c r="AP87" s="58">
        <f>IF(H87=1,IF(E87&gt;HORAS!$C$104,HORAS!$C$104,E87),0)</f>
        <v>0</v>
      </c>
      <c r="AQ87" s="58">
        <f t="shared" si="49"/>
        <v>0</v>
      </c>
      <c r="AR87" s="72">
        <f t="shared" si="50"/>
        <v>0</v>
      </c>
      <c r="AS87" s="72">
        <f t="shared" si="51"/>
        <v>0</v>
      </c>
      <c r="AT87" s="68">
        <f>IF(AS87&lt;=HORAS!$B$115,0,IF(AS87&lt;=HORAS!$B$116,0.25,IF(AS87&lt;=HORAS!$B$117,0.5,IF(AS87&lt;=HORAS!$B$114,0.75,1))))</f>
        <v>0</v>
      </c>
      <c r="AU87" s="67">
        <f t="shared" si="52"/>
        <v>0</v>
      </c>
      <c r="AV87" s="59">
        <f>IF(H87=1,IF(E87&gt;HORAS!$C$104,E87-HORAS!$C$104),0)</f>
        <v>0</v>
      </c>
      <c r="AW87" s="67">
        <f t="shared" si="53"/>
        <v>0</v>
      </c>
      <c r="AX87" s="67">
        <f t="shared" si="54"/>
        <v>0</v>
      </c>
      <c r="AY87" s="68">
        <f>IF(AX87&lt;=HORAS!$B$115,0,IF(AX87&lt;=HORAS!$B$116,0.25,IF(AX87&lt;=HORAS!$B$117,0.5,IF(AX87&lt;=HORAS!$B$114,0.75,1))))</f>
        <v>0</v>
      </c>
      <c r="AZ87" s="67">
        <f t="shared" si="55"/>
        <v>0</v>
      </c>
      <c r="BA87" s="67"/>
    </row>
    <row r="88" spans="1:53" s="72" customFormat="1" hidden="1" x14ac:dyDescent="0.2">
      <c r="A88" s="64" t="s">
        <v>220</v>
      </c>
      <c r="B88" s="64" t="s">
        <v>7</v>
      </c>
      <c r="C88" s="61"/>
      <c r="D88" s="62"/>
      <c r="E88" s="59"/>
      <c r="F88" s="66">
        <f>IF(G88=1,0,IF(E88&gt;HORAS!$B$96,E88-HORAS!$B$96,))</f>
        <v>0</v>
      </c>
      <c r="G88" s="67">
        <f t="shared" si="29"/>
        <v>0</v>
      </c>
      <c r="H88" s="67">
        <f>IF(D88&gt;=HORAS!$B$103,1,0)</f>
        <v>0</v>
      </c>
      <c r="I88" s="68">
        <f t="shared" si="30"/>
        <v>0</v>
      </c>
      <c r="J88" s="68">
        <f>IF(I88&lt;=HORAS!$B$115,0,IF(I88&lt;=HORAS!$B$116,0.25,IF(I88&lt;=HORAS!$B$117,0.5,IF(I88&lt;=HORAS!$B$114,0.75,1))))</f>
        <v>0</v>
      </c>
      <c r="K88" s="69">
        <f>IF(G88=1,0,IF(E88&gt;HORAS!$B$97,E88-HORAS!$B$97,0))</f>
        <v>0</v>
      </c>
      <c r="L88" s="68">
        <f t="shared" si="31"/>
        <v>0</v>
      </c>
      <c r="M88" s="68">
        <f t="shared" si="32"/>
        <v>0</v>
      </c>
      <c r="N88" s="67">
        <f t="shared" si="33"/>
        <v>0</v>
      </c>
      <c r="O88" s="67">
        <f>IF(E88&lt;HORAS!$B$97,J88,0)</f>
        <v>0</v>
      </c>
      <c r="P88" s="67">
        <f t="shared" si="34"/>
        <v>0</v>
      </c>
      <c r="Q88" s="67">
        <f>IF(E88&gt;HORAS!$B$97,J88,0)</f>
        <v>0</v>
      </c>
      <c r="R88" s="67">
        <f t="shared" si="35"/>
        <v>0</v>
      </c>
      <c r="S88" s="67">
        <f t="shared" si="36"/>
        <v>0</v>
      </c>
      <c r="T88" s="67"/>
      <c r="U88" s="67">
        <f t="shared" si="37"/>
        <v>6</v>
      </c>
      <c r="V88" s="70" t="e">
        <f>VLOOKUP(C88,HORAS!$A$120:$A$137,1,FALSE)</f>
        <v>#N/A</v>
      </c>
      <c r="W88" s="67" t="b">
        <f t="shared" si="38"/>
        <v>1</v>
      </c>
      <c r="X88" s="59">
        <f t="shared" si="39"/>
        <v>0</v>
      </c>
      <c r="Y88" s="71">
        <f t="shared" si="40"/>
        <v>0</v>
      </c>
      <c r="Z88" s="71">
        <f t="shared" si="41"/>
        <v>0</v>
      </c>
      <c r="AA88" s="67">
        <f t="shared" si="42"/>
        <v>0</v>
      </c>
      <c r="AB88" s="67">
        <f t="shared" si="43"/>
        <v>0</v>
      </c>
      <c r="AC88" s="69">
        <f>IF(U88=7,IF(E88&gt;HORAS!$B$97,E88-HORAS!$B$97,0),IF(W88=FALSE,IF(E88&gt;HORAS!$B$97,E88-HORAS!$B$97,0),0))</f>
        <v>0</v>
      </c>
      <c r="AD88" s="71">
        <f t="shared" si="44"/>
        <v>0</v>
      </c>
      <c r="AE88" s="71">
        <f t="shared" si="45"/>
        <v>0</v>
      </c>
      <c r="AF88" s="68">
        <f>IF(AE88&lt;=HORAS!$B$115,0,IF(AE88&lt;=HORAS!$B$116,0.25,IF(AE88&lt;=HORAS!$B$117,0.5,IF(AE88&lt;=HORAS!$B$114,0.75,1))))</f>
        <v>0</v>
      </c>
      <c r="AG88" s="67">
        <f t="shared" si="46"/>
        <v>0</v>
      </c>
      <c r="AH88" s="67">
        <f>IF(AA88&gt;=8,IF(E88&lt;HORAS!$B$97,AF88,0),0)</f>
        <v>0</v>
      </c>
      <c r="AI88" s="67">
        <f>IF(E88&gt;=HORAS!$B$97,AF88,0)</f>
        <v>0</v>
      </c>
      <c r="AJ88" s="67">
        <f t="shared" si="28"/>
        <v>0</v>
      </c>
      <c r="AK88" s="67">
        <f t="shared" si="28"/>
        <v>0</v>
      </c>
      <c r="AL88" s="71">
        <f t="shared" si="47"/>
        <v>0</v>
      </c>
      <c r="AN88" s="59">
        <f t="shared" si="48"/>
        <v>0</v>
      </c>
      <c r="AO88" s="58">
        <f>IF(H88=1,IF(D88&lt;HORAS!$B$104,HORAS!$D$104-HORAS!$B$104,HORAS!$D$104-D88),0)</f>
        <v>0</v>
      </c>
      <c r="AP88" s="58">
        <f>IF(H88=1,IF(E88&gt;HORAS!$C$104,HORAS!$C$104,E88),0)</f>
        <v>0</v>
      </c>
      <c r="AQ88" s="58">
        <f t="shared" si="49"/>
        <v>0</v>
      </c>
      <c r="AR88" s="72">
        <f t="shared" si="50"/>
        <v>0</v>
      </c>
      <c r="AS88" s="72">
        <f t="shared" si="51"/>
        <v>0</v>
      </c>
      <c r="AT88" s="68">
        <f>IF(AS88&lt;=HORAS!$B$115,0,IF(AS88&lt;=HORAS!$B$116,0.25,IF(AS88&lt;=HORAS!$B$117,0.5,IF(AS88&lt;=HORAS!$B$114,0.75,1))))</f>
        <v>0</v>
      </c>
      <c r="AU88" s="67">
        <f t="shared" si="52"/>
        <v>0</v>
      </c>
      <c r="AV88" s="59">
        <f>IF(H88=1,IF(E88&gt;HORAS!$C$104,E88-HORAS!$C$104),0)</f>
        <v>0</v>
      </c>
      <c r="AW88" s="67">
        <f t="shared" si="53"/>
        <v>0</v>
      </c>
      <c r="AX88" s="67">
        <f t="shared" si="54"/>
        <v>0</v>
      </c>
      <c r="AY88" s="68">
        <f>IF(AX88&lt;=HORAS!$B$115,0,IF(AX88&lt;=HORAS!$B$116,0.25,IF(AX88&lt;=HORAS!$B$117,0.5,IF(AX88&lt;=HORAS!$B$114,0.75,1))))</f>
        <v>0</v>
      </c>
      <c r="AZ88" s="67">
        <f t="shared" si="55"/>
        <v>0</v>
      </c>
      <c r="BA88" s="67"/>
    </row>
    <row r="89" spans="1:53" s="72" customFormat="1" hidden="1" x14ac:dyDescent="0.2">
      <c r="A89" s="64" t="s">
        <v>220</v>
      </c>
      <c r="B89" s="64" t="s">
        <v>7</v>
      </c>
      <c r="C89" s="61"/>
      <c r="D89" s="62"/>
      <c r="E89" s="59"/>
      <c r="F89" s="66">
        <f>IF(G89=1,0,IF(E89&gt;HORAS!$B$96,E89-HORAS!$B$96,))</f>
        <v>0</v>
      </c>
      <c r="G89" s="67">
        <f t="shared" si="29"/>
        <v>0</v>
      </c>
      <c r="H89" s="67">
        <f>IF(D89&gt;=HORAS!$B$103,1,0)</f>
        <v>0</v>
      </c>
      <c r="I89" s="68">
        <f t="shared" si="30"/>
        <v>0</v>
      </c>
      <c r="J89" s="68">
        <f>IF(I89&lt;=HORAS!$B$115,0,IF(I89&lt;=HORAS!$B$116,0.25,IF(I89&lt;=HORAS!$B$117,0.5,IF(I89&lt;=HORAS!$B$114,0.75,1))))</f>
        <v>0</v>
      </c>
      <c r="K89" s="69">
        <f>IF(G89=1,0,IF(E89&gt;HORAS!$B$97,E89-HORAS!$B$97,0))</f>
        <v>0</v>
      </c>
      <c r="L89" s="68">
        <f t="shared" si="31"/>
        <v>0</v>
      </c>
      <c r="M89" s="68">
        <f t="shared" si="32"/>
        <v>0</v>
      </c>
      <c r="N89" s="67">
        <f t="shared" si="33"/>
        <v>0</v>
      </c>
      <c r="O89" s="67">
        <f>IF(E89&lt;HORAS!$B$97,J89,0)</f>
        <v>0</v>
      </c>
      <c r="P89" s="67">
        <f t="shared" si="34"/>
        <v>0</v>
      </c>
      <c r="Q89" s="67">
        <f>IF(E89&gt;HORAS!$B$97,J89,0)</f>
        <v>0</v>
      </c>
      <c r="R89" s="67">
        <f t="shared" si="35"/>
        <v>0</v>
      </c>
      <c r="S89" s="67">
        <f t="shared" si="36"/>
        <v>0</v>
      </c>
      <c r="T89" s="67"/>
      <c r="U89" s="67">
        <f t="shared" si="37"/>
        <v>6</v>
      </c>
      <c r="V89" s="70" t="e">
        <f>VLOOKUP(C89,HORAS!$A$120:$A$137,1,FALSE)</f>
        <v>#N/A</v>
      </c>
      <c r="W89" s="67" t="b">
        <f t="shared" si="38"/>
        <v>1</v>
      </c>
      <c r="X89" s="59">
        <f t="shared" si="39"/>
        <v>0</v>
      </c>
      <c r="Y89" s="71">
        <f t="shared" si="40"/>
        <v>0</v>
      </c>
      <c r="Z89" s="71">
        <f t="shared" si="41"/>
        <v>0</v>
      </c>
      <c r="AA89" s="67">
        <f t="shared" si="42"/>
        <v>0</v>
      </c>
      <c r="AB89" s="67">
        <f t="shared" si="43"/>
        <v>0</v>
      </c>
      <c r="AC89" s="69">
        <f>IF(U89=7,IF(E89&gt;HORAS!$B$97,E89-HORAS!$B$97,0),IF(W89=FALSE,IF(E89&gt;HORAS!$B$97,E89-HORAS!$B$97,0),0))</f>
        <v>0</v>
      </c>
      <c r="AD89" s="71">
        <f t="shared" si="44"/>
        <v>0</v>
      </c>
      <c r="AE89" s="71">
        <f t="shared" si="45"/>
        <v>0</v>
      </c>
      <c r="AF89" s="68">
        <f>IF(AE89&lt;=HORAS!$B$115,0,IF(AE89&lt;=HORAS!$B$116,0.25,IF(AE89&lt;=HORAS!$B$117,0.5,IF(AE89&lt;=HORAS!$B$114,0.75,1))))</f>
        <v>0</v>
      </c>
      <c r="AG89" s="67">
        <f t="shared" si="46"/>
        <v>0</v>
      </c>
      <c r="AH89" s="67">
        <f>IF(AA89&gt;=8,IF(E89&lt;HORAS!$B$97,AF89,0),0)</f>
        <v>0</v>
      </c>
      <c r="AI89" s="67">
        <f>IF(E89&gt;=HORAS!$B$97,AF89,0)</f>
        <v>0</v>
      </c>
      <c r="AJ89" s="67">
        <f t="shared" si="28"/>
        <v>0</v>
      </c>
      <c r="AK89" s="67">
        <f t="shared" si="28"/>
        <v>0</v>
      </c>
      <c r="AL89" s="71">
        <f t="shared" si="47"/>
        <v>0</v>
      </c>
      <c r="AN89" s="59">
        <f t="shared" si="48"/>
        <v>0</v>
      </c>
      <c r="AO89" s="58">
        <f>IF(H89=1,IF(D89&lt;HORAS!$B$104,HORAS!$D$104-HORAS!$B$104,HORAS!$D$104-D89),0)</f>
        <v>0</v>
      </c>
      <c r="AP89" s="58">
        <f>IF(H89=1,IF(E89&gt;HORAS!$C$104,HORAS!$C$104,E89),0)</f>
        <v>0</v>
      </c>
      <c r="AQ89" s="58">
        <f t="shared" si="49"/>
        <v>0</v>
      </c>
      <c r="AR89" s="72">
        <f t="shared" si="50"/>
        <v>0</v>
      </c>
      <c r="AS89" s="72">
        <f t="shared" si="51"/>
        <v>0</v>
      </c>
      <c r="AT89" s="68">
        <f>IF(AS89&lt;=HORAS!$B$115,0,IF(AS89&lt;=HORAS!$B$116,0.25,IF(AS89&lt;=HORAS!$B$117,0.5,IF(AS89&lt;=HORAS!$B$114,0.75,1))))</f>
        <v>0</v>
      </c>
      <c r="AU89" s="67">
        <f t="shared" si="52"/>
        <v>0</v>
      </c>
      <c r="AV89" s="59">
        <f>IF(H89=1,IF(E89&gt;HORAS!$C$104,E89-HORAS!$C$104),0)</f>
        <v>0</v>
      </c>
      <c r="AW89" s="67">
        <f t="shared" si="53"/>
        <v>0</v>
      </c>
      <c r="AX89" s="67">
        <f t="shared" si="54"/>
        <v>0</v>
      </c>
      <c r="AY89" s="68">
        <f>IF(AX89&lt;=HORAS!$B$115,0,IF(AX89&lt;=HORAS!$B$116,0.25,IF(AX89&lt;=HORAS!$B$117,0.5,IF(AX89&lt;=HORAS!$B$114,0.75,1))))</f>
        <v>0</v>
      </c>
      <c r="AZ89" s="67">
        <f t="shared" si="55"/>
        <v>0</v>
      </c>
      <c r="BA89" s="67"/>
    </row>
    <row r="90" spans="1:53" s="72" customFormat="1" hidden="1" x14ac:dyDescent="0.2">
      <c r="A90" s="64" t="s">
        <v>220</v>
      </c>
      <c r="B90" s="64" t="s">
        <v>7</v>
      </c>
      <c r="C90" s="61"/>
      <c r="D90" s="62"/>
      <c r="E90" s="59"/>
      <c r="F90" s="66">
        <f>IF(G90=1,0,IF(E90&gt;HORAS!$B$96,E90-HORAS!$B$96,))</f>
        <v>0</v>
      </c>
      <c r="G90" s="67">
        <f t="shared" si="29"/>
        <v>0</v>
      </c>
      <c r="H90" s="67">
        <f>IF(D90&gt;=HORAS!$B$103,1,0)</f>
        <v>0</v>
      </c>
      <c r="I90" s="68">
        <f t="shared" si="30"/>
        <v>0</v>
      </c>
      <c r="J90" s="68">
        <f>IF(I90&lt;=HORAS!$B$115,0,IF(I90&lt;=HORAS!$B$116,0.25,IF(I90&lt;=HORAS!$B$117,0.5,IF(I90&lt;=HORAS!$B$114,0.75,1))))</f>
        <v>0</v>
      </c>
      <c r="K90" s="69">
        <f>IF(G90=1,0,IF(E90&gt;HORAS!$B$97,E90-HORAS!$B$97,0))</f>
        <v>0</v>
      </c>
      <c r="L90" s="68">
        <f t="shared" si="31"/>
        <v>0</v>
      </c>
      <c r="M90" s="68">
        <f t="shared" si="32"/>
        <v>0</v>
      </c>
      <c r="N90" s="67">
        <f t="shared" si="33"/>
        <v>0</v>
      </c>
      <c r="O90" s="67">
        <f>IF(E90&lt;HORAS!$B$97,J90,0)</f>
        <v>0</v>
      </c>
      <c r="P90" s="67">
        <f t="shared" si="34"/>
        <v>0</v>
      </c>
      <c r="Q90" s="67">
        <f>IF(E90&gt;HORAS!$B$97,J90,0)</f>
        <v>0</v>
      </c>
      <c r="R90" s="67">
        <f t="shared" si="35"/>
        <v>0</v>
      </c>
      <c r="S90" s="67">
        <f t="shared" si="36"/>
        <v>0</v>
      </c>
      <c r="T90" s="67"/>
      <c r="U90" s="67">
        <f t="shared" si="37"/>
        <v>6</v>
      </c>
      <c r="V90" s="70" t="e">
        <f>VLOOKUP(C90,HORAS!$A$120:$A$137,1,FALSE)</f>
        <v>#N/A</v>
      </c>
      <c r="W90" s="67" t="b">
        <f t="shared" si="38"/>
        <v>1</v>
      </c>
      <c r="X90" s="59">
        <f t="shared" si="39"/>
        <v>0</v>
      </c>
      <c r="Y90" s="71">
        <f t="shared" si="40"/>
        <v>0</v>
      </c>
      <c r="Z90" s="71">
        <f t="shared" si="41"/>
        <v>0</v>
      </c>
      <c r="AA90" s="67">
        <f t="shared" si="42"/>
        <v>0</v>
      </c>
      <c r="AB90" s="67">
        <f t="shared" si="43"/>
        <v>0</v>
      </c>
      <c r="AC90" s="69">
        <f>IF(U90=7,IF(E90&gt;HORAS!$B$97,E90-HORAS!$B$97,0),IF(W90=FALSE,IF(E90&gt;HORAS!$B$97,E90-HORAS!$B$97,0),0))</f>
        <v>0</v>
      </c>
      <c r="AD90" s="71">
        <f t="shared" si="44"/>
        <v>0</v>
      </c>
      <c r="AE90" s="71">
        <f t="shared" si="45"/>
        <v>0</v>
      </c>
      <c r="AF90" s="68">
        <f>IF(AE90&lt;=HORAS!$B$115,0,IF(AE90&lt;=HORAS!$B$116,0.25,IF(AE90&lt;=HORAS!$B$117,0.5,IF(AE90&lt;=HORAS!$B$114,0.75,1))))</f>
        <v>0</v>
      </c>
      <c r="AG90" s="67">
        <f t="shared" si="46"/>
        <v>0</v>
      </c>
      <c r="AH90" s="67">
        <f>IF(AA90&gt;=8,IF(E90&lt;HORAS!$B$97,AF90,0),0)</f>
        <v>0</v>
      </c>
      <c r="AI90" s="67">
        <f>IF(E90&gt;=HORAS!$B$97,AF90,0)</f>
        <v>0</v>
      </c>
      <c r="AJ90" s="67">
        <f t="shared" ref="AJ90:AK147" si="56">AA90+AG90</f>
        <v>0</v>
      </c>
      <c r="AK90" s="67">
        <f t="shared" si="56"/>
        <v>0</v>
      </c>
      <c r="AL90" s="71">
        <f t="shared" si="47"/>
        <v>0</v>
      </c>
      <c r="AN90" s="59">
        <f t="shared" si="48"/>
        <v>0</v>
      </c>
      <c r="AO90" s="58">
        <f>IF(H90=1,IF(D90&lt;HORAS!$B$104,HORAS!$D$104-HORAS!$B$104,HORAS!$D$104-D90),0)</f>
        <v>0</v>
      </c>
      <c r="AP90" s="58">
        <f>IF(H90=1,IF(E90&gt;HORAS!$C$104,HORAS!$C$104,E90),0)</f>
        <v>0</v>
      </c>
      <c r="AQ90" s="58">
        <f t="shared" si="49"/>
        <v>0</v>
      </c>
      <c r="AR90" s="72">
        <f t="shared" si="50"/>
        <v>0</v>
      </c>
      <c r="AS90" s="72">
        <f t="shared" si="51"/>
        <v>0</v>
      </c>
      <c r="AT90" s="68">
        <f>IF(AS90&lt;=HORAS!$B$115,0,IF(AS90&lt;=HORAS!$B$116,0.25,IF(AS90&lt;=HORAS!$B$117,0.5,IF(AS90&lt;=HORAS!$B$114,0.75,1))))</f>
        <v>0</v>
      </c>
      <c r="AU90" s="67">
        <f t="shared" si="52"/>
        <v>0</v>
      </c>
      <c r="AV90" s="59">
        <f>IF(H90=1,IF(E90&gt;HORAS!$C$104,E90-HORAS!$C$104),0)</f>
        <v>0</v>
      </c>
      <c r="AW90" s="67">
        <f t="shared" si="53"/>
        <v>0</v>
      </c>
      <c r="AX90" s="67">
        <f t="shared" si="54"/>
        <v>0</v>
      </c>
      <c r="AY90" s="68">
        <f>IF(AX90&lt;=HORAS!$B$115,0,IF(AX90&lt;=HORAS!$B$116,0.25,IF(AX90&lt;=HORAS!$B$117,0.5,IF(AX90&lt;=HORAS!$B$114,0.75,1))))</f>
        <v>0</v>
      </c>
      <c r="AZ90" s="67">
        <f t="shared" si="55"/>
        <v>0</v>
      </c>
      <c r="BA90" s="67"/>
    </row>
    <row r="91" spans="1:53" s="72" customFormat="1" hidden="1" x14ac:dyDescent="0.2">
      <c r="A91" s="64" t="s">
        <v>220</v>
      </c>
      <c r="B91" s="64" t="s">
        <v>7</v>
      </c>
      <c r="C91" s="61"/>
      <c r="D91" s="62"/>
      <c r="E91" s="59"/>
      <c r="F91" s="66">
        <f>IF(G91=1,0,IF(E91&gt;HORAS!$B$96,E91-HORAS!$B$96,))</f>
        <v>0</v>
      </c>
      <c r="G91" s="67">
        <f t="shared" si="29"/>
        <v>0</v>
      </c>
      <c r="H91" s="67">
        <f>IF(D91&gt;=HORAS!$B$103,1,0)</f>
        <v>0</v>
      </c>
      <c r="I91" s="68">
        <f t="shared" si="30"/>
        <v>0</v>
      </c>
      <c r="J91" s="68">
        <f>IF(I91&lt;=HORAS!$B$115,0,IF(I91&lt;=HORAS!$B$116,0.25,IF(I91&lt;=HORAS!$B$117,0.5,IF(I91&lt;=HORAS!$B$114,0.75,1))))</f>
        <v>0</v>
      </c>
      <c r="K91" s="69">
        <f>IF(G91=1,0,IF(E91&gt;HORAS!$B$97,E91-HORAS!$B$97,0))</f>
        <v>0</v>
      </c>
      <c r="L91" s="68">
        <f t="shared" si="31"/>
        <v>0</v>
      </c>
      <c r="M91" s="68">
        <f t="shared" si="32"/>
        <v>0</v>
      </c>
      <c r="N91" s="67">
        <f t="shared" si="33"/>
        <v>0</v>
      </c>
      <c r="O91" s="67">
        <f>IF(E91&lt;HORAS!$B$97,J91,0)</f>
        <v>0</v>
      </c>
      <c r="P91" s="67">
        <f t="shared" si="34"/>
        <v>0</v>
      </c>
      <c r="Q91" s="67">
        <f>IF(E91&gt;HORAS!$B$97,J91,0)</f>
        <v>0</v>
      </c>
      <c r="R91" s="67">
        <f t="shared" si="35"/>
        <v>0</v>
      </c>
      <c r="S91" s="67">
        <f t="shared" si="36"/>
        <v>0</v>
      </c>
      <c r="T91" s="67"/>
      <c r="U91" s="67">
        <f t="shared" si="37"/>
        <v>6</v>
      </c>
      <c r="V91" s="70" t="e">
        <f>VLOOKUP(C91,HORAS!$A$120:$A$137,1,FALSE)</f>
        <v>#N/A</v>
      </c>
      <c r="W91" s="67" t="b">
        <f t="shared" si="38"/>
        <v>1</v>
      </c>
      <c r="X91" s="59">
        <f t="shared" si="39"/>
        <v>0</v>
      </c>
      <c r="Y91" s="71">
        <f t="shared" si="40"/>
        <v>0</v>
      </c>
      <c r="Z91" s="71">
        <f t="shared" si="41"/>
        <v>0</v>
      </c>
      <c r="AA91" s="67">
        <f t="shared" si="42"/>
        <v>0</v>
      </c>
      <c r="AB91" s="67">
        <f t="shared" si="43"/>
        <v>0</v>
      </c>
      <c r="AC91" s="69">
        <f>IF(U91=7,IF(E91&gt;HORAS!$B$97,E91-HORAS!$B$97,0),IF(W91=FALSE,IF(E91&gt;HORAS!$B$97,E91-HORAS!$B$97,0),0))</f>
        <v>0</v>
      </c>
      <c r="AD91" s="71">
        <f t="shared" si="44"/>
        <v>0</v>
      </c>
      <c r="AE91" s="71">
        <f t="shared" si="45"/>
        <v>0</v>
      </c>
      <c r="AF91" s="68">
        <f>IF(AE91&lt;=HORAS!$B$115,0,IF(AE91&lt;=HORAS!$B$116,0.25,IF(AE91&lt;=HORAS!$B$117,0.5,IF(AE91&lt;=HORAS!$B$114,0.75,1))))</f>
        <v>0</v>
      </c>
      <c r="AG91" s="67">
        <f t="shared" si="46"/>
        <v>0</v>
      </c>
      <c r="AH91" s="67">
        <f>IF(AA91&gt;=8,IF(E91&lt;HORAS!$B$97,AF91,0),0)</f>
        <v>0</v>
      </c>
      <c r="AI91" s="67">
        <f>IF(E91&gt;=HORAS!$B$97,AF91,0)</f>
        <v>0</v>
      </c>
      <c r="AJ91" s="67">
        <f t="shared" si="56"/>
        <v>0</v>
      </c>
      <c r="AK91" s="67">
        <f t="shared" si="56"/>
        <v>0</v>
      </c>
      <c r="AL91" s="71">
        <f t="shared" si="47"/>
        <v>0</v>
      </c>
      <c r="AN91" s="59">
        <f t="shared" si="48"/>
        <v>0</v>
      </c>
      <c r="AO91" s="58">
        <f>IF(H91=1,IF(D91&lt;HORAS!$B$104,HORAS!$D$104-HORAS!$B$104,HORAS!$D$104-D91),0)</f>
        <v>0</v>
      </c>
      <c r="AP91" s="58">
        <f>IF(H91=1,IF(E91&gt;HORAS!$C$104,HORAS!$C$104,E91),0)</f>
        <v>0</v>
      </c>
      <c r="AQ91" s="58">
        <f t="shared" si="49"/>
        <v>0</v>
      </c>
      <c r="AR91" s="72">
        <f t="shared" si="50"/>
        <v>0</v>
      </c>
      <c r="AS91" s="72">
        <f t="shared" si="51"/>
        <v>0</v>
      </c>
      <c r="AT91" s="68">
        <f>IF(AS91&lt;=HORAS!$B$115,0,IF(AS91&lt;=HORAS!$B$116,0.25,IF(AS91&lt;=HORAS!$B$117,0.5,IF(AS91&lt;=HORAS!$B$114,0.75,1))))</f>
        <v>0</v>
      </c>
      <c r="AU91" s="67">
        <f t="shared" si="52"/>
        <v>0</v>
      </c>
      <c r="AV91" s="59">
        <f>IF(H91=1,IF(E91&gt;HORAS!$C$104,E91-HORAS!$C$104),0)</f>
        <v>0</v>
      </c>
      <c r="AW91" s="67">
        <f t="shared" si="53"/>
        <v>0</v>
      </c>
      <c r="AX91" s="67">
        <f t="shared" si="54"/>
        <v>0</v>
      </c>
      <c r="AY91" s="68">
        <f>IF(AX91&lt;=HORAS!$B$115,0,IF(AX91&lt;=HORAS!$B$116,0.25,IF(AX91&lt;=HORAS!$B$117,0.5,IF(AX91&lt;=HORAS!$B$114,0.75,1))))</f>
        <v>0</v>
      </c>
      <c r="AZ91" s="67">
        <f t="shared" si="55"/>
        <v>0</v>
      </c>
      <c r="BA91" s="67"/>
    </row>
    <row r="92" spans="1:53" s="72" customFormat="1" hidden="1" x14ac:dyDescent="0.2">
      <c r="A92" s="64" t="s">
        <v>220</v>
      </c>
      <c r="B92" s="64" t="s">
        <v>7</v>
      </c>
      <c r="C92" s="61"/>
      <c r="D92" s="62"/>
      <c r="E92" s="59"/>
      <c r="F92" s="66">
        <f>IF(G92=1,0,IF(E92&gt;HORAS!$B$96,E92-HORAS!$B$96,))</f>
        <v>0</v>
      </c>
      <c r="G92" s="67">
        <f t="shared" ref="G92:G154" si="57">IF(U92=7,1,IF(W92=FALSE,1,0))</f>
        <v>0</v>
      </c>
      <c r="H92" s="67">
        <f>IF(D92&gt;=HORAS!$B$103,1,0)</f>
        <v>0</v>
      </c>
      <c r="I92" s="68">
        <f t="shared" ref="I92:I154" si="58">MINUTE(F92)</f>
        <v>0</v>
      </c>
      <c r="J92" s="68">
        <f>IF(I92&lt;=HORAS!$B$115,0,IF(I92&lt;=HORAS!$B$116,0.25,IF(I92&lt;=HORAS!$B$117,0.5,IF(I92&lt;=HORAS!$B$114,0.75,1))))</f>
        <v>0</v>
      </c>
      <c r="K92" s="69">
        <f>IF(G92=1,0,IF(E92&gt;HORAS!$B$97,E92-HORAS!$B$97,0))</f>
        <v>0</v>
      </c>
      <c r="L92" s="68">
        <f t="shared" ref="L92:L154" si="59">MINUTE(K92)</f>
        <v>0</v>
      </c>
      <c r="M92" s="68">
        <f t="shared" ref="M92:M154" si="60">HOUR(F92)</f>
        <v>0</v>
      </c>
      <c r="N92" s="67">
        <f t="shared" ref="N92:N154" si="61">M92-P92</f>
        <v>0</v>
      </c>
      <c r="O92" s="67">
        <f>IF(E92&lt;HORAS!$B$97,J92,0)</f>
        <v>0</v>
      </c>
      <c r="P92" s="67">
        <f t="shared" ref="P92:P154" si="62">HOUR(K92)</f>
        <v>0</v>
      </c>
      <c r="Q92" s="67">
        <f>IF(E92&gt;HORAS!$B$97,J92,0)</f>
        <v>0</v>
      </c>
      <c r="R92" s="67">
        <f t="shared" si="35"/>
        <v>0</v>
      </c>
      <c r="S92" s="67">
        <f t="shared" si="36"/>
        <v>0</v>
      </c>
      <c r="T92" s="67"/>
      <c r="U92" s="67">
        <f t="shared" si="37"/>
        <v>6</v>
      </c>
      <c r="V92" s="70" t="e">
        <f>VLOOKUP(C92,HORAS!$A$120:$A$137,1,FALSE)</f>
        <v>#N/A</v>
      </c>
      <c r="W92" s="67" t="b">
        <f t="shared" si="38"/>
        <v>1</v>
      </c>
      <c r="X92" s="59">
        <f t="shared" si="39"/>
        <v>0</v>
      </c>
      <c r="Y92" s="71">
        <f t="shared" si="40"/>
        <v>0</v>
      </c>
      <c r="Z92" s="71">
        <f t="shared" si="41"/>
        <v>0</v>
      </c>
      <c r="AA92" s="67">
        <f t="shared" si="42"/>
        <v>0</v>
      </c>
      <c r="AB92" s="67">
        <f t="shared" si="43"/>
        <v>0</v>
      </c>
      <c r="AC92" s="69">
        <f>IF(U92=7,IF(E92&gt;HORAS!$B$97,E92-HORAS!$B$97,0),IF(W92=FALSE,IF(E92&gt;HORAS!$B$97,E92-HORAS!$B$97,0),0))</f>
        <v>0</v>
      </c>
      <c r="AD92" s="71">
        <f t="shared" si="44"/>
        <v>0</v>
      </c>
      <c r="AE92" s="71">
        <f t="shared" si="45"/>
        <v>0</v>
      </c>
      <c r="AF92" s="68">
        <f>IF(AE92&lt;=HORAS!$B$115,0,IF(AE92&lt;=HORAS!$B$116,0.25,IF(AE92&lt;=HORAS!$B$117,0.5,IF(AE92&lt;=HORAS!$B$114,0.75,1))))</f>
        <v>0</v>
      </c>
      <c r="AG92" s="67">
        <f t="shared" si="46"/>
        <v>0</v>
      </c>
      <c r="AH92" s="67">
        <f>IF(AA92&gt;=8,IF(E92&lt;HORAS!$B$97,AF92,0),0)</f>
        <v>0</v>
      </c>
      <c r="AI92" s="67">
        <f>IF(E92&gt;=HORAS!$B$97,AF92,0)</f>
        <v>0</v>
      </c>
      <c r="AJ92" s="67">
        <f t="shared" si="56"/>
        <v>0</v>
      </c>
      <c r="AK92" s="67">
        <f t="shared" si="56"/>
        <v>0</v>
      </c>
      <c r="AL92" s="71">
        <f t="shared" si="47"/>
        <v>0</v>
      </c>
      <c r="AN92" s="59">
        <f t="shared" si="48"/>
        <v>0</v>
      </c>
      <c r="AO92" s="58">
        <f>IF(H92=1,IF(D92&lt;HORAS!$B$104,HORAS!$D$104-HORAS!$B$104,HORAS!$D$104-D92),0)</f>
        <v>0</v>
      </c>
      <c r="AP92" s="58">
        <f>IF(H92=1,IF(E92&gt;HORAS!$C$104,HORAS!$C$104,E92),0)</f>
        <v>0</v>
      </c>
      <c r="AQ92" s="58">
        <f t="shared" si="49"/>
        <v>0</v>
      </c>
      <c r="AR92" s="72">
        <f t="shared" si="50"/>
        <v>0</v>
      </c>
      <c r="AS92" s="72">
        <f t="shared" si="51"/>
        <v>0</v>
      </c>
      <c r="AT92" s="68">
        <f>IF(AS92&lt;=HORAS!$B$115,0,IF(AS92&lt;=HORAS!$B$116,0.25,IF(AS92&lt;=HORAS!$B$117,0.5,IF(AS92&lt;=HORAS!$B$114,0.75,1))))</f>
        <v>0</v>
      </c>
      <c r="AU92" s="67">
        <f t="shared" si="52"/>
        <v>0</v>
      </c>
      <c r="AV92" s="59">
        <f>IF(H92=1,IF(E92&gt;HORAS!$C$104,E92-HORAS!$C$104),0)</f>
        <v>0</v>
      </c>
      <c r="AW92" s="67">
        <f t="shared" si="53"/>
        <v>0</v>
      </c>
      <c r="AX92" s="67">
        <f t="shared" si="54"/>
        <v>0</v>
      </c>
      <c r="AY92" s="68">
        <f>IF(AX92&lt;=HORAS!$B$115,0,IF(AX92&lt;=HORAS!$B$116,0.25,IF(AX92&lt;=HORAS!$B$117,0.5,IF(AX92&lt;=HORAS!$B$114,0.75,1))))</f>
        <v>0</v>
      </c>
      <c r="AZ92" s="67">
        <f t="shared" si="55"/>
        <v>0</v>
      </c>
      <c r="BA92" s="67"/>
    </row>
    <row r="93" spans="1:53" s="72" customFormat="1" hidden="1" x14ac:dyDescent="0.2">
      <c r="A93" s="64" t="s">
        <v>220</v>
      </c>
      <c r="B93" s="64" t="s">
        <v>7</v>
      </c>
      <c r="C93" s="61"/>
      <c r="D93" s="62"/>
      <c r="E93" s="59"/>
      <c r="F93" s="66">
        <f>IF(G93=1,0,IF(E93&gt;HORAS!$B$96,E93-HORAS!$B$96,))</f>
        <v>0</v>
      </c>
      <c r="G93" s="67">
        <f t="shared" si="57"/>
        <v>0</v>
      </c>
      <c r="H93" s="67">
        <f>IF(D93&gt;=HORAS!$B$103,1,0)</f>
        <v>0</v>
      </c>
      <c r="I93" s="68">
        <f t="shared" si="58"/>
        <v>0</v>
      </c>
      <c r="J93" s="68">
        <f>IF(I93&lt;=HORAS!$B$115,0,IF(I93&lt;=HORAS!$B$116,0.25,IF(I93&lt;=HORAS!$B$117,0.5,IF(I93&lt;=HORAS!$B$114,0.75,1))))</f>
        <v>0</v>
      </c>
      <c r="K93" s="69">
        <f>IF(G93=1,0,IF(E93&gt;HORAS!$B$97,E93-HORAS!$B$97,0))</f>
        <v>0</v>
      </c>
      <c r="L93" s="68">
        <f t="shared" si="59"/>
        <v>0</v>
      </c>
      <c r="M93" s="68">
        <f t="shared" si="60"/>
        <v>0</v>
      </c>
      <c r="N93" s="67">
        <f t="shared" si="61"/>
        <v>0</v>
      </c>
      <c r="O93" s="67">
        <f>IF(E93&lt;HORAS!$B$97,J93,0)</f>
        <v>0</v>
      </c>
      <c r="P93" s="67">
        <f t="shared" si="62"/>
        <v>0</v>
      </c>
      <c r="Q93" s="67">
        <f>IF(E93&gt;HORAS!$B$97,J93,0)</f>
        <v>0</v>
      </c>
      <c r="R93" s="67">
        <f t="shared" si="35"/>
        <v>0</v>
      </c>
      <c r="S93" s="67">
        <f t="shared" si="36"/>
        <v>0</v>
      </c>
      <c r="T93" s="67"/>
      <c r="U93" s="67">
        <f t="shared" si="37"/>
        <v>6</v>
      </c>
      <c r="V93" s="70" t="e">
        <f>VLOOKUP(C93,HORAS!$A$120:$A$137,1,FALSE)</f>
        <v>#N/A</v>
      </c>
      <c r="W93" s="67" t="b">
        <f t="shared" si="38"/>
        <v>1</v>
      </c>
      <c r="X93" s="59">
        <f t="shared" si="39"/>
        <v>0</v>
      </c>
      <c r="Y93" s="71">
        <f t="shared" si="40"/>
        <v>0</v>
      </c>
      <c r="Z93" s="71">
        <f t="shared" si="41"/>
        <v>0</v>
      </c>
      <c r="AA93" s="67">
        <f t="shared" si="42"/>
        <v>0</v>
      </c>
      <c r="AB93" s="67">
        <f t="shared" si="43"/>
        <v>0</v>
      </c>
      <c r="AC93" s="69">
        <f>IF(U93=7,IF(E93&gt;HORAS!$B$97,E93-HORAS!$B$97,0),IF(W93=FALSE,IF(E93&gt;HORAS!$B$97,E93-HORAS!$B$97,0),0))</f>
        <v>0</v>
      </c>
      <c r="AD93" s="71">
        <f t="shared" si="44"/>
        <v>0</v>
      </c>
      <c r="AE93" s="71">
        <f t="shared" si="45"/>
        <v>0</v>
      </c>
      <c r="AF93" s="68">
        <f>IF(AE93&lt;=HORAS!$B$115,0,IF(AE93&lt;=HORAS!$B$116,0.25,IF(AE93&lt;=HORAS!$B$117,0.5,IF(AE93&lt;=HORAS!$B$114,0.75,1))))</f>
        <v>0</v>
      </c>
      <c r="AG93" s="67">
        <f t="shared" si="46"/>
        <v>0</v>
      </c>
      <c r="AH93" s="67">
        <f>IF(AA93&gt;=8,IF(E93&lt;HORAS!$B$97,AF93,0),0)</f>
        <v>0</v>
      </c>
      <c r="AI93" s="67">
        <f>IF(E93&gt;=HORAS!$B$97,AF93,0)</f>
        <v>0</v>
      </c>
      <c r="AJ93" s="67">
        <f t="shared" si="56"/>
        <v>0</v>
      </c>
      <c r="AK93" s="67">
        <f t="shared" si="56"/>
        <v>0</v>
      </c>
      <c r="AL93" s="71">
        <f t="shared" si="47"/>
        <v>0</v>
      </c>
      <c r="AN93" s="59">
        <f t="shared" si="48"/>
        <v>0</v>
      </c>
      <c r="AO93" s="58">
        <f>IF(H93=1,IF(D93&lt;HORAS!$B$104,HORAS!$D$104-HORAS!$B$104,HORAS!$D$104-D93),0)</f>
        <v>0</v>
      </c>
      <c r="AP93" s="58">
        <f>IF(H93=1,IF(E93&gt;HORAS!$C$104,HORAS!$C$104,E93),0)</f>
        <v>0</v>
      </c>
      <c r="AQ93" s="58">
        <f t="shared" si="49"/>
        <v>0</v>
      </c>
      <c r="AR93" s="72">
        <f t="shared" si="50"/>
        <v>0</v>
      </c>
      <c r="AS93" s="72">
        <f t="shared" si="51"/>
        <v>0</v>
      </c>
      <c r="AT93" s="68">
        <f>IF(AS93&lt;=HORAS!$B$115,0,IF(AS93&lt;=HORAS!$B$116,0.25,IF(AS93&lt;=HORAS!$B$117,0.5,IF(AS93&lt;=HORAS!$B$114,0.75,1))))</f>
        <v>0</v>
      </c>
      <c r="AU93" s="67">
        <f t="shared" si="52"/>
        <v>0</v>
      </c>
      <c r="AV93" s="59">
        <f>IF(H93=1,IF(E93&gt;HORAS!$C$104,E93-HORAS!$C$104),0)</f>
        <v>0</v>
      </c>
      <c r="AW93" s="67">
        <f t="shared" si="53"/>
        <v>0</v>
      </c>
      <c r="AX93" s="67">
        <f t="shared" si="54"/>
        <v>0</v>
      </c>
      <c r="AY93" s="68">
        <f>IF(AX93&lt;=HORAS!$B$115,0,IF(AX93&lt;=HORAS!$B$116,0.25,IF(AX93&lt;=HORAS!$B$117,0.5,IF(AX93&lt;=HORAS!$B$114,0.75,1))))</f>
        <v>0</v>
      </c>
      <c r="AZ93" s="67">
        <f t="shared" si="55"/>
        <v>0</v>
      </c>
      <c r="BA93" s="67"/>
    </row>
    <row r="94" spans="1:53" s="72" customFormat="1" hidden="1" x14ac:dyDescent="0.2">
      <c r="A94" s="64" t="s">
        <v>220</v>
      </c>
      <c r="B94" s="64" t="s">
        <v>7</v>
      </c>
      <c r="C94" s="61"/>
      <c r="D94" s="62"/>
      <c r="E94" s="59"/>
      <c r="F94" s="66">
        <f>IF(G94=1,0,IF(E94&gt;HORAS!$B$96,E94-HORAS!$B$96,))</f>
        <v>0</v>
      </c>
      <c r="G94" s="67">
        <f t="shared" si="57"/>
        <v>0</v>
      </c>
      <c r="H94" s="67">
        <f>IF(D94&gt;=HORAS!$B$103,1,0)</f>
        <v>0</v>
      </c>
      <c r="I94" s="68">
        <f t="shared" si="58"/>
        <v>0</v>
      </c>
      <c r="J94" s="68">
        <f>IF(I94&lt;=HORAS!$B$115,0,IF(I94&lt;=HORAS!$B$116,0.25,IF(I94&lt;=HORAS!$B$117,0.5,IF(I94&lt;=HORAS!$B$114,0.75,1))))</f>
        <v>0</v>
      </c>
      <c r="K94" s="69">
        <f>IF(G94=1,0,IF(E94&gt;HORAS!$B$97,E94-HORAS!$B$97,0))</f>
        <v>0</v>
      </c>
      <c r="L94" s="68">
        <f t="shared" si="59"/>
        <v>0</v>
      </c>
      <c r="M94" s="68">
        <f t="shared" si="60"/>
        <v>0</v>
      </c>
      <c r="N94" s="67">
        <f t="shared" si="61"/>
        <v>0</v>
      </c>
      <c r="O94" s="67">
        <f>IF(E94&lt;HORAS!$B$97,J94,0)</f>
        <v>0</v>
      </c>
      <c r="P94" s="67">
        <f t="shared" si="62"/>
        <v>0</v>
      </c>
      <c r="Q94" s="67">
        <f>IF(E94&gt;HORAS!$B$97,J94,0)</f>
        <v>0</v>
      </c>
      <c r="R94" s="67">
        <f t="shared" si="35"/>
        <v>0</v>
      </c>
      <c r="S94" s="67">
        <f t="shared" si="36"/>
        <v>0</v>
      </c>
      <c r="T94" s="67"/>
      <c r="U94" s="67">
        <f t="shared" si="37"/>
        <v>6</v>
      </c>
      <c r="V94" s="70" t="e">
        <f>VLOOKUP(C94,HORAS!$A$120:$A$137,1,FALSE)</f>
        <v>#N/A</v>
      </c>
      <c r="W94" s="67" t="b">
        <f t="shared" si="38"/>
        <v>1</v>
      </c>
      <c r="X94" s="59">
        <f t="shared" si="39"/>
        <v>0</v>
      </c>
      <c r="Y94" s="71">
        <f t="shared" si="40"/>
        <v>0</v>
      </c>
      <c r="Z94" s="71">
        <f t="shared" si="41"/>
        <v>0</v>
      </c>
      <c r="AA94" s="67">
        <f t="shared" si="42"/>
        <v>0</v>
      </c>
      <c r="AB94" s="67">
        <f t="shared" si="43"/>
        <v>0</v>
      </c>
      <c r="AC94" s="69">
        <f>IF(U94=7,IF(E94&gt;HORAS!$B$97,E94-HORAS!$B$97,0),IF(W94=FALSE,IF(E94&gt;HORAS!$B$97,E94-HORAS!$B$97,0),0))</f>
        <v>0</v>
      </c>
      <c r="AD94" s="71">
        <f t="shared" si="44"/>
        <v>0</v>
      </c>
      <c r="AE94" s="71">
        <f t="shared" si="45"/>
        <v>0</v>
      </c>
      <c r="AF94" s="68">
        <f>IF(AE94&lt;=HORAS!$B$115,0,IF(AE94&lt;=HORAS!$B$116,0.25,IF(AE94&lt;=HORAS!$B$117,0.5,IF(AE94&lt;=HORAS!$B$114,0.75,1))))</f>
        <v>0</v>
      </c>
      <c r="AG94" s="67">
        <f t="shared" si="46"/>
        <v>0</v>
      </c>
      <c r="AH94" s="67">
        <f>IF(AA94&gt;=8,IF(E94&lt;HORAS!$B$97,AF94,0),0)</f>
        <v>0</v>
      </c>
      <c r="AI94" s="67">
        <f>IF(E94&gt;=HORAS!$B$97,AF94,0)</f>
        <v>0</v>
      </c>
      <c r="AJ94" s="67">
        <f t="shared" si="56"/>
        <v>0</v>
      </c>
      <c r="AK94" s="67">
        <f t="shared" si="56"/>
        <v>0</v>
      </c>
      <c r="AL94" s="71">
        <f t="shared" si="47"/>
        <v>0</v>
      </c>
      <c r="AN94" s="59">
        <f t="shared" si="48"/>
        <v>0</v>
      </c>
      <c r="AO94" s="58">
        <f>IF(H94=1,IF(D94&lt;HORAS!$B$104,HORAS!$D$104-HORAS!$B$104,HORAS!$D$104-D94),0)</f>
        <v>0</v>
      </c>
      <c r="AP94" s="58">
        <f>IF(H94=1,IF(E94&gt;HORAS!$C$104,HORAS!$C$104,E94),0)</f>
        <v>0</v>
      </c>
      <c r="AQ94" s="58">
        <f t="shared" si="49"/>
        <v>0</v>
      </c>
      <c r="AR94" s="72">
        <f t="shared" si="50"/>
        <v>0</v>
      </c>
      <c r="AS94" s="72">
        <f t="shared" si="51"/>
        <v>0</v>
      </c>
      <c r="AT94" s="68">
        <f>IF(AS94&lt;=HORAS!$B$115,0,IF(AS94&lt;=HORAS!$B$116,0.25,IF(AS94&lt;=HORAS!$B$117,0.5,IF(AS94&lt;=HORAS!$B$114,0.75,1))))</f>
        <v>0</v>
      </c>
      <c r="AU94" s="67">
        <f t="shared" si="52"/>
        <v>0</v>
      </c>
      <c r="AV94" s="59">
        <f>IF(H94=1,IF(E94&gt;HORAS!$C$104,E94-HORAS!$C$104),0)</f>
        <v>0</v>
      </c>
      <c r="AW94" s="67">
        <f t="shared" si="53"/>
        <v>0</v>
      </c>
      <c r="AX94" s="67">
        <f t="shared" si="54"/>
        <v>0</v>
      </c>
      <c r="AY94" s="68">
        <f>IF(AX94&lt;=HORAS!$B$115,0,IF(AX94&lt;=HORAS!$B$116,0.25,IF(AX94&lt;=HORAS!$B$117,0.5,IF(AX94&lt;=HORAS!$B$114,0.75,1))))</f>
        <v>0</v>
      </c>
      <c r="AZ94" s="67">
        <f t="shared" si="55"/>
        <v>0</v>
      </c>
      <c r="BA94" s="67"/>
    </row>
    <row r="95" spans="1:53" s="72" customFormat="1" hidden="1" x14ac:dyDescent="0.2">
      <c r="A95" s="64" t="s">
        <v>249</v>
      </c>
      <c r="B95" s="64" t="s">
        <v>80</v>
      </c>
      <c r="C95" s="61"/>
      <c r="D95" s="62"/>
      <c r="E95" s="59"/>
      <c r="F95" s="66">
        <f>IF(G95=1,0,IF(E95&gt;HORAS!$B$96,E95-HORAS!$B$96,))</f>
        <v>0</v>
      </c>
      <c r="G95" s="67">
        <f t="shared" si="57"/>
        <v>0</v>
      </c>
      <c r="H95" s="67">
        <f>IF(D95&gt;=HORAS!$B$103,1,0)</f>
        <v>0</v>
      </c>
      <c r="I95" s="68">
        <f t="shared" si="58"/>
        <v>0</v>
      </c>
      <c r="J95" s="68">
        <f>IF(I95&lt;=HORAS!$B$115,0,IF(I95&lt;=HORAS!$B$116,0.25,IF(I95&lt;=HORAS!$B$117,0.5,IF(I95&lt;=HORAS!$B$114,0.75,1))))</f>
        <v>0</v>
      </c>
      <c r="K95" s="69">
        <f>IF(G95=1,0,IF(E95&gt;HORAS!$B$97,E95-HORAS!$B$97,0))</f>
        <v>0</v>
      </c>
      <c r="L95" s="68">
        <f t="shared" si="59"/>
        <v>0</v>
      </c>
      <c r="M95" s="68">
        <f t="shared" si="60"/>
        <v>0</v>
      </c>
      <c r="N95" s="67">
        <f t="shared" si="61"/>
        <v>0</v>
      </c>
      <c r="O95" s="67">
        <f>IF(E95&lt;HORAS!$B$97,J95,0)</f>
        <v>0</v>
      </c>
      <c r="P95" s="67">
        <f t="shared" si="62"/>
        <v>0</v>
      </c>
      <c r="Q95" s="67">
        <f>IF(E95&gt;HORAS!$B$97,J95,0)</f>
        <v>0</v>
      </c>
      <c r="R95" s="67">
        <f t="shared" si="35"/>
        <v>0</v>
      </c>
      <c r="S95" s="67">
        <f t="shared" si="36"/>
        <v>0</v>
      </c>
      <c r="T95" s="67"/>
      <c r="U95" s="67">
        <f t="shared" si="37"/>
        <v>6</v>
      </c>
      <c r="V95" s="70" t="e">
        <f>VLOOKUP(C95,HORAS!$A$120:$A$137,1,FALSE)</f>
        <v>#N/A</v>
      </c>
      <c r="W95" s="67" t="b">
        <f t="shared" si="38"/>
        <v>1</v>
      </c>
      <c r="X95" s="59">
        <f t="shared" si="39"/>
        <v>0</v>
      </c>
      <c r="Y95" s="71">
        <f t="shared" si="40"/>
        <v>0</v>
      </c>
      <c r="Z95" s="71">
        <f t="shared" si="41"/>
        <v>0</v>
      </c>
      <c r="AA95" s="67">
        <f t="shared" si="42"/>
        <v>0</v>
      </c>
      <c r="AB95" s="67">
        <f t="shared" si="43"/>
        <v>0</v>
      </c>
      <c r="AC95" s="69">
        <f>IF(U95=7,IF(E95&gt;HORAS!$B$97,E95-HORAS!$B$97,0),IF(W95=FALSE,IF(E95&gt;HORAS!$B$97,E95-HORAS!$B$97,0),0))</f>
        <v>0</v>
      </c>
      <c r="AD95" s="71">
        <f t="shared" si="44"/>
        <v>0</v>
      </c>
      <c r="AE95" s="71">
        <f t="shared" si="45"/>
        <v>0</v>
      </c>
      <c r="AF95" s="68">
        <f>IF(AE95&lt;=HORAS!$B$115,0,IF(AE95&lt;=HORAS!$B$116,0.25,IF(AE95&lt;=HORAS!$B$117,0.5,IF(AE95&lt;=HORAS!$B$114,0.75,1))))</f>
        <v>0</v>
      </c>
      <c r="AG95" s="67">
        <f t="shared" si="46"/>
        <v>0</v>
      </c>
      <c r="AH95" s="67">
        <f>IF(AA95&gt;=8,IF(E95&lt;HORAS!$B$97,AF95,0),0)</f>
        <v>0</v>
      </c>
      <c r="AI95" s="67">
        <f>IF(E95&gt;=HORAS!$B$97,AF95,0)</f>
        <v>0</v>
      </c>
      <c r="AJ95" s="67">
        <f t="shared" si="56"/>
        <v>0</v>
      </c>
      <c r="AK95" s="67">
        <f t="shared" si="56"/>
        <v>0</v>
      </c>
      <c r="AL95" s="71">
        <f t="shared" si="47"/>
        <v>0</v>
      </c>
      <c r="AN95" s="59">
        <f t="shared" si="48"/>
        <v>0</v>
      </c>
      <c r="AO95" s="58">
        <f>IF(H95=1,IF(D95&lt;HORAS!$B$104,HORAS!$D$104-HORAS!$B$104,HORAS!$D$104-D95),0)</f>
        <v>0</v>
      </c>
      <c r="AP95" s="58">
        <f>IF(H95=1,IF(E95&gt;HORAS!$C$104,HORAS!$C$104,E95),0)</f>
        <v>0</v>
      </c>
      <c r="AQ95" s="58">
        <f t="shared" si="49"/>
        <v>0</v>
      </c>
      <c r="AR95" s="72">
        <f t="shared" si="50"/>
        <v>0</v>
      </c>
      <c r="AS95" s="72">
        <f t="shared" si="51"/>
        <v>0</v>
      </c>
      <c r="AT95" s="68">
        <f>IF(AS95&lt;=HORAS!$B$115,0,IF(AS95&lt;=HORAS!$B$116,0.25,IF(AS95&lt;=HORAS!$B$117,0.5,IF(AS95&lt;=HORAS!$B$114,0.75,1))))</f>
        <v>0</v>
      </c>
      <c r="AU95" s="67">
        <f t="shared" si="52"/>
        <v>0</v>
      </c>
      <c r="AV95" s="59">
        <f>IF(H95=1,IF(E95&gt;HORAS!$C$104,E95-HORAS!$C$104),0)</f>
        <v>0</v>
      </c>
      <c r="AW95" s="67">
        <f t="shared" si="53"/>
        <v>0</v>
      </c>
      <c r="AX95" s="67">
        <f t="shared" si="54"/>
        <v>0</v>
      </c>
      <c r="AY95" s="68">
        <f>IF(AX95&lt;=HORAS!$B$115,0,IF(AX95&lt;=HORAS!$B$116,0.25,IF(AX95&lt;=HORAS!$B$117,0.5,IF(AX95&lt;=HORAS!$B$114,0.75,1))))</f>
        <v>0</v>
      </c>
      <c r="AZ95" s="67">
        <f t="shared" si="55"/>
        <v>0</v>
      </c>
      <c r="BA95" s="67"/>
    </row>
    <row r="96" spans="1:53" s="72" customFormat="1" hidden="1" x14ac:dyDescent="0.2">
      <c r="A96" s="64" t="s">
        <v>249</v>
      </c>
      <c r="B96" s="64" t="s">
        <v>80</v>
      </c>
      <c r="C96" s="61"/>
      <c r="D96" s="62"/>
      <c r="E96" s="59"/>
      <c r="F96" s="66">
        <f>IF(G96=1,0,IF(E96&gt;HORAS!$B$96,E96-HORAS!$B$96,))</f>
        <v>0</v>
      </c>
      <c r="G96" s="67">
        <f t="shared" si="57"/>
        <v>0</v>
      </c>
      <c r="H96" s="67">
        <f>IF(D96&gt;=HORAS!$B$103,1,0)</f>
        <v>0</v>
      </c>
      <c r="I96" s="68">
        <f t="shared" si="58"/>
        <v>0</v>
      </c>
      <c r="J96" s="68">
        <f>IF(I96&lt;=HORAS!$B$115,0,IF(I96&lt;=HORAS!$B$116,0.25,IF(I96&lt;=HORAS!$B$117,0.5,IF(I96&lt;=HORAS!$B$114,0.75,1))))</f>
        <v>0</v>
      </c>
      <c r="K96" s="69">
        <f>IF(G96=1,0,IF(E96&gt;HORAS!$B$97,E96-HORAS!$B$97,0))</f>
        <v>0</v>
      </c>
      <c r="L96" s="68">
        <f t="shared" si="59"/>
        <v>0</v>
      </c>
      <c r="M96" s="68">
        <f t="shared" si="60"/>
        <v>0</v>
      </c>
      <c r="N96" s="67">
        <f t="shared" si="61"/>
        <v>0</v>
      </c>
      <c r="O96" s="67">
        <f>IF(E96&lt;HORAS!$B$97,J96,0)</f>
        <v>0</v>
      </c>
      <c r="P96" s="67">
        <f t="shared" si="62"/>
        <v>0</v>
      </c>
      <c r="Q96" s="67">
        <f>IF(E96&gt;HORAS!$B$97,J96,0)</f>
        <v>0</v>
      </c>
      <c r="R96" s="67">
        <f t="shared" si="35"/>
        <v>0</v>
      </c>
      <c r="S96" s="67">
        <f t="shared" si="36"/>
        <v>0</v>
      </c>
      <c r="T96" s="67"/>
      <c r="U96" s="67">
        <f t="shared" si="37"/>
        <v>6</v>
      </c>
      <c r="V96" s="70" t="e">
        <f>VLOOKUP(C96,HORAS!$A$120:$A$137,1,FALSE)</f>
        <v>#N/A</v>
      </c>
      <c r="W96" s="67" t="b">
        <f t="shared" si="38"/>
        <v>1</v>
      </c>
      <c r="X96" s="59">
        <f t="shared" si="39"/>
        <v>0</v>
      </c>
      <c r="Y96" s="71">
        <f t="shared" si="40"/>
        <v>0</v>
      </c>
      <c r="Z96" s="71">
        <f t="shared" si="41"/>
        <v>0</v>
      </c>
      <c r="AA96" s="67">
        <f t="shared" si="42"/>
        <v>0</v>
      </c>
      <c r="AB96" s="67">
        <f t="shared" si="43"/>
        <v>0</v>
      </c>
      <c r="AC96" s="69">
        <f>IF(U96=7,IF(E96&gt;HORAS!$B$97,E96-HORAS!$B$97,0),IF(W96=FALSE,IF(E96&gt;HORAS!$B$97,E96-HORAS!$B$97,0),0))</f>
        <v>0</v>
      </c>
      <c r="AD96" s="71">
        <f t="shared" si="44"/>
        <v>0</v>
      </c>
      <c r="AE96" s="71">
        <f t="shared" si="45"/>
        <v>0</v>
      </c>
      <c r="AF96" s="68">
        <f>IF(AE96&lt;=HORAS!$B$115,0,IF(AE96&lt;=HORAS!$B$116,0.25,IF(AE96&lt;=HORAS!$B$117,0.5,IF(AE96&lt;=HORAS!$B$114,0.75,1))))</f>
        <v>0</v>
      </c>
      <c r="AG96" s="67">
        <f t="shared" si="46"/>
        <v>0</v>
      </c>
      <c r="AH96" s="67">
        <f>IF(AA96&gt;=8,IF(E96&lt;HORAS!$B$97,AF96,0),0)</f>
        <v>0</v>
      </c>
      <c r="AI96" s="67">
        <f>IF(E96&gt;=HORAS!$B$97,AF96,0)</f>
        <v>0</v>
      </c>
      <c r="AJ96" s="67">
        <f t="shared" si="56"/>
        <v>0</v>
      </c>
      <c r="AK96" s="67">
        <f t="shared" si="56"/>
        <v>0</v>
      </c>
      <c r="AL96" s="71">
        <f t="shared" si="47"/>
        <v>0</v>
      </c>
      <c r="AN96" s="59">
        <f t="shared" si="48"/>
        <v>0</v>
      </c>
      <c r="AO96" s="58">
        <f>IF(H96=1,IF(D96&lt;HORAS!$B$104,HORAS!$D$104-HORAS!$B$104,HORAS!$D$104-D96),0)</f>
        <v>0</v>
      </c>
      <c r="AP96" s="58">
        <f>IF(H96=1,IF(E96&gt;HORAS!$C$104,HORAS!$C$104,E96),0)</f>
        <v>0</v>
      </c>
      <c r="AQ96" s="58">
        <f t="shared" si="49"/>
        <v>0</v>
      </c>
      <c r="AR96" s="72">
        <f t="shared" si="50"/>
        <v>0</v>
      </c>
      <c r="AS96" s="72">
        <f t="shared" si="51"/>
        <v>0</v>
      </c>
      <c r="AT96" s="68">
        <f>IF(AS96&lt;=HORAS!$B$115,0,IF(AS96&lt;=HORAS!$B$116,0.25,IF(AS96&lt;=HORAS!$B$117,0.5,IF(AS96&lt;=HORAS!$B$114,0.75,1))))</f>
        <v>0</v>
      </c>
      <c r="AU96" s="67">
        <f t="shared" si="52"/>
        <v>0</v>
      </c>
      <c r="AV96" s="59">
        <f>IF(H96=1,IF(E96&gt;HORAS!$C$104,E96-HORAS!$C$104),0)</f>
        <v>0</v>
      </c>
      <c r="AW96" s="67">
        <f t="shared" si="53"/>
        <v>0</v>
      </c>
      <c r="AX96" s="67">
        <f t="shared" si="54"/>
        <v>0</v>
      </c>
      <c r="AY96" s="68">
        <f>IF(AX96&lt;=HORAS!$B$115,0,IF(AX96&lt;=HORAS!$B$116,0.25,IF(AX96&lt;=HORAS!$B$117,0.5,IF(AX96&lt;=HORAS!$B$114,0.75,1))))</f>
        <v>0</v>
      </c>
      <c r="AZ96" s="67">
        <f t="shared" si="55"/>
        <v>0</v>
      </c>
      <c r="BA96" s="67"/>
    </row>
    <row r="97" spans="1:53" s="72" customFormat="1" hidden="1" x14ac:dyDescent="0.2">
      <c r="A97" s="64" t="s">
        <v>249</v>
      </c>
      <c r="B97" s="64" t="s">
        <v>80</v>
      </c>
      <c r="C97" s="61"/>
      <c r="D97" s="62"/>
      <c r="E97" s="59"/>
      <c r="F97" s="66">
        <f>IF(G97=1,0,IF(E97&gt;HORAS!$B$96,E97-HORAS!$B$96,))</f>
        <v>0</v>
      </c>
      <c r="G97" s="67">
        <f t="shared" si="57"/>
        <v>0</v>
      </c>
      <c r="H97" s="67">
        <f>IF(D97&gt;=HORAS!$B$103,1,0)</f>
        <v>0</v>
      </c>
      <c r="I97" s="68">
        <f t="shared" si="58"/>
        <v>0</v>
      </c>
      <c r="J97" s="68">
        <f>IF(I97&lt;=HORAS!$B$115,0,IF(I97&lt;=HORAS!$B$116,0.25,IF(I97&lt;=HORAS!$B$117,0.5,IF(I97&lt;=HORAS!$B$114,0.75,1))))</f>
        <v>0</v>
      </c>
      <c r="K97" s="69">
        <f>IF(G97=1,0,IF(E97&gt;HORAS!$B$97,E97-HORAS!$B$97,0))</f>
        <v>0</v>
      </c>
      <c r="L97" s="68">
        <f t="shared" si="59"/>
        <v>0</v>
      </c>
      <c r="M97" s="68">
        <f t="shared" si="60"/>
        <v>0</v>
      </c>
      <c r="N97" s="67">
        <f t="shared" si="61"/>
        <v>0</v>
      </c>
      <c r="O97" s="67">
        <f>IF(E97&lt;HORAS!$B$97,J97,0)</f>
        <v>0</v>
      </c>
      <c r="P97" s="67">
        <f t="shared" si="62"/>
        <v>0</v>
      </c>
      <c r="Q97" s="67">
        <f>IF(E97&gt;HORAS!$B$97,J97,0)</f>
        <v>0</v>
      </c>
      <c r="R97" s="67">
        <f t="shared" si="35"/>
        <v>0</v>
      </c>
      <c r="S97" s="67">
        <f t="shared" si="36"/>
        <v>0</v>
      </c>
      <c r="T97" s="67"/>
      <c r="U97" s="67">
        <f t="shared" si="37"/>
        <v>6</v>
      </c>
      <c r="V97" s="70" t="e">
        <f>VLOOKUP(C97,HORAS!$A$120:$A$137,1,FALSE)</f>
        <v>#N/A</v>
      </c>
      <c r="W97" s="67" t="b">
        <f t="shared" si="38"/>
        <v>1</v>
      </c>
      <c r="X97" s="59">
        <f t="shared" si="39"/>
        <v>0</v>
      </c>
      <c r="Y97" s="71">
        <f t="shared" si="40"/>
        <v>0</v>
      </c>
      <c r="Z97" s="71">
        <f t="shared" si="41"/>
        <v>0</v>
      </c>
      <c r="AA97" s="67">
        <f t="shared" si="42"/>
        <v>0</v>
      </c>
      <c r="AB97" s="67">
        <f t="shared" si="43"/>
        <v>0</v>
      </c>
      <c r="AC97" s="69">
        <f>IF(U97=7,IF(E97&gt;HORAS!$B$97,E97-HORAS!$B$97,0),IF(W97=FALSE,IF(E97&gt;HORAS!$B$97,E97-HORAS!$B$97,0),0))</f>
        <v>0</v>
      </c>
      <c r="AD97" s="71">
        <f t="shared" si="44"/>
        <v>0</v>
      </c>
      <c r="AE97" s="71">
        <f t="shared" si="45"/>
        <v>0</v>
      </c>
      <c r="AF97" s="68">
        <f>IF(AE97&lt;=HORAS!$B$115,0,IF(AE97&lt;=HORAS!$B$116,0.25,IF(AE97&lt;=HORAS!$B$117,0.5,IF(AE97&lt;=HORAS!$B$114,0.75,1))))</f>
        <v>0</v>
      </c>
      <c r="AG97" s="67">
        <f t="shared" si="46"/>
        <v>0</v>
      </c>
      <c r="AH97" s="67">
        <f>IF(AA97&gt;=8,IF(E97&lt;HORAS!$B$97,AF97,0),0)</f>
        <v>0</v>
      </c>
      <c r="AI97" s="67">
        <f>IF(E97&gt;=HORAS!$B$97,AF97,0)</f>
        <v>0</v>
      </c>
      <c r="AJ97" s="67">
        <f t="shared" si="56"/>
        <v>0</v>
      </c>
      <c r="AK97" s="67">
        <f t="shared" si="56"/>
        <v>0</v>
      </c>
      <c r="AL97" s="71">
        <f t="shared" si="47"/>
        <v>0</v>
      </c>
      <c r="AN97" s="59">
        <f t="shared" si="48"/>
        <v>0</v>
      </c>
      <c r="AO97" s="58">
        <f>IF(H97=1,IF(D97&lt;HORAS!$B$104,HORAS!$D$104-HORAS!$B$104,HORAS!$D$104-D97),0)</f>
        <v>0</v>
      </c>
      <c r="AP97" s="58">
        <f>IF(H97=1,IF(E97&gt;HORAS!$C$104,HORAS!$C$104,E97),0)</f>
        <v>0</v>
      </c>
      <c r="AQ97" s="58">
        <f t="shared" si="49"/>
        <v>0</v>
      </c>
      <c r="AR97" s="72">
        <f t="shared" si="50"/>
        <v>0</v>
      </c>
      <c r="AS97" s="72">
        <f t="shared" si="51"/>
        <v>0</v>
      </c>
      <c r="AT97" s="68">
        <f>IF(AS97&lt;=HORAS!$B$115,0,IF(AS97&lt;=HORAS!$B$116,0.25,IF(AS97&lt;=HORAS!$B$117,0.5,IF(AS97&lt;=HORAS!$B$114,0.75,1))))</f>
        <v>0</v>
      </c>
      <c r="AU97" s="67">
        <f t="shared" si="52"/>
        <v>0</v>
      </c>
      <c r="AV97" s="59">
        <f>IF(H97=1,IF(E97&gt;HORAS!$C$104,E97-HORAS!$C$104),0)</f>
        <v>0</v>
      </c>
      <c r="AW97" s="67">
        <f t="shared" si="53"/>
        <v>0</v>
      </c>
      <c r="AX97" s="67">
        <f t="shared" si="54"/>
        <v>0</v>
      </c>
      <c r="AY97" s="68">
        <f>IF(AX97&lt;=HORAS!$B$115,0,IF(AX97&lt;=HORAS!$B$116,0.25,IF(AX97&lt;=HORAS!$B$117,0.5,IF(AX97&lt;=HORAS!$B$114,0.75,1))))</f>
        <v>0</v>
      </c>
      <c r="AZ97" s="67">
        <f t="shared" si="55"/>
        <v>0</v>
      </c>
      <c r="BA97" s="67"/>
    </row>
    <row r="98" spans="1:53" s="72" customFormat="1" hidden="1" x14ac:dyDescent="0.2">
      <c r="A98" s="64" t="s">
        <v>249</v>
      </c>
      <c r="B98" s="64" t="s">
        <v>80</v>
      </c>
      <c r="C98" s="61"/>
      <c r="D98" s="62"/>
      <c r="E98" s="59"/>
      <c r="F98" s="66">
        <f>IF(G98=1,0,IF(E98&gt;HORAS!$B$96,E98-HORAS!$B$96,))</f>
        <v>0</v>
      </c>
      <c r="G98" s="67">
        <f t="shared" si="57"/>
        <v>0</v>
      </c>
      <c r="H98" s="67">
        <f>IF(D98&gt;=HORAS!$B$103,1,0)</f>
        <v>0</v>
      </c>
      <c r="I98" s="68">
        <f t="shared" si="58"/>
        <v>0</v>
      </c>
      <c r="J98" s="68">
        <f>IF(I98&lt;=HORAS!$B$115,0,IF(I98&lt;=HORAS!$B$116,0.25,IF(I98&lt;=HORAS!$B$117,0.5,IF(I98&lt;=HORAS!$B$114,0.75,1))))</f>
        <v>0</v>
      </c>
      <c r="K98" s="69">
        <f>IF(G98=1,0,IF(E98&gt;HORAS!$B$97,E98-HORAS!$B$97,0))</f>
        <v>0</v>
      </c>
      <c r="L98" s="68">
        <f t="shared" si="59"/>
        <v>0</v>
      </c>
      <c r="M98" s="68">
        <f t="shared" si="60"/>
        <v>0</v>
      </c>
      <c r="N98" s="67">
        <f t="shared" si="61"/>
        <v>0</v>
      </c>
      <c r="O98" s="67">
        <f>IF(E98&lt;HORAS!$B$97,J98,0)</f>
        <v>0</v>
      </c>
      <c r="P98" s="67">
        <f t="shared" si="62"/>
        <v>0</v>
      </c>
      <c r="Q98" s="67">
        <f>IF(E98&gt;HORAS!$B$97,J98,0)</f>
        <v>0</v>
      </c>
      <c r="R98" s="67">
        <f t="shared" si="35"/>
        <v>0</v>
      </c>
      <c r="S98" s="67">
        <f t="shared" si="36"/>
        <v>0</v>
      </c>
      <c r="T98" s="67"/>
      <c r="U98" s="67">
        <f t="shared" si="37"/>
        <v>6</v>
      </c>
      <c r="V98" s="70" t="e">
        <f>VLOOKUP(C98,HORAS!$A$120:$A$137,1,FALSE)</f>
        <v>#N/A</v>
      </c>
      <c r="W98" s="67" t="b">
        <f t="shared" si="38"/>
        <v>1</v>
      </c>
      <c r="X98" s="59">
        <f t="shared" si="39"/>
        <v>0</v>
      </c>
      <c r="Y98" s="71">
        <f t="shared" si="40"/>
        <v>0</v>
      </c>
      <c r="Z98" s="71">
        <f t="shared" si="41"/>
        <v>0</v>
      </c>
      <c r="AA98" s="67">
        <f t="shared" si="42"/>
        <v>0</v>
      </c>
      <c r="AB98" s="67">
        <f t="shared" si="43"/>
        <v>0</v>
      </c>
      <c r="AC98" s="69">
        <f>IF(U98=7,IF(E98&gt;HORAS!$B$97,E98-HORAS!$B$97,0),IF(W98=FALSE,IF(E98&gt;HORAS!$B$97,E98-HORAS!$B$97,0),0))</f>
        <v>0</v>
      </c>
      <c r="AD98" s="71">
        <f t="shared" si="44"/>
        <v>0</v>
      </c>
      <c r="AE98" s="71">
        <f t="shared" si="45"/>
        <v>0</v>
      </c>
      <c r="AF98" s="68">
        <f>IF(AE98&lt;=HORAS!$B$115,0,IF(AE98&lt;=HORAS!$B$116,0.25,IF(AE98&lt;=HORAS!$B$117,0.5,IF(AE98&lt;=HORAS!$B$114,0.75,1))))</f>
        <v>0</v>
      </c>
      <c r="AG98" s="67">
        <f t="shared" si="46"/>
        <v>0</v>
      </c>
      <c r="AH98" s="67">
        <f>IF(AA98&gt;=8,IF(E98&lt;HORAS!$B$97,AF98,0),0)</f>
        <v>0</v>
      </c>
      <c r="AI98" s="67">
        <f>IF(E98&gt;=HORAS!$B$97,AF98,0)</f>
        <v>0</v>
      </c>
      <c r="AJ98" s="67">
        <f t="shared" si="56"/>
        <v>0</v>
      </c>
      <c r="AK98" s="67">
        <f t="shared" si="56"/>
        <v>0</v>
      </c>
      <c r="AL98" s="71">
        <f t="shared" si="47"/>
        <v>0</v>
      </c>
      <c r="AN98" s="59">
        <f t="shared" si="48"/>
        <v>0</v>
      </c>
      <c r="AO98" s="58">
        <f>IF(H98=1,IF(D98&lt;HORAS!$B$104,HORAS!$D$104-HORAS!$B$104,HORAS!$D$104-D98),0)</f>
        <v>0</v>
      </c>
      <c r="AP98" s="58">
        <f>IF(H98=1,IF(E98&gt;HORAS!$C$104,HORAS!$C$104,E98),0)</f>
        <v>0</v>
      </c>
      <c r="AQ98" s="58">
        <f t="shared" si="49"/>
        <v>0</v>
      </c>
      <c r="AR98" s="72">
        <f t="shared" si="50"/>
        <v>0</v>
      </c>
      <c r="AS98" s="72">
        <f t="shared" si="51"/>
        <v>0</v>
      </c>
      <c r="AT98" s="68">
        <f>IF(AS98&lt;=HORAS!$B$115,0,IF(AS98&lt;=HORAS!$B$116,0.25,IF(AS98&lt;=HORAS!$B$117,0.5,IF(AS98&lt;=HORAS!$B$114,0.75,1))))</f>
        <v>0</v>
      </c>
      <c r="AU98" s="67">
        <f t="shared" si="52"/>
        <v>0</v>
      </c>
      <c r="AV98" s="59">
        <f>IF(H98=1,IF(E98&gt;HORAS!$C$104,E98-HORAS!$C$104),0)</f>
        <v>0</v>
      </c>
      <c r="AW98" s="67">
        <f t="shared" si="53"/>
        <v>0</v>
      </c>
      <c r="AX98" s="67">
        <f t="shared" si="54"/>
        <v>0</v>
      </c>
      <c r="AY98" s="68">
        <f>IF(AX98&lt;=HORAS!$B$115,0,IF(AX98&lt;=HORAS!$B$116,0.25,IF(AX98&lt;=HORAS!$B$117,0.5,IF(AX98&lt;=HORAS!$B$114,0.75,1))))</f>
        <v>0</v>
      </c>
      <c r="AZ98" s="67">
        <f t="shared" si="55"/>
        <v>0</v>
      </c>
      <c r="BA98" s="67"/>
    </row>
    <row r="99" spans="1:53" s="72" customFormat="1" hidden="1" x14ac:dyDescent="0.2">
      <c r="A99" s="64" t="s">
        <v>249</v>
      </c>
      <c r="B99" s="64" t="s">
        <v>80</v>
      </c>
      <c r="C99" s="61"/>
      <c r="D99" s="62"/>
      <c r="E99" s="59"/>
      <c r="F99" s="66">
        <f>IF(G99=1,0,IF(E99&gt;HORAS!$B$96,E99-HORAS!$B$96,))</f>
        <v>0</v>
      </c>
      <c r="G99" s="67">
        <f t="shared" si="57"/>
        <v>0</v>
      </c>
      <c r="H99" s="67">
        <f>IF(D99&gt;=HORAS!$B$103,1,0)</f>
        <v>0</v>
      </c>
      <c r="I99" s="68">
        <f t="shared" si="58"/>
        <v>0</v>
      </c>
      <c r="J99" s="68">
        <f>IF(I99&lt;=HORAS!$B$115,0,IF(I99&lt;=HORAS!$B$116,0.25,IF(I99&lt;=HORAS!$B$117,0.5,IF(I99&lt;=HORAS!$B$114,0.75,1))))</f>
        <v>0</v>
      </c>
      <c r="K99" s="69">
        <f>IF(G99=1,0,IF(E99&gt;HORAS!$B$97,E99-HORAS!$B$97,0))</f>
        <v>0</v>
      </c>
      <c r="L99" s="68">
        <f t="shared" si="59"/>
        <v>0</v>
      </c>
      <c r="M99" s="68">
        <f t="shared" si="60"/>
        <v>0</v>
      </c>
      <c r="N99" s="67">
        <f t="shared" si="61"/>
        <v>0</v>
      </c>
      <c r="O99" s="67">
        <f>IF(E99&lt;HORAS!$B$97,J99,0)</f>
        <v>0</v>
      </c>
      <c r="P99" s="67">
        <f t="shared" si="62"/>
        <v>0</v>
      </c>
      <c r="Q99" s="67">
        <f>IF(E99&gt;HORAS!$B$97,J99,0)</f>
        <v>0</v>
      </c>
      <c r="R99" s="67">
        <f t="shared" si="35"/>
        <v>0</v>
      </c>
      <c r="S99" s="67">
        <f t="shared" si="36"/>
        <v>0</v>
      </c>
      <c r="T99" s="67"/>
      <c r="U99" s="67">
        <f t="shared" si="37"/>
        <v>6</v>
      </c>
      <c r="V99" s="70" t="e">
        <f>VLOOKUP(C99,HORAS!$A$120:$A$137,1,FALSE)</f>
        <v>#N/A</v>
      </c>
      <c r="W99" s="67" t="b">
        <f t="shared" si="38"/>
        <v>1</v>
      </c>
      <c r="X99" s="59">
        <f t="shared" si="39"/>
        <v>0</v>
      </c>
      <c r="Y99" s="71">
        <f t="shared" si="40"/>
        <v>0</v>
      </c>
      <c r="Z99" s="71">
        <f t="shared" si="41"/>
        <v>0</v>
      </c>
      <c r="AA99" s="67">
        <f t="shared" si="42"/>
        <v>0</v>
      </c>
      <c r="AB99" s="67">
        <f t="shared" si="43"/>
        <v>0</v>
      </c>
      <c r="AC99" s="69">
        <f>IF(U99=7,IF(E99&gt;HORAS!$B$97,E99-HORAS!$B$97,0),IF(W99=FALSE,IF(E99&gt;HORAS!$B$97,E99-HORAS!$B$97,0),0))</f>
        <v>0</v>
      </c>
      <c r="AD99" s="71">
        <f t="shared" si="44"/>
        <v>0</v>
      </c>
      <c r="AE99" s="71">
        <f t="shared" si="45"/>
        <v>0</v>
      </c>
      <c r="AF99" s="68">
        <f>IF(AE99&lt;=HORAS!$B$115,0,IF(AE99&lt;=HORAS!$B$116,0.25,IF(AE99&lt;=HORAS!$B$117,0.5,IF(AE99&lt;=HORAS!$B$114,0.75,1))))</f>
        <v>0</v>
      </c>
      <c r="AG99" s="67">
        <f t="shared" si="46"/>
        <v>0</v>
      </c>
      <c r="AH99" s="67">
        <f>IF(AA99&gt;=8,IF(E99&lt;HORAS!$B$97,AF99,0),0)</f>
        <v>0</v>
      </c>
      <c r="AI99" s="67">
        <f>IF(E99&gt;=HORAS!$B$97,AF99,0)</f>
        <v>0</v>
      </c>
      <c r="AJ99" s="67">
        <f t="shared" si="56"/>
        <v>0</v>
      </c>
      <c r="AK99" s="67">
        <f t="shared" si="56"/>
        <v>0</v>
      </c>
      <c r="AL99" s="71">
        <f t="shared" si="47"/>
        <v>0</v>
      </c>
      <c r="AN99" s="59">
        <f t="shared" si="48"/>
        <v>0</v>
      </c>
      <c r="AO99" s="58">
        <f>IF(H99=1,IF(D99&lt;HORAS!$B$104,HORAS!$D$104-HORAS!$B$104,HORAS!$D$104-D99),0)</f>
        <v>0</v>
      </c>
      <c r="AP99" s="58">
        <f>IF(H99=1,IF(E99&gt;HORAS!$C$104,HORAS!$C$104,E99),0)</f>
        <v>0</v>
      </c>
      <c r="AQ99" s="58">
        <f t="shared" si="49"/>
        <v>0</v>
      </c>
      <c r="AR99" s="72">
        <f t="shared" si="50"/>
        <v>0</v>
      </c>
      <c r="AS99" s="72">
        <f t="shared" si="51"/>
        <v>0</v>
      </c>
      <c r="AT99" s="68">
        <f>IF(AS99&lt;=HORAS!$B$115,0,IF(AS99&lt;=HORAS!$B$116,0.25,IF(AS99&lt;=HORAS!$B$117,0.5,IF(AS99&lt;=HORAS!$B$114,0.75,1))))</f>
        <v>0</v>
      </c>
      <c r="AU99" s="67">
        <f t="shared" si="52"/>
        <v>0</v>
      </c>
      <c r="AV99" s="59">
        <f>IF(H99=1,IF(E99&gt;HORAS!$C$104,E99-HORAS!$C$104),0)</f>
        <v>0</v>
      </c>
      <c r="AW99" s="67">
        <f t="shared" si="53"/>
        <v>0</v>
      </c>
      <c r="AX99" s="67">
        <f t="shared" si="54"/>
        <v>0</v>
      </c>
      <c r="AY99" s="68">
        <f>IF(AX99&lt;=HORAS!$B$115,0,IF(AX99&lt;=HORAS!$B$116,0.25,IF(AX99&lt;=HORAS!$B$117,0.5,IF(AX99&lt;=HORAS!$B$114,0.75,1))))</f>
        <v>0</v>
      </c>
      <c r="AZ99" s="67">
        <f t="shared" si="55"/>
        <v>0</v>
      </c>
      <c r="BA99" s="67"/>
    </row>
    <row r="100" spans="1:53" s="72" customFormat="1" hidden="1" x14ac:dyDescent="0.2">
      <c r="A100" s="64" t="s">
        <v>249</v>
      </c>
      <c r="B100" s="64" t="s">
        <v>80</v>
      </c>
      <c r="C100" s="61"/>
      <c r="D100" s="62"/>
      <c r="E100" s="59"/>
      <c r="F100" s="66">
        <f>IF(G100=1,0,IF(E100&gt;HORAS!$B$96,E100-HORAS!$B$96,))</f>
        <v>0</v>
      </c>
      <c r="G100" s="67">
        <f t="shared" si="57"/>
        <v>0</v>
      </c>
      <c r="H100" s="67">
        <f>IF(D100&gt;=HORAS!$B$103,1,0)</f>
        <v>0</v>
      </c>
      <c r="I100" s="68">
        <f t="shared" si="58"/>
        <v>0</v>
      </c>
      <c r="J100" s="68">
        <f>IF(I100&lt;=HORAS!$B$115,0,IF(I100&lt;=HORAS!$B$116,0.25,IF(I100&lt;=HORAS!$B$117,0.5,IF(I100&lt;=HORAS!$B$114,0.75,1))))</f>
        <v>0</v>
      </c>
      <c r="K100" s="69">
        <f>IF(G100=1,0,IF(E100&gt;HORAS!$B$97,E100-HORAS!$B$97,0))</f>
        <v>0</v>
      </c>
      <c r="L100" s="68">
        <f t="shared" si="59"/>
        <v>0</v>
      </c>
      <c r="M100" s="68">
        <f t="shared" si="60"/>
        <v>0</v>
      </c>
      <c r="N100" s="67">
        <f t="shared" si="61"/>
        <v>0</v>
      </c>
      <c r="O100" s="67">
        <f>IF(E100&lt;HORAS!$B$97,J100,0)</f>
        <v>0</v>
      </c>
      <c r="P100" s="67">
        <f t="shared" si="62"/>
        <v>0</v>
      </c>
      <c r="Q100" s="67">
        <f>IF(E100&gt;HORAS!$B$97,J100,0)</f>
        <v>0</v>
      </c>
      <c r="R100" s="67">
        <f t="shared" si="35"/>
        <v>0</v>
      </c>
      <c r="S100" s="67">
        <f t="shared" si="36"/>
        <v>0</v>
      </c>
      <c r="T100" s="67"/>
      <c r="U100" s="67">
        <f t="shared" si="37"/>
        <v>6</v>
      </c>
      <c r="V100" s="70" t="e">
        <f>VLOOKUP(C100,HORAS!$A$120:$A$137,1,FALSE)</f>
        <v>#N/A</v>
      </c>
      <c r="W100" s="67" t="b">
        <f t="shared" si="38"/>
        <v>1</v>
      </c>
      <c r="X100" s="59">
        <f t="shared" si="39"/>
        <v>0</v>
      </c>
      <c r="Y100" s="71">
        <f t="shared" si="40"/>
        <v>0</v>
      </c>
      <c r="Z100" s="71">
        <f t="shared" si="41"/>
        <v>0</v>
      </c>
      <c r="AA100" s="67">
        <f t="shared" si="42"/>
        <v>0</v>
      </c>
      <c r="AB100" s="67">
        <f t="shared" si="43"/>
        <v>0</v>
      </c>
      <c r="AC100" s="69">
        <f>IF(U100=7,IF(E100&gt;HORAS!$B$97,E100-HORAS!$B$97,0),IF(W100=FALSE,IF(E100&gt;HORAS!$B$97,E100-HORAS!$B$97,0),0))</f>
        <v>0</v>
      </c>
      <c r="AD100" s="71">
        <f t="shared" si="44"/>
        <v>0</v>
      </c>
      <c r="AE100" s="71">
        <f t="shared" si="45"/>
        <v>0</v>
      </c>
      <c r="AF100" s="68">
        <f>IF(AE100&lt;=HORAS!$B$115,0,IF(AE100&lt;=HORAS!$B$116,0.25,IF(AE100&lt;=HORAS!$B$117,0.5,IF(AE100&lt;=HORAS!$B$114,0.75,1))))</f>
        <v>0</v>
      </c>
      <c r="AG100" s="67">
        <f t="shared" si="46"/>
        <v>0</v>
      </c>
      <c r="AH100" s="67">
        <f>IF(AA100&gt;=8,IF(E100&lt;HORAS!$B$97,AF100,0),0)</f>
        <v>0</v>
      </c>
      <c r="AI100" s="67">
        <f>IF(E100&gt;=HORAS!$B$97,AF100,0)</f>
        <v>0</v>
      </c>
      <c r="AJ100" s="67">
        <f t="shared" si="56"/>
        <v>0</v>
      </c>
      <c r="AK100" s="67">
        <f t="shared" si="56"/>
        <v>0</v>
      </c>
      <c r="AL100" s="71">
        <f t="shared" si="47"/>
        <v>0</v>
      </c>
      <c r="AN100" s="59">
        <f t="shared" si="48"/>
        <v>0</v>
      </c>
      <c r="AO100" s="58">
        <f>IF(H100=1,IF(D100&lt;HORAS!$B$104,HORAS!$D$104-HORAS!$B$104,HORAS!$D$104-D100),0)</f>
        <v>0</v>
      </c>
      <c r="AP100" s="58">
        <f>IF(H100=1,IF(E100&gt;HORAS!$C$104,HORAS!$C$104,E100),0)</f>
        <v>0</v>
      </c>
      <c r="AQ100" s="58">
        <f t="shared" si="49"/>
        <v>0</v>
      </c>
      <c r="AR100" s="72">
        <f t="shared" si="50"/>
        <v>0</v>
      </c>
      <c r="AS100" s="72">
        <f t="shared" si="51"/>
        <v>0</v>
      </c>
      <c r="AT100" s="68">
        <f>IF(AS100&lt;=HORAS!$B$115,0,IF(AS100&lt;=HORAS!$B$116,0.25,IF(AS100&lt;=HORAS!$B$117,0.5,IF(AS100&lt;=HORAS!$B$114,0.75,1))))</f>
        <v>0</v>
      </c>
      <c r="AU100" s="67">
        <f t="shared" si="52"/>
        <v>0</v>
      </c>
      <c r="AV100" s="59">
        <f>IF(H100=1,IF(E100&gt;HORAS!$C$104,E100-HORAS!$C$104),0)</f>
        <v>0</v>
      </c>
      <c r="AW100" s="67">
        <f t="shared" si="53"/>
        <v>0</v>
      </c>
      <c r="AX100" s="67">
        <f t="shared" si="54"/>
        <v>0</v>
      </c>
      <c r="AY100" s="68">
        <f>IF(AX100&lt;=HORAS!$B$115,0,IF(AX100&lt;=HORAS!$B$116,0.25,IF(AX100&lt;=HORAS!$B$117,0.5,IF(AX100&lt;=HORAS!$B$114,0.75,1))))</f>
        <v>0</v>
      </c>
      <c r="AZ100" s="67">
        <f t="shared" si="55"/>
        <v>0</v>
      </c>
      <c r="BA100" s="67"/>
    </row>
    <row r="101" spans="1:53" s="72" customFormat="1" hidden="1" x14ac:dyDescent="0.2">
      <c r="A101" s="64" t="s">
        <v>249</v>
      </c>
      <c r="B101" s="64" t="s">
        <v>80</v>
      </c>
      <c r="C101" s="61"/>
      <c r="D101" s="62"/>
      <c r="E101" s="59"/>
      <c r="F101" s="66">
        <f>IF(G101=1,0,IF(E101&gt;HORAS!$B$96,E101-HORAS!$B$96,))</f>
        <v>0</v>
      </c>
      <c r="G101" s="67">
        <f t="shared" si="57"/>
        <v>0</v>
      </c>
      <c r="H101" s="67">
        <f>IF(D101&gt;=HORAS!$B$103,1,0)</f>
        <v>0</v>
      </c>
      <c r="I101" s="68">
        <f t="shared" si="58"/>
        <v>0</v>
      </c>
      <c r="J101" s="68">
        <f>IF(I101&lt;=HORAS!$B$115,0,IF(I101&lt;=HORAS!$B$116,0.25,IF(I101&lt;=HORAS!$B$117,0.5,IF(I101&lt;=HORAS!$B$114,0.75,1))))</f>
        <v>0</v>
      </c>
      <c r="K101" s="69">
        <f>IF(G101=1,0,IF(E101&gt;HORAS!$B$97,E101-HORAS!$B$97,0))</f>
        <v>0</v>
      </c>
      <c r="L101" s="68">
        <f t="shared" si="59"/>
        <v>0</v>
      </c>
      <c r="M101" s="68">
        <f t="shared" si="60"/>
        <v>0</v>
      </c>
      <c r="N101" s="67">
        <f t="shared" si="61"/>
        <v>0</v>
      </c>
      <c r="O101" s="67">
        <f>IF(E101&lt;HORAS!$B$97,J101,0)</f>
        <v>0</v>
      </c>
      <c r="P101" s="67">
        <f t="shared" si="62"/>
        <v>0</v>
      </c>
      <c r="Q101" s="67">
        <f>IF(E101&gt;HORAS!$B$97,J101,0)</f>
        <v>0</v>
      </c>
      <c r="R101" s="67">
        <f t="shared" si="35"/>
        <v>0</v>
      </c>
      <c r="S101" s="67">
        <f t="shared" si="36"/>
        <v>0</v>
      </c>
      <c r="T101" s="67"/>
      <c r="U101" s="67">
        <f t="shared" si="37"/>
        <v>6</v>
      </c>
      <c r="V101" s="70" t="e">
        <f>VLOOKUP(C101,HORAS!$A$120:$A$137,1,FALSE)</f>
        <v>#N/A</v>
      </c>
      <c r="W101" s="67" t="b">
        <f t="shared" si="38"/>
        <v>1</v>
      </c>
      <c r="X101" s="59">
        <f t="shared" si="39"/>
        <v>0</v>
      </c>
      <c r="Y101" s="71">
        <f t="shared" si="40"/>
        <v>0</v>
      </c>
      <c r="Z101" s="71">
        <f t="shared" si="41"/>
        <v>0</v>
      </c>
      <c r="AA101" s="67">
        <f t="shared" si="42"/>
        <v>0</v>
      </c>
      <c r="AB101" s="67">
        <f t="shared" si="43"/>
        <v>0</v>
      </c>
      <c r="AC101" s="69">
        <f>IF(U101=7,IF(E101&gt;HORAS!$B$97,E101-HORAS!$B$97,0),IF(W101=FALSE,IF(E101&gt;HORAS!$B$97,E101-HORAS!$B$97,0),0))</f>
        <v>0</v>
      </c>
      <c r="AD101" s="71">
        <f t="shared" si="44"/>
        <v>0</v>
      </c>
      <c r="AE101" s="71">
        <f t="shared" si="45"/>
        <v>0</v>
      </c>
      <c r="AF101" s="68">
        <f>IF(AE101&lt;=HORAS!$B$115,0,IF(AE101&lt;=HORAS!$B$116,0.25,IF(AE101&lt;=HORAS!$B$117,0.5,IF(AE101&lt;=HORAS!$B$114,0.75,1))))</f>
        <v>0</v>
      </c>
      <c r="AG101" s="67">
        <f t="shared" si="46"/>
        <v>0</v>
      </c>
      <c r="AH101" s="67">
        <f>IF(AA101&gt;=8,IF(E101&lt;HORAS!$B$97,AF101,0),0)</f>
        <v>0</v>
      </c>
      <c r="AI101" s="67">
        <f>IF(E101&gt;=HORAS!$B$97,AF101,0)</f>
        <v>0</v>
      </c>
      <c r="AJ101" s="67">
        <f t="shared" si="56"/>
        <v>0</v>
      </c>
      <c r="AK101" s="67">
        <f t="shared" si="56"/>
        <v>0</v>
      </c>
      <c r="AL101" s="71">
        <f t="shared" si="47"/>
        <v>0</v>
      </c>
      <c r="AN101" s="59">
        <f t="shared" si="48"/>
        <v>0</v>
      </c>
      <c r="AO101" s="58">
        <f>IF(H101=1,IF(D101&lt;HORAS!$B$104,HORAS!$D$104-HORAS!$B$104,HORAS!$D$104-D101),0)</f>
        <v>0</v>
      </c>
      <c r="AP101" s="58">
        <f>IF(H101=1,IF(E101&gt;HORAS!$C$104,HORAS!$C$104,E101),0)</f>
        <v>0</v>
      </c>
      <c r="AQ101" s="58">
        <f t="shared" si="49"/>
        <v>0</v>
      </c>
      <c r="AR101" s="72">
        <f t="shared" si="50"/>
        <v>0</v>
      </c>
      <c r="AS101" s="72">
        <f t="shared" si="51"/>
        <v>0</v>
      </c>
      <c r="AT101" s="68">
        <f>IF(AS101&lt;=HORAS!$B$115,0,IF(AS101&lt;=HORAS!$B$116,0.25,IF(AS101&lt;=HORAS!$B$117,0.5,IF(AS101&lt;=HORAS!$B$114,0.75,1))))</f>
        <v>0</v>
      </c>
      <c r="AU101" s="67">
        <f t="shared" si="52"/>
        <v>0</v>
      </c>
      <c r="AV101" s="59">
        <f>IF(H101=1,IF(E101&gt;HORAS!$C$104,E101-HORAS!$C$104),0)</f>
        <v>0</v>
      </c>
      <c r="AW101" s="67">
        <f t="shared" si="53"/>
        <v>0</v>
      </c>
      <c r="AX101" s="67">
        <f t="shared" si="54"/>
        <v>0</v>
      </c>
      <c r="AY101" s="68">
        <f>IF(AX101&lt;=HORAS!$B$115,0,IF(AX101&lt;=HORAS!$B$116,0.25,IF(AX101&lt;=HORAS!$B$117,0.5,IF(AX101&lt;=HORAS!$B$114,0.75,1))))</f>
        <v>0</v>
      </c>
      <c r="AZ101" s="67">
        <f t="shared" si="55"/>
        <v>0</v>
      </c>
      <c r="BA101" s="67"/>
    </row>
    <row r="102" spans="1:53" s="72" customFormat="1" hidden="1" x14ac:dyDescent="0.2">
      <c r="A102" s="64" t="s">
        <v>249</v>
      </c>
      <c r="B102" s="64" t="s">
        <v>80</v>
      </c>
      <c r="C102" s="61"/>
      <c r="D102" s="62"/>
      <c r="E102" s="59"/>
      <c r="F102" s="66">
        <f>IF(G102=1,0,IF(E102&gt;HORAS!$B$96,E102-HORAS!$B$96,))</f>
        <v>0</v>
      </c>
      <c r="G102" s="67">
        <f t="shared" si="57"/>
        <v>0</v>
      </c>
      <c r="H102" s="67">
        <f>IF(D102&gt;=HORAS!$B$103,1,0)</f>
        <v>0</v>
      </c>
      <c r="I102" s="68">
        <f t="shared" si="58"/>
        <v>0</v>
      </c>
      <c r="J102" s="68">
        <f>IF(I102&lt;=HORAS!$B$115,0,IF(I102&lt;=HORAS!$B$116,0.25,IF(I102&lt;=HORAS!$B$117,0.5,IF(I102&lt;=HORAS!$B$114,0.75,1))))</f>
        <v>0</v>
      </c>
      <c r="K102" s="69">
        <f>IF(G102=1,0,IF(E102&gt;HORAS!$B$97,E102-HORAS!$B$97,0))</f>
        <v>0</v>
      </c>
      <c r="L102" s="68">
        <f t="shared" si="59"/>
        <v>0</v>
      </c>
      <c r="M102" s="68">
        <f t="shared" si="60"/>
        <v>0</v>
      </c>
      <c r="N102" s="67">
        <f t="shared" si="61"/>
        <v>0</v>
      </c>
      <c r="O102" s="67">
        <f>IF(E102&lt;HORAS!$B$97,J102,0)</f>
        <v>0</v>
      </c>
      <c r="P102" s="67">
        <f t="shared" si="62"/>
        <v>0</v>
      </c>
      <c r="Q102" s="67">
        <f>IF(E102&gt;HORAS!$B$97,J102,0)</f>
        <v>0</v>
      </c>
      <c r="R102" s="67">
        <f t="shared" si="35"/>
        <v>0</v>
      </c>
      <c r="S102" s="67">
        <f t="shared" si="36"/>
        <v>0</v>
      </c>
      <c r="T102" s="67"/>
      <c r="U102" s="67">
        <f t="shared" si="37"/>
        <v>6</v>
      </c>
      <c r="V102" s="70" t="e">
        <f>VLOOKUP(C102,HORAS!$A$120:$A$137,1,FALSE)</f>
        <v>#N/A</v>
      </c>
      <c r="W102" s="67" t="b">
        <f t="shared" si="38"/>
        <v>1</v>
      </c>
      <c r="X102" s="59">
        <f t="shared" si="39"/>
        <v>0</v>
      </c>
      <c r="Y102" s="71">
        <f t="shared" si="40"/>
        <v>0</v>
      </c>
      <c r="Z102" s="71">
        <f t="shared" si="41"/>
        <v>0</v>
      </c>
      <c r="AA102" s="67">
        <f t="shared" si="42"/>
        <v>0</v>
      </c>
      <c r="AB102" s="67">
        <f t="shared" si="43"/>
        <v>0</v>
      </c>
      <c r="AC102" s="69">
        <f>IF(U102=7,IF(E102&gt;HORAS!$B$97,E102-HORAS!$B$97,0),IF(W102=FALSE,IF(E102&gt;HORAS!$B$97,E102-HORAS!$B$97,0),0))</f>
        <v>0</v>
      </c>
      <c r="AD102" s="71">
        <f t="shared" si="44"/>
        <v>0</v>
      </c>
      <c r="AE102" s="71">
        <f t="shared" si="45"/>
        <v>0</v>
      </c>
      <c r="AF102" s="68">
        <f>IF(AE102&lt;=HORAS!$B$115,0,IF(AE102&lt;=HORAS!$B$116,0.25,IF(AE102&lt;=HORAS!$B$117,0.5,IF(AE102&lt;=HORAS!$B$114,0.75,1))))</f>
        <v>0</v>
      </c>
      <c r="AG102" s="67">
        <f t="shared" si="46"/>
        <v>0</v>
      </c>
      <c r="AH102" s="67">
        <f>IF(AA102&gt;=8,IF(E102&lt;HORAS!$B$97,AF102,0),0)</f>
        <v>0</v>
      </c>
      <c r="AI102" s="67">
        <f>IF(E102&gt;=HORAS!$B$97,AF102,0)</f>
        <v>0</v>
      </c>
      <c r="AJ102" s="67">
        <f t="shared" si="56"/>
        <v>0</v>
      </c>
      <c r="AK102" s="67">
        <f t="shared" si="56"/>
        <v>0</v>
      </c>
      <c r="AL102" s="71">
        <f t="shared" si="47"/>
        <v>0</v>
      </c>
      <c r="AN102" s="59">
        <f t="shared" si="48"/>
        <v>0</v>
      </c>
      <c r="AO102" s="58">
        <f>IF(H102=1,IF(D102&lt;HORAS!$B$104,HORAS!$D$104-HORAS!$B$104,HORAS!$D$104-D102),0)</f>
        <v>0</v>
      </c>
      <c r="AP102" s="58">
        <f>IF(H102=1,IF(E102&gt;HORAS!$C$104,HORAS!$C$104,E102),0)</f>
        <v>0</v>
      </c>
      <c r="AQ102" s="58">
        <f t="shared" si="49"/>
        <v>0</v>
      </c>
      <c r="AR102" s="72">
        <f t="shared" si="50"/>
        <v>0</v>
      </c>
      <c r="AS102" s="72">
        <f t="shared" si="51"/>
        <v>0</v>
      </c>
      <c r="AT102" s="68">
        <f>IF(AS102&lt;=HORAS!$B$115,0,IF(AS102&lt;=HORAS!$B$116,0.25,IF(AS102&lt;=HORAS!$B$117,0.5,IF(AS102&lt;=HORAS!$B$114,0.75,1))))</f>
        <v>0</v>
      </c>
      <c r="AU102" s="67">
        <f t="shared" si="52"/>
        <v>0</v>
      </c>
      <c r="AV102" s="59">
        <f>IF(H102=1,IF(E102&gt;HORAS!$C$104,E102-HORAS!$C$104),0)</f>
        <v>0</v>
      </c>
      <c r="AW102" s="67">
        <f t="shared" si="53"/>
        <v>0</v>
      </c>
      <c r="AX102" s="67">
        <f t="shared" si="54"/>
        <v>0</v>
      </c>
      <c r="AY102" s="68">
        <f>IF(AX102&lt;=HORAS!$B$115,0,IF(AX102&lt;=HORAS!$B$116,0.25,IF(AX102&lt;=HORAS!$B$117,0.5,IF(AX102&lt;=HORAS!$B$114,0.75,1))))</f>
        <v>0</v>
      </c>
      <c r="AZ102" s="67">
        <f t="shared" si="55"/>
        <v>0</v>
      </c>
      <c r="BA102" s="67"/>
    </row>
    <row r="103" spans="1:53" s="72" customFormat="1" hidden="1" x14ac:dyDescent="0.2">
      <c r="A103" s="64" t="s">
        <v>249</v>
      </c>
      <c r="B103" s="64" t="s">
        <v>80</v>
      </c>
      <c r="C103" s="61"/>
      <c r="D103" s="62"/>
      <c r="E103" s="59"/>
      <c r="F103" s="66">
        <f>IF(G103=1,0,IF(E103&gt;HORAS!$B$96,E103-HORAS!$B$96,))</f>
        <v>0</v>
      </c>
      <c r="G103" s="67">
        <f t="shared" si="57"/>
        <v>0</v>
      </c>
      <c r="H103" s="67">
        <f>IF(D103&gt;=HORAS!$B$103,1,0)</f>
        <v>0</v>
      </c>
      <c r="I103" s="68">
        <f t="shared" si="58"/>
        <v>0</v>
      </c>
      <c r="J103" s="68">
        <f>IF(I103&lt;=HORAS!$B$115,0,IF(I103&lt;=HORAS!$B$116,0.25,IF(I103&lt;=HORAS!$B$117,0.5,IF(I103&lt;=HORAS!$B$114,0.75,1))))</f>
        <v>0</v>
      </c>
      <c r="K103" s="69">
        <f>IF(G103=1,0,IF(E103&gt;HORAS!$B$97,E103-HORAS!$B$97,0))</f>
        <v>0</v>
      </c>
      <c r="L103" s="68">
        <f t="shared" si="59"/>
        <v>0</v>
      </c>
      <c r="M103" s="68">
        <f t="shared" si="60"/>
        <v>0</v>
      </c>
      <c r="N103" s="67">
        <f t="shared" si="61"/>
        <v>0</v>
      </c>
      <c r="O103" s="67">
        <f>IF(E103&lt;HORAS!$B$97,J103,0)</f>
        <v>0</v>
      </c>
      <c r="P103" s="67">
        <f t="shared" si="62"/>
        <v>0</v>
      </c>
      <c r="Q103" s="67">
        <f>IF(E103&gt;HORAS!$B$97,J103,0)</f>
        <v>0</v>
      </c>
      <c r="R103" s="67">
        <f t="shared" si="35"/>
        <v>0</v>
      </c>
      <c r="S103" s="67">
        <f t="shared" si="36"/>
        <v>0</v>
      </c>
      <c r="T103" s="67"/>
      <c r="U103" s="67">
        <f t="shared" si="37"/>
        <v>6</v>
      </c>
      <c r="V103" s="70" t="e">
        <f>VLOOKUP(C103,HORAS!$A$120:$A$137,1,FALSE)</f>
        <v>#N/A</v>
      </c>
      <c r="W103" s="67" t="b">
        <f t="shared" si="38"/>
        <v>1</v>
      </c>
      <c r="X103" s="59">
        <f t="shared" si="39"/>
        <v>0</v>
      </c>
      <c r="Y103" s="71">
        <f t="shared" si="40"/>
        <v>0</v>
      </c>
      <c r="Z103" s="71">
        <f t="shared" si="41"/>
        <v>0</v>
      </c>
      <c r="AA103" s="67">
        <f t="shared" si="42"/>
        <v>0</v>
      </c>
      <c r="AB103" s="67">
        <f t="shared" si="43"/>
        <v>0</v>
      </c>
      <c r="AC103" s="69">
        <f>IF(U103=7,IF(E103&gt;HORAS!$B$97,E103-HORAS!$B$97,0),IF(W103=FALSE,IF(E103&gt;HORAS!$B$97,E103-HORAS!$B$97,0),0))</f>
        <v>0</v>
      </c>
      <c r="AD103" s="71">
        <f t="shared" si="44"/>
        <v>0</v>
      </c>
      <c r="AE103" s="71">
        <f t="shared" si="45"/>
        <v>0</v>
      </c>
      <c r="AF103" s="68">
        <f>IF(AE103&lt;=HORAS!$B$115,0,IF(AE103&lt;=HORAS!$B$116,0.25,IF(AE103&lt;=HORAS!$B$117,0.5,IF(AE103&lt;=HORAS!$B$114,0.75,1))))</f>
        <v>0</v>
      </c>
      <c r="AG103" s="67">
        <f t="shared" si="46"/>
        <v>0</v>
      </c>
      <c r="AH103" s="67">
        <f>IF(AA103&gt;=8,IF(E103&lt;HORAS!$B$97,AF103,0),0)</f>
        <v>0</v>
      </c>
      <c r="AI103" s="67">
        <f>IF(E103&gt;=HORAS!$B$97,AF103,0)</f>
        <v>0</v>
      </c>
      <c r="AJ103" s="67">
        <f t="shared" si="56"/>
        <v>0</v>
      </c>
      <c r="AK103" s="67">
        <f t="shared" si="56"/>
        <v>0</v>
      </c>
      <c r="AL103" s="71">
        <f t="shared" si="47"/>
        <v>0</v>
      </c>
      <c r="AN103" s="59">
        <f t="shared" si="48"/>
        <v>0</v>
      </c>
      <c r="AO103" s="58">
        <f>IF(H103=1,IF(D103&lt;HORAS!$B$104,HORAS!$D$104-HORAS!$B$104,HORAS!$D$104-D103),0)</f>
        <v>0</v>
      </c>
      <c r="AP103" s="58">
        <f>IF(H103=1,IF(E103&gt;HORAS!$C$104,HORAS!$C$104,E103),0)</f>
        <v>0</v>
      </c>
      <c r="AQ103" s="58">
        <f t="shared" si="49"/>
        <v>0</v>
      </c>
      <c r="AR103" s="72">
        <f t="shared" si="50"/>
        <v>0</v>
      </c>
      <c r="AS103" s="72">
        <f t="shared" si="51"/>
        <v>0</v>
      </c>
      <c r="AT103" s="68">
        <f>IF(AS103&lt;=HORAS!$B$115,0,IF(AS103&lt;=HORAS!$B$116,0.25,IF(AS103&lt;=HORAS!$B$117,0.5,IF(AS103&lt;=HORAS!$B$114,0.75,1))))</f>
        <v>0</v>
      </c>
      <c r="AU103" s="67">
        <f t="shared" si="52"/>
        <v>0</v>
      </c>
      <c r="AV103" s="59">
        <f>IF(H103=1,IF(E103&gt;HORAS!$C$104,E103-HORAS!$C$104),0)</f>
        <v>0</v>
      </c>
      <c r="AW103" s="67">
        <f t="shared" si="53"/>
        <v>0</v>
      </c>
      <c r="AX103" s="67">
        <f t="shared" si="54"/>
        <v>0</v>
      </c>
      <c r="AY103" s="68">
        <f>IF(AX103&lt;=HORAS!$B$115,0,IF(AX103&lt;=HORAS!$B$116,0.25,IF(AX103&lt;=HORAS!$B$117,0.5,IF(AX103&lt;=HORAS!$B$114,0.75,1))))</f>
        <v>0</v>
      </c>
      <c r="AZ103" s="67">
        <f t="shared" si="55"/>
        <v>0</v>
      </c>
      <c r="BA103" s="67"/>
    </row>
    <row r="104" spans="1:53" s="72" customFormat="1" hidden="1" x14ac:dyDescent="0.2">
      <c r="A104" s="64" t="s">
        <v>249</v>
      </c>
      <c r="B104" s="64" t="s">
        <v>80</v>
      </c>
      <c r="C104" s="61"/>
      <c r="D104" s="62"/>
      <c r="E104" s="59"/>
      <c r="F104" s="66">
        <f>IF(G104=1,0,IF(E104&gt;HORAS!$B$96,E104-HORAS!$B$96,))</f>
        <v>0</v>
      </c>
      <c r="G104" s="67">
        <f t="shared" si="57"/>
        <v>0</v>
      </c>
      <c r="H104" s="67">
        <f>IF(D104&gt;=HORAS!$B$103,1,0)</f>
        <v>0</v>
      </c>
      <c r="I104" s="68">
        <f t="shared" si="58"/>
        <v>0</v>
      </c>
      <c r="J104" s="68">
        <f>IF(I104&lt;=HORAS!$B$115,0,IF(I104&lt;=HORAS!$B$116,0.25,IF(I104&lt;=HORAS!$B$117,0.5,IF(I104&lt;=HORAS!$B$114,0.75,1))))</f>
        <v>0</v>
      </c>
      <c r="K104" s="69">
        <f>IF(G104=1,0,IF(E104&gt;HORAS!$B$97,E104-HORAS!$B$97,0))</f>
        <v>0</v>
      </c>
      <c r="L104" s="68">
        <f t="shared" si="59"/>
        <v>0</v>
      </c>
      <c r="M104" s="68">
        <f t="shared" si="60"/>
        <v>0</v>
      </c>
      <c r="N104" s="67">
        <f t="shared" si="61"/>
        <v>0</v>
      </c>
      <c r="O104" s="67">
        <f>IF(E104&lt;HORAS!$B$97,J104,0)</f>
        <v>0</v>
      </c>
      <c r="P104" s="67">
        <f t="shared" si="62"/>
        <v>0</v>
      </c>
      <c r="Q104" s="67">
        <f>IF(E104&gt;HORAS!$B$97,J104,0)</f>
        <v>0</v>
      </c>
      <c r="R104" s="67">
        <f t="shared" si="35"/>
        <v>0</v>
      </c>
      <c r="S104" s="67">
        <f t="shared" si="36"/>
        <v>0</v>
      </c>
      <c r="T104" s="67"/>
      <c r="U104" s="67">
        <f t="shared" si="37"/>
        <v>6</v>
      </c>
      <c r="V104" s="70" t="e">
        <f>VLOOKUP(C104,HORAS!$A$120:$A$137,1,FALSE)</f>
        <v>#N/A</v>
      </c>
      <c r="W104" s="67" t="b">
        <f t="shared" si="38"/>
        <v>1</v>
      </c>
      <c r="X104" s="59">
        <f t="shared" si="39"/>
        <v>0</v>
      </c>
      <c r="Y104" s="71">
        <f t="shared" si="40"/>
        <v>0</v>
      </c>
      <c r="Z104" s="71">
        <f t="shared" si="41"/>
        <v>0</v>
      </c>
      <c r="AA104" s="67">
        <f t="shared" si="42"/>
        <v>0</v>
      </c>
      <c r="AB104" s="67">
        <f t="shared" si="43"/>
        <v>0</v>
      </c>
      <c r="AC104" s="69">
        <f>IF(U104=7,IF(E104&gt;HORAS!$B$97,E104-HORAS!$B$97,0),IF(W104=FALSE,IF(E104&gt;HORAS!$B$97,E104-HORAS!$B$97,0),0))</f>
        <v>0</v>
      </c>
      <c r="AD104" s="71">
        <f t="shared" si="44"/>
        <v>0</v>
      </c>
      <c r="AE104" s="71">
        <f t="shared" si="45"/>
        <v>0</v>
      </c>
      <c r="AF104" s="68">
        <f>IF(AE104&lt;=HORAS!$B$115,0,IF(AE104&lt;=HORAS!$B$116,0.25,IF(AE104&lt;=HORAS!$B$117,0.5,IF(AE104&lt;=HORAS!$B$114,0.75,1))))</f>
        <v>0</v>
      </c>
      <c r="AG104" s="67">
        <f t="shared" si="46"/>
        <v>0</v>
      </c>
      <c r="AH104" s="67">
        <f>IF(AA104&gt;=8,IF(E104&lt;HORAS!$B$97,AF104,0),0)</f>
        <v>0</v>
      </c>
      <c r="AI104" s="67">
        <f>IF(E104&gt;=HORAS!$B$97,AF104,0)</f>
        <v>0</v>
      </c>
      <c r="AJ104" s="67">
        <f t="shared" si="56"/>
        <v>0</v>
      </c>
      <c r="AK104" s="67">
        <f t="shared" si="56"/>
        <v>0</v>
      </c>
      <c r="AL104" s="71">
        <f t="shared" si="47"/>
        <v>0</v>
      </c>
      <c r="AN104" s="59">
        <f t="shared" si="48"/>
        <v>0</v>
      </c>
      <c r="AO104" s="58">
        <f>IF(H104=1,IF(D104&lt;HORAS!$B$104,HORAS!$D$104-HORAS!$B$104,HORAS!$D$104-D104),0)</f>
        <v>0</v>
      </c>
      <c r="AP104" s="58">
        <f>IF(H104=1,IF(E104&gt;HORAS!$C$104,HORAS!$C$104,E104),0)</f>
        <v>0</v>
      </c>
      <c r="AQ104" s="58">
        <f t="shared" si="49"/>
        <v>0</v>
      </c>
      <c r="AR104" s="72">
        <f t="shared" si="50"/>
        <v>0</v>
      </c>
      <c r="AS104" s="72">
        <f t="shared" si="51"/>
        <v>0</v>
      </c>
      <c r="AT104" s="68">
        <f>IF(AS104&lt;=HORAS!$B$115,0,IF(AS104&lt;=HORAS!$B$116,0.25,IF(AS104&lt;=HORAS!$B$117,0.5,IF(AS104&lt;=HORAS!$B$114,0.75,1))))</f>
        <v>0</v>
      </c>
      <c r="AU104" s="67">
        <f t="shared" si="52"/>
        <v>0</v>
      </c>
      <c r="AV104" s="59">
        <f>IF(H104=1,IF(E104&gt;HORAS!$C$104,E104-HORAS!$C$104),0)</f>
        <v>0</v>
      </c>
      <c r="AW104" s="67">
        <f t="shared" si="53"/>
        <v>0</v>
      </c>
      <c r="AX104" s="67">
        <f t="shared" si="54"/>
        <v>0</v>
      </c>
      <c r="AY104" s="68">
        <f>IF(AX104&lt;=HORAS!$B$115,0,IF(AX104&lt;=HORAS!$B$116,0.25,IF(AX104&lt;=HORAS!$B$117,0.5,IF(AX104&lt;=HORAS!$B$114,0.75,1))))</f>
        <v>0</v>
      </c>
      <c r="AZ104" s="67">
        <f t="shared" si="55"/>
        <v>0</v>
      </c>
      <c r="BA104" s="67"/>
    </row>
    <row r="105" spans="1:53" s="72" customFormat="1" hidden="1" x14ac:dyDescent="0.2">
      <c r="A105" s="64" t="s">
        <v>249</v>
      </c>
      <c r="B105" s="64" t="s">
        <v>80</v>
      </c>
      <c r="C105" s="61"/>
      <c r="D105" s="62"/>
      <c r="E105" s="59"/>
      <c r="F105" s="66">
        <f>IF(G105=1,0,IF(E105&gt;HORAS!$B$96,E105-HORAS!$B$96,))</f>
        <v>0</v>
      </c>
      <c r="G105" s="67">
        <f t="shared" si="57"/>
        <v>0</v>
      </c>
      <c r="H105" s="67">
        <f>IF(D105&gt;=HORAS!$B$103,1,0)</f>
        <v>0</v>
      </c>
      <c r="I105" s="68">
        <f t="shared" si="58"/>
        <v>0</v>
      </c>
      <c r="J105" s="68">
        <f>IF(I105&lt;=HORAS!$B$115,0,IF(I105&lt;=HORAS!$B$116,0.25,IF(I105&lt;=HORAS!$B$117,0.5,IF(I105&lt;=HORAS!$B$114,0.75,1))))</f>
        <v>0</v>
      </c>
      <c r="K105" s="69">
        <f>IF(G105=1,0,IF(E105&gt;HORAS!$B$97,E105-HORAS!$B$97,0))</f>
        <v>0</v>
      </c>
      <c r="L105" s="68">
        <f t="shared" si="59"/>
        <v>0</v>
      </c>
      <c r="M105" s="68">
        <f t="shared" si="60"/>
        <v>0</v>
      </c>
      <c r="N105" s="67">
        <f t="shared" si="61"/>
        <v>0</v>
      </c>
      <c r="O105" s="67">
        <f>IF(E105&lt;HORAS!$B$97,J105,0)</f>
        <v>0</v>
      </c>
      <c r="P105" s="67">
        <f t="shared" si="62"/>
        <v>0</v>
      </c>
      <c r="Q105" s="67">
        <f>IF(E105&gt;HORAS!$B$97,J105,0)</f>
        <v>0</v>
      </c>
      <c r="R105" s="67">
        <f t="shared" si="35"/>
        <v>0</v>
      </c>
      <c r="S105" s="67">
        <f t="shared" si="36"/>
        <v>0</v>
      </c>
      <c r="T105" s="67"/>
      <c r="U105" s="67">
        <f t="shared" si="37"/>
        <v>6</v>
      </c>
      <c r="V105" s="70" t="e">
        <f>VLOOKUP(C105,HORAS!$A$120:$A$137,1,FALSE)</f>
        <v>#N/A</v>
      </c>
      <c r="W105" s="67" t="b">
        <f t="shared" si="38"/>
        <v>1</v>
      </c>
      <c r="X105" s="59">
        <f t="shared" si="39"/>
        <v>0</v>
      </c>
      <c r="Y105" s="71">
        <f t="shared" si="40"/>
        <v>0</v>
      </c>
      <c r="Z105" s="71">
        <f t="shared" si="41"/>
        <v>0</v>
      </c>
      <c r="AA105" s="67">
        <f t="shared" si="42"/>
        <v>0</v>
      </c>
      <c r="AB105" s="67">
        <f t="shared" si="43"/>
        <v>0</v>
      </c>
      <c r="AC105" s="69">
        <f>IF(U105=7,IF(E105&gt;HORAS!$B$97,E105-HORAS!$B$97,0),IF(W105=FALSE,IF(E105&gt;HORAS!$B$97,E105-HORAS!$B$97,0),0))</f>
        <v>0</v>
      </c>
      <c r="AD105" s="71">
        <f t="shared" si="44"/>
        <v>0</v>
      </c>
      <c r="AE105" s="71">
        <f t="shared" si="45"/>
        <v>0</v>
      </c>
      <c r="AF105" s="68">
        <f>IF(AE105&lt;=HORAS!$B$115,0,IF(AE105&lt;=HORAS!$B$116,0.25,IF(AE105&lt;=HORAS!$B$117,0.5,IF(AE105&lt;=HORAS!$B$114,0.75,1))))</f>
        <v>0</v>
      </c>
      <c r="AG105" s="67">
        <f t="shared" si="46"/>
        <v>0</v>
      </c>
      <c r="AH105" s="67">
        <f>IF(AA105&gt;=8,IF(E105&lt;HORAS!$B$97,AF105,0),0)</f>
        <v>0</v>
      </c>
      <c r="AI105" s="67">
        <f>IF(E105&gt;=HORAS!$B$97,AF105,0)</f>
        <v>0</v>
      </c>
      <c r="AJ105" s="67">
        <f t="shared" si="56"/>
        <v>0</v>
      </c>
      <c r="AK105" s="67">
        <f t="shared" si="56"/>
        <v>0</v>
      </c>
      <c r="AL105" s="71">
        <f t="shared" si="47"/>
        <v>0</v>
      </c>
      <c r="AN105" s="59">
        <f t="shared" si="48"/>
        <v>0</v>
      </c>
      <c r="AO105" s="58">
        <f>IF(H105=1,IF(D105&lt;HORAS!$B$104,HORAS!$D$104-HORAS!$B$104,HORAS!$D$104-D105),0)</f>
        <v>0</v>
      </c>
      <c r="AP105" s="58">
        <f>IF(H105=1,IF(E105&gt;HORAS!$C$104,HORAS!$C$104,E105),0)</f>
        <v>0</v>
      </c>
      <c r="AQ105" s="58">
        <f t="shared" si="49"/>
        <v>0</v>
      </c>
      <c r="AR105" s="72">
        <f t="shared" si="50"/>
        <v>0</v>
      </c>
      <c r="AS105" s="72">
        <f t="shared" si="51"/>
        <v>0</v>
      </c>
      <c r="AT105" s="68">
        <f>IF(AS105&lt;=HORAS!$B$115,0,IF(AS105&lt;=HORAS!$B$116,0.25,IF(AS105&lt;=HORAS!$B$117,0.5,IF(AS105&lt;=HORAS!$B$114,0.75,1))))</f>
        <v>0</v>
      </c>
      <c r="AU105" s="67">
        <f t="shared" si="52"/>
        <v>0</v>
      </c>
      <c r="AV105" s="59">
        <f>IF(H105=1,IF(E105&gt;HORAS!$C$104,E105-HORAS!$C$104),0)</f>
        <v>0</v>
      </c>
      <c r="AW105" s="67">
        <f t="shared" si="53"/>
        <v>0</v>
      </c>
      <c r="AX105" s="67">
        <f t="shared" si="54"/>
        <v>0</v>
      </c>
      <c r="AY105" s="68">
        <f>IF(AX105&lt;=HORAS!$B$115,0,IF(AX105&lt;=HORAS!$B$116,0.25,IF(AX105&lt;=HORAS!$B$117,0.5,IF(AX105&lt;=HORAS!$B$114,0.75,1))))</f>
        <v>0</v>
      </c>
      <c r="AZ105" s="67">
        <f t="shared" si="55"/>
        <v>0</v>
      </c>
      <c r="BA105" s="67"/>
    </row>
    <row r="106" spans="1:53" s="72" customFormat="1" hidden="1" x14ac:dyDescent="0.2">
      <c r="A106" s="64" t="s">
        <v>222</v>
      </c>
      <c r="B106" s="64" t="s">
        <v>252</v>
      </c>
      <c r="C106" s="61"/>
      <c r="D106" s="62"/>
      <c r="E106" s="59"/>
      <c r="F106" s="66">
        <f>IF(G106=1,0,IF(E106&gt;HORAS!$B$96,E106-HORAS!$B$96,))</f>
        <v>0</v>
      </c>
      <c r="G106" s="67">
        <f t="shared" si="57"/>
        <v>0</v>
      </c>
      <c r="H106" s="67">
        <f>IF(D106&gt;=HORAS!$B$103,1,0)</f>
        <v>0</v>
      </c>
      <c r="I106" s="68">
        <f t="shared" si="58"/>
        <v>0</v>
      </c>
      <c r="J106" s="68">
        <f>IF(I106&lt;=HORAS!$B$115,0,IF(I106&lt;=HORAS!$B$116,0.25,IF(I106&lt;=HORAS!$B$117,0.5,IF(I106&lt;=HORAS!$B$114,0.75,1))))</f>
        <v>0</v>
      </c>
      <c r="K106" s="69">
        <f>IF(G106=1,0,IF(E106&gt;HORAS!$B$97,E106-HORAS!$B$97,0))</f>
        <v>0</v>
      </c>
      <c r="L106" s="68">
        <f t="shared" si="59"/>
        <v>0</v>
      </c>
      <c r="M106" s="68">
        <f t="shared" si="60"/>
        <v>0</v>
      </c>
      <c r="N106" s="67">
        <f t="shared" si="61"/>
        <v>0</v>
      </c>
      <c r="O106" s="67">
        <f>IF(E106&lt;HORAS!$B$97,J106,0)</f>
        <v>0</v>
      </c>
      <c r="P106" s="67">
        <f t="shared" si="62"/>
        <v>0</v>
      </c>
      <c r="Q106" s="67">
        <f>IF(E106&gt;HORAS!$B$97,J106,0)</f>
        <v>0</v>
      </c>
      <c r="R106" s="67">
        <f t="shared" si="35"/>
        <v>0</v>
      </c>
      <c r="S106" s="67">
        <f t="shared" si="36"/>
        <v>0</v>
      </c>
      <c r="T106" s="67"/>
      <c r="U106" s="67">
        <f t="shared" si="37"/>
        <v>6</v>
      </c>
      <c r="V106" s="70" t="e">
        <f>VLOOKUP(C106,HORAS!$A$120:$A$137,1,FALSE)</f>
        <v>#N/A</v>
      </c>
      <c r="W106" s="67" t="b">
        <f t="shared" si="38"/>
        <v>1</v>
      </c>
      <c r="X106" s="59">
        <f t="shared" si="39"/>
        <v>0</v>
      </c>
      <c r="Y106" s="71">
        <f t="shared" si="40"/>
        <v>0</v>
      </c>
      <c r="Z106" s="71">
        <f t="shared" si="41"/>
        <v>0</v>
      </c>
      <c r="AA106" s="67">
        <f t="shared" si="42"/>
        <v>0</v>
      </c>
      <c r="AB106" s="67">
        <f t="shared" si="43"/>
        <v>0</v>
      </c>
      <c r="AC106" s="69">
        <f>IF(U106=7,IF(E106&gt;HORAS!$B$97,E106-HORAS!$B$97,0),IF(W106=FALSE,IF(E106&gt;HORAS!$B$97,E106-HORAS!$B$97,0),0))</f>
        <v>0</v>
      </c>
      <c r="AD106" s="71">
        <f t="shared" si="44"/>
        <v>0</v>
      </c>
      <c r="AE106" s="71">
        <f t="shared" si="45"/>
        <v>0</v>
      </c>
      <c r="AF106" s="68">
        <f>IF(AE106&lt;=HORAS!$B$115,0,IF(AE106&lt;=HORAS!$B$116,0.25,IF(AE106&lt;=HORAS!$B$117,0.5,IF(AE106&lt;=HORAS!$B$114,0.75,1))))</f>
        <v>0</v>
      </c>
      <c r="AG106" s="67">
        <f t="shared" si="46"/>
        <v>0</v>
      </c>
      <c r="AH106" s="67">
        <f>IF(AA106&gt;=8,IF(E106&lt;HORAS!$B$97,AF106,0),0)</f>
        <v>0</v>
      </c>
      <c r="AI106" s="67">
        <f>IF(E106&gt;=HORAS!$B$97,AF106,0)</f>
        <v>0</v>
      </c>
      <c r="AJ106" s="67">
        <f t="shared" si="56"/>
        <v>0</v>
      </c>
      <c r="AK106" s="67">
        <f t="shared" si="56"/>
        <v>0</v>
      </c>
      <c r="AL106" s="71">
        <f t="shared" si="47"/>
        <v>0</v>
      </c>
      <c r="AN106" s="59">
        <f t="shared" si="48"/>
        <v>0</v>
      </c>
      <c r="AO106" s="58">
        <f>IF(H106=1,IF(D106&lt;HORAS!$B$104,HORAS!$D$104-HORAS!$B$104,HORAS!$D$104-D106),0)</f>
        <v>0</v>
      </c>
      <c r="AP106" s="58">
        <f>IF(H106=1,IF(E106&gt;HORAS!$C$104,HORAS!$C$104,E106),0)</f>
        <v>0</v>
      </c>
      <c r="AQ106" s="58">
        <f t="shared" si="49"/>
        <v>0</v>
      </c>
      <c r="AR106" s="72">
        <f t="shared" si="50"/>
        <v>0</v>
      </c>
      <c r="AS106" s="72">
        <f t="shared" si="51"/>
        <v>0</v>
      </c>
      <c r="AT106" s="68">
        <f>IF(AS106&lt;=HORAS!$B$115,0,IF(AS106&lt;=HORAS!$B$116,0.25,IF(AS106&lt;=HORAS!$B$117,0.5,IF(AS106&lt;=HORAS!$B$114,0.75,1))))</f>
        <v>0</v>
      </c>
      <c r="AU106" s="67">
        <f t="shared" si="52"/>
        <v>0</v>
      </c>
      <c r="AV106" s="59">
        <f>IF(H106=1,IF(E106&gt;HORAS!$C$104,E106-HORAS!$C$104),0)</f>
        <v>0</v>
      </c>
      <c r="AW106" s="67">
        <f t="shared" si="53"/>
        <v>0</v>
      </c>
      <c r="AX106" s="67">
        <f t="shared" si="54"/>
        <v>0</v>
      </c>
      <c r="AY106" s="68">
        <f>IF(AX106&lt;=HORAS!$B$115,0,IF(AX106&lt;=HORAS!$B$116,0.25,IF(AX106&lt;=HORAS!$B$117,0.5,IF(AX106&lt;=HORAS!$B$114,0.75,1))))</f>
        <v>0</v>
      </c>
      <c r="AZ106" s="67">
        <f t="shared" si="55"/>
        <v>0</v>
      </c>
      <c r="BA106" s="67"/>
    </row>
    <row r="107" spans="1:53" s="72" customFormat="1" hidden="1" x14ac:dyDescent="0.2">
      <c r="A107" s="64" t="s">
        <v>222</v>
      </c>
      <c r="B107" s="64" t="s">
        <v>252</v>
      </c>
      <c r="C107" s="61"/>
      <c r="D107" s="62"/>
      <c r="E107" s="59"/>
      <c r="F107" s="66">
        <f>IF(G107=1,0,IF(E107&gt;HORAS!$B$96,E107-HORAS!$B$96,))</f>
        <v>0</v>
      </c>
      <c r="G107" s="67">
        <f t="shared" si="57"/>
        <v>0</v>
      </c>
      <c r="H107" s="67">
        <f>IF(D107&gt;=HORAS!$B$103,1,0)</f>
        <v>0</v>
      </c>
      <c r="I107" s="68">
        <f t="shared" si="58"/>
        <v>0</v>
      </c>
      <c r="J107" s="68">
        <f>IF(I107&lt;=HORAS!$B$115,0,IF(I107&lt;=HORAS!$B$116,0.25,IF(I107&lt;=HORAS!$B$117,0.5,IF(I107&lt;=HORAS!$B$114,0.75,1))))</f>
        <v>0</v>
      </c>
      <c r="K107" s="69">
        <f>IF(G107=1,0,IF(E107&gt;HORAS!$B$97,E107-HORAS!$B$97,0))</f>
        <v>0</v>
      </c>
      <c r="L107" s="68">
        <f t="shared" si="59"/>
        <v>0</v>
      </c>
      <c r="M107" s="68">
        <f t="shared" si="60"/>
        <v>0</v>
      </c>
      <c r="N107" s="67">
        <f t="shared" si="61"/>
        <v>0</v>
      </c>
      <c r="O107" s="67">
        <f>IF(E107&lt;HORAS!$B$97,J107,0)</f>
        <v>0</v>
      </c>
      <c r="P107" s="67">
        <f t="shared" si="62"/>
        <v>0</v>
      </c>
      <c r="Q107" s="67">
        <f>IF(E107&gt;HORAS!$B$97,J107,0)</f>
        <v>0</v>
      </c>
      <c r="R107" s="67">
        <f t="shared" si="35"/>
        <v>0</v>
      </c>
      <c r="S107" s="67">
        <f t="shared" si="36"/>
        <v>0</v>
      </c>
      <c r="T107" s="67"/>
      <c r="U107" s="67">
        <f t="shared" si="37"/>
        <v>6</v>
      </c>
      <c r="V107" s="70" t="e">
        <f>VLOOKUP(C107,HORAS!$A$120:$A$137,1,FALSE)</f>
        <v>#N/A</v>
      </c>
      <c r="W107" s="67" t="b">
        <f t="shared" si="38"/>
        <v>1</v>
      </c>
      <c r="X107" s="59">
        <f t="shared" si="39"/>
        <v>0</v>
      </c>
      <c r="Y107" s="71">
        <f t="shared" si="40"/>
        <v>0</v>
      </c>
      <c r="Z107" s="71">
        <f t="shared" si="41"/>
        <v>0</v>
      </c>
      <c r="AA107" s="67">
        <f t="shared" si="42"/>
        <v>0</v>
      </c>
      <c r="AB107" s="67">
        <f t="shared" si="43"/>
        <v>0</v>
      </c>
      <c r="AC107" s="69">
        <f>IF(U107=7,IF(E107&gt;HORAS!$B$97,E107-HORAS!$B$97,0),IF(W107=FALSE,IF(E107&gt;HORAS!$B$97,E107-HORAS!$B$97,0),0))</f>
        <v>0</v>
      </c>
      <c r="AD107" s="71">
        <f t="shared" si="44"/>
        <v>0</v>
      </c>
      <c r="AE107" s="71">
        <f t="shared" si="45"/>
        <v>0</v>
      </c>
      <c r="AF107" s="68">
        <f>IF(AE107&lt;=HORAS!$B$115,0,IF(AE107&lt;=HORAS!$B$116,0.25,IF(AE107&lt;=HORAS!$B$117,0.5,IF(AE107&lt;=HORAS!$B$114,0.75,1))))</f>
        <v>0</v>
      </c>
      <c r="AG107" s="67">
        <f t="shared" si="46"/>
        <v>0</v>
      </c>
      <c r="AH107" s="67">
        <f>IF(AA107&gt;=8,IF(E107&lt;HORAS!$B$97,AF107,0),0)</f>
        <v>0</v>
      </c>
      <c r="AI107" s="67">
        <f>IF(E107&gt;=HORAS!$B$97,AF107,0)</f>
        <v>0</v>
      </c>
      <c r="AJ107" s="67">
        <f t="shared" si="56"/>
        <v>0</v>
      </c>
      <c r="AK107" s="67">
        <f t="shared" si="56"/>
        <v>0</v>
      </c>
      <c r="AL107" s="71">
        <f t="shared" si="47"/>
        <v>0</v>
      </c>
      <c r="AN107" s="59">
        <f t="shared" si="48"/>
        <v>0</v>
      </c>
      <c r="AO107" s="58">
        <f>IF(H107=1,IF(D107&lt;HORAS!$B$104,HORAS!$D$104-HORAS!$B$104,HORAS!$D$104-D107),0)</f>
        <v>0</v>
      </c>
      <c r="AP107" s="58">
        <f>IF(H107=1,IF(E107&gt;HORAS!$C$104,HORAS!$C$104,E107),0)</f>
        <v>0</v>
      </c>
      <c r="AQ107" s="58">
        <f t="shared" si="49"/>
        <v>0</v>
      </c>
      <c r="AR107" s="72">
        <f t="shared" si="50"/>
        <v>0</v>
      </c>
      <c r="AS107" s="72">
        <f t="shared" si="51"/>
        <v>0</v>
      </c>
      <c r="AT107" s="68">
        <f>IF(AS107&lt;=HORAS!$B$115,0,IF(AS107&lt;=HORAS!$B$116,0.25,IF(AS107&lt;=HORAS!$B$117,0.5,IF(AS107&lt;=HORAS!$B$114,0.75,1))))</f>
        <v>0</v>
      </c>
      <c r="AU107" s="67">
        <f t="shared" si="52"/>
        <v>0</v>
      </c>
      <c r="AV107" s="59">
        <f>IF(H107=1,IF(E107&gt;HORAS!$C$104,E107-HORAS!$C$104),0)</f>
        <v>0</v>
      </c>
      <c r="AW107" s="67">
        <f t="shared" si="53"/>
        <v>0</v>
      </c>
      <c r="AX107" s="67">
        <f t="shared" si="54"/>
        <v>0</v>
      </c>
      <c r="AY107" s="68">
        <f>IF(AX107&lt;=HORAS!$B$115,0,IF(AX107&lt;=HORAS!$B$116,0.25,IF(AX107&lt;=HORAS!$B$117,0.5,IF(AX107&lt;=HORAS!$B$114,0.75,1))))</f>
        <v>0</v>
      </c>
      <c r="AZ107" s="67">
        <f t="shared" si="55"/>
        <v>0</v>
      </c>
      <c r="BA107" s="67"/>
    </row>
    <row r="108" spans="1:53" s="72" customFormat="1" hidden="1" x14ac:dyDescent="0.2">
      <c r="A108" s="64" t="s">
        <v>222</v>
      </c>
      <c r="B108" s="64" t="s">
        <v>252</v>
      </c>
      <c r="C108" s="61"/>
      <c r="D108" s="62"/>
      <c r="E108" s="59"/>
      <c r="F108" s="66">
        <f>IF(G108=1,0,IF(E108&gt;HORAS!$B$96,E108-HORAS!$B$96,))</f>
        <v>0</v>
      </c>
      <c r="G108" s="67">
        <f t="shared" si="57"/>
        <v>0</v>
      </c>
      <c r="H108" s="67">
        <f>IF(D108&gt;=HORAS!$B$103,1,0)</f>
        <v>0</v>
      </c>
      <c r="I108" s="68">
        <f t="shared" si="58"/>
        <v>0</v>
      </c>
      <c r="J108" s="68">
        <f>IF(I108&lt;=HORAS!$B$115,0,IF(I108&lt;=HORAS!$B$116,0.25,IF(I108&lt;=HORAS!$B$117,0.5,IF(I108&lt;=HORAS!$B$114,0.75,1))))</f>
        <v>0</v>
      </c>
      <c r="K108" s="69">
        <f>IF(G108=1,0,IF(E108&gt;HORAS!$B$97,E108-HORAS!$B$97,0))</f>
        <v>0</v>
      </c>
      <c r="L108" s="68">
        <f t="shared" si="59"/>
        <v>0</v>
      </c>
      <c r="M108" s="68">
        <f t="shared" si="60"/>
        <v>0</v>
      </c>
      <c r="N108" s="67">
        <f t="shared" si="61"/>
        <v>0</v>
      </c>
      <c r="O108" s="67">
        <f>IF(E108&lt;HORAS!$B$97,J108,0)</f>
        <v>0</v>
      </c>
      <c r="P108" s="67">
        <f t="shared" si="62"/>
        <v>0</v>
      </c>
      <c r="Q108" s="67">
        <f>IF(E108&gt;HORAS!$B$97,J108,0)</f>
        <v>0</v>
      </c>
      <c r="R108" s="67">
        <f t="shared" si="35"/>
        <v>0</v>
      </c>
      <c r="S108" s="67">
        <f t="shared" si="36"/>
        <v>0</v>
      </c>
      <c r="T108" s="67"/>
      <c r="U108" s="67">
        <f t="shared" si="37"/>
        <v>6</v>
      </c>
      <c r="V108" s="70" t="e">
        <f>VLOOKUP(C108,HORAS!$A$120:$A$137,1,FALSE)</f>
        <v>#N/A</v>
      </c>
      <c r="W108" s="67" t="b">
        <f t="shared" si="38"/>
        <v>1</v>
      </c>
      <c r="X108" s="59">
        <f t="shared" si="39"/>
        <v>0</v>
      </c>
      <c r="Y108" s="71">
        <f t="shared" si="40"/>
        <v>0</v>
      </c>
      <c r="Z108" s="71">
        <f t="shared" si="41"/>
        <v>0</v>
      </c>
      <c r="AA108" s="67">
        <f t="shared" si="42"/>
        <v>0</v>
      </c>
      <c r="AB108" s="67">
        <f t="shared" si="43"/>
        <v>0</v>
      </c>
      <c r="AC108" s="69">
        <f>IF(U108=7,IF(E108&gt;HORAS!$B$97,E108-HORAS!$B$97,0),IF(W108=FALSE,IF(E108&gt;HORAS!$B$97,E108-HORAS!$B$97,0),0))</f>
        <v>0</v>
      </c>
      <c r="AD108" s="71">
        <f t="shared" si="44"/>
        <v>0</v>
      </c>
      <c r="AE108" s="71">
        <f t="shared" si="45"/>
        <v>0</v>
      </c>
      <c r="AF108" s="68">
        <f>IF(AE108&lt;=HORAS!$B$115,0,IF(AE108&lt;=HORAS!$B$116,0.25,IF(AE108&lt;=HORAS!$B$117,0.5,IF(AE108&lt;=HORAS!$B$114,0.75,1))))</f>
        <v>0</v>
      </c>
      <c r="AG108" s="67">
        <f t="shared" si="46"/>
        <v>0</v>
      </c>
      <c r="AH108" s="67">
        <f>IF(AA108&gt;=8,IF(E108&lt;HORAS!$B$97,AF108,0),0)</f>
        <v>0</v>
      </c>
      <c r="AI108" s="67">
        <f>IF(E108&gt;=HORAS!$B$97,AF108,0)</f>
        <v>0</v>
      </c>
      <c r="AJ108" s="67">
        <f t="shared" si="56"/>
        <v>0</v>
      </c>
      <c r="AK108" s="67">
        <f t="shared" si="56"/>
        <v>0</v>
      </c>
      <c r="AL108" s="71">
        <f t="shared" si="47"/>
        <v>0</v>
      </c>
      <c r="AN108" s="59">
        <f t="shared" si="48"/>
        <v>0</v>
      </c>
      <c r="AO108" s="58">
        <f>IF(H108=1,IF(D108&lt;HORAS!$B$104,HORAS!$D$104-HORAS!$B$104,HORAS!$D$104-D108),0)</f>
        <v>0</v>
      </c>
      <c r="AP108" s="58">
        <f>IF(H108=1,IF(E108&gt;HORAS!$C$104,HORAS!$C$104,E108),0)</f>
        <v>0</v>
      </c>
      <c r="AQ108" s="58">
        <f t="shared" si="49"/>
        <v>0</v>
      </c>
      <c r="AR108" s="72">
        <f t="shared" si="50"/>
        <v>0</v>
      </c>
      <c r="AS108" s="72">
        <f t="shared" si="51"/>
        <v>0</v>
      </c>
      <c r="AT108" s="68">
        <f>IF(AS108&lt;=HORAS!$B$115,0,IF(AS108&lt;=HORAS!$B$116,0.25,IF(AS108&lt;=HORAS!$B$117,0.5,IF(AS108&lt;=HORAS!$B$114,0.75,1))))</f>
        <v>0</v>
      </c>
      <c r="AU108" s="67">
        <f t="shared" si="52"/>
        <v>0</v>
      </c>
      <c r="AV108" s="59">
        <f>IF(H108=1,IF(E108&gt;HORAS!$C$104,E108-HORAS!$C$104),0)</f>
        <v>0</v>
      </c>
      <c r="AW108" s="67">
        <f t="shared" si="53"/>
        <v>0</v>
      </c>
      <c r="AX108" s="67">
        <f t="shared" si="54"/>
        <v>0</v>
      </c>
      <c r="AY108" s="68">
        <f>IF(AX108&lt;=HORAS!$B$115,0,IF(AX108&lt;=HORAS!$B$116,0.25,IF(AX108&lt;=HORAS!$B$117,0.5,IF(AX108&lt;=HORAS!$B$114,0.75,1))))</f>
        <v>0</v>
      </c>
      <c r="AZ108" s="67">
        <f t="shared" si="55"/>
        <v>0</v>
      </c>
      <c r="BA108" s="67"/>
    </row>
    <row r="109" spans="1:53" s="72" customFormat="1" hidden="1" x14ac:dyDescent="0.2">
      <c r="A109" s="64" t="s">
        <v>222</v>
      </c>
      <c r="B109" s="64" t="s">
        <v>252</v>
      </c>
      <c r="C109" s="61"/>
      <c r="D109" s="62"/>
      <c r="E109" s="59"/>
      <c r="F109" s="66">
        <f>IF(G109=1,0,IF(E109&gt;HORAS!$B$96,E109-HORAS!$B$96,))</f>
        <v>0</v>
      </c>
      <c r="G109" s="67">
        <f t="shared" si="57"/>
        <v>0</v>
      </c>
      <c r="H109" s="67">
        <f>IF(D109&gt;=HORAS!$B$103,1,0)</f>
        <v>0</v>
      </c>
      <c r="I109" s="68">
        <f t="shared" si="58"/>
        <v>0</v>
      </c>
      <c r="J109" s="68">
        <f>IF(I109&lt;=HORAS!$B$115,0,IF(I109&lt;=HORAS!$B$116,0.25,IF(I109&lt;=HORAS!$B$117,0.5,IF(I109&lt;=HORAS!$B$114,0.75,1))))</f>
        <v>0</v>
      </c>
      <c r="K109" s="69">
        <f>IF(G109=1,0,IF(E109&gt;HORAS!$B$97,E109-HORAS!$B$97,0))</f>
        <v>0</v>
      </c>
      <c r="L109" s="68">
        <f t="shared" si="59"/>
        <v>0</v>
      </c>
      <c r="M109" s="68">
        <f t="shared" si="60"/>
        <v>0</v>
      </c>
      <c r="N109" s="67">
        <f t="shared" si="61"/>
        <v>0</v>
      </c>
      <c r="O109" s="67">
        <f>IF(E109&lt;HORAS!$B$97,J109,0)</f>
        <v>0</v>
      </c>
      <c r="P109" s="67">
        <f t="shared" si="62"/>
        <v>0</v>
      </c>
      <c r="Q109" s="67">
        <f>IF(E109&gt;HORAS!$B$97,J109,0)</f>
        <v>0</v>
      </c>
      <c r="R109" s="67">
        <f t="shared" si="35"/>
        <v>0</v>
      </c>
      <c r="S109" s="67">
        <f t="shared" si="36"/>
        <v>0</v>
      </c>
      <c r="T109" s="67"/>
      <c r="U109" s="67">
        <f t="shared" si="37"/>
        <v>6</v>
      </c>
      <c r="V109" s="70" t="e">
        <f>VLOOKUP(C109,HORAS!$A$120:$A$137,1,FALSE)</f>
        <v>#N/A</v>
      </c>
      <c r="W109" s="67" t="b">
        <f t="shared" si="38"/>
        <v>1</v>
      </c>
      <c r="X109" s="59">
        <f t="shared" si="39"/>
        <v>0</v>
      </c>
      <c r="Y109" s="71">
        <f t="shared" si="40"/>
        <v>0</v>
      </c>
      <c r="Z109" s="71">
        <f t="shared" si="41"/>
        <v>0</v>
      </c>
      <c r="AA109" s="67">
        <f t="shared" si="42"/>
        <v>0</v>
      </c>
      <c r="AB109" s="67">
        <f t="shared" si="43"/>
        <v>0</v>
      </c>
      <c r="AC109" s="69">
        <f>IF(U109=7,IF(E109&gt;HORAS!$B$97,E109-HORAS!$B$97,0),IF(W109=FALSE,IF(E109&gt;HORAS!$B$97,E109-HORAS!$B$97,0),0))</f>
        <v>0</v>
      </c>
      <c r="AD109" s="71">
        <f t="shared" si="44"/>
        <v>0</v>
      </c>
      <c r="AE109" s="71">
        <f t="shared" si="45"/>
        <v>0</v>
      </c>
      <c r="AF109" s="68">
        <f>IF(AE109&lt;=HORAS!$B$115,0,IF(AE109&lt;=HORAS!$B$116,0.25,IF(AE109&lt;=HORAS!$B$117,0.5,IF(AE109&lt;=HORAS!$B$114,0.75,1))))</f>
        <v>0</v>
      </c>
      <c r="AG109" s="67">
        <f t="shared" si="46"/>
        <v>0</v>
      </c>
      <c r="AH109" s="67">
        <f>IF(AA109&gt;=8,IF(E109&lt;HORAS!$B$97,AF109,0),0)</f>
        <v>0</v>
      </c>
      <c r="AI109" s="67">
        <f>IF(E109&gt;=HORAS!$B$97,AF109,0)</f>
        <v>0</v>
      </c>
      <c r="AJ109" s="67">
        <f t="shared" si="56"/>
        <v>0</v>
      </c>
      <c r="AK109" s="67">
        <f t="shared" si="56"/>
        <v>0</v>
      </c>
      <c r="AL109" s="71">
        <f t="shared" si="47"/>
        <v>0</v>
      </c>
      <c r="AN109" s="59">
        <f t="shared" si="48"/>
        <v>0</v>
      </c>
      <c r="AO109" s="58">
        <f>IF(H109=1,IF(D109&lt;HORAS!$B$104,HORAS!$D$104-HORAS!$B$104,HORAS!$D$104-D109),0)</f>
        <v>0</v>
      </c>
      <c r="AP109" s="58">
        <f>IF(H109=1,IF(E109&gt;HORAS!$C$104,HORAS!$C$104,E109),0)</f>
        <v>0</v>
      </c>
      <c r="AQ109" s="58">
        <f t="shared" si="49"/>
        <v>0</v>
      </c>
      <c r="AR109" s="72">
        <f t="shared" si="50"/>
        <v>0</v>
      </c>
      <c r="AS109" s="72">
        <f t="shared" si="51"/>
        <v>0</v>
      </c>
      <c r="AT109" s="68">
        <f>IF(AS109&lt;=HORAS!$B$115,0,IF(AS109&lt;=HORAS!$B$116,0.25,IF(AS109&lt;=HORAS!$B$117,0.5,IF(AS109&lt;=HORAS!$B$114,0.75,1))))</f>
        <v>0</v>
      </c>
      <c r="AU109" s="67">
        <f t="shared" si="52"/>
        <v>0</v>
      </c>
      <c r="AV109" s="59">
        <f>IF(H109=1,IF(E109&gt;HORAS!$C$104,E109-HORAS!$C$104),0)</f>
        <v>0</v>
      </c>
      <c r="AW109" s="67">
        <f t="shared" si="53"/>
        <v>0</v>
      </c>
      <c r="AX109" s="67">
        <f t="shared" si="54"/>
        <v>0</v>
      </c>
      <c r="AY109" s="68">
        <f>IF(AX109&lt;=HORAS!$B$115,0,IF(AX109&lt;=HORAS!$B$116,0.25,IF(AX109&lt;=HORAS!$B$117,0.5,IF(AX109&lt;=HORAS!$B$114,0.75,1))))</f>
        <v>0</v>
      </c>
      <c r="AZ109" s="67">
        <f t="shared" si="55"/>
        <v>0</v>
      </c>
      <c r="BA109" s="67"/>
    </row>
    <row r="110" spans="1:53" s="72" customFormat="1" hidden="1" x14ac:dyDescent="0.2">
      <c r="A110" s="64" t="s">
        <v>222</v>
      </c>
      <c r="B110" s="64" t="s">
        <v>252</v>
      </c>
      <c r="C110" s="61"/>
      <c r="D110" s="62"/>
      <c r="E110" s="59"/>
      <c r="F110" s="66">
        <f>IF(G110=1,0,IF(E110&gt;HORAS!$B$96,E110-HORAS!$B$96,))</f>
        <v>0</v>
      </c>
      <c r="G110" s="67">
        <f t="shared" si="57"/>
        <v>0</v>
      </c>
      <c r="H110" s="67">
        <f>IF(D110&gt;=HORAS!$B$103,1,0)</f>
        <v>0</v>
      </c>
      <c r="I110" s="68">
        <f t="shared" si="58"/>
        <v>0</v>
      </c>
      <c r="J110" s="68">
        <f>IF(I110&lt;=HORAS!$B$115,0,IF(I110&lt;=HORAS!$B$116,0.25,IF(I110&lt;=HORAS!$B$117,0.5,IF(I110&lt;=HORAS!$B$114,0.75,1))))</f>
        <v>0</v>
      </c>
      <c r="K110" s="69">
        <f>IF(G110=1,0,IF(E110&gt;HORAS!$B$97,E110-HORAS!$B$97,0))</f>
        <v>0</v>
      </c>
      <c r="L110" s="68">
        <f t="shared" si="59"/>
        <v>0</v>
      </c>
      <c r="M110" s="68">
        <f t="shared" si="60"/>
        <v>0</v>
      </c>
      <c r="N110" s="67">
        <f t="shared" si="61"/>
        <v>0</v>
      </c>
      <c r="O110" s="67">
        <f>IF(E110&lt;HORAS!$B$97,J110,0)</f>
        <v>0</v>
      </c>
      <c r="P110" s="67">
        <f t="shared" si="62"/>
        <v>0</v>
      </c>
      <c r="Q110" s="67">
        <f>IF(E110&gt;HORAS!$B$97,J110,0)</f>
        <v>0</v>
      </c>
      <c r="R110" s="67">
        <f t="shared" si="35"/>
        <v>0</v>
      </c>
      <c r="S110" s="67">
        <f t="shared" si="36"/>
        <v>0</v>
      </c>
      <c r="T110" s="67"/>
      <c r="U110" s="67">
        <f t="shared" si="37"/>
        <v>6</v>
      </c>
      <c r="V110" s="70" t="e">
        <f>VLOOKUP(C110,HORAS!$A$120:$A$137,1,FALSE)</f>
        <v>#N/A</v>
      </c>
      <c r="W110" s="67" t="b">
        <f t="shared" si="38"/>
        <v>1</v>
      </c>
      <c r="X110" s="59">
        <f t="shared" si="39"/>
        <v>0</v>
      </c>
      <c r="Y110" s="71">
        <f t="shared" si="40"/>
        <v>0</v>
      </c>
      <c r="Z110" s="71">
        <f t="shared" si="41"/>
        <v>0</v>
      </c>
      <c r="AA110" s="67">
        <f t="shared" si="42"/>
        <v>0</v>
      </c>
      <c r="AB110" s="67">
        <f t="shared" si="43"/>
        <v>0</v>
      </c>
      <c r="AC110" s="69">
        <f>IF(U110=7,IF(E110&gt;HORAS!$B$97,E110-HORAS!$B$97,0),IF(W110=FALSE,IF(E110&gt;HORAS!$B$97,E110-HORAS!$B$97,0),0))</f>
        <v>0</v>
      </c>
      <c r="AD110" s="71">
        <f t="shared" si="44"/>
        <v>0</v>
      </c>
      <c r="AE110" s="71">
        <f t="shared" si="45"/>
        <v>0</v>
      </c>
      <c r="AF110" s="68">
        <f>IF(AE110&lt;=HORAS!$B$115,0,IF(AE110&lt;=HORAS!$B$116,0.25,IF(AE110&lt;=HORAS!$B$117,0.5,IF(AE110&lt;=HORAS!$B$114,0.75,1))))</f>
        <v>0</v>
      </c>
      <c r="AG110" s="67">
        <f t="shared" si="46"/>
        <v>0</v>
      </c>
      <c r="AH110" s="67">
        <f>IF(AA110&gt;=8,IF(E110&lt;HORAS!$B$97,AF110,0),0)</f>
        <v>0</v>
      </c>
      <c r="AI110" s="67">
        <f>IF(E110&gt;=HORAS!$B$97,AF110,0)</f>
        <v>0</v>
      </c>
      <c r="AJ110" s="67">
        <f t="shared" si="56"/>
        <v>0</v>
      </c>
      <c r="AK110" s="67">
        <f t="shared" si="56"/>
        <v>0</v>
      </c>
      <c r="AL110" s="71">
        <f t="shared" si="47"/>
        <v>0</v>
      </c>
      <c r="AN110" s="59">
        <f t="shared" si="48"/>
        <v>0</v>
      </c>
      <c r="AO110" s="58">
        <f>IF(H110=1,IF(D110&lt;HORAS!$B$104,HORAS!$D$104-HORAS!$B$104,HORAS!$D$104-D110),0)</f>
        <v>0</v>
      </c>
      <c r="AP110" s="58">
        <f>IF(H110=1,IF(E110&gt;HORAS!$C$104,HORAS!$C$104,E110),0)</f>
        <v>0</v>
      </c>
      <c r="AQ110" s="58">
        <f t="shared" si="49"/>
        <v>0</v>
      </c>
      <c r="AR110" s="72">
        <f t="shared" si="50"/>
        <v>0</v>
      </c>
      <c r="AS110" s="72">
        <f t="shared" si="51"/>
        <v>0</v>
      </c>
      <c r="AT110" s="68">
        <f>IF(AS110&lt;=HORAS!$B$115,0,IF(AS110&lt;=HORAS!$B$116,0.25,IF(AS110&lt;=HORAS!$B$117,0.5,IF(AS110&lt;=HORAS!$B$114,0.75,1))))</f>
        <v>0</v>
      </c>
      <c r="AU110" s="67">
        <f t="shared" si="52"/>
        <v>0</v>
      </c>
      <c r="AV110" s="59">
        <f>IF(H110=1,IF(E110&gt;HORAS!$C$104,E110-HORAS!$C$104),0)</f>
        <v>0</v>
      </c>
      <c r="AW110" s="67">
        <f t="shared" si="53"/>
        <v>0</v>
      </c>
      <c r="AX110" s="67">
        <f t="shared" si="54"/>
        <v>0</v>
      </c>
      <c r="AY110" s="68">
        <f>IF(AX110&lt;=HORAS!$B$115,0,IF(AX110&lt;=HORAS!$B$116,0.25,IF(AX110&lt;=HORAS!$B$117,0.5,IF(AX110&lt;=HORAS!$B$114,0.75,1))))</f>
        <v>0</v>
      </c>
      <c r="AZ110" s="67">
        <f t="shared" si="55"/>
        <v>0</v>
      </c>
      <c r="BA110" s="67"/>
    </row>
    <row r="111" spans="1:53" s="72" customFormat="1" hidden="1" x14ac:dyDescent="0.2">
      <c r="A111" s="64" t="s">
        <v>222</v>
      </c>
      <c r="B111" s="64" t="s">
        <v>252</v>
      </c>
      <c r="C111" s="61"/>
      <c r="D111" s="62"/>
      <c r="E111" s="59"/>
      <c r="F111" s="66">
        <f>IF(G111=1,0,IF(E111&gt;HORAS!$B$96,E111-HORAS!$B$96,))</f>
        <v>0</v>
      </c>
      <c r="G111" s="67">
        <f t="shared" si="57"/>
        <v>0</v>
      </c>
      <c r="H111" s="67">
        <f>IF(D111&gt;=HORAS!$B$103,1,0)</f>
        <v>0</v>
      </c>
      <c r="I111" s="68">
        <f t="shared" si="58"/>
        <v>0</v>
      </c>
      <c r="J111" s="68">
        <f>IF(I111&lt;=HORAS!$B$115,0,IF(I111&lt;=HORAS!$B$116,0.25,IF(I111&lt;=HORAS!$B$117,0.5,IF(I111&lt;=HORAS!$B$114,0.75,1))))</f>
        <v>0</v>
      </c>
      <c r="K111" s="69">
        <f>IF(G111=1,0,IF(E111&gt;HORAS!$B$97,E111-HORAS!$B$97,0))</f>
        <v>0</v>
      </c>
      <c r="L111" s="68">
        <f t="shared" si="59"/>
        <v>0</v>
      </c>
      <c r="M111" s="68">
        <f t="shared" si="60"/>
        <v>0</v>
      </c>
      <c r="N111" s="67">
        <f t="shared" si="61"/>
        <v>0</v>
      </c>
      <c r="O111" s="67">
        <f>IF(E111&lt;HORAS!$B$97,J111,0)</f>
        <v>0</v>
      </c>
      <c r="P111" s="67">
        <f t="shared" si="62"/>
        <v>0</v>
      </c>
      <c r="Q111" s="67">
        <f>IF(E111&gt;HORAS!$B$97,J111,0)</f>
        <v>0</v>
      </c>
      <c r="R111" s="67">
        <f t="shared" si="35"/>
        <v>0</v>
      </c>
      <c r="S111" s="67">
        <f t="shared" si="36"/>
        <v>0</v>
      </c>
      <c r="T111" s="67"/>
      <c r="U111" s="67">
        <f t="shared" si="37"/>
        <v>6</v>
      </c>
      <c r="V111" s="70" t="e">
        <f>VLOOKUP(C111,HORAS!$A$120:$A$137,1,FALSE)</f>
        <v>#N/A</v>
      </c>
      <c r="W111" s="67" t="b">
        <f t="shared" si="38"/>
        <v>1</v>
      </c>
      <c r="X111" s="59">
        <f t="shared" si="39"/>
        <v>0</v>
      </c>
      <c r="Y111" s="71">
        <f t="shared" si="40"/>
        <v>0</v>
      </c>
      <c r="Z111" s="71">
        <f t="shared" si="41"/>
        <v>0</v>
      </c>
      <c r="AA111" s="67">
        <f t="shared" si="42"/>
        <v>0</v>
      </c>
      <c r="AB111" s="67">
        <f t="shared" si="43"/>
        <v>0</v>
      </c>
      <c r="AC111" s="69">
        <f>IF(U111=7,IF(E111&gt;HORAS!$B$97,E111-HORAS!$B$97,0),IF(W111=FALSE,IF(E111&gt;HORAS!$B$97,E111-HORAS!$B$97,0),0))</f>
        <v>0</v>
      </c>
      <c r="AD111" s="71">
        <f t="shared" si="44"/>
        <v>0</v>
      </c>
      <c r="AE111" s="71">
        <f t="shared" si="45"/>
        <v>0</v>
      </c>
      <c r="AF111" s="68">
        <f>IF(AE111&lt;=HORAS!$B$115,0,IF(AE111&lt;=HORAS!$B$116,0.25,IF(AE111&lt;=HORAS!$B$117,0.5,IF(AE111&lt;=HORAS!$B$114,0.75,1))))</f>
        <v>0</v>
      </c>
      <c r="AG111" s="67">
        <f t="shared" si="46"/>
        <v>0</v>
      </c>
      <c r="AH111" s="67">
        <f>IF(AA111&gt;=8,IF(E111&lt;HORAS!$B$97,AF111,0),0)</f>
        <v>0</v>
      </c>
      <c r="AI111" s="67">
        <f>IF(E111&gt;=HORAS!$B$97,AF111,0)</f>
        <v>0</v>
      </c>
      <c r="AJ111" s="67">
        <f t="shared" si="56"/>
        <v>0</v>
      </c>
      <c r="AK111" s="67">
        <f t="shared" si="56"/>
        <v>0</v>
      </c>
      <c r="AL111" s="71">
        <f t="shared" si="47"/>
        <v>0</v>
      </c>
      <c r="AN111" s="59">
        <f t="shared" si="48"/>
        <v>0</v>
      </c>
      <c r="AO111" s="58">
        <f>IF(H111=1,IF(D111&lt;HORAS!$B$104,HORAS!$D$104-HORAS!$B$104,HORAS!$D$104-D111),0)</f>
        <v>0</v>
      </c>
      <c r="AP111" s="58">
        <f>IF(H111=1,IF(E111&gt;HORAS!$C$104,HORAS!$C$104,E111),0)</f>
        <v>0</v>
      </c>
      <c r="AQ111" s="58">
        <f t="shared" si="49"/>
        <v>0</v>
      </c>
      <c r="AR111" s="72">
        <f t="shared" si="50"/>
        <v>0</v>
      </c>
      <c r="AS111" s="72">
        <f t="shared" si="51"/>
        <v>0</v>
      </c>
      <c r="AT111" s="68">
        <f>IF(AS111&lt;=HORAS!$B$115,0,IF(AS111&lt;=HORAS!$B$116,0.25,IF(AS111&lt;=HORAS!$B$117,0.5,IF(AS111&lt;=HORAS!$B$114,0.75,1))))</f>
        <v>0</v>
      </c>
      <c r="AU111" s="67">
        <f t="shared" si="52"/>
        <v>0</v>
      </c>
      <c r="AV111" s="59">
        <f>IF(H111=1,IF(E111&gt;HORAS!$C$104,E111-HORAS!$C$104),0)</f>
        <v>0</v>
      </c>
      <c r="AW111" s="67">
        <f t="shared" si="53"/>
        <v>0</v>
      </c>
      <c r="AX111" s="67">
        <f t="shared" si="54"/>
        <v>0</v>
      </c>
      <c r="AY111" s="68">
        <f>IF(AX111&lt;=HORAS!$B$115,0,IF(AX111&lt;=HORAS!$B$116,0.25,IF(AX111&lt;=HORAS!$B$117,0.5,IF(AX111&lt;=HORAS!$B$114,0.75,1))))</f>
        <v>0</v>
      </c>
      <c r="AZ111" s="67">
        <f t="shared" si="55"/>
        <v>0</v>
      </c>
      <c r="BA111" s="67"/>
    </row>
    <row r="112" spans="1:53" s="72" customFormat="1" hidden="1" x14ac:dyDescent="0.2">
      <c r="A112" s="64" t="s">
        <v>222</v>
      </c>
      <c r="B112" s="64" t="s">
        <v>252</v>
      </c>
      <c r="C112" s="61"/>
      <c r="D112" s="62"/>
      <c r="E112" s="59"/>
      <c r="F112" s="66">
        <f>IF(G112=1,0,IF(E112&gt;HORAS!$B$96,E112-HORAS!$B$96,))</f>
        <v>0</v>
      </c>
      <c r="G112" s="67">
        <f t="shared" si="57"/>
        <v>0</v>
      </c>
      <c r="H112" s="67">
        <f>IF(D112&gt;=HORAS!$B$103,1,0)</f>
        <v>0</v>
      </c>
      <c r="I112" s="68">
        <f t="shared" si="58"/>
        <v>0</v>
      </c>
      <c r="J112" s="68">
        <f>IF(I112&lt;=HORAS!$B$115,0,IF(I112&lt;=HORAS!$B$116,0.25,IF(I112&lt;=HORAS!$B$117,0.5,IF(I112&lt;=HORAS!$B$114,0.75,1))))</f>
        <v>0</v>
      </c>
      <c r="K112" s="69">
        <f>IF(G112=1,0,IF(E112&gt;HORAS!$B$97,E112-HORAS!$B$97,0))</f>
        <v>0</v>
      </c>
      <c r="L112" s="68">
        <f t="shared" si="59"/>
        <v>0</v>
      </c>
      <c r="M112" s="68">
        <f t="shared" si="60"/>
        <v>0</v>
      </c>
      <c r="N112" s="67">
        <f t="shared" si="61"/>
        <v>0</v>
      </c>
      <c r="O112" s="67">
        <f>IF(E112&lt;HORAS!$B$97,J112,0)</f>
        <v>0</v>
      </c>
      <c r="P112" s="67">
        <f t="shared" si="62"/>
        <v>0</v>
      </c>
      <c r="Q112" s="67">
        <f>IF(E112&gt;HORAS!$B$97,J112,0)</f>
        <v>0</v>
      </c>
      <c r="R112" s="67">
        <f t="shared" si="35"/>
        <v>0</v>
      </c>
      <c r="S112" s="67">
        <f t="shared" si="36"/>
        <v>0</v>
      </c>
      <c r="T112" s="67"/>
      <c r="U112" s="67">
        <f t="shared" si="37"/>
        <v>6</v>
      </c>
      <c r="V112" s="70" t="e">
        <f>VLOOKUP(C112,HORAS!$A$120:$A$137,1,FALSE)</f>
        <v>#N/A</v>
      </c>
      <c r="W112" s="67" t="b">
        <f t="shared" si="38"/>
        <v>1</v>
      </c>
      <c r="X112" s="59">
        <f t="shared" si="39"/>
        <v>0</v>
      </c>
      <c r="Y112" s="71">
        <f t="shared" si="40"/>
        <v>0</v>
      </c>
      <c r="Z112" s="71">
        <f t="shared" si="41"/>
        <v>0</v>
      </c>
      <c r="AA112" s="67">
        <f t="shared" si="42"/>
        <v>0</v>
      </c>
      <c r="AB112" s="67">
        <f t="shared" si="43"/>
        <v>0</v>
      </c>
      <c r="AC112" s="69">
        <f>IF(U112=7,IF(E112&gt;HORAS!$B$97,E112-HORAS!$B$97,0),IF(W112=FALSE,IF(E112&gt;HORAS!$B$97,E112-HORAS!$B$97,0),0))</f>
        <v>0</v>
      </c>
      <c r="AD112" s="71">
        <f t="shared" si="44"/>
        <v>0</v>
      </c>
      <c r="AE112" s="71">
        <f t="shared" si="45"/>
        <v>0</v>
      </c>
      <c r="AF112" s="68">
        <f>IF(AE112&lt;=HORAS!$B$115,0,IF(AE112&lt;=HORAS!$B$116,0.25,IF(AE112&lt;=HORAS!$B$117,0.5,IF(AE112&lt;=HORAS!$B$114,0.75,1))))</f>
        <v>0</v>
      </c>
      <c r="AG112" s="67">
        <f t="shared" si="46"/>
        <v>0</v>
      </c>
      <c r="AH112" s="67">
        <f>IF(AA112&gt;=8,IF(E112&lt;HORAS!$B$97,AF112,0),0)</f>
        <v>0</v>
      </c>
      <c r="AI112" s="67">
        <f>IF(E112&gt;=HORAS!$B$97,AF112,0)</f>
        <v>0</v>
      </c>
      <c r="AJ112" s="67">
        <f t="shared" si="56"/>
        <v>0</v>
      </c>
      <c r="AK112" s="67">
        <f t="shared" si="56"/>
        <v>0</v>
      </c>
      <c r="AL112" s="71">
        <f t="shared" si="47"/>
        <v>0</v>
      </c>
      <c r="AN112" s="59">
        <f t="shared" si="48"/>
        <v>0</v>
      </c>
      <c r="AO112" s="58">
        <f>IF(H112=1,IF(D112&lt;HORAS!$B$104,HORAS!$D$104-HORAS!$B$104,HORAS!$D$104-D112),0)</f>
        <v>0</v>
      </c>
      <c r="AP112" s="58">
        <f>IF(H112=1,IF(E112&gt;HORAS!$C$104,HORAS!$C$104,E112),0)</f>
        <v>0</v>
      </c>
      <c r="AQ112" s="58">
        <f t="shared" si="49"/>
        <v>0</v>
      </c>
      <c r="AR112" s="72">
        <f t="shared" si="50"/>
        <v>0</v>
      </c>
      <c r="AS112" s="72">
        <f t="shared" si="51"/>
        <v>0</v>
      </c>
      <c r="AT112" s="68">
        <f>IF(AS112&lt;=HORAS!$B$115,0,IF(AS112&lt;=HORAS!$B$116,0.25,IF(AS112&lt;=HORAS!$B$117,0.5,IF(AS112&lt;=HORAS!$B$114,0.75,1))))</f>
        <v>0</v>
      </c>
      <c r="AU112" s="67">
        <f t="shared" si="52"/>
        <v>0</v>
      </c>
      <c r="AV112" s="59">
        <f>IF(H112=1,IF(E112&gt;HORAS!$C$104,E112-HORAS!$C$104),0)</f>
        <v>0</v>
      </c>
      <c r="AW112" s="67">
        <f t="shared" si="53"/>
        <v>0</v>
      </c>
      <c r="AX112" s="67">
        <f t="shared" si="54"/>
        <v>0</v>
      </c>
      <c r="AY112" s="68">
        <f>IF(AX112&lt;=HORAS!$B$115,0,IF(AX112&lt;=HORAS!$B$116,0.25,IF(AX112&lt;=HORAS!$B$117,0.5,IF(AX112&lt;=HORAS!$B$114,0.75,1))))</f>
        <v>0</v>
      </c>
      <c r="AZ112" s="67">
        <f t="shared" si="55"/>
        <v>0</v>
      </c>
      <c r="BA112" s="67"/>
    </row>
    <row r="113" spans="1:53" s="72" customFormat="1" hidden="1" x14ac:dyDescent="0.2">
      <c r="A113" s="64" t="s">
        <v>222</v>
      </c>
      <c r="B113" s="64" t="s">
        <v>252</v>
      </c>
      <c r="C113" s="61"/>
      <c r="D113" s="62"/>
      <c r="E113" s="59"/>
      <c r="F113" s="66">
        <f>IF(G113=1,0,IF(E113&gt;HORAS!$B$96,E113-HORAS!$B$96,))</f>
        <v>0</v>
      </c>
      <c r="G113" s="67">
        <f t="shared" si="57"/>
        <v>0</v>
      </c>
      <c r="H113" s="67">
        <f>IF(D113&gt;=HORAS!$B$103,1,0)</f>
        <v>0</v>
      </c>
      <c r="I113" s="68">
        <f t="shared" si="58"/>
        <v>0</v>
      </c>
      <c r="J113" s="68">
        <f>IF(I113&lt;=HORAS!$B$115,0,IF(I113&lt;=HORAS!$B$116,0.25,IF(I113&lt;=HORAS!$B$117,0.5,IF(I113&lt;=HORAS!$B$114,0.75,1))))</f>
        <v>0</v>
      </c>
      <c r="K113" s="69">
        <f>IF(G113=1,0,IF(E113&gt;HORAS!$B$97,E113-HORAS!$B$97,0))</f>
        <v>0</v>
      </c>
      <c r="L113" s="68">
        <f t="shared" si="59"/>
        <v>0</v>
      </c>
      <c r="M113" s="68">
        <f t="shared" si="60"/>
        <v>0</v>
      </c>
      <c r="N113" s="67">
        <f t="shared" si="61"/>
        <v>0</v>
      </c>
      <c r="O113" s="67">
        <f>IF(E113&lt;HORAS!$B$97,J113,0)</f>
        <v>0</v>
      </c>
      <c r="P113" s="67">
        <f t="shared" si="62"/>
        <v>0</v>
      </c>
      <c r="Q113" s="67">
        <f>IF(E113&gt;HORAS!$B$97,J113,0)</f>
        <v>0</v>
      </c>
      <c r="R113" s="67">
        <f t="shared" si="35"/>
        <v>0</v>
      </c>
      <c r="S113" s="67">
        <f t="shared" si="36"/>
        <v>0</v>
      </c>
      <c r="T113" s="67"/>
      <c r="U113" s="67">
        <f t="shared" si="37"/>
        <v>6</v>
      </c>
      <c r="V113" s="70" t="e">
        <f>VLOOKUP(C113,HORAS!$A$120:$A$137,1,FALSE)</f>
        <v>#N/A</v>
      </c>
      <c r="W113" s="67" t="b">
        <f t="shared" si="38"/>
        <v>1</v>
      </c>
      <c r="X113" s="59">
        <f t="shared" si="39"/>
        <v>0</v>
      </c>
      <c r="Y113" s="71">
        <f t="shared" si="40"/>
        <v>0</v>
      </c>
      <c r="Z113" s="71">
        <f t="shared" si="41"/>
        <v>0</v>
      </c>
      <c r="AA113" s="67">
        <f t="shared" si="42"/>
        <v>0</v>
      </c>
      <c r="AB113" s="67">
        <f t="shared" si="43"/>
        <v>0</v>
      </c>
      <c r="AC113" s="69">
        <f>IF(U113=7,IF(E113&gt;HORAS!$B$97,E113-HORAS!$B$97,0),IF(W113=FALSE,IF(E113&gt;HORAS!$B$97,E113-HORAS!$B$97,0),0))</f>
        <v>0</v>
      </c>
      <c r="AD113" s="71">
        <f t="shared" si="44"/>
        <v>0</v>
      </c>
      <c r="AE113" s="71">
        <f t="shared" si="45"/>
        <v>0</v>
      </c>
      <c r="AF113" s="68">
        <f>IF(AE113&lt;=HORAS!$B$115,0,IF(AE113&lt;=HORAS!$B$116,0.25,IF(AE113&lt;=HORAS!$B$117,0.5,IF(AE113&lt;=HORAS!$B$114,0.75,1))))</f>
        <v>0</v>
      </c>
      <c r="AG113" s="67">
        <f t="shared" si="46"/>
        <v>0</v>
      </c>
      <c r="AH113" s="67">
        <f>IF(AA113&gt;=8,IF(E113&lt;HORAS!$B$97,AF113,0),0)</f>
        <v>0</v>
      </c>
      <c r="AI113" s="67">
        <f>IF(E113&gt;=HORAS!$B$97,AF113,0)</f>
        <v>0</v>
      </c>
      <c r="AJ113" s="67">
        <f t="shared" si="56"/>
        <v>0</v>
      </c>
      <c r="AK113" s="67">
        <f t="shared" si="56"/>
        <v>0</v>
      </c>
      <c r="AL113" s="71">
        <f t="shared" si="47"/>
        <v>0</v>
      </c>
      <c r="AN113" s="59">
        <f t="shared" si="48"/>
        <v>0</v>
      </c>
      <c r="AO113" s="58">
        <f>IF(H113=1,IF(D113&lt;HORAS!$B$104,HORAS!$D$104-HORAS!$B$104,HORAS!$D$104-D113),0)</f>
        <v>0</v>
      </c>
      <c r="AP113" s="58">
        <f>IF(H113=1,IF(E113&gt;HORAS!$C$104,HORAS!$C$104,E113),0)</f>
        <v>0</v>
      </c>
      <c r="AQ113" s="58">
        <f t="shared" si="49"/>
        <v>0</v>
      </c>
      <c r="AR113" s="72">
        <f t="shared" si="50"/>
        <v>0</v>
      </c>
      <c r="AS113" s="72">
        <f t="shared" si="51"/>
        <v>0</v>
      </c>
      <c r="AT113" s="68">
        <f>IF(AS113&lt;=HORAS!$B$115,0,IF(AS113&lt;=HORAS!$B$116,0.25,IF(AS113&lt;=HORAS!$B$117,0.5,IF(AS113&lt;=HORAS!$B$114,0.75,1))))</f>
        <v>0</v>
      </c>
      <c r="AU113" s="67">
        <f t="shared" si="52"/>
        <v>0</v>
      </c>
      <c r="AV113" s="59">
        <f>IF(H113=1,IF(E113&gt;HORAS!$C$104,E113-HORAS!$C$104),0)</f>
        <v>0</v>
      </c>
      <c r="AW113" s="67">
        <f t="shared" si="53"/>
        <v>0</v>
      </c>
      <c r="AX113" s="67">
        <f t="shared" si="54"/>
        <v>0</v>
      </c>
      <c r="AY113" s="68">
        <f>IF(AX113&lt;=HORAS!$B$115,0,IF(AX113&lt;=HORAS!$B$116,0.25,IF(AX113&lt;=HORAS!$B$117,0.5,IF(AX113&lt;=HORAS!$B$114,0.75,1))))</f>
        <v>0</v>
      </c>
      <c r="AZ113" s="67">
        <f t="shared" si="55"/>
        <v>0</v>
      </c>
      <c r="BA113" s="67"/>
    </row>
    <row r="114" spans="1:53" s="72" customFormat="1" hidden="1" x14ac:dyDescent="0.2">
      <c r="A114" s="64" t="s">
        <v>222</v>
      </c>
      <c r="B114" s="64" t="s">
        <v>252</v>
      </c>
      <c r="C114" s="61"/>
      <c r="D114" s="62"/>
      <c r="E114" s="59"/>
      <c r="F114" s="66">
        <f>IF(G114=1,0,IF(E114&gt;HORAS!$B$96,E114-HORAS!$B$96,))</f>
        <v>0</v>
      </c>
      <c r="G114" s="67">
        <f t="shared" si="57"/>
        <v>0</v>
      </c>
      <c r="H114" s="67">
        <f>IF(D114&gt;=HORAS!$B$103,1,0)</f>
        <v>0</v>
      </c>
      <c r="I114" s="68">
        <f t="shared" si="58"/>
        <v>0</v>
      </c>
      <c r="J114" s="68">
        <f>IF(I114&lt;=HORAS!$B$115,0,IF(I114&lt;=HORAS!$B$116,0.25,IF(I114&lt;=HORAS!$B$117,0.5,IF(I114&lt;=HORAS!$B$114,0.75,1))))</f>
        <v>0</v>
      </c>
      <c r="K114" s="69">
        <f>IF(G114=1,0,IF(E114&gt;HORAS!$B$97,E114-HORAS!$B$97,0))</f>
        <v>0</v>
      </c>
      <c r="L114" s="68">
        <f t="shared" si="59"/>
        <v>0</v>
      </c>
      <c r="M114" s="68">
        <f t="shared" si="60"/>
        <v>0</v>
      </c>
      <c r="N114" s="67">
        <f t="shared" si="61"/>
        <v>0</v>
      </c>
      <c r="O114" s="67">
        <f>IF(E114&lt;HORAS!$B$97,J114,0)</f>
        <v>0</v>
      </c>
      <c r="P114" s="67">
        <f t="shared" si="62"/>
        <v>0</v>
      </c>
      <c r="Q114" s="67">
        <f>IF(E114&gt;HORAS!$B$97,J114,0)</f>
        <v>0</v>
      </c>
      <c r="R114" s="67">
        <f t="shared" si="35"/>
        <v>0</v>
      </c>
      <c r="S114" s="67">
        <f t="shared" si="36"/>
        <v>0</v>
      </c>
      <c r="T114" s="67"/>
      <c r="U114" s="67">
        <f t="shared" si="37"/>
        <v>6</v>
      </c>
      <c r="V114" s="70" t="e">
        <f>VLOOKUP(C114,HORAS!$A$120:$A$137,1,FALSE)</f>
        <v>#N/A</v>
      </c>
      <c r="W114" s="67" t="b">
        <f t="shared" si="38"/>
        <v>1</v>
      </c>
      <c r="X114" s="59">
        <f t="shared" si="39"/>
        <v>0</v>
      </c>
      <c r="Y114" s="71">
        <f t="shared" si="40"/>
        <v>0</v>
      </c>
      <c r="Z114" s="71">
        <f t="shared" si="41"/>
        <v>0</v>
      </c>
      <c r="AA114" s="67">
        <f t="shared" si="42"/>
        <v>0</v>
      </c>
      <c r="AB114" s="67">
        <f t="shared" si="43"/>
        <v>0</v>
      </c>
      <c r="AC114" s="69">
        <f>IF(U114=7,IF(E114&gt;HORAS!$B$97,E114-HORAS!$B$97,0),IF(W114=FALSE,IF(E114&gt;HORAS!$B$97,E114-HORAS!$B$97,0),0))</f>
        <v>0</v>
      </c>
      <c r="AD114" s="71">
        <f t="shared" si="44"/>
        <v>0</v>
      </c>
      <c r="AE114" s="71">
        <f t="shared" si="45"/>
        <v>0</v>
      </c>
      <c r="AF114" s="68">
        <f>IF(AE114&lt;=HORAS!$B$115,0,IF(AE114&lt;=HORAS!$B$116,0.25,IF(AE114&lt;=HORAS!$B$117,0.5,IF(AE114&lt;=HORAS!$B$114,0.75,1))))</f>
        <v>0</v>
      </c>
      <c r="AG114" s="67">
        <f t="shared" si="46"/>
        <v>0</v>
      </c>
      <c r="AH114" s="67">
        <f>IF(AA114&gt;=8,IF(E114&lt;HORAS!$B$97,AF114,0),0)</f>
        <v>0</v>
      </c>
      <c r="AI114" s="67">
        <f>IF(E114&gt;=HORAS!$B$97,AF114,0)</f>
        <v>0</v>
      </c>
      <c r="AJ114" s="67">
        <f t="shared" si="56"/>
        <v>0</v>
      </c>
      <c r="AK114" s="67">
        <f t="shared" si="56"/>
        <v>0</v>
      </c>
      <c r="AL114" s="71">
        <f t="shared" si="47"/>
        <v>0</v>
      </c>
      <c r="AN114" s="59">
        <f t="shared" si="48"/>
        <v>0</v>
      </c>
      <c r="AO114" s="58">
        <f>IF(H114=1,IF(D114&lt;HORAS!$B$104,HORAS!$D$104-HORAS!$B$104,HORAS!$D$104-D114),0)</f>
        <v>0</v>
      </c>
      <c r="AP114" s="58">
        <f>IF(H114=1,IF(E114&gt;HORAS!$C$104,HORAS!$C$104,E114),0)</f>
        <v>0</v>
      </c>
      <c r="AQ114" s="58">
        <f t="shared" si="49"/>
        <v>0</v>
      </c>
      <c r="AR114" s="72">
        <f t="shared" si="50"/>
        <v>0</v>
      </c>
      <c r="AS114" s="72">
        <f t="shared" si="51"/>
        <v>0</v>
      </c>
      <c r="AT114" s="68">
        <f>IF(AS114&lt;=HORAS!$B$115,0,IF(AS114&lt;=HORAS!$B$116,0.25,IF(AS114&lt;=HORAS!$B$117,0.5,IF(AS114&lt;=HORAS!$B$114,0.75,1))))</f>
        <v>0</v>
      </c>
      <c r="AU114" s="67">
        <f t="shared" si="52"/>
        <v>0</v>
      </c>
      <c r="AV114" s="59">
        <f>IF(H114=1,IF(E114&gt;HORAS!$C$104,E114-HORAS!$C$104),0)</f>
        <v>0</v>
      </c>
      <c r="AW114" s="67">
        <f t="shared" si="53"/>
        <v>0</v>
      </c>
      <c r="AX114" s="67">
        <f t="shared" si="54"/>
        <v>0</v>
      </c>
      <c r="AY114" s="68">
        <f>IF(AX114&lt;=HORAS!$B$115,0,IF(AX114&lt;=HORAS!$B$116,0.25,IF(AX114&lt;=HORAS!$B$117,0.5,IF(AX114&lt;=HORAS!$B$114,0.75,1))))</f>
        <v>0</v>
      </c>
      <c r="AZ114" s="67">
        <f t="shared" si="55"/>
        <v>0</v>
      </c>
      <c r="BA114" s="67"/>
    </row>
    <row r="115" spans="1:53" s="72" customFormat="1" hidden="1" x14ac:dyDescent="0.2">
      <c r="A115" s="64" t="s">
        <v>222</v>
      </c>
      <c r="B115" s="64" t="s">
        <v>252</v>
      </c>
      <c r="C115" s="61"/>
      <c r="D115" s="62"/>
      <c r="E115" s="59"/>
      <c r="F115" s="66">
        <f>IF(G115=1,0,IF(E115&gt;HORAS!$B$96,E115-HORAS!$B$96,))</f>
        <v>0</v>
      </c>
      <c r="G115" s="67">
        <f t="shared" si="57"/>
        <v>0</v>
      </c>
      <c r="H115" s="67">
        <f>IF(D115&gt;=HORAS!$B$103,1,0)</f>
        <v>0</v>
      </c>
      <c r="I115" s="68">
        <f t="shared" si="58"/>
        <v>0</v>
      </c>
      <c r="J115" s="68">
        <f>IF(I115&lt;=HORAS!$B$115,0,IF(I115&lt;=HORAS!$B$116,0.25,IF(I115&lt;=HORAS!$B$117,0.5,IF(I115&lt;=HORAS!$B$114,0.75,1))))</f>
        <v>0</v>
      </c>
      <c r="K115" s="69">
        <f>IF(G115=1,0,IF(E115&gt;HORAS!$B$97,E115-HORAS!$B$97,0))</f>
        <v>0</v>
      </c>
      <c r="L115" s="68">
        <f t="shared" si="59"/>
        <v>0</v>
      </c>
      <c r="M115" s="68">
        <f t="shared" si="60"/>
        <v>0</v>
      </c>
      <c r="N115" s="67">
        <f t="shared" si="61"/>
        <v>0</v>
      </c>
      <c r="O115" s="67">
        <f>IF(E115&lt;HORAS!$B$97,J115,0)</f>
        <v>0</v>
      </c>
      <c r="P115" s="67">
        <f t="shared" si="62"/>
        <v>0</v>
      </c>
      <c r="Q115" s="67">
        <f>IF(E115&gt;HORAS!$B$97,J115,0)</f>
        <v>0</v>
      </c>
      <c r="R115" s="67">
        <f t="shared" si="35"/>
        <v>0</v>
      </c>
      <c r="S115" s="67">
        <f t="shared" si="36"/>
        <v>0</v>
      </c>
      <c r="T115" s="67"/>
      <c r="U115" s="67">
        <f t="shared" si="37"/>
        <v>6</v>
      </c>
      <c r="V115" s="70" t="e">
        <f>VLOOKUP(C115,HORAS!$A$120:$A$137,1,FALSE)</f>
        <v>#N/A</v>
      </c>
      <c r="W115" s="67" t="b">
        <f t="shared" si="38"/>
        <v>1</v>
      </c>
      <c r="X115" s="59">
        <f t="shared" si="39"/>
        <v>0</v>
      </c>
      <c r="Y115" s="71">
        <f t="shared" si="40"/>
        <v>0</v>
      </c>
      <c r="Z115" s="71">
        <f t="shared" si="41"/>
        <v>0</v>
      </c>
      <c r="AA115" s="67">
        <f t="shared" si="42"/>
        <v>0</v>
      </c>
      <c r="AB115" s="67">
        <f t="shared" si="43"/>
        <v>0</v>
      </c>
      <c r="AC115" s="69">
        <f>IF(U115=7,IF(E115&gt;HORAS!$B$97,E115-HORAS!$B$97,0),IF(W115=FALSE,IF(E115&gt;HORAS!$B$97,E115-HORAS!$B$97,0),0))</f>
        <v>0</v>
      </c>
      <c r="AD115" s="71">
        <f t="shared" si="44"/>
        <v>0</v>
      </c>
      <c r="AE115" s="71">
        <f t="shared" si="45"/>
        <v>0</v>
      </c>
      <c r="AF115" s="68">
        <f>IF(AE115&lt;=HORAS!$B$115,0,IF(AE115&lt;=HORAS!$B$116,0.25,IF(AE115&lt;=HORAS!$B$117,0.5,IF(AE115&lt;=HORAS!$B$114,0.75,1))))</f>
        <v>0</v>
      </c>
      <c r="AG115" s="67">
        <f t="shared" si="46"/>
        <v>0</v>
      </c>
      <c r="AH115" s="67">
        <f>IF(AA115&gt;=8,IF(E115&lt;HORAS!$B$97,AF115,0),0)</f>
        <v>0</v>
      </c>
      <c r="AI115" s="67">
        <f>IF(E115&gt;=HORAS!$B$97,AF115,0)</f>
        <v>0</v>
      </c>
      <c r="AJ115" s="67">
        <f t="shared" si="56"/>
        <v>0</v>
      </c>
      <c r="AK115" s="67">
        <f t="shared" si="56"/>
        <v>0</v>
      </c>
      <c r="AL115" s="71">
        <f t="shared" si="47"/>
        <v>0</v>
      </c>
      <c r="AN115" s="59">
        <f t="shared" si="48"/>
        <v>0</v>
      </c>
      <c r="AO115" s="58">
        <f>IF(H115=1,IF(D115&lt;HORAS!$B$104,HORAS!$D$104-HORAS!$B$104,HORAS!$D$104-D115),0)</f>
        <v>0</v>
      </c>
      <c r="AP115" s="58">
        <f>IF(H115=1,IF(E115&gt;HORAS!$C$104,HORAS!$C$104,E115),0)</f>
        <v>0</v>
      </c>
      <c r="AQ115" s="58">
        <f t="shared" si="49"/>
        <v>0</v>
      </c>
      <c r="AR115" s="72">
        <f t="shared" si="50"/>
        <v>0</v>
      </c>
      <c r="AS115" s="72">
        <f t="shared" si="51"/>
        <v>0</v>
      </c>
      <c r="AT115" s="68">
        <f>IF(AS115&lt;=HORAS!$B$115,0,IF(AS115&lt;=HORAS!$B$116,0.25,IF(AS115&lt;=HORAS!$B$117,0.5,IF(AS115&lt;=HORAS!$B$114,0.75,1))))</f>
        <v>0</v>
      </c>
      <c r="AU115" s="67">
        <f t="shared" si="52"/>
        <v>0</v>
      </c>
      <c r="AV115" s="59">
        <f>IF(H115=1,IF(E115&gt;HORAS!$C$104,E115-HORAS!$C$104),0)</f>
        <v>0</v>
      </c>
      <c r="AW115" s="67">
        <f t="shared" si="53"/>
        <v>0</v>
      </c>
      <c r="AX115" s="67">
        <f t="shared" si="54"/>
        <v>0</v>
      </c>
      <c r="AY115" s="68">
        <f>IF(AX115&lt;=HORAS!$B$115,0,IF(AX115&lt;=HORAS!$B$116,0.25,IF(AX115&lt;=HORAS!$B$117,0.5,IF(AX115&lt;=HORAS!$B$114,0.75,1))))</f>
        <v>0</v>
      </c>
      <c r="AZ115" s="67">
        <f t="shared" si="55"/>
        <v>0</v>
      </c>
      <c r="BA115" s="67"/>
    </row>
    <row r="116" spans="1:53" s="72" customFormat="1" hidden="1" x14ac:dyDescent="0.2">
      <c r="A116" s="64" t="s">
        <v>222</v>
      </c>
      <c r="B116" s="64" t="s">
        <v>252</v>
      </c>
      <c r="C116" s="61"/>
      <c r="D116" s="62"/>
      <c r="E116" s="63"/>
      <c r="F116" s="66">
        <f>IF(G116=1,0,IF(E116&gt;HORAS!$B$96,E116-HORAS!$B$96,))</f>
        <v>0</v>
      </c>
      <c r="G116" s="67">
        <f t="shared" si="57"/>
        <v>0</v>
      </c>
      <c r="H116" s="67">
        <f>IF(D116&gt;=HORAS!$B$103,1,0)</f>
        <v>0</v>
      </c>
      <c r="I116" s="68">
        <f t="shared" si="58"/>
        <v>0</v>
      </c>
      <c r="J116" s="68">
        <f>IF(I116&lt;=HORAS!$B$115,0,IF(I116&lt;=HORAS!$B$116,0.25,IF(I116&lt;=HORAS!$B$117,0.5,IF(I116&lt;=HORAS!$B$114,0.75,1))))</f>
        <v>0</v>
      </c>
      <c r="K116" s="69">
        <f>IF(G116=1,0,IF(E116&gt;HORAS!$B$97,E116-HORAS!$B$97,0))</f>
        <v>0</v>
      </c>
      <c r="L116" s="68">
        <f t="shared" si="59"/>
        <v>0</v>
      </c>
      <c r="M116" s="68">
        <f t="shared" si="60"/>
        <v>0</v>
      </c>
      <c r="N116" s="67">
        <f t="shared" si="61"/>
        <v>0</v>
      </c>
      <c r="O116" s="67">
        <f>IF(E116&lt;HORAS!$B$97,J116,0)</f>
        <v>0</v>
      </c>
      <c r="P116" s="67">
        <f t="shared" si="62"/>
        <v>0</v>
      </c>
      <c r="Q116" s="67">
        <f>IF(E116&gt;HORAS!$B$97,J116,0)</f>
        <v>0</v>
      </c>
      <c r="R116" s="67">
        <f t="shared" si="35"/>
        <v>0</v>
      </c>
      <c r="S116" s="67">
        <f t="shared" si="36"/>
        <v>0</v>
      </c>
      <c r="T116" s="67"/>
      <c r="U116" s="67">
        <f t="shared" si="37"/>
        <v>6</v>
      </c>
      <c r="V116" s="70" t="e">
        <f>VLOOKUP(C116,HORAS!$A$120:$A$137,1,FALSE)</f>
        <v>#N/A</v>
      </c>
      <c r="W116" s="67" t="b">
        <f t="shared" si="38"/>
        <v>1</v>
      </c>
      <c r="X116" s="59">
        <f t="shared" si="39"/>
        <v>0</v>
      </c>
      <c r="Y116" s="71">
        <f t="shared" si="40"/>
        <v>0</v>
      </c>
      <c r="Z116" s="71">
        <f t="shared" si="41"/>
        <v>0</v>
      </c>
      <c r="AA116" s="67">
        <f t="shared" si="42"/>
        <v>0</v>
      </c>
      <c r="AB116" s="67">
        <f t="shared" si="43"/>
        <v>0</v>
      </c>
      <c r="AC116" s="69">
        <f>IF(U116=7,IF(E116&gt;HORAS!$B$97,E116-HORAS!$B$97,0),IF(W116=FALSE,IF(E116&gt;HORAS!$B$97,E116-HORAS!$B$97,0),0))</f>
        <v>0</v>
      </c>
      <c r="AD116" s="71">
        <f t="shared" si="44"/>
        <v>0</v>
      </c>
      <c r="AE116" s="71">
        <f t="shared" si="45"/>
        <v>0</v>
      </c>
      <c r="AF116" s="68">
        <f>IF(AE116&lt;=HORAS!$B$115,0,IF(AE116&lt;=HORAS!$B$116,0.25,IF(AE116&lt;=HORAS!$B$117,0.5,IF(AE116&lt;=HORAS!$B$114,0.75,1))))</f>
        <v>0</v>
      </c>
      <c r="AG116" s="67">
        <f t="shared" si="46"/>
        <v>0</v>
      </c>
      <c r="AH116" s="67">
        <f>IF(AA116&gt;=8,IF(E116&lt;HORAS!$B$97,AF116,0),0)</f>
        <v>0</v>
      </c>
      <c r="AI116" s="67">
        <f>IF(E116&gt;=HORAS!$B$97,AF116,0)</f>
        <v>0</v>
      </c>
      <c r="AJ116" s="67">
        <f t="shared" si="56"/>
        <v>0</v>
      </c>
      <c r="AK116" s="67">
        <f t="shared" si="56"/>
        <v>0</v>
      </c>
      <c r="AL116" s="71">
        <f t="shared" si="47"/>
        <v>0</v>
      </c>
      <c r="AN116" s="59">
        <f t="shared" si="48"/>
        <v>0</v>
      </c>
      <c r="AO116" s="58">
        <f>IF(H116=1,IF(D116&lt;HORAS!$B$104,HORAS!$D$104-HORAS!$B$104,HORAS!$D$104-D116),0)</f>
        <v>0</v>
      </c>
      <c r="AP116" s="58">
        <f>IF(H116=1,IF(E116&gt;HORAS!$C$104,HORAS!$C$104,E116),0)</f>
        <v>0</v>
      </c>
      <c r="AQ116" s="58">
        <f t="shared" si="49"/>
        <v>0</v>
      </c>
      <c r="AR116" s="72">
        <f t="shared" si="50"/>
        <v>0</v>
      </c>
      <c r="AS116" s="72">
        <f t="shared" si="51"/>
        <v>0</v>
      </c>
      <c r="AT116" s="68">
        <f>IF(AS116&lt;=HORAS!$B$115,0,IF(AS116&lt;=HORAS!$B$116,0.25,IF(AS116&lt;=HORAS!$B$117,0.5,IF(AS116&lt;=HORAS!$B$114,0.75,1))))</f>
        <v>0</v>
      </c>
      <c r="AU116" s="67">
        <f t="shared" si="52"/>
        <v>0</v>
      </c>
      <c r="AV116" s="59">
        <f>IF(H116=1,IF(E116&gt;HORAS!$C$104,E116-HORAS!$C$104),0)</f>
        <v>0</v>
      </c>
      <c r="AW116" s="67">
        <f t="shared" si="53"/>
        <v>0</v>
      </c>
      <c r="AX116" s="67">
        <f t="shared" si="54"/>
        <v>0</v>
      </c>
      <c r="AY116" s="68">
        <f>IF(AX116&lt;=HORAS!$B$115,0,IF(AX116&lt;=HORAS!$B$116,0.25,IF(AX116&lt;=HORAS!$B$117,0.5,IF(AX116&lt;=HORAS!$B$114,0.75,1))))</f>
        <v>0</v>
      </c>
      <c r="AZ116" s="67">
        <f t="shared" si="55"/>
        <v>0</v>
      </c>
      <c r="BA116" s="67"/>
    </row>
    <row r="117" spans="1:53" s="72" customFormat="1" hidden="1" x14ac:dyDescent="0.2">
      <c r="A117" s="64" t="s">
        <v>222</v>
      </c>
      <c r="B117" s="64" t="s">
        <v>252</v>
      </c>
      <c r="C117" s="61"/>
      <c r="D117" s="62"/>
      <c r="E117" s="64"/>
      <c r="F117" s="66">
        <f>IF(G117=1,0,IF(E117&gt;HORAS!$B$96,E117-HORAS!$B$96,))</f>
        <v>0</v>
      </c>
      <c r="G117" s="67">
        <f t="shared" si="57"/>
        <v>0</v>
      </c>
      <c r="H117" s="67">
        <f>IF(D117&gt;=HORAS!$B$103,1,0)</f>
        <v>0</v>
      </c>
      <c r="I117" s="68">
        <f t="shared" si="58"/>
        <v>0</v>
      </c>
      <c r="J117" s="68">
        <f>IF(I117&lt;=HORAS!$B$115,0,IF(I117&lt;=HORAS!$B$116,0.25,IF(I117&lt;=HORAS!$B$117,0.5,IF(I117&lt;=HORAS!$B$114,0.75,1))))</f>
        <v>0</v>
      </c>
      <c r="K117" s="69">
        <f>IF(G117=1,0,IF(E117&gt;HORAS!$B$97,E117-HORAS!$B$97,0))</f>
        <v>0</v>
      </c>
      <c r="L117" s="68">
        <f t="shared" si="59"/>
        <v>0</v>
      </c>
      <c r="M117" s="68">
        <f t="shared" si="60"/>
        <v>0</v>
      </c>
      <c r="N117" s="67">
        <f t="shared" si="61"/>
        <v>0</v>
      </c>
      <c r="O117" s="67">
        <f>IF(E117&lt;HORAS!$B$97,J117,0)</f>
        <v>0</v>
      </c>
      <c r="P117" s="67">
        <f t="shared" si="62"/>
        <v>0</v>
      </c>
      <c r="Q117" s="67">
        <f>IF(E117&gt;HORAS!$B$97,J117,0)</f>
        <v>0</v>
      </c>
      <c r="R117" s="67">
        <f t="shared" si="35"/>
        <v>0</v>
      </c>
      <c r="S117" s="67">
        <f t="shared" si="36"/>
        <v>0</v>
      </c>
      <c r="T117" s="67"/>
      <c r="U117" s="67">
        <f t="shared" si="37"/>
        <v>6</v>
      </c>
      <c r="V117" s="70" t="e">
        <f>VLOOKUP(C117,HORAS!$A$120:$A$137,1,FALSE)</f>
        <v>#N/A</v>
      </c>
      <c r="W117" s="67" t="b">
        <f t="shared" si="38"/>
        <v>1</v>
      </c>
      <c r="X117" s="59">
        <f t="shared" si="39"/>
        <v>0</v>
      </c>
      <c r="Y117" s="71">
        <f t="shared" si="40"/>
        <v>0</v>
      </c>
      <c r="Z117" s="71">
        <f t="shared" si="41"/>
        <v>0</v>
      </c>
      <c r="AA117" s="67">
        <f t="shared" si="42"/>
        <v>0</v>
      </c>
      <c r="AB117" s="67">
        <f t="shared" si="43"/>
        <v>0</v>
      </c>
      <c r="AC117" s="69">
        <f>IF(U117=7,IF(E117&gt;HORAS!$B$97,E117-HORAS!$B$97,0),IF(W117=FALSE,IF(E117&gt;HORAS!$B$97,E117-HORAS!$B$97,0),0))</f>
        <v>0</v>
      </c>
      <c r="AD117" s="71">
        <f t="shared" si="44"/>
        <v>0</v>
      </c>
      <c r="AE117" s="71">
        <f t="shared" si="45"/>
        <v>0</v>
      </c>
      <c r="AF117" s="68">
        <f>IF(AE117&lt;=HORAS!$B$115,0,IF(AE117&lt;=HORAS!$B$116,0.25,IF(AE117&lt;=HORAS!$B$117,0.5,IF(AE117&lt;=HORAS!$B$114,0.75,1))))</f>
        <v>0</v>
      </c>
      <c r="AG117" s="67">
        <f t="shared" si="46"/>
        <v>0</v>
      </c>
      <c r="AH117" s="67">
        <f>IF(AA117&gt;=8,IF(E117&lt;HORAS!$B$97,AF117,0),0)</f>
        <v>0</v>
      </c>
      <c r="AI117" s="67">
        <f>IF(E117&gt;=HORAS!$B$97,AF117,0)</f>
        <v>0</v>
      </c>
      <c r="AJ117" s="67">
        <f t="shared" si="56"/>
        <v>0</v>
      </c>
      <c r="AK117" s="67">
        <f t="shared" si="56"/>
        <v>0</v>
      </c>
      <c r="AL117" s="71">
        <f t="shared" si="47"/>
        <v>0</v>
      </c>
      <c r="AN117" s="59">
        <f t="shared" si="48"/>
        <v>0</v>
      </c>
      <c r="AO117" s="58">
        <f>IF(H117=1,IF(D117&lt;HORAS!$B$104,HORAS!$D$104-HORAS!$B$104,HORAS!$D$104-D117),0)</f>
        <v>0</v>
      </c>
      <c r="AP117" s="58">
        <f>IF(H117=1,IF(E117&gt;HORAS!$C$104,HORAS!$C$104,E117),0)</f>
        <v>0</v>
      </c>
      <c r="AQ117" s="58">
        <f t="shared" si="49"/>
        <v>0</v>
      </c>
      <c r="AR117" s="72">
        <f t="shared" si="50"/>
        <v>0</v>
      </c>
      <c r="AS117" s="72">
        <f t="shared" si="51"/>
        <v>0</v>
      </c>
      <c r="AT117" s="68">
        <f>IF(AS117&lt;=HORAS!$B$115,0,IF(AS117&lt;=HORAS!$B$116,0.25,IF(AS117&lt;=HORAS!$B$117,0.5,IF(AS117&lt;=HORAS!$B$114,0.75,1))))</f>
        <v>0</v>
      </c>
      <c r="AU117" s="67">
        <f t="shared" si="52"/>
        <v>0</v>
      </c>
      <c r="AV117" s="59">
        <f>IF(H117=1,IF(E117&gt;HORAS!$C$104,E117-HORAS!$C$104),0)</f>
        <v>0</v>
      </c>
      <c r="AW117" s="67">
        <f t="shared" si="53"/>
        <v>0</v>
      </c>
      <c r="AX117" s="67">
        <f t="shared" si="54"/>
        <v>0</v>
      </c>
      <c r="AY117" s="68">
        <f>IF(AX117&lt;=HORAS!$B$115,0,IF(AX117&lt;=HORAS!$B$116,0.25,IF(AX117&lt;=HORAS!$B$117,0.5,IF(AX117&lt;=HORAS!$B$114,0.75,1))))</f>
        <v>0</v>
      </c>
      <c r="AZ117" s="67">
        <f t="shared" si="55"/>
        <v>0</v>
      </c>
      <c r="BA117" s="67"/>
    </row>
    <row r="118" spans="1:53" s="72" customFormat="1" hidden="1" x14ac:dyDescent="0.2">
      <c r="A118" s="64" t="s">
        <v>222</v>
      </c>
      <c r="B118" s="64" t="s">
        <v>252</v>
      </c>
      <c r="C118" s="61"/>
      <c r="D118" s="62"/>
      <c r="E118" s="59"/>
      <c r="F118" s="66">
        <f>IF(G118=1,0,IF(E118&gt;HORAS!$B$96,E118-HORAS!$B$96,))</f>
        <v>0</v>
      </c>
      <c r="G118" s="67">
        <f t="shared" si="57"/>
        <v>0</v>
      </c>
      <c r="H118" s="67">
        <f>IF(D118&gt;=HORAS!$B$103,1,0)</f>
        <v>0</v>
      </c>
      <c r="I118" s="68">
        <f t="shared" si="58"/>
        <v>0</v>
      </c>
      <c r="J118" s="68">
        <f>IF(I118&lt;=HORAS!$B$115,0,IF(I118&lt;=HORAS!$B$116,0.25,IF(I118&lt;=HORAS!$B$117,0.5,IF(I118&lt;=HORAS!$B$114,0.75,1))))</f>
        <v>0</v>
      </c>
      <c r="K118" s="69">
        <f>IF(G118=1,0,IF(E118&gt;HORAS!$B$97,E118-HORAS!$B$97,0))</f>
        <v>0</v>
      </c>
      <c r="L118" s="68">
        <f t="shared" si="59"/>
        <v>0</v>
      </c>
      <c r="M118" s="68">
        <f t="shared" si="60"/>
        <v>0</v>
      </c>
      <c r="N118" s="67">
        <f t="shared" si="61"/>
        <v>0</v>
      </c>
      <c r="O118" s="67">
        <f>IF(E118&lt;HORAS!$B$97,J118,0)</f>
        <v>0</v>
      </c>
      <c r="P118" s="67">
        <f t="shared" si="62"/>
        <v>0</v>
      </c>
      <c r="Q118" s="67">
        <f>IF(E118&gt;HORAS!$B$97,J118,0)</f>
        <v>0</v>
      </c>
      <c r="R118" s="67">
        <f t="shared" si="35"/>
        <v>0</v>
      </c>
      <c r="S118" s="67">
        <f t="shared" si="36"/>
        <v>0</v>
      </c>
      <c r="T118" s="67"/>
      <c r="U118" s="67">
        <f t="shared" si="37"/>
        <v>6</v>
      </c>
      <c r="V118" s="70" t="e">
        <f>VLOOKUP(C118,HORAS!$A$120:$A$137,1,FALSE)</f>
        <v>#N/A</v>
      </c>
      <c r="W118" s="67" t="b">
        <f t="shared" si="38"/>
        <v>1</v>
      </c>
      <c r="X118" s="59">
        <f t="shared" si="39"/>
        <v>0</v>
      </c>
      <c r="Y118" s="71">
        <f t="shared" si="40"/>
        <v>0</v>
      </c>
      <c r="Z118" s="71">
        <f t="shared" si="41"/>
        <v>0</v>
      </c>
      <c r="AA118" s="67">
        <f t="shared" si="42"/>
        <v>0</v>
      </c>
      <c r="AB118" s="67">
        <f t="shared" si="43"/>
        <v>0</v>
      </c>
      <c r="AC118" s="69">
        <f>IF(U118=7,IF(E118&gt;HORAS!$B$97,E118-HORAS!$B$97,0),IF(W118=FALSE,IF(E118&gt;HORAS!$B$97,E118-HORAS!$B$97,0),0))</f>
        <v>0</v>
      </c>
      <c r="AD118" s="71">
        <f t="shared" si="44"/>
        <v>0</v>
      </c>
      <c r="AE118" s="71">
        <f t="shared" si="45"/>
        <v>0</v>
      </c>
      <c r="AF118" s="68">
        <f>IF(AE118&lt;=HORAS!$B$115,0,IF(AE118&lt;=HORAS!$B$116,0.25,IF(AE118&lt;=HORAS!$B$117,0.5,IF(AE118&lt;=HORAS!$B$114,0.75,1))))</f>
        <v>0</v>
      </c>
      <c r="AG118" s="67">
        <f t="shared" si="46"/>
        <v>0</v>
      </c>
      <c r="AH118" s="67">
        <f>IF(AA118&gt;=8,IF(E118&lt;HORAS!$B$97,AF118,0),0)</f>
        <v>0</v>
      </c>
      <c r="AI118" s="67">
        <f>IF(E118&gt;=HORAS!$B$97,AF118,0)</f>
        <v>0</v>
      </c>
      <c r="AJ118" s="67">
        <f t="shared" si="56"/>
        <v>0</v>
      </c>
      <c r="AK118" s="67">
        <f t="shared" si="56"/>
        <v>0</v>
      </c>
      <c r="AL118" s="71">
        <f t="shared" si="47"/>
        <v>0</v>
      </c>
      <c r="AN118" s="59">
        <f t="shared" si="48"/>
        <v>0</v>
      </c>
      <c r="AO118" s="58">
        <f>IF(H118=1,IF(D118&lt;HORAS!$B$104,HORAS!$D$104-HORAS!$B$104,HORAS!$D$104-D118),0)</f>
        <v>0</v>
      </c>
      <c r="AP118" s="58">
        <f>IF(H118=1,IF(E118&gt;HORAS!$C$104,HORAS!$C$104,E118),0)</f>
        <v>0</v>
      </c>
      <c r="AQ118" s="58">
        <f t="shared" si="49"/>
        <v>0</v>
      </c>
      <c r="AR118" s="72">
        <f t="shared" si="50"/>
        <v>0</v>
      </c>
      <c r="AS118" s="72">
        <f t="shared" si="51"/>
        <v>0</v>
      </c>
      <c r="AT118" s="68">
        <f>IF(AS118&lt;=HORAS!$B$115,0,IF(AS118&lt;=HORAS!$B$116,0.25,IF(AS118&lt;=HORAS!$B$117,0.5,IF(AS118&lt;=HORAS!$B$114,0.75,1))))</f>
        <v>0</v>
      </c>
      <c r="AU118" s="67">
        <f t="shared" si="52"/>
        <v>0</v>
      </c>
      <c r="AV118" s="59">
        <f>IF(H118=1,IF(E118&gt;HORAS!$C$104,E118-HORAS!$C$104),0)</f>
        <v>0</v>
      </c>
      <c r="AW118" s="67">
        <f t="shared" si="53"/>
        <v>0</v>
      </c>
      <c r="AX118" s="67">
        <f t="shared" si="54"/>
        <v>0</v>
      </c>
      <c r="AY118" s="68">
        <f>IF(AX118&lt;=HORAS!$B$115,0,IF(AX118&lt;=HORAS!$B$116,0.25,IF(AX118&lt;=HORAS!$B$117,0.5,IF(AX118&lt;=HORAS!$B$114,0.75,1))))</f>
        <v>0</v>
      </c>
      <c r="AZ118" s="67">
        <f t="shared" si="55"/>
        <v>0</v>
      </c>
      <c r="BA118" s="67"/>
    </row>
    <row r="119" spans="1:53" s="72" customFormat="1" hidden="1" x14ac:dyDescent="0.2">
      <c r="A119" s="73" t="s">
        <v>223</v>
      </c>
      <c r="B119" s="64" t="s">
        <v>7</v>
      </c>
      <c r="C119" s="61"/>
      <c r="D119" s="62"/>
      <c r="E119" s="59"/>
      <c r="F119" s="66">
        <f>IF(G119=1,0,IF(E119&gt;HORAS!$B$96,E119-HORAS!$B$96,))</f>
        <v>0</v>
      </c>
      <c r="G119" s="67">
        <f t="shared" si="57"/>
        <v>0</v>
      </c>
      <c r="H119" s="67">
        <f>IF(D119&gt;=HORAS!$B$103,1,0)</f>
        <v>0</v>
      </c>
      <c r="I119" s="68">
        <f t="shared" si="58"/>
        <v>0</v>
      </c>
      <c r="J119" s="68">
        <f>IF(I119&lt;=HORAS!$B$115,0,IF(I119&lt;=HORAS!$B$116,0.25,IF(I119&lt;=HORAS!$B$117,0.5,IF(I119&lt;=HORAS!$B$114,0.75,1))))</f>
        <v>0</v>
      </c>
      <c r="K119" s="69">
        <f>IF(G119=1,0,IF(E119&gt;HORAS!$B$97,E119-HORAS!$B$97,0))</f>
        <v>0</v>
      </c>
      <c r="L119" s="68">
        <f t="shared" si="59"/>
        <v>0</v>
      </c>
      <c r="M119" s="68">
        <f t="shared" si="60"/>
        <v>0</v>
      </c>
      <c r="N119" s="67">
        <f t="shared" si="61"/>
        <v>0</v>
      </c>
      <c r="O119" s="67">
        <f>IF(E119&lt;HORAS!$B$97,J119,0)</f>
        <v>0</v>
      </c>
      <c r="P119" s="67">
        <f t="shared" si="62"/>
        <v>0</v>
      </c>
      <c r="Q119" s="67">
        <f>IF(E119&gt;HORAS!$B$97,J119,0)</f>
        <v>0</v>
      </c>
      <c r="R119" s="67">
        <f t="shared" si="35"/>
        <v>0</v>
      </c>
      <c r="S119" s="67">
        <f t="shared" si="36"/>
        <v>0</v>
      </c>
      <c r="T119" s="67"/>
      <c r="U119" s="67">
        <f t="shared" si="37"/>
        <v>6</v>
      </c>
      <c r="V119" s="70" t="e">
        <f>VLOOKUP(C119,HORAS!$A$120:$A$137,1,FALSE)</f>
        <v>#N/A</v>
      </c>
      <c r="W119" s="67" t="b">
        <f t="shared" si="38"/>
        <v>1</v>
      </c>
      <c r="X119" s="59">
        <f t="shared" si="39"/>
        <v>0</v>
      </c>
      <c r="Y119" s="71">
        <f t="shared" si="40"/>
        <v>0</v>
      </c>
      <c r="Z119" s="71">
        <f t="shared" si="41"/>
        <v>0</v>
      </c>
      <c r="AA119" s="67">
        <f t="shared" si="42"/>
        <v>0</v>
      </c>
      <c r="AB119" s="67">
        <f t="shared" si="43"/>
        <v>0</v>
      </c>
      <c r="AC119" s="69">
        <f>IF(U119=7,IF(E119&gt;HORAS!$B$97,E119-HORAS!$B$97,0),IF(W119=FALSE,IF(E119&gt;HORAS!$B$97,E119-HORAS!$B$97,0),0))</f>
        <v>0</v>
      </c>
      <c r="AD119" s="71">
        <f t="shared" si="44"/>
        <v>0</v>
      </c>
      <c r="AE119" s="71">
        <f t="shared" si="45"/>
        <v>0</v>
      </c>
      <c r="AF119" s="68">
        <f>IF(AE119&lt;=HORAS!$B$115,0,IF(AE119&lt;=HORAS!$B$116,0.25,IF(AE119&lt;=HORAS!$B$117,0.5,IF(AE119&lt;=HORAS!$B$114,0.75,1))))</f>
        <v>0</v>
      </c>
      <c r="AG119" s="67">
        <f t="shared" si="46"/>
        <v>0</v>
      </c>
      <c r="AH119" s="67">
        <f>IF(AA119&gt;=8,IF(E119&lt;HORAS!$B$97,AF119,0),0)</f>
        <v>0</v>
      </c>
      <c r="AI119" s="67">
        <f>IF(E119&gt;=HORAS!$B$97,AF119,0)</f>
        <v>0</v>
      </c>
      <c r="AJ119" s="67">
        <f t="shared" si="56"/>
        <v>0</v>
      </c>
      <c r="AK119" s="67">
        <f t="shared" si="56"/>
        <v>0</v>
      </c>
      <c r="AL119" s="71">
        <f t="shared" si="47"/>
        <v>0</v>
      </c>
      <c r="AN119" s="59">
        <f t="shared" si="48"/>
        <v>0</v>
      </c>
      <c r="AO119" s="58">
        <f>IF(H119=1,IF(D119&lt;HORAS!$B$104,HORAS!$D$104-HORAS!$B$104,HORAS!$D$104-D119),0)</f>
        <v>0</v>
      </c>
      <c r="AP119" s="58">
        <f>IF(H119=1,IF(E119&gt;HORAS!$C$104,HORAS!$C$104,E119),0)</f>
        <v>0</v>
      </c>
      <c r="AQ119" s="58">
        <f t="shared" si="49"/>
        <v>0</v>
      </c>
      <c r="AR119" s="72">
        <f t="shared" si="50"/>
        <v>0</v>
      </c>
      <c r="AS119" s="72">
        <f t="shared" si="51"/>
        <v>0</v>
      </c>
      <c r="AT119" s="68">
        <f>IF(AS119&lt;=HORAS!$B$115,0,IF(AS119&lt;=HORAS!$B$116,0.25,IF(AS119&lt;=HORAS!$B$117,0.5,IF(AS119&lt;=HORAS!$B$114,0.75,1))))</f>
        <v>0</v>
      </c>
      <c r="AU119" s="67">
        <f t="shared" si="52"/>
        <v>0</v>
      </c>
      <c r="AV119" s="59">
        <f>IF(H119=1,IF(E119&gt;HORAS!$C$104,E119-HORAS!$C$104),0)</f>
        <v>0</v>
      </c>
      <c r="AW119" s="67">
        <f t="shared" si="53"/>
        <v>0</v>
      </c>
      <c r="AX119" s="67">
        <f t="shared" si="54"/>
        <v>0</v>
      </c>
      <c r="AY119" s="68">
        <f>IF(AX119&lt;=HORAS!$B$115,0,IF(AX119&lt;=HORAS!$B$116,0.25,IF(AX119&lt;=HORAS!$B$117,0.5,IF(AX119&lt;=HORAS!$B$114,0.75,1))))</f>
        <v>0</v>
      </c>
      <c r="AZ119" s="67">
        <f t="shared" si="55"/>
        <v>0</v>
      </c>
      <c r="BA119" s="67"/>
    </row>
    <row r="120" spans="1:53" s="72" customFormat="1" hidden="1" x14ac:dyDescent="0.2">
      <c r="A120" s="73" t="s">
        <v>223</v>
      </c>
      <c r="B120" s="64" t="s">
        <v>7</v>
      </c>
      <c r="C120" s="61"/>
      <c r="D120" s="62"/>
      <c r="E120" s="59"/>
      <c r="F120" s="66">
        <f>IF(G120=1,0,IF(E120&gt;HORAS!$B$96,E120-HORAS!$B$96,))</f>
        <v>0</v>
      </c>
      <c r="G120" s="67">
        <f t="shared" si="57"/>
        <v>0</v>
      </c>
      <c r="H120" s="67">
        <f>IF(D120&gt;=HORAS!$B$103,1,0)</f>
        <v>0</v>
      </c>
      <c r="I120" s="68">
        <f t="shared" si="58"/>
        <v>0</v>
      </c>
      <c r="J120" s="68">
        <f>IF(I120&lt;=HORAS!$B$115,0,IF(I120&lt;=HORAS!$B$116,0.25,IF(I120&lt;=HORAS!$B$117,0.5,IF(I120&lt;=HORAS!$B$114,0.75,1))))</f>
        <v>0</v>
      </c>
      <c r="K120" s="69">
        <f>IF(G120=1,0,IF(E120&gt;HORAS!$B$97,E120-HORAS!$B$97,0))</f>
        <v>0</v>
      </c>
      <c r="L120" s="68">
        <f t="shared" si="59"/>
        <v>0</v>
      </c>
      <c r="M120" s="68">
        <f t="shared" si="60"/>
        <v>0</v>
      </c>
      <c r="N120" s="67">
        <f t="shared" si="61"/>
        <v>0</v>
      </c>
      <c r="O120" s="67">
        <f>IF(E120&lt;HORAS!$B$97,J120,0)</f>
        <v>0</v>
      </c>
      <c r="P120" s="67">
        <f t="shared" si="62"/>
        <v>0</v>
      </c>
      <c r="Q120" s="67">
        <f>IF(E120&gt;HORAS!$B$97,J120,0)</f>
        <v>0</v>
      </c>
      <c r="R120" s="67">
        <f t="shared" si="35"/>
        <v>0</v>
      </c>
      <c r="S120" s="67">
        <f t="shared" si="36"/>
        <v>0</v>
      </c>
      <c r="T120" s="67"/>
      <c r="U120" s="67">
        <f t="shared" si="37"/>
        <v>6</v>
      </c>
      <c r="V120" s="70" t="e">
        <f>VLOOKUP(C120,HORAS!$A$120:$A$137,1,FALSE)</f>
        <v>#N/A</v>
      </c>
      <c r="W120" s="67" t="b">
        <f t="shared" si="38"/>
        <v>1</v>
      </c>
      <c r="X120" s="59">
        <f t="shared" si="39"/>
        <v>0</v>
      </c>
      <c r="Y120" s="71">
        <f t="shared" si="40"/>
        <v>0</v>
      </c>
      <c r="Z120" s="71">
        <f t="shared" si="41"/>
        <v>0</v>
      </c>
      <c r="AA120" s="67">
        <f t="shared" si="42"/>
        <v>0</v>
      </c>
      <c r="AB120" s="67">
        <f t="shared" si="43"/>
        <v>0</v>
      </c>
      <c r="AC120" s="69">
        <f>IF(U120=7,IF(E120&gt;HORAS!$B$97,E120-HORAS!$B$97,0),IF(W120=FALSE,IF(E120&gt;HORAS!$B$97,E120-HORAS!$B$97,0),0))</f>
        <v>0</v>
      </c>
      <c r="AD120" s="71">
        <f t="shared" si="44"/>
        <v>0</v>
      </c>
      <c r="AE120" s="71">
        <f t="shared" si="45"/>
        <v>0</v>
      </c>
      <c r="AF120" s="68">
        <f>IF(AE120&lt;=HORAS!$B$115,0,IF(AE120&lt;=HORAS!$B$116,0.25,IF(AE120&lt;=HORAS!$B$117,0.5,IF(AE120&lt;=HORAS!$B$114,0.75,1))))</f>
        <v>0</v>
      </c>
      <c r="AG120" s="67">
        <f t="shared" si="46"/>
        <v>0</v>
      </c>
      <c r="AH120" s="67">
        <f>IF(AA120&gt;=8,IF(E120&lt;HORAS!$B$97,AF120,0),0)</f>
        <v>0</v>
      </c>
      <c r="AI120" s="67">
        <f>IF(E120&gt;=HORAS!$B$97,AF120,0)</f>
        <v>0</v>
      </c>
      <c r="AJ120" s="67">
        <f t="shared" si="56"/>
        <v>0</v>
      </c>
      <c r="AK120" s="67">
        <f t="shared" si="56"/>
        <v>0</v>
      </c>
      <c r="AL120" s="71">
        <f t="shared" si="47"/>
        <v>0</v>
      </c>
      <c r="AN120" s="59">
        <f t="shared" si="48"/>
        <v>0</v>
      </c>
      <c r="AO120" s="58">
        <f>IF(H120=1,IF(D120&lt;HORAS!$B$104,HORAS!$D$104-HORAS!$B$104,HORAS!$D$104-D120),0)</f>
        <v>0</v>
      </c>
      <c r="AP120" s="58">
        <f>IF(H120=1,IF(E120&gt;HORAS!$C$104,HORAS!$C$104,E120),0)</f>
        <v>0</v>
      </c>
      <c r="AQ120" s="58">
        <f t="shared" si="49"/>
        <v>0</v>
      </c>
      <c r="AR120" s="72">
        <f t="shared" si="50"/>
        <v>0</v>
      </c>
      <c r="AS120" s="72">
        <f t="shared" si="51"/>
        <v>0</v>
      </c>
      <c r="AT120" s="68">
        <f>IF(AS120&lt;=HORAS!$B$115,0,IF(AS120&lt;=HORAS!$B$116,0.25,IF(AS120&lt;=HORAS!$B$117,0.5,IF(AS120&lt;=HORAS!$B$114,0.75,1))))</f>
        <v>0</v>
      </c>
      <c r="AU120" s="67">
        <f t="shared" si="52"/>
        <v>0</v>
      </c>
      <c r="AV120" s="59">
        <f>IF(H120=1,IF(E120&gt;HORAS!$C$104,E120-HORAS!$C$104),0)</f>
        <v>0</v>
      </c>
      <c r="AW120" s="67">
        <f t="shared" si="53"/>
        <v>0</v>
      </c>
      <c r="AX120" s="67">
        <f t="shared" si="54"/>
        <v>0</v>
      </c>
      <c r="AY120" s="68">
        <f>IF(AX120&lt;=HORAS!$B$115,0,IF(AX120&lt;=HORAS!$B$116,0.25,IF(AX120&lt;=HORAS!$B$117,0.5,IF(AX120&lt;=HORAS!$B$114,0.75,1))))</f>
        <v>0</v>
      </c>
      <c r="AZ120" s="67">
        <f t="shared" si="55"/>
        <v>0</v>
      </c>
      <c r="BA120" s="67"/>
    </row>
    <row r="121" spans="1:53" s="72" customFormat="1" hidden="1" x14ac:dyDescent="0.2">
      <c r="A121" s="73" t="s">
        <v>223</v>
      </c>
      <c r="B121" s="64" t="s">
        <v>7</v>
      </c>
      <c r="C121" s="61"/>
      <c r="D121" s="62"/>
      <c r="E121" s="59"/>
      <c r="F121" s="66">
        <f>IF(G121=1,0,IF(E121&gt;HORAS!$B$96,E121-HORAS!$B$96,))</f>
        <v>0</v>
      </c>
      <c r="G121" s="67">
        <f t="shared" si="57"/>
        <v>0</v>
      </c>
      <c r="H121" s="67">
        <f>IF(D121&gt;=HORAS!$B$103,1,0)</f>
        <v>0</v>
      </c>
      <c r="I121" s="68">
        <f t="shared" si="58"/>
        <v>0</v>
      </c>
      <c r="J121" s="68">
        <f>IF(I121&lt;=HORAS!$B$115,0,IF(I121&lt;=HORAS!$B$116,0.25,IF(I121&lt;=HORAS!$B$117,0.5,IF(I121&lt;=HORAS!$B$114,0.75,1))))</f>
        <v>0</v>
      </c>
      <c r="K121" s="69">
        <f>IF(G121=1,0,IF(E121&gt;HORAS!$B$97,E121-HORAS!$B$97,0))</f>
        <v>0</v>
      </c>
      <c r="L121" s="68">
        <f t="shared" si="59"/>
        <v>0</v>
      </c>
      <c r="M121" s="68">
        <f t="shared" si="60"/>
        <v>0</v>
      </c>
      <c r="N121" s="67">
        <f t="shared" si="61"/>
        <v>0</v>
      </c>
      <c r="O121" s="67">
        <f>IF(E121&lt;HORAS!$B$97,J121,0)</f>
        <v>0</v>
      </c>
      <c r="P121" s="67">
        <f t="shared" si="62"/>
        <v>0</v>
      </c>
      <c r="Q121" s="67">
        <f>IF(E121&gt;HORAS!$B$97,J121,0)</f>
        <v>0</v>
      </c>
      <c r="R121" s="67">
        <f t="shared" si="35"/>
        <v>0</v>
      </c>
      <c r="S121" s="67">
        <f t="shared" si="36"/>
        <v>0</v>
      </c>
      <c r="T121" s="67"/>
      <c r="U121" s="67">
        <f t="shared" si="37"/>
        <v>6</v>
      </c>
      <c r="V121" s="70" t="e">
        <f>VLOOKUP(C121,HORAS!$A$120:$A$137,1,FALSE)</f>
        <v>#N/A</v>
      </c>
      <c r="W121" s="67" t="b">
        <f t="shared" si="38"/>
        <v>1</v>
      </c>
      <c r="X121" s="59">
        <f t="shared" si="39"/>
        <v>0</v>
      </c>
      <c r="Y121" s="71">
        <f t="shared" si="40"/>
        <v>0</v>
      </c>
      <c r="Z121" s="71">
        <f t="shared" si="41"/>
        <v>0</v>
      </c>
      <c r="AA121" s="67">
        <f t="shared" si="42"/>
        <v>0</v>
      </c>
      <c r="AB121" s="67">
        <f t="shared" si="43"/>
        <v>0</v>
      </c>
      <c r="AC121" s="69">
        <f>IF(U121=7,IF(E121&gt;HORAS!$B$97,E121-HORAS!$B$97,0),IF(W121=FALSE,IF(E121&gt;HORAS!$B$97,E121-HORAS!$B$97,0),0))</f>
        <v>0</v>
      </c>
      <c r="AD121" s="71">
        <f t="shared" si="44"/>
        <v>0</v>
      </c>
      <c r="AE121" s="71">
        <f t="shared" si="45"/>
        <v>0</v>
      </c>
      <c r="AF121" s="68">
        <f>IF(AE121&lt;=HORAS!$B$115,0,IF(AE121&lt;=HORAS!$B$116,0.25,IF(AE121&lt;=HORAS!$B$117,0.5,IF(AE121&lt;=HORAS!$B$114,0.75,1))))</f>
        <v>0</v>
      </c>
      <c r="AG121" s="67">
        <f t="shared" si="46"/>
        <v>0</v>
      </c>
      <c r="AH121" s="67">
        <f>IF(AA121&gt;=8,IF(E121&lt;HORAS!$B$97,AF121,0),0)</f>
        <v>0</v>
      </c>
      <c r="AI121" s="67">
        <f>IF(E121&gt;=HORAS!$B$97,AF121,0)</f>
        <v>0</v>
      </c>
      <c r="AJ121" s="67">
        <f t="shared" si="56"/>
        <v>0</v>
      </c>
      <c r="AK121" s="67">
        <f t="shared" si="56"/>
        <v>0</v>
      </c>
      <c r="AL121" s="71">
        <f t="shared" si="47"/>
        <v>0</v>
      </c>
      <c r="AN121" s="59">
        <f t="shared" si="48"/>
        <v>0</v>
      </c>
      <c r="AO121" s="58">
        <f>IF(H121=1,IF(D121&lt;HORAS!$B$104,HORAS!$D$104-HORAS!$B$104,HORAS!$D$104-D121),0)</f>
        <v>0</v>
      </c>
      <c r="AP121" s="58">
        <f>IF(H121=1,IF(E121&gt;HORAS!$C$104,HORAS!$C$104,E121),0)</f>
        <v>0</v>
      </c>
      <c r="AQ121" s="58">
        <f t="shared" si="49"/>
        <v>0</v>
      </c>
      <c r="AR121" s="72">
        <f t="shared" si="50"/>
        <v>0</v>
      </c>
      <c r="AS121" s="72">
        <f t="shared" si="51"/>
        <v>0</v>
      </c>
      <c r="AT121" s="68">
        <f>IF(AS121&lt;=HORAS!$B$115,0,IF(AS121&lt;=HORAS!$B$116,0.25,IF(AS121&lt;=HORAS!$B$117,0.5,IF(AS121&lt;=HORAS!$B$114,0.75,1))))</f>
        <v>0</v>
      </c>
      <c r="AU121" s="67">
        <f t="shared" si="52"/>
        <v>0</v>
      </c>
      <c r="AV121" s="59">
        <f>IF(H121=1,IF(E121&gt;HORAS!$C$104,E121-HORAS!$C$104),0)</f>
        <v>0</v>
      </c>
      <c r="AW121" s="67">
        <f t="shared" si="53"/>
        <v>0</v>
      </c>
      <c r="AX121" s="67">
        <f t="shared" si="54"/>
        <v>0</v>
      </c>
      <c r="AY121" s="68">
        <f>IF(AX121&lt;=HORAS!$B$115,0,IF(AX121&lt;=HORAS!$B$116,0.25,IF(AX121&lt;=HORAS!$B$117,0.5,IF(AX121&lt;=HORAS!$B$114,0.75,1))))</f>
        <v>0</v>
      </c>
      <c r="AZ121" s="67">
        <f t="shared" si="55"/>
        <v>0</v>
      </c>
      <c r="BA121" s="67"/>
    </row>
    <row r="122" spans="1:53" s="72" customFormat="1" hidden="1" x14ac:dyDescent="0.2">
      <c r="A122" s="73" t="s">
        <v>223</v>
      </c>
      <c r="B122" s="64" t="s">
        <v>7</v>
      </c>
      <c r="C122" s="61"/>
      <c r="D122" s="62"/>
      <c r="E122" s="59"/>
      <c r="F122" s="66">
        <f>IF(G122=1,0,IF(E122&gt;HORAS!$B$96,E122-HORAS!$B$96,))</f>
        <v>0</v>
      </c>
      <c r="G122" s="67">
        <f t="shared" si="57"/>
        <v>0</v>
      </c>
      <c r="H122" s="67">
        <f>IF(D122&gt;=HORAS!$B$103,1,0)</f>
        <v>0</v>
      </c>
      <c r="I122" s="68">
        <f t="shared" si="58"/>
        <v>0</v>
      </c>
      <c r="J122" s="68">
        <f>IF(I122&lt;=HORAS!$B$115,0,IF(I122&lt;=HORAS!$B$116,0.25,IF(I122&lt;=HORAS!$B$117,0.5,IF(I122&lt;=HORAS!$B$114,0.75,1))))</f>
        <v>0</v>
      </c>
      <c r="K122" s="69">
        <f>IF(G122=1,0,IF(E122&gt;HORAS!$B$97,E122-HORAS!$B$97,0))</f>
        <v>0</v>
      </c>
      <c r="L122" s="68">
        <f t="shared" si="59"/>
        <v>0</v>
      </c>
      <c r="M122" s="68">
        <f t="shared" si="60"/>
        <v>0</v>
      </c>
      <c r="N122" s="67">
        <f t="shared" si="61"/>
        <v>0</v>
      </c>
      <c r="O122" s="67">
        <f>IF(E122&lt;HORAS!$B$97,J122,0)</f>
        <v>0</v>
      </c>
      <c r="P122" s="67">
        <f t="shared" si="62"/>
        <v>0</v>
      </c>
      <c r="Q122" s="67">
        <f>IF(E122&gt;HORAS!$B$97,J122,0)</f>
        <v>0</v>
      </c>
      <c r="R122" s="67">
        <f t="shared" si="35"/>
        <v>0</v>
      </c>
      <c r="S122" s="67">
        <f t="shared" si="36"/>
        <v>0</v>
      </c>
      <c r="T122" s="67"/>
      <c r="U122" s="67">
        <f t="shared" si="37"/>
        <v>6</v>
      </c>
      <c r="V122" s="70" t="e">
        <f>VLOOKUP(C122,HORAS!$A$120:$A$137,1,FALSE)</f>
        <v>#N/A</v>
      </c>
      <c r="W122" s="67" t="b">
        <f t="shared" si="38"/>
        <v>1</v>
      </c>
      <c r="X122" s="59">
        <f t="shared" si="39"/>
        <v>0</v>
      </c>
      <c r="Y122" s="71">
        <f t="shared" si="40"/>
        <v>0</v>
      </c>
      <c r="Z122" s="71">
        <f t="shared" si="41"/>
        <v>0</v>
      </c>
      <c r="AA122" s="67">
        <f t="shared" si="42"/>
        <v>0</v>
      </c>
      <c r="AB122" s="67">
        <f t="shared" si="43"/>
        <v>0</v>
      </c>
      <c r="AC122" s="69">
        <f>IF(U122=7,IF(E122&gt;HORAS!$B$97,E122-HORAS!$B$97,0),IF(W122=FALSE,IF(E122&gt;HORAS!$B$97,E122-HORAS!$B$97,0),0))</f>
        <v>0</v>
      </c>
      <c r="AD122" s="71">
        <f t="shared" si="44"/>
        <v>0</v>
      </c>
      <c r="AE122" s="71">
        <f t="shared" si="45"/>
        <v>0</v>
      </c>
      <c r="AF122" s="68">
        <f>IF(AE122&lt;=HORAS!$B$115,0,IF(AE122&lt;=HORAS!$B$116,0.25,IF(AE122&lt;=HORAS!$B$117,0.5,IF(AE122&lt;=HORAS!$B$114,0.75,1))))</f>
        <v>0</v>
      </c>
      <c r="AG122" s="67">
        <f t="shared" si="46"/>
        <v>0</v>
      </c>
      <c r="AH122" s="67">
        <f>IF(AA122&gt;=8,IF(E122&lt;HORAS!$B$97,AF122,0),0)</f>
        <v>0</v>
      </c>
      <c r="AI122" s="67">
        <f>IF(E122&gt;=HORAS!$B$97,AF122,0)</f>
        <v>0</v>
      </c>
      <c r="AJ122" s="67">
        <f t="shared" si="56"/>
        <v>0</v>
      </c>
      <c r="AK122" s="67">
        <f t="shared" si="56"/>
        <v>0</v>
      </c>
      <c r="AL122" s="71">
        <f t="shared" si="47"/>
        <v>0</v>
      </c>
      <c r="AN122" s="59">
        <f t="shared" si="48"/>
        <v>0</v>
      </c>
      <c r="AO122" s="58">
        <f>IF(H122=1,IF(D122&lt;HORAS!$B$104,HORAS!$D$104-HORAS!$B$104,HORAS!$D$104-D122),0)</f>
        <v>0</v>
      </c>
      <c r="AP122" s="58">
        <f>IF(H122=1,IF(E122&gt;HORAS!$C$104,HORAS!$C$104,E122),0)</f>
        <v>0</v>
      </c>
      <c r="AQ122" s="58">
        <f t="shared" si="49"/>
        <v>0</v>
      </c>
      <c r="AR122" s="72">
        <f t="shared" si="50"/>
        <v>0</v>
      </c>
      <c r="AS122" s="72">
        <f t="shared" si="51"/>
        <v>0</v>
      </c>
      <c r="AT122" s="68">
        <f>IF(AS122&lt;=HORAS!$B$115,0,IF(AS122&lt;=HORAS!$B$116,0.25,IF(AS122&lt;=HORAS!$B$117,0.5,IF(AS122&lt;=HORAS!$B$114,0.75,1))))</f>
        <v>0</v>
      </c>
      <c r="AU122" s="67">
        <f t="shared" si="52"/>
        <v>0</v>
      </c>
      <c r="AV122" s="59">
        <f>IF(H122=1,IF(E122&gt;HORAS!$C$104,E122-HORAS!$C$104),0)</f>
        <v>0</v>
      </c>
      <c r="AW122" s="67">
        <f t="shared" si="53"/>
        <v>0</v>
      </c>
      <c r="AX122" s="67">
        <f t="shared" si="54"/>
        <v>0</v>
      </c>
      <c r="AY122" s="68">
        <f>IF(AX122&lt;=HORAS!$B$115,0,IF(AX122&lt;=HORAS!$B$116,0.25,IF(AX122&lt;=HORAS!$B$117,0.5,IF(AX122&lt;=HORAS!$B$114,0.75,1))))</f>
        <v>0</v>
      </c>
      <c r="AZ122" s="67">
        <f t="shared" si="55"/>
        <v>0</v>
      </c>
      <c r="BA122" s="67"/>
    </row>
    <row r="123" spans="1:53" s="72" customFormat="1" hidden="1" x14ac:dyDescent="0.2">
      <c r="A123" s="73" t="s">
        <v>223</v>
      </c>
      <c r="B123" s="64" t="s">
        <v>7</v>
      </c>
      <c r="C123" s="61"/>
      <c r="D123" s="62"/>
      <c r="E123" s="59"/>
      <c r="F123" s="66">
        <f>IF(G123=1,0,IF(E123&gt;HORAS!$B$96,E123-HORAS!$B$96,))</f>
        <v>0</v>
      </c>
      <c r="G123" s="67">
        <f t="shared" si="57"/>
        <v>0</v>
      </c>
      <c r="H123" s="67">
        <f>IF(D123&gt;=HORAS!$B$103,1,0)</f>
        <v>0</v>
      </c>
      <c r="I123" s="68">
        <f t="shared" si="58"/>
        <v>0</v>
      </c>
      <c r="J123" s="68">
        <f>IF(I123&lt;=HORAS!$B$115,0,IF(I123&lt;=HORAS!$B$116,0.25,IF(I123&lt;=HORAS!$B$117,0.5,IF(I123&lt;=HORAS!$B$114,0.75,1))))</f>
        <v>0</v>
      </c>
      <c r="K123" s="69">
        <f>IF(G123=1,0,IF(E123&gt;HORAS!$B$97,E123-HORAS!$B$97,0))</f>
        <v>0</v>
      </c>
      <c r="L123" s="68">
        <f t="shared" si="59"/>
        <v>0</v>
      </c>
      <c r="M123" s="68">
        <f t="shared" si="60"/>
        <v>0</v>
      </c>
      <c r="N123" s="67">
        <f t="shared" si="61"/>
        <v>0</v>
      </c>
      <c r="O123" s="67">
        <f>IF(E123&lt;HORAS!$B$97,J123,0)</f>
        <v>0</v>
      </c>
      <c r="P123" s="67">
        <f t="shared" si="62"/>
        <v>0</v>
      </c>
      <c r="Q123" s="67">
        <f>IF(E123&gt;HORAS!$B$97,J123,0)</f>
        <v>0</v>
      </c>
      <c r="R123" s="67">
        <f t="shared" si="35"/>
        <v>0</v>
      </c>
      <c r="S123" s="67">
        <f t="shared" si="36"/>
        <v>0</v>
      </c>
      <c r="T123" s="67"/>
      <c r="U123" s="67">
        <f t="shared" si="37"/>
        <v>6</v>
      </c>
      <c r="V123" s="70" t="e">
        <f>VLOOKUP(C123,HORAS!$A$120:$A$137,1,FALSE)</f>
        <v>#N/A</v>
      </c>
      <c r="W123" s="67" t="b">
        <f t="shared" si="38"/>
        <v>1</v>
      </c>
      <c r="X123" s="59">
        <f t="shared" si="39"/>
        <v>0</v>
      </c>
      <c r="Y123" s="71">
        <f t="shared" si="40"/>
        <v>0</v>
      </c>
      <c r="Z123" s="71">
        <f t="shared" si="41"/>
        <v>0</v>
      </c>
      <c r="AA123" s="67">
        <f t="shared" si="42"/>
        <v>0</v>
      </c>
      <c r="AB123" s="67">
        <f t="shared" si="43"/>
        <v>0</v>
      </c>
      <c r="AC123" s="69">
        <f>IF(U123=7,IF(E123&gt;HORAS!$B$97,E123-HORAS!$B$97,0),IF(W123=FALSE,IF(E123&gt;HORAS!$B$97,E123-HORAS!$B$97,0),0))</f>
        <v>0</v>
      </c>
      <c r="AD123" s="71">
        <f t="shared" si="44"/>
        <v>0</v>
      </c>
      <c r="AE123" s="71">
        <f t="shared" si="45"/>
        <v>0</v>
      </c>
      <c r="AF123" s="68">
        <f>IF(AE123&lt;=HORAS!$B$115,0,IF(AE123&lt;=HORAS!$B$116,0.25,IF(AE123&lt;=HORAS!$B$117,0.5,IF(AE123&lt;=HORAS!$B$114,0.75,1))))</f>
        <v>0</v>
      </c>
      <c r="AG123" s="67">
        <f t="shared" si="46"/>
        <v>0</v>
      </c>
      <c r="AH123" s="67">
        <f>IF(AA123&gt;=8,IF(E123&lt;HORAS!$B$97,AF123,0),0)</f>
        <v>0</v>
      </c>
      <c r="AI123" s="67">
        <f>IF(E123&gt;=HORAS!$B$97,AF123,0)</f>
        <v>0</v>
      </c>
      <c r="AJ123" s="67">
        <f t="shared" si="56"/>
        <v>0</v>
      </c>
      <c r="AK123" s="67">
        <f t="shared" si="56"/>
        <v>0</v>
      </c>
      <c r="AL123" s="71">
        <f t="shared" si="47"/>
        <v>0</v>
      </c>
      <c r="AN123" s="59">
        <f t="shared" si="48"/>
        <v>0</v>
      </c>
      <c r="AO123" s="58">
        <f>IF(H123=1,IF(D123&lt;HORAS!$B$104,HORAS!$D$104-HORAS!$B$104,HORAS!$D$104-D123),0)</f>
        <v>0</v>
      </c>
      <c r="AP123" s="58">
        <f>IF(H123=1,IF(E123&gt;HORAS!$C$104,HORAS!$C$104,E123),0)</f>
        <v>0</v>
      </c>
      <c r="AQ123" s="58">
        <f t="shared" si="49"/>
        <v>0</v>
      </c>
      <c r="AR123" s="72">
        <f t="shared" si="50"/>
        <v>0</v>
      </c>
      <c r="AS123" s="72">
        <f t="shared" si="51"/>
        <v>0</v>
      </c>
      <c r="AT123" s="68">
        <f>IF(AS123&lt;=HORAS!$B$115,0,IF(AS123&lt;=HORAS!$B$116,0.25,IF(AS123&lt;=HORAS!$B$117,0.5,IF(AS123&lt;=HORAS!$B$114,0.75,1))))</f>
        <v>0</v>
      </c>
      <c r="AU123" s="67">
        <f t="shared" si="52"/>
        <v>0</v>
      </c>
      <c r="AV123" s="59">
        <f>IF(H123=1,IF(E123&gt;HORAS!$C$104,E123-HORAS!$C$104),0)</f>
        <v>0</v>
      </c>
      <c r="AW123" s="67">
        <f t="shared" si="53"/>
        <v>0</v>
      </c>
      <c r="AX123" s="67">
        <f t="shared" si="54"/>
        <v>0</v>
      </c>
      <c r="AY123" s="68">
        <f>IF(AX123&lt;=HORAS!$B$115,0,IF(AX123&lt;=HORAS!$B$116,0.25,IF(AX123&lt;=HORAS!$B$117,0.5,IF(AX123&lt;=HORAS!$B$114,0.75,1))))</f>
        <v>0</v>
      </c>
      <c r="AZ123" s="67">
        <f t="shared" si="55"/>
        <v>0</v>
      </c>
      <c r="BA123" s="67"/>
    </row>
    <row r="124" spans="1:53" s="72" customFormat="1" hidden="1" x14ac:dyDescent="0.2">
      <c r="A124" s="73" t="s">
        <v>223</v>
      </c>
      <c r="B124" s="64" t="s">
        <v>7</v>
      </c>
      <c r="C124" s="61"/>
      <c r="D124" s="62"/>
      <c r="E124" s="59"/>
      <c r="F124" s="66">
        <f>IF(G124=1,0,IF(E124&gt;HORAS!$B$96,E124-HORAS!$B$96,))</f>
        <v>0</v>
      </c>
      <c r="G124" s="67">
        <f t="shared" si="57"/>
        <v>0</v>
      </c>
      <c r="H124" s="67">
        <f>IF(D124&gt;=HORAS!$B$103,1,0)</f>
        <v>0</v>
      </c>
      <c r="I124" s="68">
        <f t="shared" si="58"/>
        <v>0</v>
      </c>
      <c r="J124" s="68">
        <f>IF(I124&lt;=HORAS!$B$115,0,IF(I124&lt;=HORAS!$B$116,0.25,IF(I124&lt;=HORAS!$B$117,0.5,IF(I124&lt;=HORAS!$B$114,0.75,1))))</f>
        <v>0</v>
      </c>
      <c r="K124" s="69">
        <f>IF(G124=1,0,IF(E124&gt;HORAS!$B$97,E124-HORAS!$B$97,0))</f>
        <v>0</v>
      </c>
      <c r="L124" s="68">
        <f t="shared" si="59"/>
        <v>0</v>
      </c>
      <c r="M124" s="68">
        <f t="shared" si="60"/>
        <v>0</v>
      </c>
      <c r="N124" s="67">
        <f t="shared" si="61"/>
        <v>0</v>
      </c>
      <c r="O124" s="67">
        <f>IF(E124&lt;HORAS!$B$97,J124,0)</f>
        <v>0</v>
      </c>
      <c r="P124" s="67">
        <f t="shared" si="62"/>
        <v>0</v>
      </c>
      <c r="Q124" s="67">
        <f>IF(E124&gt;HORAS!$B$97,J124,0)</f>
        <v>0</v>
      </c>
      <c r="R124" s="67">
        <f t="shared" si="35"/>
        <v>0</v>
      </c>
      <c r="S124" s="67">
        <f t="shared" si="36"/>
        <v>0</v>
      </c>
      <c r="T124" s="67"/>
      <c r="U124" s="67">
        <f t="shared" si="37"/>
        <v>6</v>
      </c>
      <c r="V124" s="70" t="e">
        <f>VLOOKUP(C124,HORAS!$A$120:$A$137,1,FALSE)</f>
        <v>#N/A</v>
      </c>
      <c r="W124" s="67" t="b">
        <f t="shared" si="38"/>
        <v>1</v>
      </c>
      <c r="X124" s="59">
        <f t="shared" si="39"/>
        <v>0</v>
      </c>
      <c r="Y124" s="71">
        <f t="shared" si="40"/>
        <v>0</v>
      </c>
      <c r="Z124" s="71">
        <f t="shared" si="41"/>
        <v>0</v>
      </c>
      <c r="AA124" s="67">
        <f t="shared" si="42"/>
        <v>0</v>
      </c>
      <c r="AB124" s="67">
        <f t="shared" si="43"/>
        <v>0</v>
      </c>
      <c r="AC124" s="69">
        <f>IF(U124=7,IF(E124&gt;HORAS!$B$97,E124-HORAS!$B$97,0),IF(W124=FALSE,IF(E124&gt;HORAS!$B$97,E124-HORAS!$B$97,0),0))</f>
        <v>0</v>
      </c>
      <c r="AD124" s="71">
        <f t="shared" si="44"/>
        <v>0</v>
      </c>
      <c r="AE124" s="71">
        <f t="shared" si="45"/>
        <v>0</v>
      </c>
      <c r="AF124" s="68">
        <f>IF(AE124&lt;=HORAS!$B$115,0,IF(AE124&lt;=HORAS!$B$116,0.25,IF(AE124&lt;=HORAS!$B$117,0.5,IF(AE124&lt;=HORAS!$B$114,0.75,1))))</f>
        <v>0</v>
      </c>
      <c r="AG124" s="67">
        <f t="shared" si="46"/>
        <v>0</v>
      </c>
      <c r="AH124" s="67">
        <f>IF(AA124&gt;=8,IF(E124&lt;HORAS!$B$97,AF124,0),0)</f>
        <v>0</v>
      </c>
      <c r="AI124" s="67">
        <f>IF(E124&gt;=HORAS!$B$97,AF124,0)</f>
        <v>0</v>
      </c>
      <c r="AJ124" s="67">
        <f t="shared" si="56"/>
        <v>0</v>
      </c>
      <c r="AK124" s="67">
        <f t="shared" si="56"/>
        <v>0</v>
      </c>
      <c r="AL124" s="71">
        <f t="shared" si="47"/>
        <v>0</v>
      </c>
      <c r="AN124" s="59">
        <f t="shared" si="48"/>
        <v>0</v>
      </c>
      <c r="AO124" s="58">
        <f>IF(H124=1,IF(D124&lt;HORAS!$B$104,HORAS!$D$104-HORAS!$B$104,HORAS!$D$104-D124),0)</f>
        <v>0</v>
      </c>
      <c r="AP124" s="58">
        <f>IF(H124=1,IF(E124&gt;HORAS!$C$104,HORAS!$C$104,E124),0)</f>
        <v>0</v>
      </c>
      <c r="AQ124" s="58">
        <f t="shared" si="49"/>
        <v>0</v>
      </c>
      <c r="AR124" s="72">
        <f t="shared" si="50"/>
        <v>0</v>
      </c>
      <c r="AS124" s="72">
        <f t="shared" si="51"/>
        <v>0</v>
      </c>
      <c r="AT124" s="68">
        <f>IF(AS124&lt;=HORAS!$B$115,0,IF(AS124&lt;=HORAS!$B$116,0.25,IF(AS124&lt;=HORAS!$B$117,0.5,IF(AS124&lt;=HORAS!$B$114,0.75,1))))</f>
        <v>0</v>
      </c>
      <c r="AU124" s="67">
        <f t="shared" si="52"/>
        <v>0</v>
      </c>
      <c r="AV124" s="59">
        <f>IF(H124=1,IF(E124&gt;HORAS!$C$104,E124-HORAS!$C$104),0)</f>
        <v>0</v>
      </c>
      <c r="AW124" s="67">
        <f t="shared" si="53"/>
        <v>0</v>
      </c>
      <c r="AX124" s="67">
        <f t="shared" si="54"/>
        <v>0</v>
      </c>
      <c r="AY124" s="68">
        <f>IF(AX124&lt;=HORAS!$B$115,0,IF(AX124&lt;=HORAS!$B$116,0.25,IF(AX124&lt;=HORAS!$B$117,0.5,IF(AX124&lt;=HORAS!$B$114,0.75,1))))</f>
        <v>0</v>
      </c>
      <c r="AZ124" s="67">
        <f t="shared" si="55"/>
        <v>0</v>
      </c>
      <c r="BA124" s="67"/>
    </row>
    <row r="125" spans="1:53" s="72" customFormat="1" hidden="1" x14ac:dyDescent="0.2">
      <c r="A125" s="73" t="s">
        <v>223</v>
      </c>
      <c r="B125" s="64" t="s">
        <v>7</v>
      </c>
      <c r="C125" s="61"/>
      <c r="D125" s="62"/>
      <c r="E125" s="59"/>
      <c r="F125" s="66">
        <f>IF(G125=1,0,IF(E125&gt;HORAS!$B$96,E125-HORAS!$B$96,))</f>
        <v>0</v>
      </c>
      <c r="G125" s="67">
        <f t="shared" si="57"/>
        <v>0</v>
      </c>
      <c r="H125" s="67">
        <f>IF(D125&gt;=HORAS!$B$103,1,0)</f>
        <v>0</v>
      </c>
      <c r="I125" s="68">
        <f t="shared" si="58"/>
        <v>0</v>
      </c>
      <c r="J125" s="68">
        <f>IF(I125&lt;=HORAS!$B$115,0,IF(I125&lt;=HORAS!$B$116,0.25,IF(I125&lt;=HORAS!$B$117,0.5,IF(I125&lt;=HORAS!$B$114,0.75,1))))</f>
        <v>0</v>
      </c>
      <c r="K125" s="69">
        <f>IF(G125=1,0,IF(E125&gt;HORAS!$B$97,E125-HORAS!$B$97,0))</f>
        <v>0</v>
      </c>
      <c r="L125" s="68">
        <f t="shared" si="59"/>
        <v>0</v>
      </c>
      <c r="M125" s="68">
        <f t="shared" si="60"/>
        <v>0</v>
      </c>
      <c r="N125" s="67">
        <f t="shared" si="61"/>
        <v>0</v>
      </c>
      <c r="O125" s="67">
        <f>IF(E125&lt;HORAS!$B$97,J125,0)</f>
        <v>0</v>
      </c>
      <c r="P125" s="67">
        <f t="shared" si="62"/>
        <v>0</v>
      </c>
      <c r="Q125" s="67">
        <f>IF(E125&gt;HORAS!$B$97,J125,0)</f>
        <v>0</v>
      </c>
      <c r="R125" s="67">
        <f t="shared" si="35"/>
        <v>0</v>
      </c>
      <c r="S125" s="67">
        <f t="shared" si="36"/>
        <v>0</v>
      </c>
      <c r="T125" s="67"/>
      <c r="U125" s="67">
        <f t="shared" si="37"/>
        <v>6</v>
      </c>
      <c r="V125" s="70" t="e">
        <f>VLOOKUP(C125,HORAS!$A$120:$A$137,1,FALSE)</f>
        <v>#N/A</v>
      </c>
      <c r="W125" s="67" t="b">
        <f t="shared" si="38"/>
        <v>1</v>
      </c>
      <c r="X125" s="59">
        <f t="shared" si="39"/>
        <v>0</v>
      </c>
      <c r="Y125" s="71">
        <f t="shared" si="40"/>
        <v>0</v>
      </c>
      <c r="Z125" s="71">
        <f t="shared" si="41"/>
        <v>0</v>
      </c>
      <c r="AA125" s="67">
        <f t="shared" si="42"/>
        <v>0</v>
      </c>
      <c r="AB125" s="67">
        <f t="shared" si="43"/>
        <v>0</v>
      </c>
      <c r="AC125" s="69">
        <f>IF(U125=7,IF(E125&gt;HORAS!$B$97,E125-HORAS!$B$97,0),IF(W125=FALSE,IF(E125&gt;HORAS!$B$97,E125-HORAS!$B$97,0),0))</f>
        <v>0</v>
      </c>
      <c r="AD125" s="71">
        <f t="shared" si="44"/>
        <v>0</v>
      </c>
      <c r="AE125" s="71">
        <f t="shared" si="45"/>
        <v>0</v>
      </c>
      <c r="AF125" s="68">
        <f>IF(AE125&lt;=HORAS!$B$115,0,IF(AE125&lt;=HORAS!$B$116,0.25,IF(AE125&lt;=HORAS!$B$117,0.5,IF(AE125&lt;=HORAS!$B$114,0.75,1))))</f>
        <v>0</v>
      </c>
      <c r="AG125" s="67">
        <f t="shared" si="46"/>
        <v>0</v>
      </c>
      <c r="AH125" s="67">
        <f>IF(AA125&gt;=8,IF(E125&lt;HORAS!$B$97,AF125,0),0)</f>
        <v>0</v>
      </c>
      <c r="AI125" s="67">
        <f>IF(E125&gt;=HORAS!$B$97,AF125,0)</f>
        <v>0</v>
      </c>
      <c r="AJ125" s="67">
        <f t="shared" si="56"/>
        <v>0</v>
      </c>
      <c r="AK125" s="67">
        <f t="shared" si="56"/>
        <v>0</v>
      </c>
      <c r="AL125" s="71">
        <f t="shared" si="47"/>
        <v>0</v>
      </c>
      <c r="AN125" s="59">
        <f t="shared" si="48"/>
        <v>0</v>
      </c>
      <c r="AO125" s="58">
        <f>IF(H125=1,IF(D125&lt;HORAS!$B$104,HORAS!$D$104-HORAS!$B$104,HORAS!$D$104-D125),0)</f>
        <v>0</v>
      </c>
      <c r="AP125" s="58">
        <f>IF(H125=1,IF(E125&gt;HORAS!$C$104,HORAS!$C$104,E125),0)</f>
        <v>0</v>
      </c>
      <c r="AQ125" s="58">
        <f t="shared" si="49"/>
        <v>0</v>
      </c>
      <c r="AR125" s="72">
        <f t="shared" si="50"/>
        <v>0</v>
      </c>
      <c r="AS125" s="72">
        <f t="shared" si="51"/>
        <v>0</v>
      </c>
      <c r="AT125" s="68">
        <f>IF(AS125&lt;=HORAS!$B$115,0,IF(AS125&lt;=HORAS!$B$116,0.25,IF(AS125&lt;=HORAS!$B$117,0.5,IF(AS125&lt;=HORAS!$B$114,0.75,1))))</f>
        <v>0</v>
      </c>
      <c r="AU125" s="67">
        <f t="shared" si="52"/>
        <v>0</v>
      </c>
      <c r="AV125" s="59">
        <f>IF(H125=1,IF(E125&gt;HORAS!$C$104,E125-HORAS!$C$104),0)</f>
        <v>0</v>
      </c>
      <c r="AW125" s="67">
        <f t="shared" si="53"/>
        <v>0</v>
      </c>
      <c r="AX125" s="67">
        <f t="shared" si="54"/>
        <v>0</v>
      </c>
      <c r="AY125" s="68">
        <f>IF(AX125&lt;=HORAS!$B$115,0,IF(AX125&lt;=HORAS!$B$116,0.25,IF(AX125&lt;=HORAS!$B$117,0.5,IF(AX125&lt;=HORAS!$B$114,0.75,1))))</f>
        <v>0</v>
      </c>
      <c r="AZ125" s="67">
        <f t="shared" si="55"/>
        <v>0</v>
      </c>
      <c r="BA125" s="67"/>
    </row>
    <row r="126" spans="1:53" s="72" customFormat="1" hidden="1" x14ac:dyDescent="0.2">
      <c r="A126" s="64" t="s">
        <v>224</v>
      </c>
      <c r="B126" s="64" t="s">
        <v>7</v>
      </c>
      <c r="C126" s="61"/>
      <c r="D126" s="62"/>
      <c r="E126" s="59"/>
      <c r="F126" s="66">
        <f>IF(G126=1,0,IF(E126&gt;HORAS!$B$96,E126-HORAS!$B$96,))</f>
        <v>0</v>
      </c>
      <c r="G126" s="67">
        <f t="shared" si="57"/>
        <v>0</v>
      </c>
      <c r="H126" s="67">
        <f>IF(D126&gt;=HORAS!$B$103,1,0)</f>
        <v>0</v>
      </c>
      <c r="I126" s="68">
        <f t="shared" si="58"/>
        <v>0</v>
      </c>
      <c r="J126" s="68">
        <f>IF(I126&lt;=HORAS!$B$115,0,IF(I126&lt;=HORAS!$B$116,0.25,IF(I126&lt;=HORAS!$B$117,0.5,IF(I126&lt;=HORAS!$B$114,0.75,1))))</f>
        <v>0</v>
      </c>
      <c r="K126" s="69">
        <f>IF(G126=1,0,IF(E126&gt;HORAS!$B$97,E126-HORAS!$B$97,0))</f>
        <v>0</v>
      </c>
      <c r="L126" s="68">
        <f t="shared" si="59"/>
        <v>0</v>
      </c>
      <c r="M126" s="68">
        <f t="shared" si="60"/>
        <v>0</v>
      </c>
      <c r="N126" s="67">
        <f t="shared" si="61"/>
        <v>0</v>
      </c>
      <c r="O126" s="67">
        <f>IF(E126&lt;HORAS!$B$97,J126,0)</f>
        <v>0</v>
      </c>
      <c r="P126" s="67">
        <f t="shared" si="62"/>
        <v>0</v>
      </c>
      <c r="Q126" s="67">
        <f>IF(E126&gt;HORAS!$B$97,J126,0)</f>
        <v>0</v>
      </c>
      <c r="R126" s="67">
        <f t="shared" si="35"/>
        <v>0</v>
      </c>
      <c r="S126" s="67">
        <f t="shared" si="36"/>
        <v>0</v>
      </c>
      <c r="T126" s="67"/>
      <c r="U126" s="67">
        <f t="shared" si="37"/>
        <v>6</v>
      </c>
      <c r="V126" s="70" t="e">
        <f>VLOOKUP(C126,HORAS!$A$120:$A$137,1,FALSE)</f>
        <v>#N/A</v>
      </c>
      <c r="W126" s="67" t="b">
        <f t="shared" si="38"/>
        <v>1</v>
      </c>
      <c r="X126" s="59">
        <f t="shared" si="39"/>
        <v>0</v>
      </c>
      <c r="Y126" s="71">
        <f t="shared" si="40"/>
        <v>0</v>
      </c>
      <c r="Z126" s="71">
        <f t="shared" si="41"/>
        <v>0</v>
      </c>
      <c r="AA126" s="67">
        <f t="shared" si="42"/>
        <v>0</v>
      </c>
      <c r="AB126" s="67">
        <f t="shared" si="43"/>
        <v>0</v>
      </c>
      <c r="AC126" s="69">
        <f>IF(U126=7,IF(E126&gt;HORAS!$B$97,E126-HORAS!$B$97,0),IF(W126=FALSE,IF(E126&gt;HORAS!$B$97,E126-HORAS!$B$97,0),0))</f>
        <v>0</v>
      </c>
      <c r="AD126" s="71">
        <f t="shared" si="44"/>
        <v>0</v>
      </c>
      <c r="AE126" s="71">
        <f t="shared" si="45"/>
        <v>0</v>
      </c>
      <c r="AF126" s="68">
        <f>IF(AE126&lt;=HORAS!$B$115,0,IF(AE126&lt;=HORAS!$B$116,0.25,IF(AE126&lt;=HORAS!$B$117,0.5,IF(AE126&lt;=HORAS!$B$114,0.75,1))))</f>
        <v>0</v>
      </c>
      <c r="AG126" s="67">
        <f t="shared" si="46"/>
        <v>0</v>
      </c>
      <c r="AH126" s="67">
        <f>IF(AA126&gt;=8,IF(E126&lt;HORAS!$B$97,AF126,0),0)</f>
        <v>0</v>
      </c>
      <c r="AI126" s="67">
        <f>IF(E126&gt;=HORAS!$B$97,AF126,0)</f>
        <v>0</v>
      </c>
      <c r="AJ126" s="67">
        <f t="shared" si="56"/>
        <v>0</v>
      </c>
      <c r="AK126" s="67">
        <f t="shared" si="56"/>
        <v>0</v>
      </c>
      <c r="AL126" s="71">
        <f t="shared" si="47"/>
        <v>0</v>
      </c>
      <c r="AN126" s="59">
        <f t="shared" si="48"/>
        <v>0</v>
      </c>
      <c r="AO126" s="58">
        <f>IF(H126=1,IF(D126&lt;HORAS!$B$104,HORAS!$D$104-HORAS!$B$104,HORAS!$D$104-D126),0)</f>
        <v>0</v>
      </c>
      <c r="AP126" s="58">
        <f>IF(H126=1,IF(E126&gt;HORAS!$C$104,HORAS!$C$104,E126),0)</f>
        <v>0</v>
      </c>
      <c r="AQ126" s="58">
        <f t="shared" si="49"/>
        <v>0</v>
      </c>
      <c r="AR126" s="72">
        <f t="shared" si="50"/>
        <v>0</v>
      </c>
      <c r="AS126" s="72">
        <f t="shared" si="51"/>
        <v>0</v>
      </c>
      <c r="AT126" s="68">
        <f>IF(AS126&lt;=HORAS!$B$115,0,IF(AS126&lt;=HORAS!$B$116,0.25,IF(AS126&lt;=HORAS!$B$117,0.5,IF(AS126&lt;=HORAS!$B$114,0.75,1))))</f>
        <v>0</v>
      </c>
      <c r="AU126" s="67">
        <f t="shared" si="52"/>
        <v>0</v>
      </c>
      <c r="AV126" s="59">
        <f>IF(H126=1,IF(E126&gt;HORAS!$C$104,E126-HORAS!$C$104),0)</f>
        <v>0</v>
      </c>
      <c r="AW126" s="67">
        <f t="shared" si="53"/>
        <v>0</v>
      </c>
      <c r="AX126" s="67">
        <f t="shared" si="54"/>
        <v>0</v>
      </c>
      <c r="AY126" s="68">
        <f>IF(AX126&lt;=HORAS!$B$115,0,IF(AX126&lt;=HORAS!$B$116,0.25,IF(AX126&lt;=HORAS!$B$117,0.5,IF(AX126&lt;=HORAS!$B$114,0.75,1))))</f>
        <v>0</v>
      </c>
      <c r="AZ126" s="67">
        <f t="shared" si="55"/>
        <v>0</v>
      </c>
      <c r="BA126" s="67"/>
    </row>
    <row r="127" spans="1:53" s="72" customFormat="1" hidden="1" x14ac:dyDescent="0.2">
      <c r="A127" s="64" t="s">
        <v>224</v>
      </c>
      <c r="B127" s="64" t="s">
        <v>7</v>
      </c>
      <c r="C127" s="61"/>
      <c r="D127" s="62"/>
      <c r="E127" s="63"/>
      <c r="F127" s="66">
        <f>IF(G127=1,0,IF(E127&gt;HORAS!$B$96,E127-HORAS!$B$96,))</f>
        <v>0</v>
      </c>
      <c r="G127" s="67">
        <f t="shared" si="57"/>
        <v>0</v>
      </c>
      <c r="H127" s="67">
        <f>IF(D127&gt;=HORAS!$B$103,1,0)</f>
        <v>0</v>
      </c>
      <c r="I127" s="68">
        <f t="shared" si="58"/>
        <v>0</v>
      </c>
      <c r="J127" s="68">
        <f>IF(I127&lt;=HORAS!$B$115,0,IF(I127&lt;=HORAS!$B$116,0.25,IF(I127&lt;=HORAS!$B$117,0.5,IF(I127&lt;=HORAS!$B$114,0.75,1))))</f>
        <v>0</v>
      </c>
      <c r="K127" s="69">
        <f>IF(G127=1,0,IF(E127&gt;HORAS!$B$97,E127-HORAS!$B$97,0))</f>
        <v>0</v>
      </c>
      <c r="L127" s="68">
        <f t="shared" si="59"/>
        <v>0</v>
      </c>
      <c r="M127" s="68">
        <f t="shared" si="60"/>
        <v>0</v>
      </c>
      <c r="N127" s="67">
        <f t="shared" si="61"/>
        <v>0</v>
      </c>
      <c r="O127" s="67">
        <f>IF(E127&lt;HORAS!$B$97,J127,0)</f>
        <v>0</v>
      </c>
      <c r="P127" s="67">
        <f t="shared" si="62"/>
        <v>0</v>
      </c>
      <c r="Q127" s="67">
        <f>IF(E127&gt;HORAS!$B$97,J127,0)</f>
        <v>0</v>
      </c>
      <c r="R127" s="67">
        <f t="shared" si="35"/>
        <v>0</v>
      </c>
      <c r="S127" s="67">
        <f t="shared" si="36"/>
        <v>0</v>
      </c>
      <c r="T127" s="67"/>
      <c r="U127" s="67">
        <f t="shared" si="37"/>
        <v>6</v>
      </c>
      <c r="V127" s="70" t="e">
        <f>VLOOKUP(C127,HORAS!$A$120:$A$137,1,FALSE)</f>
        <v>#N/A</v>
      </c>
      <c r="W127" s="67" t="b">
        <f t="shared" si="38"/>
        <v>1</v>
      </c>
      <c r="X127" s="59">
        <f t="shared" si="39"/>
        <v>0</v>
      </c>
      <c r="Y127" s="71">
        <f t="shared" si="40"/>
        <v>0</v>
      </c>
      <c r="Z127" s="71">
        <f t="shared" si="41"/>
        <v>0</v>
      </c>
      <c r="AA127" s="67">
        <f t="shared" si="42"/>
        <v>0</v>
      </c>
      <c r="AB127" s="67">
        <f t="shared" si="43"/>
        <v>0</v>
      </c>
      <c r="AC127" s="69">
        <f>IF(U127=7,IF(E127&gt;HORAS!$B$97,E127-HORAS!$B$97,0),IF(W127=FALSE,IF(E127&gt;HORAS!$B$97,E127-HORAS!$B$97,0),0))</f>
        <v>0</v>
      </c>
      <c r="AD127" s="71">
        <f t="shared" si="44"/>
        <v>0</v>
      </c>
      <c r="AE127" s="71">
        <f t="shared" si="45"/>
        <v>0</v>
      </c>
      <c r="AF127" s="68">
        <f>IF(AE127&lt;=HORAS!$B$115,0,IF(AE127&lt;=HORAS!$B$116,0.25,IF(AE127&lt;=HORAS!$B$117,0.5,IF(AE127&lt;=HORAS!$B$114,0.75,1))))</f>
        <v>0</v>
      </c>
      <c r="AG127" s="67">
        <f t="shared" si="46"/>
        <v>0</v>
      </c>
      <c r="AH127" s="67">
        <f>IF(AA127&gt;=8,IF(E127&lt;HORAS!$B$97,AF127,0),0)</f>
        <v>0</v>
      </c>
      <c r="AI127" s="67">
        <f>IF(E127&gt;=HORAS!$B$97,AF127,0)</f>
        <v>0</v>
      </c>
      <c r="AJ127" s="67">
        <f t="shared" si="56"/>
        <v>0</v>
      </c>
      <c r="AK127" s="67">
        <f t="shared" si="56"/>
        <v>0</v>
      </c>
      <c r="AL127" s="71">
        <f t="shared" si="47"/>
        <v>0</v>
      </c>
      <c r="AN127" s="59">
        <f t="shared" si="48"/>
        <v>0</v>
      </c>
      <c r="AO127" s="58">
        <f>IF(H127=1,IF(D127&lt;HORAS!$B$104,HORAS!$D$104-HORAS!$B$104,HORAS!$D$104-D127),0)</f>
        <v>0</v>
      </c>
      <c r="AP127" s="58">
        <f>IF(H127=1,IF(E127&gt;HORAS!$C$104,HORAS!$C$104,E127),0)</f>
        <v>0</v>
      </c>
      <c r="AQ127" s="58">
        <f t="shared" si="49"/>
        <v>0</v>
      </c>
      <c r="AR127" s="72">
        <f t="shared" si="50"/>
        <v>0</v>
      </c>
      <c r="AS127" s="72">
        <f t="shared" si="51"/>
        <v>0</v>
      </c>
      <c r="AT127" s="68">
        <f>IF(AS127&lt;=HORAS!$B$115,0,IF(AS127&lt;=HORAS!$B$116,0.25,IF(AS127&lt;=HORAS!$B$117,0.5,IF(AS127&lt;=HORAS!$B$114,0.75,1))))</f>
        <v>0</v>
      </c>
      <c r="AU127" s="67">
        <f t="shared" si="52"/>
        <v>0</v>
      </c>
      <c r="AV127" s="59">
        <f>IF(H127=1,IF(E127&gt;HORAS!$C$104,E127-HORAS!$C$104),0)</f>
        <v>0</v>
      </c>
      <c r="AW127" s="67">
        <f t="shared" si="53"/>
        <v>0</v>
      </c>
      <c r="AX127" s="67">
        <f t="shared" si="54"/>
        <v>0</v>
      </c>
      <c r="AY127" s="68">
        <f>IF(AX127&lt;=HORAS!$B$115,0,IF(AX127&lt;=HORAS!$B$116,0.25,IF(AX127&lt;=HORAS!$B$117,0.5,IF(AX127&lt;=HORAS!$B$114,0.75,1))))</f>
        <v>0</v>
      </c>
      <c r="AZ127" s="67">
        <f t="shared" si="55"/>
        <v>0</v>
      </c>
      <c r="BA127" s="67"/>
    </row>
    <row r="128" spans="1:53" s="72" customFormat="1" hidden="1" x14ac:dyDescent="0.2">
      <c r="A128" s="64" t="s">
        <v>224</v>
      </c>
      <c r="B128" s="64" t="s">
        <v>7</v>
      </c>
      <c r="C128" s="61"/>
      <c r="D128" s="62"/>
      <c r="E128" s="63"/>
      <c r="F128" s="66">
        <f>IF(G128=1,0,IF(E128&gt;HORAS!$B$96,E128-HORAS!$B$96,))</f>
        <v>0</v>
      </c>
      <c r="G128" s="67">
        <f t="shared" si="57"/>
        <v>0</v>
      </c>
      <c r="H128" s="67">
        <f>IF(D128&gt;=HORAS!$B$103,1,0)</f>
        <v>0</v>
      </c>
      <c r="I128" s="68">
        <f t="shared" si="58"/>
        <v>0</v>
      </c>
      <c r="J128" s="68">
        <f>IF(I128&lt;=HORAS!$B$115,0,IF(I128&lt;=HORAS!$B$116,0.25,IF(I128&lt;=HORAS!$B$117,0.5,IF(I128&lt;=HORAS!$B$114,0.75,1))))</f>
        <v>0</v>
      </c>
      <c r="K128" s="69">
        <f>IF(G128=1,0,IF(E128&gt;HORAS!$B$97,E128-HORAS!$B$97,0))</f>
        <v>0</v>
      </c>
      <c r="L128" s="68">
        <f t="shared" si="59"/>
        <v>0</v>
      </c>
      <c r="M128" s="68">
        <f t="shared" si="60"/>
        <v>0</v>
      </c>
      <c r="N128" s="67">
        <f t="shared" si="61"/>
        <v>0</v>
      </c>
      <c r="O128" s="67">
        <f>IF(E128&lt;HORAS!$B$97,J128,0)</f>
        <v>0</v>
      </c>
      <c r="P128" s="67">
        <f t="shared" si="62"/>
        <v>0</v>
      </c>
      <c r="Q128" s="67">
        <f>IF(E128&gt;HORAS!$B$97,J128,0)</f>
        <v>0</v>
      </c>
      <c r="R128" s="67">
        <f t="shared" ref="R128:R191" si="63">N128+O128</f>
        <v>0</v>
      </c>
      <c r="S128" s="67">
        <f t="shared" ref="S128:S191" si="64">P128+Q128</f>
        <v>0</v>
      </c>
      <c r="T128" s="67"/>
      <c r="U128" s="67">
        <f t="shared" ref="U128:U191" si="65">WEEKDAY(C128,2)</f>
        <v>6</v>
      </c>
      <c r="V128" s="70" t="e">
        <f>VLOOKUP(C128,HORAS!$A$120:$A$137,1,FALSE)</f>
        <v>#N/A</v>
      </c>
      <c r="W128" s="67" t="b">
        <f t="shared" ref="W128:W191" si="66">ISERROR(V128)</f>
        <v>1</v>
      </c>
      <c r="X128" s="59">
        <f t="shared" ref="X128:X191" si="67">IF(U128=7,E128-D128,IF(W128=FALSE,E128-D128,0))</f>
        <v>0</v>
      </c>
      <c r="Y128" s="71">
        <f t="shared" ref="Y128:Y191" si="68">HOUR(X128)</f>
        <v>0</v>
      </c>
      <c r="Z128" s="71">
        <f t="shared" ref="Z128:Z191" si="69">MINUTE(X128)</f>
        <v>0</v>
      </c>
      <c r="AA128" s="67">
        <f t="shared" ref="AA128:AA191" si="70">IF(Y128&lt;8,Y128,8)</f>
        <v>0</v>
      </c>
      <c r="AB128" s="67">
        <f t="shared" ref="AB128:AB191" si="71">IF(Y128&gt;=8,Y128-AA128,0)</f>
        <v>0</v>
      </c>
      <c r="AC128" s="69">
        <f>IF(U128=7,IF(E128&gt;HORAS!$B$97,E128-HORAS!$B$97,0),IF(W128=FALSE,IF(E128&gt;HORAS!$B$97,E128-HORAS!$B$97,0),0))</f>
        <v>0</v>
      </c>
      <c r="AD128" s="71">
        <f t="shared" ref="AD128:AD191" si="72">HOUR(AC128)</f>
        <v>0</v>
      </c>
      <c r="AE128" s="71">
        <f t="shared" ref="AE128:AE191" si="73">MINUTE(AC128)</f>
        <v>0</v>
      </c>
      <c r="AF128" s="68">
        <f>IF(AE128&lt;=HORAS!$B$115,0,IF(AE128&lt;=HORAS!$B$116,0.25,IF(AE128&lt;=HORAS!$B$117,0.5,IF(AE128&lt;=HORAS!$B$114,0.75,1))))</f>
        <v>0</v>
      </c>
      <c r="AG128" s="67">
        <f t="shared" ref="AG128:AG191" si="74">IF(AA128&lt;8,AF128,0)</f>
        <v>0</v>
      </c>
      <c r="AH128" s="67">
        <f>IF(AA128&gt;=8,IF(E128&lt;HORAS!$B$97,AF128,0),0)</f>
        <v>0</v>
      </c>
      <c r="AI128" s="67">
        <f>IF(E128&gt;=HORAS!$B$97,AF128,0)</f>
        <v>0</v>
      </c>
      <c r="AJ128" s="67">
        <f t="shared" si="56"/>
        <v>0</v>
      </c>
      <c r="AK128" s="67">
        <f t="shared" si="56"/>
        <v>0</v>
      </c>
      <c r="AL128" s="71">
        <f t="shared" ref="AL128:AL191" si="75">AD128+AI128</f>
        <v>0</v>
      </c>
      <c r="AN128" s="59">
        <f t="shared" ref="AN128:AN191" si="76">IF(H128=1,E128-(D128-12),0)</f>
        <v>0</v>
      </c>
      <c r="AO128" s="58">
        <f>IF(H128=1,IF(D128&lt;HORAS!$B$104,HORAS!$D$104-HORAS!$B$104,HORAS!$D$104-D128),0)</f>
        <v>0</v>
      </c>
      <c r="AP128" s="58">
        <f>IF(H128=1,IF(E128&gt;HORAS!$C$104,HORAS!$C$104,E128),0)</f>
        <v>0</v>
      </c>
      <c r="AQ128" s="58">
        <f t="shared" ref="AQ128:AQ191" si="77">AO128+AP128</f>
        <v>0</v>
      </c>
      <c r="AR128" s="72">
        <f t="shared" ref="AR128:AR191" si="78">HOUR(AQ128)</f>
        <v>0</v>
      </c>
      <c r="AS128" s="72">
        <f t="shared" ref="AS128:AS191" si="79">MINUTE(AQ128)</f>
        <v>0</v>
      </c>
      <c r="AT128" s="68">
        <f>IF(AS128&lt;=HORAS!$B$115,0,IF(AS128&lt;=HORAS!$B$116,0.25,IF(AS128&lt;=HORAS!$B$117,0.5,IF(AS128&lt;=HORAS!$B$114,0.75,1))))</f>
        <v>0</v>
      </c>
      <c r="AU128" s="67">
        <f t="shared" ref="AU128:AU191" si="80">AR128+AT128</f>
        <v>0</v>
      </c>
      <c r="AV128" s="59">
        <f>IF(H128=1,IF(E128&gt;HORAS!$C$104,E128-HORAS!$C$104),0)</f>
        <v>0</v>
      </c>
      <c r="AW128" s="67">
        <f t="shared" ref="AW128:AW191" si="81">HOUR(AV128)</f>
        <v>0</v>
      </c>
      <c r="AX128" s="67">
        <f t="shared" ref="AX128:AX191" si="82">MINUTE(AV128)</f>
        <v>0</v>
      </c>
      <c r="AY128" s="68">
        <f>IF(AX128&lt;=HORAS!$B$115,0,IF(AX128&lt;=HORAS!$B$116,0.25,IF(AX128&lt;=HORAS!$B$117,0.5,IF(AX128&lt;=HORAS!$B$114,0.75,1))))</f>
        <v>0</v>
      </c>
      <c r="AZ128" s="67">
        <f t="shared" ref="AZ128:AZ191" si="83">AW128+AY128</f>
        <v>0</v>
      </c>
      <c r="BA128" s="67"/>
    </row>
    <row r="129" spans="1:53" s="72" customFormat="1" hidden="1" x14ac:dyDescent="0.2">
      <c r="A129" s="64" t="s">
        <v>224</v>
      </c>
      <c r="B129" s="64" t="s">
        <v>7</v>
      </c>
      <c r="C129" s="61"/>
      <c r="D129" s="62"/>
      <c r="E129" s="63"/>
      <c r="F129" s="66">
        <f>IF(G129=1,0,IF(E129&gt;HORAS!$B$96,E129-HORAS!$B$96,))</f>
        <v>0</v>
      </c>
      <c r="G129" s="67">
        <f t="shared" si="57"/>
        <v>0</v>
      </c>
      <c r="H129" s="67">
        <f>IF(D129&gt;=HORAS!$B$103,1,0)</f>
        <v>0</v>
      </c>
      <c r="I129" s="68">
        <f t="shared" si="58"/>
        <v>0</v>
      </c>
      <c r="J129" s="68">
        <f>IF(I129&lt;=HORAS!$B$115,0,IF(I129&lt;=HORAS!$B$116,0.25,IF(I129&lt;=HORAS!$B$117,0.5,IF(I129&lt;=HORAS!$B$114,0.75,1))))</f>
        <v>0</v>
      </c>
      <c r="K129" s="69">
        <f>IF(G129=1,0,IF(E129&gt;HORAS!$B$97,E129-HORAS!$B$97,0))</f>
        <v>0</v>
      </c>
      <c r="L129" s="68">
        <f t="shared" si="59"/>
        <v>0</v>
      </c>
      <c r="M129" s="68">
        <f t="shared" si="60"/>
        <v>0</v>
      </c>
      <c r="N129" s="67">
        <f t="shared" si="61"/>
        <v>0</v>
      </c>
      <c r="O129" s="67">
        <f>IF(E129&lt;HORAS!$B$97,J129,0)</f>
        <v>0</v>
      </c>
      <c r="P129" s="67">
        <f t="shared" si="62"/>
        <v>0</v>
      </c>
      <c r="Q129" s="67">
        <f>IF(E129&gt;HORAS!$B$97,J129,0)</f>
        <v>0</v>
      </c>
      <c r="R129" s="67">
        <f t="shared" si="63"/>
        <v>0</v>
      </c>
      <c r="S129" s="67">
        <f t="shared" si="64"/>
        <v>0</v>
      </c>
      <c r="T129" s="67"/>
      <c r="U129" s="67">
        <f t="shared" si="65"/>
        <v>6</v>
      </c>
      <c r="V129" s="70" t="e">
        <f>VLOOKUP(C129,HORAS!$A$120:$A$137,1,FALSE)</f>
        <v>#N/A</v>
      </c>
      <c r="W129" s="67" t="b">
        <f t="shared" si="66"/>
        <v>1</v>
      </c>
      <c r="X129" s="59">
        <f t="shared" si="67"/>
        <v>0</v>
      </c>
      <c r="Y129" s="71">
        <f t="shared" si="68"/>
        <v>0</v>
      </c>
      <c r="Z129" s="71">
        <f t="shared" si="69"/>
        <v>0</v>
      </c>
      <c r="AA129" s="67">
        <f t="shared" si="70"/>
        <v>0</v>
      </c>
      <c r="AB129" s="67">
        <f t="shared" si="71"/>
        <v>0</v>
      </c>
      <c r="AC129" s="69">
        <f>IF(U129=7,IF(E129&gt;HORAS!$B$97,E129-HORAS!$B$97,0),IF(W129=FALSE,IF(E129&gt;HORAS!$B$97,E129-HORAS!$B$97,0),0))</f>
        <v>0</v>
      </c>
      <c r="AD129" s="71">
        <f t="shared" si="72"/>
        <v>0</v>
      </c>
      <c r="AE129" s="71">
        <f t="shared" si="73"/>
        <v>0</v>
      </c>
      <c r="AF129" s="68">
        <f>IF(AE129&lt;=HORAS!$B$115,0,IF(AE129&lt;=HORAS!$B$116,0.25,IF(AE129&lt;=HORAS!$B$117,0.5,IF(AE129&lt;=HORAS!$B$114,0.75,1))))</f>
        <v>0</v>
      </c>
      <c r="AG129" s="67">
        <f t="shared" si="74"/>
        <v>0</v>
      </c>
      <c r="AH129" s="67">
        <f>IF(AA129&gt;=8,IF(E129&lt;HORAS!$B$97,AF129,0),0)</f>
        <v>0</v>
      </c>
      <c r="AI129" s="67">
        <f>IF(E129&gt;=HORAS!$B$97,AF129,0)</f>
        <v>0</v>
      </c>
      <c r="AJ129" s="67">
        <f t="shared" si="56"/>
        <v>0</v>
      </c>
      <c r="AK129" s="67">
        <f t="shared" si="56"/>
        <v>0</v>
      </c>
      <c r="AL129" s="71">
        <f t="shared" si="75"/>
        <v>0</v>
      </c>
      <c r="AN129" s="59">
        <f t="shared" si="76"/>
        <v>0</v>
      </c>
      <c r="AO129" s="58">
        <f>IF(H129=1,IF(D129&lt;HORAS!$B$104,HORAS!$D$104-HORAS!$B$104,HORAS!$D$104-D129),0)</f>
        <v>0</v>
      </c>
      <c r="AP129" s="58">
        <f>IF(H129=1,IF(E129&gt;HORAS!$C$104,HORAS!$C$104,E129),0)</f>
        <v>0</v>
      </c>
      <c r="AQ129" s="58">
        <f t="shared" si="77"/>
        <v>0</v>
      </c>
      <c r="AR129" s="72">
        <f t="shared" si="78"/>
        <v>0</v>
      </c>
      <c r="AS129" s="72">
        <f t="shared" si="79"/>
        <v>0</v>
      </c>
      <c r="AT129" s="68">
        <f>IF(AS129&lt;=HORAS!$B$115,0,IF(AS129&lt;=HORAS!$B$116,0.25,IF(AS129&lt;=HORAS!$B$117,0.5,IF(AS129&lt;=HORAS!$B$114,0.75,1))))</f>
        <v>0</v>
      </c>
      <c r="AU129" s="67">
        <f t="shared" si="80"/>
        <v>0</v>
      </c>
      <c r="AV129" s="59">
        <f>IF(H129=1,IF(E129&gt;HORAS!$C$104,E129-HORAS!$C$104),0)</f>
        <v>0</v>
      </c>
      <c r="AW129" s="67">
        <f t="shared" si="81"/>
        <v>0</v>
      </c>
      <c r="AX129" s="67">
        <f t="shared" si="82"/>
        <v>0</v>
      </c>
      <c r="AY129" s="68">
        <f>IF(AX129&lt;=HORAS!$B$115,0,IF(AX129&lt;=HORAS!$B$116,0.25,IF(AX129&lt;=HORAS!$B$117,0.5,IF(AX129&lt;=HORAS!$B$114,0.75,1))))</f>
        <v>0</v>
      </c>
      <c r="AZ129" s="67">
        <f t="shared" si="83"/>
        <v>0</v>
      </c>
      <c r="BA129" s="67"/>
    </row>
    <row r="130" spans="1:53" s="72" customFormat="1" hidden="1" x14ac:dyDescent="0.2">
      <c r="A130" s="64" t="s">
        <v>224</v>
      </c>
      <c r="B130" s="64" t="s">
        <v>7</v>
      </c>
      <c r="C130" s="61"/>
      <c r="D130" s="62"/>
      <c r="E130" s="63"/>
      <c r="F130" s="66">
        <f>IF(G130=1,0,IF(E130&gt;HORAS!$B$96,E130-HORAS!$B$96,))</f>
        <v>0</v>
      </c>
      <c r="G130" s="67">
        <f t="shared" si="57"/>
        <v>0</v>
      </c>
      <c r="H130" s="67">
        <f>IF(D130&gt;=HORAS!$B$103,1,0)</f>
        <v>0</v>
      </c>
      <c r="I130" s="68">
        <f t="shared" si="58"/>
        <v>0</v>
      </c>
      <c r="J130" s="68">
        <f>IF(I130&lt;=HORAS!$B$115,0,IF(I130&lt;=HORAS!$B$116,0.25,IF(I130&lt;=HORAS!$B$117,0.5,IF(I130&lt;=HORAS!$B$114,0.75,1))))</f>
        <v>0</v>
      </c>
      <c r="K130" s="69">
        <f>IF(G130=1,0,IF(E130&gt;HORAS!$B$97,E130-HORAS!$B$97,0))</f>
        <v>0</v>
      </c>
      <c r="L130" s="68">
        <f t="shared" si="59"/>
        <v>0</v>
      </c>
      <c r="M130" s="68">
        <f t="shared" si="60"/>
        <v>0</v>
      </c>
      <c r="N130" s="67">
        <f t="shared" si="61"/>
        <v>0</v>
      </c>
      <c r="O130" s="67">
        <f>IF(E130&lt;HORAS!$B$97,J130,0)</f>
        <v>0</v>
      </c>
      <c r="P130" s="67">
        <f t="shared" si="62"/>
        <v>0</v>
      </c>
      <c r="Q130" s="67">
        <f>IF(E130&gt;HORAS!$B$97,J130,0)</f>
        <v>0</v>
      </c>
      <c r="R130" s="67">
        <f t="shared" si="63"/>
        <v>0</v>
      </c>
      <c r="S130" s="67">
        <f t="shared" si="64"/>
        <v>0</v>
      </c>
      <c r="T130" s="67"/>
      <c r="U130" s="67">
        <f t="shared" si="65"/>
        <v>6</v>
      </c>
      <c r="V130" s="70" t="e">
        <f>VLOOKUP(C130,HORAS!$A$120:$A$137,1,FALSE)</f>
        <v>#N/A</v>
      </c>
      <c r="W130" s="67" t="b">
        <f t="shared" si="66"/>
        <v>1</v>
      </c>
      <c r="X130" s="59">
        <f t="shared" si="67"/>
        <v>0</v>
      </c>
      <c r="Y130" s="71">
        <f t="shared" si="68"/>
        <v>0</v>
      </c>
      <c r="Z130" s="71">
        <f t="shared" si="69"/>
        <v>0</v>
      </c>
      <c r="AA130" s="67">
        <f t="shared" si="70"/>
        <v>0</v>
      </c>
      <c r="AB130" s="67">
        <f t="shared" si="71"/>
        <v>0</v>
      </c>
      <c r="AC130" s="69">
        <f>IF(U130=7,IF(E130&gt;HORAS!$B$97,E130-HORAS!$B$97,0),IF(W130=FALSE,IF(E130&gt;HORAS!$B$97,E130-HORAS!$B$97,0),0))</f>
        <v>0</v>
      </c>
      <c r="AD130" s="71">
        <f t="shared" si="72"/>
        <v>0</v>
      </c>
      <c r="AE130" s="71">
        <f t="shared" si="73"/>
        <v>0</v>
      </c>
      <c r="AF130" s="68">
        <f>IF(AE130&lt;=HORAS!$B$115,0,IF(AE130&lt;=HORAS!$B$116,0.25,IF(AE130&lt;=HORAS!$B$117,0.5,IF(AE130&lt;=HORAS!$B$114,0.75,1))))</f>
        <v>0</v>
      </c>
      <c r="AG130" s="67">
        <f t="shared" si="74"/>
        <v>0</v>
      </c>
      <c r="AH130" s="67">
        <f>IF(AA130&gt;=8,IF(E130&lt;HORAS!$B$97,AF130,0),0)</f>
        <v>0</v>
      </c>
      <c r="AI130" s="67">
        <f>IF(E130&gt;=HORAS!$B$97,AF130,0)</f>
        <v>0</v>
      </c>
      <c r="AJ130" s="67">
        <f t="shared" si="56"/>
        <v>0</v>
      </c>
      <c r="AK130" s="67">
        <f t="shared" si="56"/>
        <v>0</v>
      </c>
      <c r="AL130" s="71">
        <f t="shared" si="75"/>
        <v>0</v>
      </c>
      <c r="AN130" s="59">
        <f t="shared" si="76"/>
        <v>0</v>
      </c>
      <c r="AO130" s="58">
        <f>IF(H130=1,IF(D130&lt;HORAS!$B$104,HORAS!$D$104-HORAS!$B$104,HORAS!$D$104-D130),0)</f>
        <v>0</v>
      </c>
      <c r="AP130" s="58">
        <f>IF(H130=1,IF(E130&gt;HORAS!$C$104,HORAS!$C$104,E130),0)</f>
        <v>0</v>
      </c>
      <c r="AQ130" s="58">
        <f t="shared" si="77"/>
        <v>0</v>
      </c>
      <c r="AR130" s="72">
        <f t="shared" si="78"/>
        <v>0</v>
      </c>
      <c r="AS130" s="72">
        <f t="shared" si="79"/>
        <v>0</v>
      </c>
      <c r="AT130" s="68">
        <f>IF(AS130&lt;=HORAS!$B$115,0,IF(AS130&lt;=HORAS!$B$116,0.25,IF(AS130&lt;=HORAS!$B$117,0.5,IF(AS130&lt;=HORAS!$B$114,0.75,1))))</f>
        <v>0</v>
      </c>
      <c r="AU130" s="67">
        <f t="shared" si="80"/>
        <v>0</v>
      </c>
      <c r="AV130" s="59">
        <f>IF(H130=1,IF(E130&gt;HORAS!$C$104,E130-HORAS!$C$104),0)</f>
        <v>0</v>
      </c>
      <c r="AW130" s="67">
        <f t="shared" si="81"/>
        <v>0</v>
      </c>
      <c r="AX130" s="67">
        <f t="shared" si="82"/>
        <v>0</v>
      </c>
      <c r="AY130" s="68">
        <f>IF(AX130&lt;=HORAS!$B$115,0,IF(AX130&lt;=HORAS!$B$116,0.25,IF(AX130&lt;=HORAS!$B$117,0.5,IF(AX130&lt;=HORAS!$B$114,0.75,1))))</f>
        <v>0</v>
      </c>
      <c r="AZ130" s="67">
        <f t="shared" si="83"/>
        <v>0</v>
      </c>
      <c r="BA130" s="67"/>
    </row>
    <row r="131" spans="1:53" s="72" customFormat="1" hidden="1" x14ac:dyDescent="0.2">
      <c r="A131" s="64" t="s">
        <v>224</v>
      </c>
      <c r="B131" s="64" t="s">
        <v>7</v>
      </c>
      <c r="C131" s="61"/>
      <c r="D131" s="62"/>
      <c r="E131" s="63"/>
      <c r="F131" s="66">
        <f>IF(G131=1,0,IF(E131&gt;HORAS!$B$96,E131-HORAS!$B$96,))</f>
        <v>0</v>
      </c>
      <c r="G131" s="67">
        <f t="shared" si="57"/>
        <v>0</v>
      </c>
      <c r="H131" s="67">
        <f>IF(D131&gt;=HORAS!$B$103,1,0)</f>
        <v>0</v>
      </c>
      <c r="I131" s="68">
        <f t="shared" si="58"/>
        <v>0</v>
      </c>
      <c r="J131" s="68">
        <f>IF(I131&lt;=HORAS!$B$115,0,IF(I131&lt;=HORAS!$B$116,0.25,IF(I131&lt;=HORAS!$B$117,0.5,IF(I131&lt;=HORAS!$B$114,0.75,1))))</f>
        <v>0</v>
      </c>
      <c r="K131" s="69">
        <f>IF(G131=1,0,IF(E131&gt;HORAS!$B$97,E131-HORAS!$B$97,0))</f>
        <v>0</v>
      </c>
      <c r="L131" s="68">
        <f t="shared" si="59"/>
        <v>0</v>
      </c>
      <c r="M131" s="68">
        <f t="shared" si="60"/>
        <v>0</v>
      </c>
      <c r="N131" s="67">
        <f t="shared" si="61"/>
        <v>0</v>
      </c>
      <c r="O131" s="67">
        <f>IF(E131&lt;HORAS!$B$97,J131,0)</f>
        <v>0</v>
      </c>
      <c r="P131" s="67">
        <f t="shared" si="62"/>
        <v>0</v>
      </c>
      <c r="Q131" s="67">
        <f>IF(E131&gt;HORAS!$B$97,J131,0)</f>
        <v>0</v>
      </c>
      <c r="R131" s="67">
        <f t="shared" si="63"/>
        <v>0</v>
      </c>
      <c r="S131" s="67">
        <f t="shared" si="64"/>
        <v>0</v>
      </c>
      <c r="T131" s="67"/>
      <c r="U131" s="67">
        <f t="shared" si="65"/>
        <v>6</v>
      </c>
      <c r="V131" s="70" t="e">
        <f>VLOOKUP(C131,HORAS!$A$120:$A$137,1,FALSE)</f>
        <v>#N/A</v>
      </c>
      <c r="W131" s="67" t="b">
        <f t="shared" si="66"/>
        <v>1</v>
      </c>
      <c r="X131" s="59">
        <f t="shared" si="67"/>
        <v>0</v>
      </c>
      <c r="Y131" s="71">
        <f t="shared" si="68"/>
        <v>0</v>
      </c>
      <c r="Z131" s="71">
        <f t="shared" si="69"/>
        <v>0</v>
      </c>
      <c r="AA131" s="67">
        <f t="shared" si="70"/>
        <v>0</v>
      </c>
      <c r="AB131" s="67">
        <f t="shared" si="71"/>
        <v>0</v>
      </c>
      <c r="AC131" s="69">
        <f>IF(U131=7,IF(E131&gt;HORAS!$B$97,E131-HORAS!$B$97,0),IF(W131=FALSE,IF(E131&gt;HORAS!$B$97,E131-HORAS!$B$97,0),0))</f>
        <v>0</v>
      </c>
      <c r="AD131" s="71">
        <f t="shared" si="72"/>
        <v>0</v>
      </c>
      <c r="AE131" s="71">
        <f t="shared" si="73"/>
        <v>0</v>
      </c>
      <c r="AF131" s="68">
        <f>IF(AE131&lt;=HORAS!$B$115,0,IF(AE131&lt;=HORAS!$B$116,0.25,IF(AE131&lt;=HORAS!$B$117,0.5,IF(AE131&lt;=HORAS!$B$114,0.75,1))))</f>
        <v>0</v>
      </c>
      <c r="AG131" s="67">
        <f t="shared" si="74"/>
        <v>0</v>
      </c>
      <c r="AH131" s="67">
        <f>IF(AA131&gt;=8,IF(E131&lt;HORAS!$B$97,AF131,0),0)</f>
        <v>0</v>
      </c>
      <c r="AI131" s="67">
        <f>IF(E131&gt;=HORAS!$B$97,AF131,0)</f>
        <v>0</v>
      </c>
      <c r="AJ131" s="67">
        <f t="shared" si="56"/>
        <v>0</v>
      </c>
      <c r="AK131" s="67">
        <f t="shared" si="56"/>
        <v>0</v>
      </c>
      <c r="AL131" s="71">
        <f t="shared" si="75"/>
        <v>0</v>
      </c>
      <c r="AN131" s="59">
        <f t="shared" si="76"/>
        <v>0</v>
      </c>
      <c r="AO131" s="58">
        <f>IF(H131=1,IF(D131&lt;HORAS!$B$104,HORAS!$D$104-HORAS!$B$104,HORAS!$D$104-D131),0)</f>
        <v>0</v>
      </c>
      <c r="AP131" s="58">
        <f>IF(H131=1,IF(E131&gt;HORAS!$C$104,HORAS!$C$104,E131),0)</f>
        <v>0</v>
      </c>
      <c r="AQ131" s="58">
        <f t="shared" si="77"/>
        <v>0</v>
      </c>
      <c r="AR131" s="72">
        <f t="shared" si="78"/>
        <v>0</v>
      </c>
      <c r="AS131" s="72">
        <f t="shared" si="79"/>
        <v>0</v>
      </c>
      <c r="AT131" s="68">
        <f>IF(AS131&lt;=HORAS!$B$115,0,IF(AS131&lt;=HORAS!$B$116,0.25,IF(AS131&lt;=HORAS!$B$117,0.5,IF(AS131&lt;=HORAS!$B$114,0.75,1))))</f>
        <v>0</v>
      </c>
      <c r="AU131" s="67">
        <f t="shared" si="80"/>
        <v>0</v>
      </c>
      <c r="AV131" s="59">
        <f>IF(H131=1,IF(E131&gt;HORAS!$C$104,E131-HORAS!$C$104),0)</f>
        <v>0</v>
      </c>
      <c r="AW131" s="67">
        <f t="shared" si="81"/>
        <v>0</v>
      </c>
      <c r="AX131" s="67">
        <f t="shared" si="82"/>
        <v>0</v>
      </c>
      <c r="AY131" s="68">
        <f>IF(AX131&lt;=HORAS!$B$115,0,IF(AX131&lt;=HORAS!$B$116,0.25,IF(AX131&lt;=HORAS!$B$117,0.5,IF(AX131&lt;=HORAS!$B$114,0.75,1))))</f>
        <v>0</v>
      </c>
      <c r="AZ131" s="67">
        <f t="shared" si="83"/>
        <v>0</v>
      </c>
      <c r="BA131" s="67"/>
    </row>
    <row r="132" spans="1:53" s="72" customFormat="1" hidden="1" x14ac:dyDescent="0.2">
      <c r="A132" s="64" t="s">
        <v>224</v>
      </c>
      <c r="B132" s="64" t="s">
        <v>7</v>
      </c>
      <c r="C132" s="61"/>
      <c r="D132" s="62"/>
      <c r="E132" s="63"/>
      <c r="F132" s="66">
        <f>IF(G132=1,0,IF(E132&gt;HORAS!$B$96,E132-HORAS!$B$96,))</f>
        <v>0</v>
      </c>
      <c r="G132" s="67">
        <f t="shared" si="57"/>
        <v>0</v>
      </c>
      <c r="H132" s="67">
        <f>IF(D132&gt;=HORAS!$B$103,1,0)</f>
        <v>0</v>
      </c>
      <c r="I132" s="68">
        <f t="shared" si="58"/>
        <v>0</v>
      </c>
      <c r="J132" s="68">
        <f>IF(I132&lt;=HORAS!$B$115,0,IF(I132&lt;=HORAS!$B$116,0.25,IF(I132&lt;=HORAS!$B$117,0.5,IF(I132&lt;=HORAS!$B$114,0.75,1))))</f>
        <v>0</v>
      </c>
      <c r="K132" s="69">
        <f>IF(G132=1,0,IF(E132&gt;HORAS!$B$97,E132-HORAS!$B$97,0))</f>
        <v>0</v>
      </c>
      <c r="L132" s="68">
        <f t="shared" si="59"/>
        <v>0</v>
      </c>
      <c r="M132" s="68">
        <f t="shared" si="60"/>
        <v>0</v>
      </c>
      <c r="N132" s="67">
        <f t="shared" si="61"/>
        <v>0</v>
      </c>
      <c r="O132" s="67">
        <f>IF(E132&lt;HORAS!$B$97,J132,0)</f>
        <v>0</v>
      </c>
      <c r="P132" s="67">
        <f t="shared" si="62"/>
        <v>0</v>
      </c>
      <c r="Q132" s="67">
        <f>IF(E132&gt;HORAS!$B$97,J132,0)</f>
        <v>0</v>
      </c>
      <c r="R132" s="67">
        <f t="shared" si="63"/>
        <v>0</v>
      </c>
      <c r="S132" s="67">
        <f t="shared" si="64"/>
        <v>0</v>
      </c>
      <c r="T132" s="67"/>
      <c r="U132" s="67">
        <f t="shared" si="65"/>
        <v>6</v>
      </c>
      <c r="V132" s="70" t="e">
        <f>VLOOKUP(C132,HORAS!$A$120:$A$137,1,FALSE)</f>
        <v>#N/A</v>
      </c>
      <c r="W132" s="67" t="b">
        <f t="shared" si="66"/>
        <v>1</v>
      </c>
      <c r="X132" s="59">
        <f t="shared" si="67"/>
        <v>0</v>
      </c>
      <c r="Y132" s="71">
        <f t="shared" si="68"/>
        <v>0</v>
      </c>
      <c r="Z132" s="71">
        <f t="shared" si="69"/>
        <v>0</v>
      </c>
      <c r="AA132" s="67">
        <f t="shared" si="70"/>
        <v>0</v>
      </c>
      <c r="AB132" s="67">
        <f t="shared" si="71"/>
        <v>0</v>
      </c>
      <c r="AC132" s="69">
        <f>IF(U132=7,IF(E132&gt;HORAS!$B$97,E132-HORAS!$B$97,0),IF(W132=FALSE,IF(E132&gt;HORAS!$B$97,E132-HORAS!$B$97,0),0))</f>
        <v>0</v>
      </c>
      <c r="AD132" s="71">
        <f t="shared" si="72"/>
        <v>0</v>
      </c>
      <c r="AE132" s="71">
        <f t="shared" si="73"/>
        <v>0</v>
      </c>
      <c r="AF132" s="68">
        <f>IF(AE132&lt;=HORAS!$B$115,0,IF(AE132&lt;=HORAS!$B$116,0.25,IF(AE132&lt;=HORAS!$B$117,0.5,IF(AE132&lt;=HORAS!$B$114,0.75,1))))</f>
        <v>0</v>
      </c>
      <c r="AG132" s="67">
        <f t="shared" si="74"/>
        <v>0</v>
      </c>
      <c r="AH132" s="67">
        <f>IF(AA132&gt;=8,IF(E132&lt;HORAS!$B$97,AF132,0),0)</f>
        <v>0</v>
      </c>
      <c r="AI132" s="67">
        <f>IF(E132&gt;=HORAS!$B$97,AF132,0)</f>
        <v>0</v>
      </c>
      <c r="AJ132" s="67">
        <f t="shared" si="56"/>
        <v>0</v>
      </c>
      <c r="AK132" s="67">
        <f t="shared" si="56"/>
        <v>0</v>
      </c>
      <c r="AL132" s="71">
        <f t="shared" si="75"/>
        <v>0</v>
      </c>
      <c r="AN132" s="59">
        <f t="shared" si="76"/>
        <v>0</v>
      </c>
      <c r="AO132" s="58">
        <f>IF(H132=1,IF(D132&lt;HORAS!$B$104,HORAS!$D$104-HORAS!$B$104,HORAS!$D$104-D132),0)</f>
        <v>0</v>
      </c>
      <c r="AP132" s="58">
        <f>IF(H132=1,IF(E132&gt;HORAS!$C$104,HORAS!$C$104,E132),0)</f>
        <v>0</v>
      </c>
      <c r="AQ132" s="58">
        <f t="shared" si="77"/>
        <v>0</v>
      </c>
      <c r="AR132" s="72">
        <f t="shared" si="78"/>
        <v>0</v>
      </c>
      <c r="AS132" s="72">
        <f t="shared" si="79"/>
        <v>0</v>
      </c>
      <c r="AT132" s="68">
        <f>IF(AS132&lt;=HORAS!$B$115,0,IF(AS132&lt;=HORAS!$B$116,0.25,IF(AS132&lt;=HORAS!$B$117,0.5,IF(AS132&lt;=HORAS!$B$114,0.75,1))))</f>
        <v>0</v>
      </c>
      <c r="AU132" s="67">
        <f t="shared" si="80"/>
        <v>0</v>
      </c>
      <c r="AV132" s="59">
        <f>IF(H132=1,IF(E132&gt;HORAS!$C$104,E132-HORAS!$C$104),0)</f>
        <v>0</v>
      </c>
      <c r="AW132" s="67">
        <f t="shared" si="81"/>
        <v>0</v>
      </c>
      <c r="AX132" s="67">
        <f t="shared" si="82"/>
        <v>0</v>
      </c>
      <c r="AY132" s="68">
        <f>IF(AX132&lt;=HORAS!$B$115,0,IF(AX132&lt;=HORAS!$B$116,0.25,IF(AX132&lt;=HORAS!$B$117,0.5,IF(AX132&lt;=HORAS!$B$114,0.75,1))))</f>
        <v>0</v>
      </c>
      <c r="AZ132" s="67">
        <f t="shared" si="83"/>
        <v>0</v>
      </c>
      <c r="BA132" s="67"/>
    </row>
    <row r="133" spans="1:53" s="72" customFormat="1" hidden="1" x14ac:dyDescent="0.2">
      <c r="A133" s="64" t="s">
        <v>224</v>
      </c>
      <c r="B133" s="64" t="s">
        <v>7</v>
      </c>
      <c r="C133" s="61"/>
      <c r="D133" s="62"/>
      <c r="E133" s="63"/>
      <c r="F133" s="66">
        <f>IF(G133=1,0,IF(E133&gt;HORAS!$B$96,E133-HORAS!$B$96,))</f>
        <v>0</v>
      </c>
      <c r="G133" s="67">
        <f t="shared" si="57"/>
        <v>0</v>
      </c>
      <c r="H133" s="67">
        <f>IF(D133&gt;=HORAS!$B$103,1,0)</f>
        <v>0</v>
      </c>
      <c r="I133" s="68">
        <f t="shared" si="58"/>
        <v>0</v>
      </c>
      <c r="J133" s="68">
        <f>IF(I133&lt;=HORAS!$B$115,0,IF(I133&lt;=HORAS!$B$116,0.25,IF(I133&lt;=HORAS!$B$117,0.5,IF(I133&lt;=HORAS!$B$114,0.75,1))))</f>
        <v>0</v>
      </c>
      <c r="K133" s="69">
        <f>IF(G133=1,0,IF(E133&gt;HORAS!$B$97,E133-HORAS!$B$97,0))</f>
        <v>0</v>
      </c>
      <c r="L133" s="68">
        <f t="shared" si="59"/>
        <v>0</v>
      </c>
      <c r="M133" s="68">
        <f t="shared" si="60"/>
        <v>0</v>
      </c>
      <c r="N133" s="67">
        <f t="shared" si="61"/>
        <v>0</v>
      </c>
      <c r="O133" s="67">
        <f>IF(E133&lt;HORAS!$B$97,J133,0)</f>
        <v>0</v>
      </c>
      <c r="P133" s="67">
        <f t="shared" si="62"/>
        <v>0</v>
      </c>
      <c r="Q133" s="67">
        <f>IF(E133&gt;HORAS!$B$97,J133,0)</f>
        <v>0</v>
      </c>
      <c r="R133" s="67">
        <f t="shared" si="63"/>
        <v>0</v>
      </c>
      <c r="S133" s="67">
        <f t="shared" si="64"/>
        <v>0</v>
      </c>
      <c r="T133" s="67"/>
      <c r="U133" s="67">
        <f t="shared" si="65"/>
        <v>6</v>
      </c>
      <c r="V133" s="70" t="e">
        <f>VLOOKUP(C133,HORAS!$A$120:$A$137,1,FALSE)</f>
        <v>#N/A</v>
      </c>
      <c r="W133" s="67" t="b">
        <f t="shared" si="66"/>
        <v>1</v>
      </c>
      <c r="X133" s="59">
        <f t="shared" si="67"/>
        <v>0</v>
      </c>
      <c r="Y133" s="71">
        <f t="shared" si="68"/>
        <v>0</v>
      </c>
      <c r="Z133" s="71">
        <f t="shared" si="69"/>
        <v>0</v>
      </c>
      <c r="AA133" s="67">
        <f t="shared" si="70"/>
        <v>0</v>
      </c>
      <c r="AB133" s="67">
        <f t="shared" si="71"/>
        <v>0</v>
      </c>
      <c r="AC133" s="69">
        <f>IF(U133=7,IF(E133&gt;HORAS!$B$97,E133-HORAS!$B$97,0),IF(W133=FALSE,IF(E133&gt;HORAS!$B$97,E133-HORAS!$B$97,0),0))</f>
        <v>0</v>
      </c>
      <c r="AD133" s="71">
        <f t="shared" si="72"/>
        <v>0</v>
      </c>
      <c r="AE133" s="71">
        <f t="shared" si="73"/>
        <v>0</v>
      </c>
      <c r="AF133" s="68">
        <f>IF(AE133&lt;=HORAS!$B$115,0,IF(AE133&lt;=HORAS!$B$116,0.25,IF(AE133&lt;=HORAS!$B$117,0.5,IF(AE133&lt;=HORAS!$B$114,0.75,1))))</f>
        <v>0</v>
      </c>
      <c r="AG133" s="67">
        <f t="shared" si="74"/>
        <v>0</v>
      </c>
      <c r="AH133" s="67">
        <f>IF(AA133&gt;=8,IF(E133&lt;HORAS!$B$97,AF133,0),0)</f>
        <v>0</v>
      </c>
      <c r="AI133" s="67">
        <f>IF(E133&gt;=HORAS!$B$97,AF133,0)</f>
        <v>0</v>
      </c>
      <c r="AJ133" s="67">
        <f t="shared" si="56"/>
        <v>0</v>
      </c>
      <c r="AK133" s="67">
        <f t="shared" si="56"/>
        <v>0</v>
      </c>
      <c r="AL133" s="71">
        <f t="shared" si="75"/>
        <v>0</v>
      </c>
      <c r="AN133" s="59">
        <f t="shared" si="76"/>
        <v>0</v>
      </c>
      <c r="AO133" s="58">
        <f>IF(H133=1,IF(D133&lt;HORAS!$B$104,HORAS!$D$104-HORAS!$B$104,HORAS!$D$104-D133),0)</f>
        <v>0</v>
      </c>
      <c r="AP133" s="58">
        <f>IF(H133=1,IF(E133&gt;HORAS!$C$104,HORAS!$C$104,E133),0)</f>
        <v>0</v>
      </c>
      <c r="AQ133" s="58">
        <f t="shared" si="77"/>
        <v>0</v>
      </c>
      <c r="AR133" s="72">
        <f t="shared" si="78"/>
        <v>0</v>
      </c>
      <c r="AS133" s="72">
        <f t="shared" si="79"/>
        <v>0</v>
      </c>
      <c r="AT133" s="68">
        <f>IF(AS133&lt;=HORAS!$B$115,0,IF(AS133&lt;=HORAS!$B$116,0.25,IF(AS133&lt;=HORAS!$B$117,0.5,IF(AS133&lt;=HORAS!$B$114,0.75,1))))</f>
        <v>0</v>
      </c>
      <c r="AU133" s="67">
        <f t="shared" si="80"/>
        <v>0</v>
      </c>
      <c r="AV133" s="59">
        <f>IF(H133=1,IF(E133&gt;HORAS!$C$104,E133-HORAS!$C$104),0)</f>
        <v>0</v>
      </c>
      <c r="AW133" s="67">
        <f t="shared" si="81"/>
        <v>0</v>
      </c>
      <c r="AX133" s="67">
        <f t="shared" si="82"/>
        <v>0</v>
      </c>
      <c r="AY133" s="68">
        <f>IF(AX133&lt;=HORAS!$B$115,0,IF(AX133&lt;=HORAS!$B$116,0.25,IF(AX133&lt;=HORAS!$B$117,0.5,IF(AX133&lt;=HORAS!$B$114,0.75,1))))</f>
        <v>0</v>
      </c>
      <c r="AZ133" s="67">
        <f t="shared" si="83"/>
        <v>0</v>
      </c>
      <c r="BA133" s="67"/>
    </row>
    <row r="134" spans="1:53" s="72" customFormat="1" hidden="1" x14ac:dyDescent="0.2">
      <c r="A134" s="64" t="s">
        <v>224</v>
      </c>
      <c r="B134" s="64" t="s">
        <v>7</v>
      </c>
      <c r="C134" s="61"/>
      <c r="D134" s="62"/>
      <c r="E134" s="63"/>
      <c r="F134" s="66">
        <f>IF(G134=1,0,IF(E134&gt;HORAS!$B$96,E134-HORAS!$B$96,))</f>
        <v>0</v>
      </c>
      <c r="G134" s="67">
        <f t="shared" si="57"/>
        <v>0</v>
      </c>
      <c r="H134" s="67">
        <f>IF(D134&gt;=HORAS!$B$103,1,0)</f>
        <v>0</v>
      </c>
      <c r="I134" s="68">
        <f t="shared" si="58"/>
        <v>0</v>
      </c>
      <c r="J134" s="68">
        <f>IF(I134&lt;=HORAS!$B$115,0,IF(I134&lt;=HORAS!$B$116,0.25,IF(I134&lt;=HORAS!$B$117,0.5,IF(I134&lt;=HORAS!$B$114,0.75,1))))</f>
        <v>0</v>
      </c>
      <c r="K134" s="69">
        <f>IF(G134=1,0,IF(E134&gt;HORAS!$B$97,E134-HORAS!$B$97,0))</f>
        <v>0</v>
      </c>
      <c r="L134" s="68">
        <f t="shared" si="59"/>
        <v>0</v>
      </c>
      <c r="M134" s="68">
        <f t="shared" si="60"/>
        <v>0</v>
      </c>
      <c r="N134" s="67">
        <f t="shared" si="61"/>
        <v>0</v>
      </c>
      <c r="O134" s="67">
        <f>IF(E134&lt;HORAS!$B$97,J134,0)</f>
        <v>0</v>
      </c>
      <c r="P134" s="67">
        <f t="shared" si="62"/>
        <v>0</v>
      </c>
      <c r="Q134" s="67">
        <f>IF(E134&gt;HORAS!$B$97,J134,0)</f>
        <v>0</v>
      </c>
      <c r="R134" s="67">
        <f t="shared" si="63"/>
        <v>0</v>
      </c>
      <c r="S134" s="67">
        <f t="shared" si="64"/>
        <v>0</v>
      </c>
      <c r="T134" s="67"/>
      <c r="U134" s="67">
        <f t="shared" si="65"/>
        <v>6</v>
      </c>
      <c r="V134" s="70" t="e">
        <f>VLOOKUP(C134,HORAS!$A$120:$A$137,1,FALSE)</f>
        <v>#N/A</v>
      </c>
      <c r="W134" s="67" t="b">
        <f t="shared" si="66"/>
        <v>1</v>
      </c>
      <c r="X134" s="59">
        <f t="shared" si="67"/>
        <v>0</v>
      </c>
      <c r="Y134" s="71">
        <f t="shared" si="68"/>
        <v>0</v>
      </c>
      <c r="Z134" s="71">
        <f t="shared" si="69"/>
        <v>0</v>
      </c>
      <c r="AA134" s="67">
        <f t="shared" si="70"/>
        <v>0</v>
      </c>
      <c r="AB134" s="67">
        <f t="shared" si="71"/>
        <v>0</v>
      </c>
      <c r="AC134" s="69">
        <f>IF(U134=7,IF(E134&gt;HORAS!$B$97,E134-HORAS!$B$97,0),IF(W134=FALSE,IF(E134&gt;HORAS!$B$97,E134-HORAS!$B$97,0),0))</f>
        <v>0</v>
      </c>
      <c r="AD134" s="71">
        <f t="shared" si="72"/>
        <v>0</v>
      </c>
      <c r="AE134" s="71">
        <f t="shared" si="73"/>
        <v>0</v>
      </c>
      <c r="AF134" s="68">
        <f>IF(AE134&lt;=HORAS!$B$115,0,IF(AE134&lt;=HORAS!$B$116,0.25,IF(AE134&lt;=HORAS!$B$117,0.5,IF(AE134&lt;=HORAS!$B$114,0.75,1))))</f>
        <v>0</v>
      </c>
      <c r="AG134" s="67">
        <f t="shared" si="74"/>
        <v>0</v>
      </c>
      <c r="AH134" s="67">
        <f>IF(AA134&gt;=8,IF(E134&lt;HORAS!$B$97,AF134,0),0)</f>
        <v>0</v>
      </c>
      <c r="AI134" s="67">
        <f>IF(E134&gt;=HORAS!$B$97,AF134,0)</f>
        <v>0</v>
      </c>
      <c r="AJ134" s="67">
        <f t="shared" si="56"/>
        <v>0</v>
      </c>
      <c r="AK134" s="67">
        <f t="shared" si="56"/>
        <v>0</v>
      </c>
      <c r="AL134" s="71">
        <f t="shared" si="75"/>
        <v>0</v>
      </c>
      <c r="AN134" s="59">
        <f t="shared" si="76"/>
        <v>0</v>
      </c>
      <c r="AO134" s="58">
        <f>IF(H134=1,IF(D134&lt;HORAS!$B$104,HORAS!$D$104-HORAS!$B$104,HORAS!$D$104-D134),0)</f>
        <v>0</v>
      </c>
      <c r="AP134" s="58">
        <f>IF(H134=1,IF(E134&gt;HORAS!$C$104,HORAS!$C$104,E134),0)</f>
        <v>0</v>
      </c>
      <c r="AQ134" s="58">
        <f t="shared" si="77"/>
        <v>0</v>
      </c>
      <c r="AR134" s="72">
        <f t="shared" si="78"/>
        <v>0</v>
      </c>
      <c r="AS134" s="72">
        <f t="shared" si="79"/>
        <v>0</v>
      </c>
      <c r="AT134" s="68">
        <f>IF(AS134&lt;=HORAS!$B$115,0,IF(AS134&lt;=HORAS!$B$116,0.25,IF(AS134&lt;=HORAS!$B$117,0.5,IF(AS134&lt;=HORAS!$B$114,0.75,1))))</f>
        <v>0</v>
      </c>
      <c r="AU134" s="67">
        <f t="shared" si="80"/>
        <v>0</v>
      </c>
      <c r="AV134" s="59">
        <f>IF(H134=1,IF(E134&gt;HORAS!$C$104,E134-HORAS!$C$104),0)</f>
        <v>0</v>
      </c>
      <c r="AW134" s="67">
        <f t="shared" si="81"/>
        <v>0</v>
      </c>
      <c r="AX134" s="67">
        <f t="shared" si="82"/>
        <v>0</v>
      </c>
      <c r="AY134" s="68">
        <f>IF(AX134&lt;=HORAS!$B$115,0,IF(AX134&lt;=HORAS!$B$116,0.25,IF(AX134&lt;=HORAS!$B$117,0.5,IF(AX134&lt;=HORAS!$B$114,0.75,1))))</f>
        <v>0</v>
      </c>
      <c r="AZ134" s="67">
        <f t="shared" si="83"/>
        <v>0</v>
      </c>
      <c r="BA134" s="67"/>
    </row>
    <row r="135" spans="1:53" s="72" customFormat="1" hidden="1" x14ac:dyDescent="0.2">
      <c r="A135" s="64" t="s">
        <v>224</v>
      </c>
      <c r="B135" s="64" t="s">
        <v>7</v>
      </c>
      <c r="C135" s="61"/>
      <c r="D135" s="62"/>
      <c r="E135" s="63"/>
      <c r="F135" s="66">
        <f>IF(G135=1,0,IF(E135&gt;HORAS!$B$96,E135-HORAS!$B$96,))</f>
        <v>0</v>
      </c>
      <c r="G135" s="67">
        <f t="shared" si="57"/>
        <v>0</v>
      </c>
      <c r="H135" s="67">
        <f>IF(D135&gt;=HORAS!$B$103,1,0)</f>
        <v>0</v>
      </c>
      <c r="I135" s="68">
        <f t="shared" si="58"/>
        <v>0</v>
      </c>
      <c r="J135" s="68">
        <f>IF(I135&lt;=HORAS!$B$115,0,IF(I135&lt;=HORAS!$B$116,0.25,IF(I135&lt;=HORAS!$B$117,0.5,IF(I135&lt;=HORAS!$B$114,0.75,1))))</f>
        <v>0</v>
      </c>
      <c r="K135" s="69">
        <f>IF(G135=1,0,IF(E135&gt;HORAS!$B$97,E135-HORAS!$B$97,0))</f>
        <v>0</v>
      </c>
      <c r="L135" s="68">
        <f t="shared" si="59"/>
        <v>0</v>
      </c>
      <c r="M135" s="68">
        <f t="shared" si="60"/>
        <v>0</v>
      </c>
      <c r="N135" s="67">
        <f t="shared" si="61"/>
        <v>0</v>
      </c>
      <c r="O135" s="67">
        <f>IF(E135&lt;HORAS!$B$97,J135,0)</f>
        <v>0</v>
      </c>
      <c r="P135" s="67">
        <f t="shared" si="62"/>
        <v>0</v>
      </c>
      <c r="Q135" s="67">
        <f>IF(E135&gt;HORAS!$B$97,J135,0)</f>
        <v>0</v>
      </c>
      <c r="R135" s="67">
        <f t="shared" si="63"/>
        <v>0</v>
      </c>
      <c r="S135" s="67">
        <f t="shared" si="64"/>
        <v>0</v>
      </c>
      <c r="T135" s="67"/>
      <c r="U135" s="67">
        <f t="shared" si="65"/>
        <v>6</v>
      </c>
      <c r="V135" s="70" t="e">
        <f>VLOOKUP(C135,HORAS!$A$120:$A$137,1,FALSE)</f>
        <v>#N/A</v>
      </c>
      <c r="W135" s="67" t="b">
        <f t="shared" si="66"/>
        <v>1</v>
      </c>
      <c r="X135" s="59">
        <f t="shared" si="67"/>
        <v>0</v>
      </c>
      <c r="Y135" s="71">
        <f t="shared" si="68"/>
        <v>0</v>
      </c>
      <c r="Z135" s="71">
        <f t="shared" si="69"/>
        <v>0</v>
      </c>
      <c r="AA135" s="67">
        <f t="shared" si="70"/>
        <v>0</v>
      </c>
      <c r="AB135" s="67">
        <f t="shared" si="71"/>
        <v>0</v>
      </c>
      <c r="AC135" s="69">
        <f>IF(U135=7,IF(E135&gt;HORAS!$B$97,E135-HORAS!$B$97,0),IF(W135=FALSE,IF(E135&gt;HORAS!$B$97,E135-HORAS!$B$97,0),0))</f>
        <v>0</v>
      </c>
      <c r="AD135" s="71">
        <f t="shared" si="72"/>
        <v>0</v>
      </c>
      <c r="AE135" s="71">
        <f t="shared" si="73"/>
        <v>0</v>
      </c>
      <c r="AF135" s="68">
        <f>IF(AE135&lt;=HORAS!$B$115,0,IF(AE135&lt;=HORAS!$B$116,0.25,IF(AE135&lt;=HORAS!$B$117,0.5,IF(AE135&lt;=HORAS!$B$114,0.75,1))))</f>
        <v>0</v>
      </c>
      <c r="AG135" s="67">
        <f t="shared" si="74"/>
        <v>0</v>
      </c>
      <c r="AH135" s="67">
        <f>IF(AA135&gt;=8,IF(E135&lt;HORAS!$B$97,AF135,0),0)</f>
        <v>0</v>
      </c>
      <c r="AI135" s="67">
        <f>IF(E135&gt;=HORAS!$B$97,AF135,0)</f>
        <v>0</v>
      </c>
      <c r="AJ135" s="67">
        <f t="shared" si="56"/>
        <v>0</v>
      </c>
      <c r="AK135" s="67">
        <f t="shared" si="56"/>
        <v>0</v>
      </c>
      <c r="AL135" s="71">
        <f t="shared" si="75"/>
        <v>0</v>
      </c>
      <c r="AN135" s="59">
        <f t="shared" si="76"/>
        <v>0</v>
      </c>
      <c r="AO135" s="58">
        <f>IF(H135=1,IF(D135&lt;HORAS!$B$104,HORAS!$D$104-HORAS!$B$104,HORAS!$D$104-D135),0)</f>
        <v>0</v>
      </c>
      <c r="AP135" s="58">
        <f>IF(H135=1,IF(E135&gt;HORAS!$C$104,HORAS!$C$104,E135),0)</f>
        <v>0</v>
      </c>
      <c r="AQ135" s="58">
        <f t="shared" si="77"/>
        <v>0</v>
      </c>
      <c r="AR135" s="72">
        <f t="shared" si="78"/>
        <v>0</v>
      </c>
      <c r="AS135" s="72">
        <f t="shared" si="79"/>
        <v>0</v>
      </c>
      <c r="AT135" s="68">
        <f>IF(AS135&lt;=HORAS!$B$115,0,IF(AS135&lt;=HORAS!$B$116,0.25,IF(AS135&lt;=HORAS!$B$117,0.5,IF(AS135&lt;=HORAS!$B$114,0.75,1))))</f>
        <v>0</v>
      </c>
      <c r="AU135" s="67">
        <f t="shared" si="80"/>
        <v>0</v>
      </c>
      <c r="AV135" s="59">
        <f>IF(H135=1,IF(E135&gt;HORAS!$C$104,E135-HORAS!$C$104),0)</f>
        <v>0</v>
      </c>
      <c r="AW135" s="67">
        <f t="shared" si="81"/>
        <v>0</v>
      </c>
      <c r="AX135" s="67">
        <f t="shared" si="82"/>
        <v>0</v>
      </c>
      <c r="AY135" s="68">
        <f>IF(AX135&lt;=HORAS!$B$115,0,IF(AX135&lt;=HORAS!$B$116,0.25,IF(AX135&lt;=HORAS!$B$117,0.5,IF(AX135&lt;=HORAS!$B$114,0.75,1))))</f>
        <v>0</v>
      </c>
      <c r="AZ135" s="67">
        <f t="shared" si="83"/>
        <v>0</v>
      </c>
      <c r="BA135" s="67"/>
    </row>
    <row r="136" spans="1:53" s="72" customFormat="1" hidden="1" x14ac:dyDescent="0.2">
      <c r="A136" s="64" t="s">
        <v>224</v>
      </c>
      <c r="B136" s="64" t="s">
        <v>7</v>
      </c>
      <c r="C136" s="61"/>
      <c r="D136" s="62"/>
      <c r="E136" s="63"/>
      <c r="F136" s="66">
        <f>IF(G136=1,0,IF(E136&gt;HORAS!$B$96,E136-HORAS!$B$96,))</f>
        <v>0</v>
      </c>
      <c r="G136" s="67">
        <f t="shared" si="57"/>
        <v>0</v>
      </c>
      <c r="H136" s="67">
        <f>IF(D136&gt;=HORAS!$B$103,1,0)</f>
        <v>0</v>
      </c>
      <c r="I136" s="68">
        <f t="shared" si="58"/>
        <v>0</v>
      </c>
      <c r="J136" s="68">
        <f>IF(I136&lt;=HORAS!$B$115,0,IF(I136&lt;=HORAS!$B$116,0.25,IF(I136&lt;=HORAS!$B$117,0.5,IF(I136&lt;=HORAS!$B$114,0.75,1))))</f>
        <v>0</v>
      </c>
      <c r="K136" s="69">
        <f>IF(G136=1,0,IF(E136&gt;HORAS!$B$97,E136-HORAS!$B$97,0))</f>
        <v>0</v>
      </c>
      <c r="L136" s="68">
        <f t="shared" si="59"/>
        <v>0</v>
      </c>
      <c r="M136" s="68">
        <f t="shared" si="60"/>
        <v>0</v>
      </c>
      <c r="N136" s="67">
        <f t="shared" si="61"/>
        <v>0</v>
      </c>
      <c r="O136" s="67">
        <f>IF(E136&lt;HORAS!$B$97,J136,0)</f>
        <v>0</v>
      </c>
      <c r="P136" s="67">
        <f t="shared" si="62"/>
        <v>0</v>
      </c>
      <c r="Q136" s="67">
        <f>IF(E136&gt;HORAS!$B$97,J136,0)</f>
        <v>0</v>
      </c>
      <c r="R136" s="67">
        <f t="shared" si="63"/>
        <v>0</v>
      </c>
      <c r="S136" s="67">
        <f t="shared" si="64"/>
        <v>0</v>
      </c>
      <c r="T136" s="67"/>
      <c r="U136" s="67">
        <f t="shared" si="65"/>
        <v>6</v>
      </c>
      <c r="V136" s="70" t="e">
        <f>VLOOKUP(C136,HORAS!$A$120:$A$137,1,FALSE)</f>
        <v>#N/A</v>
      </c>
      <c r="W136" s="67" t="b">
        <f t="shared" si="66"/>
        <v>1</v>
      </c>
      <c r="X136" s="59">
        <f t="shared" si="67"/>
        <v>0</v>
      </c>
      <c r="Y136" s="71">
        <f t="shared" si="68"/>
        <v>0</v>
      </c>
      <c r="Z136" s="71">
        <f t="shared" si="69"/>
        <v>0</v>
      </c>
      <c r="AA136" s="67">
        <f t="shared" si="70"/>
        <v>0</v>
      </c>
      <c r="AB136" s="67">
        <f t="shared" si="71"/>
        <v>0</v>
      </c>
      <c r="AC136" s="69">
        <f>IF(U136=7,IF(E136&gt;HORAS!$B$97,E136-HORAS!$B$97,0),IF(W136=FALSE,IF(E136&gt;HORAS!$B$97,E136-HORAS!$B$97,0),0))</f>
        <v>0</v>
      </c>
      <c r="AD136" s="71">
        <f t="shared" si="72"/>
        <v>0</v>
      </c>
      <c r="AE136" s="71">
        <f t="shared" si="73"/>
        <v>0</v>
      </c>
      <c r="AF136" s="68">
        <f>IF(AE136&lt;=HORAS!$B$115,0,IF(AE136&lt;=HORAS!$B$116,0.25,IF(AE136&lt;=HORAS!$B$117,0.5,IF(AE136&lt;=HORAS!$B$114,0.75,1))))</f>
        <v>0</v>
      </c>
      <c r="AG136" s="67">
        <f t="shared" si="74"/>
        <v>0</v>
      </c>
      <c r="AH136" s="67">
        <f>IF(AA136&gt;=8,IF(E136&lt;HORAS!$B$97,AF136,0),0)</f>
        <v>0</v>
      </c>
      <c r="AI136" s="67">
        <f>IF(E136&gt;=HORAS!$B$97,AF136,0)</f>
        <v>0</v>
      </c>
      <c r="AJ136" s="67">
        <f t="shared" si="56"/>
        <v>0</v>
      </c>
      <c r="AK136" s="67">
        <f t="shared" si="56"/>
        <v>0</v>
      </c>
      <c r="AL136" s="71">
        <f t="shared" si="75"/>
        <v>0</v>
      </c>
      <c r="AN136" s="59">
        <f t="shared" si="76"/>
        <v>0</v>
      </c>
      <c r="AO136" s="58">
        <f>IF(H136=1,IF(D136&lt;HORAS!$B$104,HORAS!$D$104-HORAS!$B$104,HORAS!$D$104-D136),0)</f>
        <v>0</v>
      </c>
      <c r="AP136" s="58">
        <f>IF(H136=1,IF(E136&gt;HORAS!$C$104,HORAS!$C$104,E136),0)</f>
        <v>0</v>
      </c>
      <c r="AQ136" s="58">
        <f t="shared" si="77"/>
        <v>0</v>
      </c>
      <c r="AR136" s="72">
        <f t="shared" si="78"/>
        <v>0</v>
      </c>
      <c r="AS136" s="72">
        <f t="shared" si="79"/>
        <v>0</v>
      </c>
      <c r="AT136" s="68">
        <f>IF(AS136&lt;=HORAS!$B$115,0,IF(AS136&lt;=HORAS!$B$116,0.25,IF(AS136&lt;=HORAS!$B$117,0.5,IF(AS136&lt;=HORAS!$B$114,0.75,1))))</f>
        <v>0</v>
      </c>
      <c r="AU136" s="67">
        <f t="shared" si="80"/>
        <v>0</v>
      </c>
      <c r="AV136" s="59">
        <f>IF(H136=1,IF(E136&gt;HORAS!$C$104,E136-HORAS!$C$104),0)</f>
        <v>0</v>
      </c>
      <c r="AW136" s="67">
        <f t="shared" si="81"/>
        <v>0</v>
      </c>
      <c r="AX136" s="67">
        <f t="shared" si="82"/>
        <v>0</v>
      </c>
      <c r="AY136" s="68">
        <f>IF(AX136&lt;=HORAS!$B$115,0,IF(AX136&lt;=HORAS!$B$116,0.25,IF(AX136&lt;=HORAS!$B$117,0.5,IF(AX136&lt;=HORAS!$B$114,0.75,1))))</f>
        <v>0</v>
      </c>
      <c r="AZ136" s="67">
        <f t="shared" si="83"/>
        <v>0</v>
      </c>
      <c r="BA136" s="67"/>
    </row>
    <row r="137" spans="1:53" s="72" customFormat="1" hidden="1" x14ac:dyDescent="0.2">
      <c r="A137" s="64" t="s">
        <v>224</v>
      </c>
      <c r="B137" s="64" t="s">
        <v>7</v>
      </c>
      <c r="C137" s="61"/>
      <c r="D137" s="62"/>
      <c r="E137" s="63"/>
      <c r="F137" s="66">
        <f>IF(G137=1,0,IF(E137&gt;HORAS!$B$96,E137-HORAS!$B$96,))</f>
        <v>0</v>
      </c>
      <c r="G137" s="67">
        <f t="shared" si="57"/>
        <v>0</v>
      </c>
      <c r="H137" s="67">
        <f>IF(D137&gt;=HORAS!$B$103,1,0)</f>
        <v>0</v>
      </c>
      <c r="I137" s="68">
        <f t="shared" si="58"/>
        <v>0</v>
      </c>
      <c r="J137" s="68">
        <f>IF(I137&lt;=HORAS!$B$115,0,IF(I137&lt;=HORAS!$B$116,0.25,IF(I137&lt;=HORAS!$B$117,0.5,IF(I137&lt;=HORAS!$B$114,0.75,1))))</f>
        <v>0</v>
      </c>
      <c r="K137" s="69">
        <f>IF(G137=1,0,IF(E137&gt;HORAS!$B$97,E137-HORAS!$B$97,0))</f>
        <v>0</v>
      </c>
      <c r="L137" s="68">
        <f t="shared" si="59"/>
        <v>0</v>
      </c>
      <c r="M137" s="68">
        <f t="shared" si="60"/>
        <v>0</v>
      </c>
      <c r="N137" s="67">
        <f t="shared" si="61"/>
        <v>0</v>
      </c>
      <c r="O137" s="67">
        <f>IF(E137&lt;HORAS!$B$97,J137,0)</f>
        <v>0</v>
      </c>
      <c r="P137" s="67">
        <f t="shared" si="62"/>
        <v>0</v>
      </c>
      <c r="Q137" s="67">
        <f>IF(E137&gt;HORAS!$B$97,J137,0)</f>
        <v>0</v>
      </c>
      <c r="R137" s="67">
        <f t="shared" si="63"/>
        <v>0</v>
      </c>
      <c r="S137" s="67">
        <f t="shared" si="64"/>
        <v>0</v>
      </c>
      <c r="T137" s="67"/>
      <c r="U137" s="67">
        <f t="shared" si="65"/>
        <v>6</v>
      </c>
      <c r="V137" s="70" t="e">
        <f>VLOOKUP(C137,HORAS!$A$120:$A$137,1,FALSE)</f>
        <v>#N/A</v>
      </c>
      <c r="W137" s="67" t="b">
        <f t="shared" si="66"/>
        <v>1</v>
      </c>
      <c r="X137" s="59">
        <f t="shared" si="67"/>
        <v>0</v>
      </c>
      <c r="Y137" s="71">
        <f t="shared" si="68"/>
        <v>0</v>
      </c>
      <c r="Z137" s="71">
        <f t="shared" si="69"/>
        <v>0</v>
      </c>
      <c r="AA137" s="67">
        <f t="shared" si="70"/>
        <v>0</v>
      </c>
      <c r="AB137" s="67">
        <f t="shared" si="71"/>
        <v>0</v>
      </c>
      <c r="AC137" s="69">
        <f>IF(U137=7,IF(E137&gt;HORAS!$B$97,E137-HORAS!$B$97,0),IF(W137=FALSE,IF(E137&gt;HORAS!$B$97,E137-HORAS!$B$97,0),0))</f>
        <v>0</v>
      </c>
      <c r="AD137" s="71">
        <f t="shared" si="72"/>
        <v>0</v>
      </c>
      <c r="AE137" s="71">
        <f t="shared" si="73"/>
        <v>0</v>
      </c>
      <c r="AF137" s="68">
        <f>IF(AE137&lt;=HORAS!$B$115,0,IF(AE137&lt;=HORAS!$B$116,0.25,IF(AE137&lt;=HORAS!$B$117,0.5,IF(AE137&lt;=HORAS!$B$114,0.75,1))))</f>
        <v>0</v>
      </c>
      <c r="AG137" s="67">
        <f t="shared" si="74"/>
        <v>0</v>
      </c>
      <c r="AH137" s="67">
        <f>IF(AA137&gt;=8,IF(E137&lt;HORAS!$B$97,AF137,0),0)</f>
        <v>0</v>
      </c>
      <c r="AI137" s="67">
        <f>IF(E137&gt;=HORAS!$B$97,AF137,0)</f>
        <v>0</v>
      </c>
      <c r="AJ137" s="67">
        <f t="shared" si="56"/>
        <v>0</v>
      </c>
      <c r="AK137" s="67">
        <f t="shared" si="56"/>
        <v>0</v>
      </c>
      <c r="AL137" s="71">
        <f t="shared" si="75"/>
        <v>0</v>
      </c>
      <c r="AN137" s="59">
        <f t="shared" si="76"/>
        <v>0</v>
      </c>
      <c r="AO137" s="58">
        <f>IF(H137=1,IF(D137&lt;HORAS!$B$104,HORAS!$D$104-HORAS!$B$104,HORAS!$D$104-D137),0)</f>
        <v>0</v>
      </c>
      <c r="AP137" s="58">
        <f>IF(H137=1,IF(E137&gt;HORAS!$C$104,HORAS!$C$104,E137),0)</f>
        <v>0</v>
      </c>
      <c r="AQ137" s="58">
        <f t="shared" si="77"/>
        <v>0</v>
      </c>
      <c r="AR137" s="72">
        <f t="shared" si="78"/>
        <v>0</v>
      </c>
      <c r="AS137" s="72">
        <f t="shared" si="79"/>
        <v>0</v>
      </c>
      <c r="AT137" s="68">
        <f>IF(AS137&lt;=HORAS!$B$115,0,IF(AS137&lt;=HORAS!$B$116,0.25,IF(AS137&lt;=HORAS!$B$117,0.5,IF(AS137&lt;=HORAS!$B$114,0.75,1))))</f>
        <v>0</v>
      </c>
      <c r="AU137" s="67">
        <f t="shared" si="80"/>
        <v>0</v>
      </c>
      <c r="AV137" s="59">
        <f>IF(H137=1,IF(E137&gt;HORAS!$C$104,E137-HORAS!$C$104),0)</f>
        <v>0</v>
      </c>
      <c r="AW137" s="67">
        <f t="shared" si="81"/>
        <v>0</v>
      </c>
      <c r="AX137" s="67">
        <f t="shared" si="82"/>
        <v>0</v>
      </c>
      <c r="AY137" s="68">
        <f>IF(AX137&lt;=HORAS!$B$115,0,IF(AX137&lt;=HORAS!$B$116,0.25,IF(AX137&lt;=HORAS!$B$117,0.5,IF(AX137&lt;=HORAS!$B$114,0.75,1))))</f>
        <v>0</v>
      </c>
      <c r="AZ137" s="67">
        <f t="shared" si="83"/>
        <v>0</v>
      </c>
      <c r="BA137" s="67"/>
    </row>
    <row r="138" spans="1:53" s="72" customFormat="1" hidden="1" x14ac:dyDescent="0.2">
      <c r="A138" s="64" t="s">
        <v>225</v>
      </c>
      <c r="B138" s="64" t="s">
        <v>252</v>
      </c>
      <c r="C138" s="61"/>
      <c r="D138" s="62"/>
      <c r="E138" s="64"/>
      <c r="F138" s="66">
        <f>IF(G138=1,0,IF(E138&gt;HORAS!$B$96,E138-HORAS!$B$96,))</f>
        <v>0</v>
      </c>
      <c r="G138" s="67">
        <f t="shared" si="57"/>
        <v>0</v>
      </c>
      <c r="H138" s="67">
        <f>IF(D138&gt;=HORAS!$B$103,1,0)</f>
        <v>0</v>
      </c>
      <c r="I138" s="68">
        <f t="shared" si="58"/>
        <v>0</v>
      </c>
      <c r="J138" s="68">
        <f>IF(I138&lt;=HORAS!$B$115,0,IF(I138&lt;=HORAS!$B$116,0.25,IF(I138&lt;=HORAS!$B$117,0.5,IF(I138&lt;=HORAS!$B$114,0.75,1))))</f>
        <v>0</v>
      </c>
      <c r="K138" s="69">
        <f>IF(G138=1,0,IF(E138&gt;HORAS!$B$97,E138-HORAS!$B$97,0))</f>
        <v>0</v>
      </c>
      <c r="L138" s="68">
        <f t="shared" si="59"/>
        <v>0</v>
      </c>
      <c r="M138" s="68">
        <f t="shared" si="60"/>
        <v>0</v>
      </c>
      <c r="N138" s="67">
        <f t="shared" si="61"/>
        <v>0</v>
      </c>
      <c r="O138" s="67">
        <f>IF(E138&lt;HORAS!$B$97,J138,0)</f>
        <v>0</v>
      </c>
      <c r="P138" s="67">
        <f t="shared" si="62"/>
        <v>0</v>
      </c>
      <c r="Q138" s="67">
        <f>IF(E138&gt;HORAS!$B$97,J138,0)</f>
        <v>0</v>
      </c>
      <c r="R138" s="67">
        <f t="shared" si="63"/>
        <v>0</v>
      </c>
      <c r="S138" s="67">
        <f t="shared" si="64"/>
        <v>0</v>
      </c>
      <c r="T138" s="67"/>
      <c r="U138" s="67">
        <f t="shared" si="65"/>
        <v>6</v>
      </c>
      <c r="V138" s="70" t="e">
        <f>VLOOKUP(C138,HORAS!$A$120:$A$137,1,FALSE)</f>
        <v>#N/A</v>
      </c>
      <c r="W138" s="67" t="b">
        <f t="shared" si="66"/>
        <v>1</v>
      </c>
      <c r="X138" s="59">
        <f t="shared" si="67"/>
        <v>0</v>
      </c>
      <c r="Y138" s="71">
        <f t="shared" si="68"/>
        <v>0</v>
      </c>
      <c r="Z138" s="71">
        <f t="shared" si="69"/>
        <v>0</v>
      </c>
      <c r="AA138" s="67">
        <f t="shared" si="70"/>
        <v>0</v>
      </c>
      <c r="AB138" s="67">
        <f t="shared" si="71"/>
        <v>0</v>
      </c>
      <c r="AC138" s="69">
        <f>IF(U138=7,IF(E138&gt;HORAS!$B$97,E138-HORAS!$B$97,0),IF(W138=FALSE,IF(E138&gt;HORAS!$B$97,E138-HORAS!$B$97,0),0))</f>
        <v>0</v>
      </c>
      <c r="AD138" s="71">
        <f t="shared" si="72"/>
        <v>0</v>
      </c>
      <c r="AE138" s="71">
        <f t="shared" si="73"/>
        <v>0</v>
      </c>
      <c r="AF138" s="68">
        <f>IF(AE138&lt;=HORAS!$B$115,0,IF(AE138&lt;=HORAS!$B$116,0.25,IF(AE138&lt;=HORAS!$B$117,0.5,IF(AE138&lt;=HORAS!$B$114,0.75,1))))</f>
        <v>0</v>
      </c>
      <c r="AG138" s="67">
        <f t="shared" si="74"/>
        <v>0</v>
      </c>
      <c r="AH138" s="67">
        <f>IF(AA138&gt;=8,IF(E138&lt;HORAS!$B$97,AF138,0),0)</f>
        <v>0</v>
      </c>
      <c r="AI138" s="67">
        <f>IF(E138&gt;=HORAS!$B$97,AF138,0)</f>
        <v>0</v>
      </c>
      <c r="AJ138" s="67">
        <f t="shared" si="56"/>
        <v>0</v>
      </c>
      <c r="AK138" s="67">
        <f t="shared" si="56"/>
        <v>0</v>
      </c>
      <c r="AL138" s="71">
        <f t="shared" si="75"/>
        <v>0</v>
      </c>
      <c r="AN138" s="59">
        <f t="shared" si="76"/>
        <v>0</v>
      </c>
      <c r="AO138" s="58">
        <f>IF(H138=1,IF(D138&lt;HORAS!$B$104,HORAS!$D$104-HORAS!$B$104,HORAS!$D$104-D138),0)</f>
        <v>0</v>
      </c>
      <c r="AP138" s="58">
        <f>IF(H138=1,IF(E138&gt;HORAS!$C$104,HORAS!$C$104,E138),0)</f>
        <v>0</v>
      </c>
      <c r="AQ138" s="58">
        <f t="shared" si="77"/>
        <v>0</v>
      </c>
      <c r="AR138" s="72">
        <f t="shared" si="78"/>
        <v>0</v>
      </c>
      <c r="AS138" s="72">
        <f t="shared" si="79"/>
        <v>0</v>
      </c>
      <c r="AT138" s="68">
        <f>IF(AS138&lt;=HORAS!$B$115,0,IF(AS138&lt;=HORAS!$B$116,0.25,IF(AS138&lt;=HORAS!$B$117,0.5,IF(AS138&lt;=HORAS!$B$114,0.75,1))))</f>
        <v>0</v>
      </c>
      <c r="AU138" s="67">
        <f t="shared" si="80"/>
        <v>0</v>
      </c>
      <c r="AV138" s="59">
        <f>IF(H138=1,IF(E138&gt;HORAS!$C$104,E138-HORAS!$C$104),0)</f>
        <v>0</v>
      </c>
      <c r="AW138" s="67">
        <f t="shared" si="81"/>
        <v>0</v>
      </c>
      <c r="AX138" s="67">
        <f t="shared" si="82"/>
        <v>0</v>
      </c>
      <c r="AY138" s="68">
        <f>IF(AX138&lt;=HORAS!$B$115,0,IF(AX138&lt;=HORAS!$B$116,0.25,IF(AX138&lt;=HORAS!$B$117,0.5,IF(AX138&lt;=HORAS!$B$114,0.75,1))))</f>
        <v>0</v>
      </c>
      <c r="AZ138" s="67">
        <f t="shared" si="83"/>
        <v>0</v>
      </c>
      <c r="BA138" s="67"/>
    </row>
    <row r="139" spans="1:53" s="72" customFormat="1" hidden="1" x14ac:dyDescent="0.2">
      <c r="A139" s="64" t="s">
        <v>225</v>
      </c>
      <c r="B139" s="64" t="s">
        <v>252</v>
      </c>
      <c r="C139" s="61"/>
      <c r="D139" s="62"/>
      <c r="E139" s="59"/>
      <c r="F139" s="66">
        <f>IF(G139=1,0,IF(E139&gt;HORAS!$B$96,E139-HORAS!$B$96,))</f>
        <v>0</v>
      </c>
      <c r="G139" s="67">
        <f t="shared" si="57"/>
        <v>0</v>
      </c>
      <c r="H139" s="67">
        <f>IF(D139&gt;=HORAS!$B$103,1,0)</f>
        <v>0</v>
      </c>
      <c r="I139" s="68">
        <f t="shared" si="58"/>
        <v>0</v>
      </c>
      <c r="J139" s="68">
        <f>IF(I139&lt;=HORAS!$B$115,0,IF(I139&lt;=HORAS!$B$116,0.25,IF(I139&lt;=HORAS!$B$117,0.5,IF(I139&lt;=HORAS!$B$114,0.75,1))))</f>
        <v>0</v>
      </c>
      <c r="K139" s="69">
        <f>IF(G139=1,0,IF(E139&gt;HORAS!$B$97,E139-HORAS!$B$97,0))</f>
        <v>0</v>
      </c>
      <c r="L139" s="68">
        <f t="shared" si="59"/>
        <v>0</v>
      </c>
      <c r="M139" s="68">
        <f t="shared" si="60"/>
        <v>0</v>
      </c>
      <c r="N139" s="67">
        <f t="shared" si="61"/>
        <v>0</v>
      </c>
      <c r="O139" s="67">
        <f>IF(E139&lt;HORAS!$B$97,J139,0)</f>
        <v>0</v>
      </c>
      <c r="P139" s="67">
        <f t="shared" si="62"/>
        <v>0</v>
      </c>
      <c r="Q139" s="67">
        <f>IF(E139&gt;HORAS!$B$97,J139,0)</f>
        <v>0</v>
      </c>
      <c r="R139" s="67">
        <f t="shared" si="63"/>
        <v>0</v>
      </c>
      <c r="S139" s="67">
        <f t="shared" si="64"/>
        <v>0</v>
      </c>
      <c r="T139" s="67"/>
      <c r="U139" s="67">
        <f t="shared" si="65"/>
        <v>6</v>
      </c>
      <c r="V139" s="70" t="e">
        <f>VLOOKUP(C139,HORAS!$A$120:$A$137,1,FALSE)</f>
        <v>#N/A</v>
      </c>
      <c r="W139" s="67" t="b">
        <f t="shared" si="66"/>
        <v>1</v>
      </c>
      <c r="X139" s="59">
        <f t="shared" si="67"/>
        <v>0</v>
      </c>
      <c r="Y139" s="71">
        <f t="shared" si="68"/>
        <v>0</v>
      </c>
      <c r="Z139" s="71">
        <f t="shared" si="69"/>
        <v>0</v>
      </c>
      <c r="AA139" s="67">
        <f t="shared" si="70"/>
        <v>0</v>
      </c>
      <c r="AB139" s="67">
        <f t="shared" si="71"/>
        <v>0</v>
      </c>
      <c r="AC139" s="69">
        <f>IF(U139=7,IF(E139&gt;HORAS!$B$97,E139-HORAS!$B$97,0),IF(W139=FALSE,IF(E139&gt;HORAS!$B$97,E139-HORAS!$B$97,0),0))</f>
        <v>0</v>
      </c>
      <c r="AD139" s="71">
        <f t="shared" si="72"/>
        <v>0</v>
      </c>
      <c r="AE139" s="71">
        <f t="shared" si="73"/>
        <v>0</v>
      </c>
      <c r="AF139" s="68">
        <f>IF(AE139&lt;=HORAS!$B$115,0,IF(AE139&lt;=HORAS!$B$116,0.25,IF(AE139&lt;=HORAS!$B$117,0.5,IF(AE139&lt;=HORAS!$B$114,0.75,1))))</f>
        <v>0</v>
      </c>
      <c r="AG139" s="67">
        <f t="shared" si="74"/>
        <v>0</v>
      </c>
      <c r="AH139" s="67">
        <f>IF(AA139&gt;=8,IF(E139&lt;HORAS!$B$97,AF139,0),0)</f>
        <v>0</v>
      </c>
      <c r="AI139" s="67">
        <f>IF(E139&gt;=HORAS!$B$97,AF139,0)</f>
        <v>0</v>
      </c>
      <c r="AJ139" s="67">
        <f t="shared" si="56"/>
        <v>0</v>
      </c>
      <c r="AK139" s="67">
        <f t="shared" si="56"/>
        <v>0</v>
      </c>
      <c r="AL139" s="71">
        <f t="shared" si="75"/>
        <v>0</v>
      </c>
      <c r="AN139" s="59">
        <f t="shared" si="76"/>
        <v>0</v>
      </c>
      <c r="AO139" s="58">
        <f>IF(H139=1,IF(D139&lt;HORAS!$B$104,HORAS!$D$104-HORAS!$B$104,HORAS!$D$104-D139),0)</f>
        <v>0</v>
      </c>
      <c r="AP139" s="58">
        <f>IF(H139=1,IF(E139&gt;HORAS!$C$104,HORAS!$C$104,E139),0)</f>
        <v>0</v>
      </c>
      <c r="AQ139" s="58">
        <f t="shared" si="77"/>
        <v>0</v>
      </c>
      <c r="AR139" s="72">
        <f t="shared" si="78"/>
        <v>0</v>
      </c>
      <c r="AS139" s="72">
        <f t="shared" si="79"/>
        <v>0</v>
      </c>
      <c r="AT139" s="68">
        <f>IF(AS139&lt;=HORAS!$B$115,0,IF(AS139&lt;=HORAS!$B$116,0.25,IF(AS139&lt;=HORAS!$B$117,0.5,IF(AS139&lt;=HORAS!$B$114,0.75,1))))</f>
        <v>0</v>
      </c>
      <c r="AU139" s="67">
        <f t="shared" si="80"/>
        <v>0</v>
      </c>
      <c r="AV139" s="59">
        <f>IF(H139=1,IF(E139&gt;HORAS!$C$104,E139-HORAS!$C$104),0)</f>
        <v>0</v>
      </c>
      <c r="AW139" s="67">
        <f t="shared" si="81"/>
        <v>0</v>
      </c>
      <c r="AX139" s="67">
        <f t="shared" si="82"/>
        <v>0</v>
      </c>
      <c r="AY139" s="68">
        <f>IF(AX139&lt;=HORAS!$B$115,0,IF(AX139&lt;=HORAS!$B$116,0.25,IF(AX139&lt;=HORAS!$B$117,0.5,IF(AX139&lt;=HORAS!$B$114,0.75,1))))</f>
        <v>0</v>
      </c>
      <c r="AZ139" s="67">
        <f t="shared" si="83"/>
        <v>0</v>
      </c>
      <c r="BA139" s="67"/>
    </row>
    <row r="140" spans="1:53" s="72" customFormat="1" hidden="1" x14ac:dyDescent="0.2">
      <c r="A140" s="64" t="s">
        <v>225</v>
      </c>
      <c r="B140" s="64" t="s">
        <v>252</v>
      </c>
      <c r="C140" s="61"/>
      <c r="D140" s="62"/>
      <c r="E140" s="59"/>
      <c r="F140" s="66">
        <f>IF(G140=1,0,IF(E140&gt;HORAS!$B$96,E140-HORAS!$B$96,))</f>
        <v>0</v>
      </c>
      <c r="G140" s="67">
        <f t="shared" si="57"/>
        <v>0</v>
      </c>
      <c r="H140" s="67">
        <f>IF(D140&gt;=HORAS!$B$103,1,0)</f>
        <v>0</v>
      </c>
      <c r="I140" s="68">
        <f t="shared" si="58"/>
        <v>0</v>
      </c>
      <c r="J140" s="68">
        <f>IF(I140&lt;=HORAS!$B$115,0,IF(I140&lt;=HORAS!$B$116,0.25,IF(I140&lt;=HORAS!$B$117,0.5,IF(I140&lt;=HORAS!$B$114,0.75,1))))</f>
        <v>0</v>
      </c>
      <c r="K140" s="69">
        <f>IF(G140=1,0,IF(E140&gt;HORAS!$B$97,E140-HORAS!$B$97,0))</f>
        <v>0</v>
      </c>
      <c r="L140" s="68">
        <f t="shared" si="59"/>
        <v>0</v>
      </c>
      <c r="M140" s="68">
        <f t="shared" si="60"/>
        <v>0</v>
      </c>
      <c r="N140" s="67">
        <f t="shared" si="61"/>
        <v>0</v>
      </c>
      <c r="O140" s="67">
        <f>IF(E140&lt;HORAS!$B$97,J140,0)</f>
        <v>0</v>
      </c>
      <c r="P140" s="67">
        <f t="shared" si="62"/>
        <v>0</v>
      </c>
      <c r="Q140" s="67">
        <f>IF(E140&gt;HORAS!$B$97,J140,0)</f>
        <v>0</v>
      </c>
      <c r="R140" s="67">
        <f t="shared" si="63"/>
        <v>0</v>
      </c>
      <c r="S140" s="67">
        <f t="shared" si="64"/>
        <v>0</v>
      </c>
      <c r="T140" s="67"/>
      <c r="U140" s="67">
        <f t="shared" si="65"/>
        <v>6</v>
      </c>
      <c r="V140" s="70" t="e">
        <f>VLOOKUP(C140,HORAS!$A$120:$A$137,1,FALSE)</f>
        <v>#N/A</v>
      </c>
      <c r="W140" s="67" t="b">
        <f t="shared" si="66"/>
        <v>1</v>
      </c>
      <c r="X140" s="59">
        <f t="shared" si="67"/>
        <v>0</v>
      </c>
      <c r="Y140" s="71">
        <f t="shared" si="68"/>
        <v>0</v>
      </c>
      <c r="Z140" s="71">
        <f t="shared" si="69"/>
        <v>0</v>
      </c>
      <c r="AA140" s="67">
        <f t="shared" si="70"/>
        <v>0</v>
      </c>
      <c r="AB140" s="67">
        <f t="shared" si="71"/>
        <v>0</v>
      </c>
      <c r="AC140" s="69">
        <f>IF(U140=7,IF(E140&gt;HORAS!$B$97,E140-HORAS!$B$97,0),IF(W140=FALSE,IF(E140&gt;HORAS!$B$97,E140-HORAS!$B$97,0),0))</f>
        <v>0</v>
      </c>
      <c r="AD140" s="71">
        <f t="shared" si="72"/>
        <v>0</v>
      </c>
      <c r="AE140" s="71">
        <f t="shared" si="73"/>
        <v>0</v>
      </c>
      <c r="AF140" s="68">
        <f>IF(AE140&lt;=HORAS!$B$115,0,IF(AE140&lt;=HORAS!$B$116,0.25,IF(AE140&lt;=HORAS!$B$117,0.5,IF(AE140&lt;=HORAS!$B$114,0.75,1))))</f>
        <v>0</v>
      </c>
      <c r="AG140" s="67">
        <f t="shared" si="74"/>
        <v>0</v>
      </c>
      <c r="AH140" s="67">
        <f>IF(AA140&gt;=8,IF(E140&lt;HORAS!$B$97,AF140,0),0)</f>
        <v>0</v>
      </c>
      <c r="AI140" s="67">
        <f>IF(E140&gt;=HORAS!$B$97,AF140,0)</f>
        <v>0</v>
      </c>
      <c r="AJ140" s="67">
        <f t="shared" si="56"/>
        <v>0</v>
      </c>
      <c r="AK140" s="67">
        <f t="shared" si="56"/>
        <v>0</v>
      </c>
      <c r="AL140" s="71">
        <f t="shared" si="75"/>
        <v>0</v>
      </c>
      <c r="AN140" s="59">
        <f t="shared" si="76"/>
        <v>0</v>
      </c>
      <c r="AO140" s="58">
        <f>IF(H140=1,IF(D140&lt;HORAS!$B$104,HORAS!$D$104-HORAS!$B$104,HORAS!$D$104-D140),0)</f>
        <v>0</v>
      </c>
      <c r="AP140" s="58">
        <f>IF(H140=1,IF(E140&gt;HORAS!$C$104,HORAS!$C$104,E140),0)</f>
        <v>0</v>
      </c>
      <c r="AQ140" s="58">
        <f t="shared" si="77"/>
        <v>0</v>
      </c>
      <c r="AR140" s="72">
        <f t="shared" si="78"/>
        <v>0</v>
      </c>
      <c r="AS140" s="72">
        <f t="shared" si="79"/>
        <v>0</v>
      </c>
      <c r="AT140" s="68">
        <f>IF(AS140&lt;=HORAS!$B$115,0,IF(AS140&lt;=HORAS!$B$116,0.25,IF(AS140&lt;=HORAS!$B$117,0.5,IF(AS140&lt;=HORAS!$B$114,0.75,1))))</f>
        <v>0</v>
      </c>
      <c r="AU140" s="67">
        <f t="shared" si="80"/>
        <v>0</v>
      </c>
      <c r="AV140" s="59">
        <f>IF(H140=1,IF(E140&gt;HORAS!$C$104,E140-HORAS!$C$104),0)</f>
        <v>0</v>
      </c>
      <c r="AW140" s="67">
        <f t="shared" si="81"/>
        <v>0</v>
      </c>
      <c r="AX140" s="67">
        <f t="shared" si="82"/>
        <v>0</v>
      </c>
      <c r="AY140" s="68">
        <f>IF(AX140&lt;=HORAS!$B$115,0,IF(AX140&lt;=HORAS!$B$116,0.25,IF(AX140&lt;=HORAS!$B$117,0.5,IF(AX140&lt;=HORAS!$B$114,0.75,1))))</f>
        <v>0</v>
      </c>
      <c r="AZ140" s="67">
        <f t="shared" si="83"/>
        <v>0</v>
      </c>
      <c r="BA140" s="67"/>
    </row>
    <row r="141" spans="1:53" s="72" customFormat="1" hidden="1" x14ac:dyDescent="0.2">
      <c r="A141" s="64" t="s">
        <v>225</v>
      </c>
      <c r="B141" s="64" t="s">
        <v>252</v>
      </c>
      <c r="C141" s="61"/>
      <c r="D141" s="62"/>
      <c r="E141" s="59"/>
      <c r="F141" s="66">
        <f>IF(G141=1,0,IF(E141&gt;HORAS!$B$96,E141-HORAS!$B$96,))</f>
        <v>0</v>
      </c>
      <c r="G141" s="67">
        <f t="shared" si="57"/>
        <v>0</v>
      </c>
      <c r="H141" s="67">
        <f>IF(D141&gt;=HORAS!$B$103,1,0)</f>
        <v>0</v>
      </c>
      <c r="I141" s="68">
        <f t="shared" si="58"/>
        <v>0</v>
      </c>
      <c r="J141" s="68">
        <f>IF(I141&lt;=HORAS!$B$115,0,IF(I141&lt;=HORAS!$B$116,0.25,IF(I141&lt;=HORAS!$B$117,0.5,IF(I141&lt;=HORAS!$B$114,0.75,1))))</f>
        <v>0</v>
      </c>
      <c r="K141" s="69">
        <f>IF(G141=1,0,IF(E141&gt;HORAS!$B$97,E141-HORAS!$B$97,0))</f>
        <v>0</v>
      </c>
      <c r="L141" s="68">
        <f t="shared" si="59"/>
        <v>0</v>
      </c>
      <c r="M141" s="68">
        <f t="shared" si="60"/>
        <v>0</v>
      </c>
      <c r="N141" s="67">
        <f t="shared" si="61"/>
        <v>0</v>
      </c>
      <c r="O141" s="67">
        <f>IF(E141&lt;HORAS!$B$97,J141,0)</f>
        <v>0</v>
      </c>
      <c r="P141" s="67">
        <f t="shared" si="62"/>
        <v>0</v>
      </c>
      <c r="Q141" s="67">
        <f>IF(E141&gt;HORAS!$B$97,J141,0)</f>
        <v>0</v>
      </c>
      <c r="R141" s="67">
        <f t="shared" si="63"/>
        <v>0</v>
      </c>
      <c r="S141" s="67">
        <f t="shared" si="64"/>
        <v>0</v>
      </c>
      <c r="T141" s="67"/>
      <c r="U141" s="67">
        <f t="shared" si="65"/>
        <v>6</v>
      </c>
      <c r="V141" s="70" t="e">
        <f>VLOOKUP(C141,HORAS!$A$120:$A$137,1,FALSE)</f>
        <v>#N/A</v>
      </c>
      <c r="W141" s="67" t="b">
        <f t="shared" si="66"/>
        <v>1</v>
      </c>
      <c r="X141" s="59">
        <f t="shared" si="67"/>
        <v>0</v>
      </c>
      <c r="Y141" s="71">
        <f t="shared" si="68"/>
        <v>0</v>
      </c>
      <c r="Z141" s="71">
        <f t="shared" si="69"/>
        <v>0</v>
      </c>
      <c r="AA141" s="67">
        <f t="shared" si="70"/>
        <v>0</v>
      </c>
      <c r="AB141" s="67">
        <f t="shared" si="71"/>
        <v>0</v>
      </c>
      <c r="AC141" s="69">
        <f>IF(U141=7,IF(E141&gt;HORAS!$B$97,E141-HORAS!$B$97,0),IF(W141=FALSE,IF(E141&gt;HORAS!$B$97,E141-HORAS!$B$97,0),0))</f>
        <v>0</v>
      </c>
      <c r="AD141" s="71">
        <f t="shared" si="72"/>
        <v>0</v>
      </c>
      <c r="AE141" s="71">
        <f t="shared" si="73"/>
        <v>0</v>
      </c>
      <c r="AF141" s="68">
        <f>IF(AE141&lt;=HORAS!$B$115,0,IF(AE141&lt;=HORAS!$B$116,0.25,IF(AE141&lt;=HORAS!$B$117,0.5,IF(AE141&lt;=HORAS!$B$114,0.75,1))))</f>
        <v>0</v>
      </c>
      <c r="AG141" s="67">
        <f t="shared" si="74"/>
        <v>0</v>
      </c>
      <c r="AH141" s="67">
        <f>IF(AA141&gt;=8,IF(E141&lt;HORAS!$B$97,AF141,0),0)</f>
        <v>0</v>
      </c>
      <c r="AI141" s="67">
        <f>IF(E141&gt;=HORAS!$B$97,AF141,0)</f>
        <v>0</v>
      </c>
      <c r="AJ141" s="67">
        <f t="shared" si="56"/>
        <v>0</v>
      </c>
      <c r="AK141" s="67">
        <f t="shared" si="56"/>
        <v>0</v>
      </c>
      <c r="AL141" s="71">
        <f t="shared" si="75"/>
        <v>0</v>
      </c>
      <c r="AN141" s="59">
        <f t="shared" si="76"/>
        <v>0</v>
      </c>
      <c r="AO141" s="58">
        <f>IF(H141=1,IF(D141&lt;HORAS!$B$104,HORAS!$D$104-HORAS!$B$104,HORAS!$D$104-D141),0)</f>
        <v>0</v>
      </c>
      <c r="AP141" s="58">
        <f>IF(H141=1,IF(E141&gt;HORAS!$C$104,HORAS!$C$104,E141),0)</f>
        <v>0</v>
      </c>
      <c r="AQ141" s="58">
        <f t="shared" si="77"/>
        <v>0</v>
      </c>
      <c r="AR141" s="72">
        <f t="shared" si="78"/>
        <v>0</v>
      </c>
      <c r="AS141" s="72">
        <f t="shared" si="79"/>
        <v>0</v>
      </c>
      <c r="AT141" s="68">
        <f>IF(AS141&lt;=HORAS!$B$115,0,IF(AS141&lt;=HORAS!$B$116,0.25,IF(AS141&lt;=HORAS!$B$117,0.5,IF(AS141&lt;=HORAS!$B$114,0.75,1))))</f>
        <v>0</v>
      </c>
      <c r="AU141" s="67">
        <f t="shared" si="80"/>
        <v>0</v>
      </c>
      <c r="AV141" s="59">
        <f>IF(H141=1,IF(E141&gt;HORAS!$C$104,E141-HORAS!$C$104),0)</f>
        <v>0</v>
      </c>
      <c r="AW141" s="67">
        <f t="shared" si="81"/>
        <v>0</v>
      </c>
      <c r="AX141" s="67">
        <f t="shared" si="82"/>
        <v>0</v>
      </c>
      <c r="AY141" s="68">
        <f>IF(AX141&lt;=HORAS!$B$115,0,IF(AX141&lt;=HORAS!$B$116,0.25,IF(AX141&lt;=HORAS!$B$117,0.5,IF(AX141&lt;=HORAS!$B$114,0.75,1))))</f>
        <v>0</v>
      </c>
      <c r="AZ141" s="67">
        <f t="shared" si="83"/>
        <v>0</v>
      </c>
      <c r="BA141" s="67"/>
    </row>
    <row r="142" spans="1:53" s="72" customFormat="1" hidden="1" x14ac:dyDescent="0.2">
      <c r="A142" s="64" t="s">
        <v>225</v>
      </c>
      <c r="B142" s="64" t="s">
        <v>252</v>
      </c>
      <c r="C142" s="61"/>
      <c r="D142" s="62"/>
      <c r="E142" s="59"/>
      <c r="F142" s="66">
        <f>IF(G142=1,0,IF(E142&gt;HORAS!$B$96,E142-HORAS!$B$96,))</f>
        <v>0</v>
      </c>
      <c r="G142" s="67">
        <f t="shared" si="57"/>
        <v>0</v>
      </c>
      <c r="H142" s="67">
        <f>IF(D142&gt;=HORAS!$B$103,1,0)</f>
        <v>0</v>
      </c>
      <c r="I142" s="68">
        <f t="shared" si="58"/>
        <v>0</v>
      </c>
      <c r="J142" s="68">
        <f>IF(I142&lt;=HORAS!$B$115,0,IF(I142&lt;=HORAS!$B$116,0.25,IF(I142&lt;=HORAS!$B$117,0.5,IF(I142&lt;=HORAS!$B$114,0.75,1))))</f>
        <v>0</v>
      </c>
      <c r="K142" s="69">
        <f>IF(G142=1,0,IF(E142&gt;HORAS!$B$97,E142-HORAS!$B$97,0))</f>
        <v>0</v>
      </c>
      <c r="L142" s="68">
        <f t="shared" si="59"/>
        <v>0</v>
      </c>
      <c r="M142" s="68">
        <f t="shared" si="60"/>
        <v>0</v>
      </c>
      <c r="N142" s="67">
        <f t="shared" si="61"/>
        <v>0</v>
      </c>
      <c r="O142" s="67">
        <f>IF(E142&lt;HORAS!$B$97,J142,0)</f>
        <v>0</v>
      </c>
      <c r="P142" s="67">
        <f t="shared" si="62"/>
        <v>0</v>
      </c>
      <c r="Q142" s="67">
        <f>IF(E142&gt;HORAS!$B$97,J142,0)</f>
        <v>0</v>
      </c>
      <c r="R142" s="67">
        <f t="shared" si="63"/>
        <v>0</v>
      </c>
      <c r="S142" s="67">
        <f t="shared" si="64"/>
        <v>0</v>
      </c>
      <c r="T142" s="67"/>
      <c r="U142" s="67">
        <f t="shared" si="65"/>
        <v>6</v>
      </c>
      <c r="V142" s="70" t="e">
        <f>VLOOKUP(C142,HORAS!$A$120:$A$137,1,FALSE)</f>
        <v>#N/A</v>
      </c>
      <c r="W142" s="67" t="b">
        <f t="shared" si="66"/>
        <v>1</v>
      </c>
      <c r="X142" s="59">
        <f t="shared" si="67"/>
        <v>0</v>
      </c>
      <c r="Y142" s="71">
        <f t="shared" si="68"/>
        <v>0</v>
      </c>
      <c r="Z142" s="71">
        <f t="shared" si="69"/>
        <v>0</v>
      </c>
      <c r="AA142" s="67">
        <f t="shared" si="70"/>
        <v>0</v>
      </c>
      <c r="AB142" s="67">
        <f t="shared" si="71"/>
        <v>0</v>
      </c>
      <c r="AC142" s="69">
        <f>IF(U142=7,IF(E142&gt;HORAS!$B$97,E142-HORAS!$B$97,0),IF(W142=FALSE,IF(E142&gt;HORAS!$B$97,E142-HORAS!$B$97,0),0))</f>
        <v>0</v>
      </c>
      <c r="AD142" s="71">
        <f t="shared" si="72"/>
        <v>0</v>
      </c>
      <c r="AE142" s="71">
        <f t="shared" si="73"/>
        <v>0</v>
      </c>
      <c r="AF142" s="68">
        <f>IF(AE142&lt;=HORAS!$B$115,0,IF(AE142&lt;=HORAS!$B$116,0.25,IF(AE142&lt;=HORAS!$B$117,0.5,IF(AE142&lt;=HORAS!$B$114,0.75,1))))</f>
        <v>0</v>
      </c>
      <c r="AG142" s="67">
        <f t="shared" si="74"/>
        <v>0</v>
      </c>
      <c r="AH142" s="67">
        <f>IF(AA142&gt;=8,IF(E142&lt;HORAS!$B$97,AF142,0),0)</f>
        <v>0</v>
      </c>
      <c r="AI142" s="67">
        <f>IF(E142&gt;=HORAS!$B$97,AF142,0)</f>
        <v>0</v>
      </c>
      <c r="AJ142" s="67">
        <f t="shared" si="56"/>
        <v>0</v>
      </c>
      <c r="AK142" s="67">
        <f t="shared" si="56"/>
        <v>0</v>
      </c>
      <c r="AL142" s="71">
        <f t="shared" si="75"/>
        <v>0</v>
      </c>
      <c r="AN142" s="59">
        <f t="shared" si="76"/>
        <v>0</v>
      </c>
      <c r="AO142" s="58">
        <f>IF(H142=1,IF(D142&lt;HORAS!$B$104,HORAS!$D$104-HORAS!$B$104,HORAS!$D$104-D142),0)</f>
        <v>0</v>
      </c>
      <c r="AP142" s="58">
        <f>IF(H142=1,IF(E142&gt;HORAS!$C$104,HORAS!$C$104,E142),0)</f>
        <v>0</v>
      </c>
      <c r="AQ142" s="58">
        <f t="shared" si="77"/>
        <v>0</v>
      </c>
      <c r="AR142" s="72">
        <f t="shared" si="78"/>
        <v>0</v>
      </c>
      <c r="AS142" s="72">
        <f t="shared" si="79"/>
        <v>0</v>
      </c>
      <c r="AT142" s="68">
        <f>IF(AS142&lt;=HORAS!$B$115,0,IF(AS142&lt;=HORAS!$B$116,0.25,IF(AS142&lt;=HORAS!$B$117,0.5,IF(AS142&lt;=HORAS!$B$114,0.75,1))))</f>
        <v>0</v>
      </c>
      <c r="AU142" s="67">
        <f t="shared" si="80"/>
        <v>0</v>
      </c>
      <c r="AV142" s="59">
        <f>IF(H142=1,IF(E142&gt;HORAS!$C$104,E142-HORAS!$C$104),0)</f>
        <v>0</v>
      </c>
      <c r="AW142" s="67">
        <f t="shared" si="81"/>
        <v>0</v>
      </c>
      <c r="AX142" s="67">
        <f t="shared" si="82"/>
        <v>0</v>
      </c>
      <c r="AY142" s="68">
        <f>IF(AX142&lt;=HORAS!$B$115,0,IF(AX142&lt;=HORAS!$B$116,0.25,IF(AX142&lt;=HORAS!$B$117,0.5,IF(AX142&lt;=HORAS!$B$114,0.75,1))))</f>
        <v>0</v>
      </c>
      <c r="AZ142" s="67">
        <f t="shared" si="83"/>
        <v>0</v>
      </c>
      <c r="BA142" s="67"/>
    </row>
    <row r="143" spans="1:53" s="72" customFormat="1" hidden="1" x14ac:dyDescent="0.2">
      <c r="A143" s="64" t="s">
        <v>225</v>
      </c>
      <c r="B143" s="64" t="s">
        <v>252</v>
      </c>
      <c r="C143" s="61"/>
      <c r="D143" s="62"/>
      <c r="E143" s="59"/>
      <c r="F143" s="66">
        <f>IF(G143=1,0,IF(E143&gt;HORAS!$B$96,E143-HORAS!$B$96,))</f>
        <v>0</v>
      </c>
      <c r="G143" s="67">
        <f t="shared" si="57"/>
        <v>0</v>
      </c>
      <c r="H143" s="67">
        <f>IF(D143&gt;=HORAS!$B$103,1,0)</f>
        <v>0</v>
      </c>
      <c r="I143" s="68">
        <f t="shared" si="58"/>
        <v>0</v>
      </c>
      <c r="J143" s="68">
        <f>IF(I143&lt;=HORAS!$B$115,0,IF(I143&lt;=HORAS!$B$116,0.25,IF(I143&lt;=HORAS!$B$117,0.5,IF(I143&lt;=HORAS!$B$114,0.75,1))))</f>
        <v>0</v>
      </c>
      <c r="K143" s="69">
        <f>IF(G143=1,0,IF(E143&gt;HORAS!$B$97,E143-HORAS!$B$97,0))</f>
        <v>0</v>
      </c>
      <c r="L143" s="68">
        <f t="shared" si="59"/>
        <v>0</v>
      </c>
      <c r="M143" s="68">
        <f t="shared" si="60"/>
        <v>0</v>
      </c>
      <c r="N143" s="67">
        <f t="shared" si="61"/>
        <v>0</v>
      </c>
      <c r="O143" s="67">
        <f>IF(E143&lt;HORAS!$B$97,J143,0)</f>
        <v>0</v>
      </c>
      <c r="P143" s="67">
        <f t="shared" si="62"/>
        <v>0</v>
      </c>
      <c r="Q143" s="67">
        <f>IF(E143&gt;HORAS!$B$97,J143,0)</f>
        <v>0</v>
      </c>
      <c r="R143" s="67">
        <f t="shared" si="63"/>
        <v>0</v>
      </c>
      <c r="S143" s="67">
        <f t="shared" si="64"/>
        <v>0</v>
      </c>
      <c r="T143" s="67"/>
      <c r="U143" s="67">
        <f t="shared" si="65"/>
        <v>6</v>
      </c>
      <c r="V143" s="70" t="e">
        <f>VLOOKUP(C143,HORAS!$A$120:$A$137,1,FALSE)</f>
        <v>#N/A</v>
      </c>
      <c r="W143" s="67" t="b">
        <f t="shared" si="66"/>
        <v>1</v>
      </c>
      <c r="X143" s="59">
        <f t="shared" si="67"/>
        <v>0</v>
      </c>
      <c r="Y143" s="71">
        <f t="shared" si="68"/>
        <v>0</v>
      </c>
      <c r="Z143" s="71">
        <f t="shared" si="69"/>
        <v>0</v>
      </c>
      <c r="AA143" s="67">
        <f t="shared" si="70"/>
        <v>0</v>
      </c>
      <c r="AB143" s="67">
        <f t="shared" si="71"/>
        <v>0</v>
      </c>
      <c r="AC143" s="69">
        <f>IF(U143=7,IF(E143&gt;HORAS!$B$97,E143-HORAS!$B$97,0),IF(W143=FALSE,IF(E143&gt;HORAS!$B$97,E143-HORAS!$B$97,0),0))</f>
        <v>0</v>
      </c>
      <c r="AD143" s="71">
        <f t="shared" si="72"/>
        <v>0</v>
      </c>
      <c r="AE143" s="71">
        <f t="shared" si="73"/>
        <v>0</v>
      </c>
      <c r="AF143" s="68">
        <f>IF(AE143&lt;=HORAS!$B$115,0,IF(AE143&lt;=HORAS!$B$116,0.25,IF(AE143&lt;=HORAS!$B$117,0.5,IF(AE143&lt;=HORAS!$B$114,0.75,1))))</f>
        <v>0</v>
      </c>
      <c r="AG143" s="67">
        <f t="shared" si="74"/>
        <v>0</v>
      </c>
      <c r="AH143" s="67">
        <f>IF(AA143&gt;=8,IF(E143&lt;HORAS!$B$97,AF143,0),0)</f>
        <v>0</v>
      </c>
      <c r="AI143" s="67">
        <f>IF(E143&gt;=HORAS!$B$97,AF143,0)</f>
        <v>0</v>
      </c>
      <c r="AJ143" s="67">
        <f t="shared" si="56"/>
        <v>0</v>
      </c>
      <c r="AK143" s="67">
        <f t="shared" si="56"/>
        <v>0</v>
      </c>
      <c r="AL143" s="71">
        <f t="shared" si="75"/>
        <v>0</v>
      </c>
      <c r="AN143" s="59">
        <f t="shared" si="76"/>
        <v>0</v>
      </c>
      <c r="AO143" s="58">
        <f>IF(H143=1,IF(D143&lt;HORAS!$B$104,HORAS!$D$104-HORAS!$B$104,HORAS!$D$104-D143),0)</f>
        <v>0</v>
      </c>
      <c r="AP143" s="58">
        <f>IF(H143=1,IF(E143&gt;HORAS!$C$104,HORAS!$C$104,E143),0)</f>
        <v>0</v>
      </c>
      <c r="AQ143" s="58">
        <f t="shared" si="77"/>
        <v>0</v>
      </c>
      <c r="AR143" s="72">
        <f t="shared" si="78"/>
        <v>0</v>
      </c>
      <c r="AS143" s="72">
        <f t="shared" si="79"/>
        <v>0</v>
      </c>
      <c r="AT143" s="68">
        <f>IF(AS143&lt;=HORAS!$B$115,0,IF(AS143&lt;=HORAS!$B$116,0.25,IF(AS143&lt;=HORAS!$B$117,0.5,IF(AS143&lt;=HORAS!$B$114,0.75,1))))</f>
        <v>0</v>
      </c>
      <c r="AU143" s="67">
        <f t="shared" si="80"/>
        <v>0</v>
      </c>
      <c r="AV143" s="59">
        <f>IF(H143=1,IF(E143&gt;HORAS!$C$104,E143-HORAS!$C$104),0)</f>
        <v>0</v>
      </c>
      <c r="AW143" s="67">
        <f t="shared" si="81"/>
        <v>0</v>
      </c>
      <c r="AX143" s="67">
        <f t="shared" si="82"/>
        <v>0</v>
      </c>
      <c r="AY143" s="68">
        <f>IF(AX143&lt;=HORAS!$B$115,0,IF(AX143&lt;=HORAS!$B$116,0.25,IF(AX143&lt;=HORAS!$B$117,0.5,IF(AX143&lt;=HORAS!$B$114,0.75,1))))</f>
        <v>0</v>
      </c>
      <c r="AZ143" s="67">
        <f t="shared" si="83"/>
        <v>0</v>
      </c>
      <c r="BA143" s="67"/>
    </row>
    <row r="144" spans="1:53" s="72" customFormat="1" hidden="1" x14ac:dyDescent="0.2">
      <c r="A144" s="64" t="s">
        <v>225</v>
      </c>
      <c r="B144" s="64" t="s">
        <v>252</v>
      </c>
      <c r="C144" s="61"/>
      <c r="D144" s="62"/>
      <c r="E144" s="59"/>
      <c r="F144" s="66">
        <f>IF(G144=1,0,IF(E144&gt;HORAS!$B$96,E144-HORAS!$B$96,))</f>
        <v>0</v>
      </c>
      <c r="G144" s="67">
        <f t="shared" si="57"/>
        <v>0</v>
      </c>
      <c r="H144" s="67">
        <f>IF(D144&gt;=HORAS!$B$103,1,0)</f>
        <v>0</v>
      </c>
      <c r="I144" s="68">
        <f t="shared" si="58"/>
        <v>0</v>
      </c>
      <c r="J144" s="68">
        <f>IF(I144&lt;=HORAS!$B$115,0,IF(I144&lt;=HORAS!$B$116,0.25,IF(I144&lt;=HORAS!$B$117,0.5,IF(I144&lt;=HORAS!$B$114,0.75,1))))</f>
        <v>0</v>
      </c>
      <c r="K144" s="69">
        <f>IF(G144=1,0,IF(E144&gt;HORAS!$B$97,E144-HORAS!$B$97,0))</f>
        <v>0</v>
      </c>
      <c r="L144" s="68">
        <f t="shared" si="59"/>
        <v>0</v>
      </c>
      <c r="M144" s="68">
        <f t="shared" si="60"/>
        <v>0</v>
      </c>
      <c r="N144" s="67">
        <f t="shared" si="61"/>
        <v>0</v>
      </c>
      <c r="O144" s="67">
        <f>IF(E144&lt;HORAS!$B$97,J144,0)</f>
        <v>0</v>
      </c>
      <c r="P144" s="67">
        <f t="shared" si="62"/>
        <v>0</v>
      </c>
      <c r="Q144" s="67">
        <f>IF(E144&gt;HORAS!$B$97,J144,0)</f>
        <v>0</v>
      </c>
      <c r="R144" s="67">
        <f t="shared" si="63"/>
        <v>0</v>
      </c>
      <c r="S144" s="67">
        <f t="shared" si="64"/>
        <v>0</v>
      </c>
      <c r="T144" s="67"/>
      <c r="U144" s="67">
        <f t="shared" si="65"/>
        <v>6</v>
      </c>
      <c r="V144" s="70" t="e">
        <f>VLOOKUP(C144,HORAS!$A$120:$A$137,1,FALSE)</f>
        <v>#N/A</v>
      </c>
      <c r="W144" s="67" t="b">
        <f t="shared" si="66"/>
        <v>1</v>
      </c>
      <c r="X144" s="59">
        <f t="shared" si="67"/>
        <v>0</v>
      </c>
      <c r="Y144" s="71">
        <f t="shared" si="68"/>
        <v>0</v>
      </c>
      <c r="Z144" s="71">
        <f t="shared" si="69"/>
        <v>0</v>
      </c>
      <c r="AA144" s="67">
        <f t="shared" si="70"/>
        <v>0</v>
      </c>
      <c r="AB144" s="67">
        <f t="shared" si="71"/>
        <v>0</v>
      </c>
      <c r="AC144" s="69">
        <f>IF(U144=7,IF(E144&gt;HORAS!$B$97,E144-HORAS!$B$97,0),IF(W144=FALSE,IF(E144&gt;HORAS!$B$97,E144-HORAS!$B$97,0),0))</f>
        <v>0</v>
      </c>
      <c r="AD144" s="71">
        <f t="shared" si="72"/>
        <v>0</v>
      </c>
      <c r="AE144" s="71">
        <f t="shared" si="73"/>
        <v>0</v>
      </c>
      <c r="AF144" s="68">
        <f>IF(AE144&lt;=HORAS!$B$115,0,IF(AE144&lt;=HORAS!$B$116,0.25,IF(AE144&lt;=HORAS!$B$117,0.5,IF(AE144&lt;=HORAS!$B$114,0.75,1))))</f>
        <v>0</v>
      </c>
      <c r="AG144" s="67">
        <f t="shared" si="74"/>
        <v>0</v>
      </c>
      <c r="AH144" s="67">
        <f>IF(AA144&gt;=8,IF(E144&lt;HORAS!$B$97,AF144,0),0)</f>
        <v>0</v>
      </c>
      <c r="AI144" s="67">
        <f>IF(E144&gt;=HORAS!$B$97,AF144,0)</f>
        <v>0</v>
      </c>
      <c r="AJ144" s="67">
        <f t="shared" si="56"/>
        <v>0</v>
      </c>
      <c r="AK144" s="67">
        <f t="shared" si="56"/>
        <v>0</v>
      </c>
      <c r="AL144" s="71">
        <f t="shared" si="75"/>
        <v>0</v>
      </c>
      <c r="AN144" s="59">
        <f t="shared" si="76"/>
        <v>0</v>
      </c>
      <c r="AO144" s="58">
        <f>IF(H144=1,IF(D144&lt;HORAS!$B$104,HORAS!$D$104-HORAS!$B$104,HORAS!$D$104-D144),0)</f>
        <v>0</v>
      </c>
      <c r="AP144" s="58">
        <f>IF(H144=1,IF(E144&gt;HORAS!$C$104,HORAS!$C$104,E144),0)</f>
        <v>0</v>
      </c>
      <c r="AQ144" s="58">
        <f t="shared" si="77"/>
        <v>0</v>
      </c>
      <c r="AR144" s="72">
        <f t="shared" si="78"/>
        <v>0</v>
      </c>
      <c r="AS144" s="72">
        <f t="shared" si="79"/>
        <v>0</v>
      </c>
      <c r="AT144" s="68">
        <f>IF(AS144&lt;=HORAS!$B$115,0,IF(AS144&lt;=HORAS!$B$116,0.25,IF(AS144&lt;=HORAS!$B$117,0.5,IF(AS144&lt;=HORAS!$B$114,0.75,1))))</f>
        <v>0</v>
      </c>
      <c r="AU144" s="67">
        <f t="shared" si="80"/>
        <v>0</v>
      </c>
      <c r="AV144" s="59">
        <f>IF(H144=1,IF(E144&gt;HORAS!$C$104,E144-HORAS!$C$104),0)</f>
        <v>0</v>
      </c>
      <c r="AW144" s="67">
        <f t="shared" si="81"/>
        <v>0</v>
      </c>
      <c r="AX144" s="67">
        <f t="shared" si="82"/>
        <v>0</v>
      </c>
      <c r="AY144" s="68">
        <f>IF(AX144&lt;=HORAS!$B$115,0,IF(AX144&lt;=HORAS!$B$116,0.25,IF(AX144&lt;=HORAS!$B$117,0.5,IF(AX144&lt;=HORAS!$B$114,0.75,1))))</f>
        <v>0</v>
      </c>
      <c r="AZ144" s="67">
        <f t="shared" si="83"/>
        <v>0</v>
      </c>
      <c r="BA144" s="67"/>
    </row>
    <row r="145" spans="1:53" s="72" customFormat="1" hidden="1" x14ac:dyDescent="0.2">
      <c r="A145" s="64" t="s">
        <v>225</v>
      </c>
      <c r="B145" s="64" t="s">
        <v>252</v>
      </c>
      <c r="C145" s="61"/>
      <c r="D145" s="62"/>
      <c r="E145" s="59"/>
      <c r="F145" s="66">
        <f>IF(G145=1,0,IF(E145&gt;HORAS!$B$96,E145-HORAS!$B$96,))</f>
        <v>0</v>
      </c>
      <c r="G145" s="67">
        <f t="shared" si="57"/>
        <v>0</v>
      </c>
      <c r="H145" s="67">
        <f>IF(D145&gt;=HORAS!$B$103,1,0)</f>
        <v>0</v>
      </c>
      <c r="I145" s="68">
        <f t="shared" si="58"/>
        <v>0</v>
      </c>
      <c r="J145" s="68">
        <f>IF(I145&lt;=HORAS!$B$115,0,IF(I145&lt;=HORAS!$B$116,0.25,IF(I145&lt;=HORAS!$B$117,0.5,IF(I145&lt;=HORAS!$B$114,0.75,1))))</f>
        <v>0</v>
      </c>
      <c r="K145" s="69">
        <f>IF(G145=1,0,IF(E145&gt;HORAS!$B$97,E145-HORAS!$B$97,0))</f>
        <v>0</v>
      </c>
      <c r="L145" s="68">
        <f t="shared" si="59"/>
        <v>0</v>
      </c>
      <c r="M145" s="68">
        <f t="shared" si="60"/>
        <v>0</v>
      </c>
      <c r="N145" s="67">
        <f t="shared" si="61"/>
        <v>0</v>
      </c>
      <c r="O145" s="67">
        <f>IF(E145&lt;HORAS!$B$97,J145,0)</f>
        <v>0</v>
      </c>
      <c r="P145" s="67">
        <f t="shared" si="62"/>
        <v>0</v>
      </c>
      <c r="Q145" s="67">
        <f>IF(E145&gt;HORAS!$B$97,J145,0)</f>
        <v>0</v>
      </c>
      <c r="R145" s="67">
        <f t="shared" si="63"/>
        <v>0</v>
      </c>
      <c r="S145" s="67">
        <f t="shared" si="64"/>
        <v>0</v>
      </c>
      <c r="T145" s="67"/>
      <c r="U145" s="67">
        <f t="shared" si="65"/>
        <v>6</v>
      </c>
      <c r="V145" s="70" t="e">
        <f>VLOOKUP(C145,HORAS!$A$120:$A$137,1,FALSE)</f>
        <v>#N/A</v>
      </c>
      <c r="W145" s="67" t="b">
        <f t="shared" si="66"/>
        <v>1</v>
      </c>
      <c r="X145" s="59">
        <f t="shared" si="67"/>
        <v>0</v>
      </c>
      <c r="Y145" s="71">
        <f t="shared" si="68"/>
        <v>0</v>
      </c>
      <c r="Z145" s="71">
        <f t="shared" si="69"/>
        <v>0</v>
      </c>
      <c r="AA145" s="67">
        <f t="shared" si="70"/>
        <v>0</v>
      </c>
      <c r="AB145" s="67">
        <f t="shared" si="71"/>
        <v>0</v>
      </c>
      <c r="AC145" s="69">
        <f>IF(U145=7,IF(E145&gt;HORAS!$B$97,E145-HORAS!$B$97,0),IF(W145=FALSE,IF(E145&gt;HORAS!$B$97,E145-HORAS!$B$97,0),0))</f>
        <v>0</v>
      </c>
      <c r="AD145" s="71">
        <f t="shared" si="72"/>
        <v>0</v>
      </c>
      <c r="AE145" s="71">
        <f t="shared" si="73"/>
        <v>0</v>
      </c>
      <c r="AF145" s="68">
        <f>IF(AE145&lt;=HORAS!$B$115,0,IF(AE145&lt;=HORAS!$B$116,0.25,IF(AE145&lt;=HORAS!$B$117,0.5,IF(AE145&lt;=HORAS!$B$114,0.75,1))))</f>
        <v>0</v>
      </c>
      <c r="AG145" s="67">
        <f t="shared" si="74"/>
        <v>0</v>
      </c>
      <c r="AH145" s="67">
        <f>IF(AA145&gt;=8,IF(E145&lt;HORAS!$B$97,AF145,0),0)</f>
        <v>0</v>
      </c>
      <c r="AI145" s="67">
        <f>IF(E145&gt;=HORAS!$B$97,AF145,0)</f>
        <v>0</v>
      </c>
      <c r="AJ145" s="67">
        <f t="shared" si="56"/>
        <v>0</v>
      </c>
      <c r="AK145" s="67">
        <f t="shared" si="56"/>
        <v>0</v>
      </c>
      <c r="AL145" s="71">
        <f t="shared" si="75"/>
        <v>0</v>
      </c>
      <c r="AN145" s="59">
        <f t="shared" si="76"/>
        <v>0</v>
      </c>
      <c r="AO145" s="58">
        <f>IF(H145=1,IF(D145&lt;HORAS!$B$104,HORAS!$D$104-HORAS!$B$104,HORAS!$D$104-D145),0)</f>
        <v>0</v>
      </c>
      <c r="AP145" s="58">
        <f>IF(H145=1,IF(E145&gt;HORAS!$C$104,HORAS!$C$104,E145),0)</f>
        <v>0</v>
      </c>
      <c r="AQ145" s="58">
        <f t="shared" si="77"/>
        <v>0</v>
      </c>
      <c r="AR145" s="72">
        <f t="shared" si="78"/>
        <v>0</v>
      </c>
      <c r="AS145" s="72">
        <f t="shared" si="79"/>
        <v>0</v>
      </c>
      <c r="AT145" s="68">
        <f>IF(AS145&lt;=HORAS!$B$115,0,IF(AS145&lt;=HORAS!$B$116,0.25,IF(AS145&lt;=HORAS!$B$117,0.5,IF(AS145&lt;=HORAS!$B$114,0.75,1))))</f>
        <v>0</v>
      </c>
      <c r="AU145" s="67">
        <f t="shared" si="80"/>
        <v>0</v>
      </c>
      <c r="AV145" s="59">
        <f>IF(H145=1,IF(E145&gt;HORAS!$C$104,E145-HORAS!$C$104),0)</f>
        <v>0</v>
      </c>
      <c r="AW145" s="67">
        <f t="shared" si="81"/>
        <v>0</v>
      </c>
      <c r="AX145" s="67">
        <f t="shared" si="82"/>
        <v>0</v>
      </c>
      <c r="AY145" s="68">
        <f>IF(AX145&lt;=HORAS!$B$115,0,IF(AX145&lt;=HORAS!$B$116,0.25,IF(AX145&lt;=HORAS!$B$117,0.5,IF(AX145&lt;=HORAS!$B$114,0.75,1))))</f>
        <v>0</v>
      </c>
      <c r="AZ145" s="67">
        <f t="shared" si="83"/>
        <v>0</v>
      </c>
      <c r="BA145" s="67"/>
    </row>
    <row r="146" spans="1:53" s="72" customFormat="1" hidden="1" x14ac:dyDescent="0.2">
      <c r="A146" s="64" t="s">
        <v>225</v>
      </c>
      <c r="B146" s="64" t="s">
        <v>252</v>
      </c>
      <c r="C146" s="61"/>
      <c r="D146" s="62"/>
      <c r="E146" s="59"/>
      <c r="F146" s="66">
        <f>IF(G146=1,0,IF(E146&gt;HORAS!$B$96,E146-HORAS!$B$96,))</f>
        <v>0</v>
      </c>
      <c r="G146" s="67">
        <f t="shared" si="57"/>
        <v>0</v>
      </c>
      <c r="H146" s="67">
        <f>IF(D146&gt;=HORAS!$B$103,1,0)</f>
        <v>0</v>
      </c>
      <c r="I146" s="68">
        <f t="shared" si="58"/>
        <v>0</v>
      </c>
      <c r="J146" s="68">
        <f>IF(I146&lt;=HORAS!$B$115,0,IF(I146&lt;=HORAS!$B$116,0.25,IF(I146&lt;=HORAS!$B$117,0.5,IF(I146&lt;=HORAS!$B$114,0.75,1))))</f>
        <v>0</v>
      </c>
      <c r="K146" s="69">
        <f>IF(G146=1,0,IF(E146&gt;HORAS!$B$97,E146-HORAS!$B$97,0))</f>
        <v>0</v>
      </c>
      <c r="L146" s="68">
        <f t="shared" si="59"/>
        <v>0</v>
      </c>
      <c r="M146" s="68">
        <f t="shared" si="60"/>
        <v>0</v>
      </c>
      <c r="N146" s="67">
        <f t="shared" si="61"/>
        <v>0</v>
      </c>
      <c r="O146" s="67">
        <f>IF(E146&lt;HORAS!$B$97,J146,0)</f>
        <v>0</v>
      </c>
      <c r="P146" s="67">
        <f t="shared" si="62"/>
        <v>0</v>
      </c>
      <c r="Q146" s="67">
        <f>IF(E146&gt;HORAS!$B$97,J146,0)</f>
        <v>0</v>
      </c>
      <c r="R146" s="67">
        <f t="shared" si="63"/>
        <v>0</v>
      </c>
      <c r="S146" s="67">
        <f t="shared" si="64"/>
        <v>0</v>
      </c>
      <c r="T146" s="67"/>
      <c r="U146" s="67">
        <f t="shared" si="65"/>
        <v>6</v>
      </c>
      <c r="V146" s="70" t="e">
        <f>VLOOKUP(C146,HORAS!$A$120:$A$137,1,FALSE)</f>
        <v>#N/A</v>
      </c>
      <c r="W146" s="67" t="b">
        <f t="shared" si="66"/>
        <v>1</v>
      </c>
      <c r="X146" s="59">
        <f t="shared" si="67"/>
        <v>0</v>
      </c>
      <c r="Y146" s="71">
        <f t="shared" si="68"/>
        <v>0</v>
      </c>
      <c r="Z146" s="71">
        <f t="shared" si="69"/>
        <v>0</v>
      </c>
      <c r="AA146" s="67">
        <f t="shared" si="70"/>
        <v>0</v>
      </c>
      <c r="AB146" s="67">
        <f t="shared" si="71"/>
        <v>0</v>
      </c>
      <c r="AC146" s="69">
        <f>IF(U146=7,IF(E146&gt;HORAS!$B$97,E146-HORAS!$B$97,0),IF(W146=FALSE,IF(E146&gt;HORAS!$B$97,E146-HORAS!$B$97,0),0))</f>
        <v>0</v>
      </c>
      <c r="AD146" s="71">
        <f t="shared" si="72"/>
        <v>0</v>
      </c>
      <c r="AE146" s="71">
        <f t="shared" si="73"/>
        <v>0</v>
      </c>
      <c r="AF146" s="68">
        <f>IF(AE146&lt;=HORAS!$B$115,0,IF(AE146&lt;=HORAS!$B$116,0.25,IF(AE146&lt;=HORAS!$B$117,0.5,IF(AE146&lt;=HORAS!$B$114,0.75,1))))</f>
        <v>0</v>
      </c>
      <c r="AG146" s="67">
        <f t="shared" si="74"/>
        <v>0</v>
      </c>
      <c r="AH146" s="67">
        <f>IF(AA146&gt;=8,IF(E146&lt;HORAS!$B$97,AF146,0),0)</f>
        <v>0</v>
      </c>
      <c r="AI146" s="67">
        <f>IF(E146&gt;=HORAS!$B$97,AF146,0)</f>
        <v>0</v>
      </c>
      <c r="AJ146" s="67">
        <f t="shared" si="56"/>
        <v>0</v>
      </c>
      <c r="AK146" s="67">
        <f t="shared" si="56"/>
        <v>0</v>
      </c>
      <c r="AL146" s="71">
        <f t="shared" si="75"/>
        <v>0</v>
      </c>
      <c r="AN146" s="59">
        <f t="shared" si="76"/>
        <v>0</v>
      </c>
      <c r="AO146" s="58">
        <f>IF(H146=1,IF(D146&lt;HORAS!$B$104,HORAS!$D$104-HORAS!$B$104,HORAS!$D$104-D146),0)</f>
        <v>0</v>
      </c>
      <c r="AP146" s="58">
        <f>IF(H146=1,IF(E146&gt;HORAS!$C$104,HORAS!$C$104,E146),0)</f>
        <v>0</v>
      </c>
      <c r="AQ146" s="58">
        <f t="shared" si="77"/>
        <v>0</v>
      </c>
      <c r="AR146" s="72">
        <f t="shared" si="78"/>
        <v>0</v>
      </c>
      <c r="AS146" s="72">
        <f t="shared" si="79"/>
        <v>0</v>
      </c>
      <c r="AT146" s="68">
        <f>IF(AS146&lt;=HORAS!$B$115,0,IF(AS146&lt;=HORAS!$B$116,0.25,IF(AS146&lt;=HORAS!$B$117,0.5,IF(AS146&lt;=HORAS!$B$114,0.75,1))))</f>
        <v>0</v>
      </c>
      <c r="AU146" s="67">
        <f t="shared" si="80"/>
        <v>0</v>
      </c>
      <c r="AV146" s="59">
        <f>IF(H146=1,IF(E146&gt;HORAS!$C$104,E146-HORAS!$C$104),0)</f>
        <v>0</v>
      </c>
      <c r="AW146" s="67">
        <f t="shared" si="81"/>
        <v>0</v>
      </c>
      <c r="AX146" s="67">
        <f t="shared" si="82"/>
        <v>0</v>
      </c>
      <c r="AY146" s="68">
        <f>IF(AX146&lt;=HORAS!$B$115,0,IF(AX146&lt;=HORAS!$B$116,0.25,IF(AX146&lt;=HORAS!$B$117,0.5,IF(AX146&lt;=HORAS!$B$114,0.75,1))))</f>
        <v>0</v>
      </c>
      <c r="AZ146" s="67">
        <f t="shared" si="83"/>
        <v>0</v>
      </c>
      <c r="BA146" s="67"/>
    </row>
    <row r="147" spans="1:53" s="72" customFormat="1" hidden="1" x14ac:dyDescent="0.2">
      <c r="A147" s="64" t="s">
        <v>225</v>
      </c>
      <c r="B147" s="64" t="s">
        <v>252</v>
      </c>
      <c r="C147" s="61"/>
      <c r="D147" s="62"/>
      <c r="E147" s="59"/>
      <c r="F147" s="66">
        <f>IF(G147=1,0,IF(E147&gt;HORAS!$B$96,E147-HORAS!$B$96,))</f>
        <v>0</v>
      </c>
      <c r="G147" s="67">
        <f t="shared" si="57"/>
        <v>0</v>
      </c>
      <c r="H147" s="67">
        <f>IF(D147&gt;=HORAS!$B$103,1,0)</f>
        <v>0</v>
      </c>
      <c r="I147" s="68">
        <f t="shared" si="58"/>
        <v>0</v>
      </c>
      <c r="J147" s="68">
        <f>IF(I147&lt;=HORAS!$B$115,0,IF(I147&lt;=HORAS!$B$116,0.25,IF(I147&lt;=HORAS!$B$117,0.5,IF(I147&lt;=HORAS!$B$114,0.75,1))))</f>
        <v>0</v>
      </c>
      <c r="K147" s="69">
        <f>IF(G147=1,0,IF(E147&gt;HORAS!$B$97,E147-HORAS!$B$97,0))</f>
        <v>0</v>
      </c>
      <c r="L147" s="68">
        <f t="shared" si="59"/>
        <v>0</v>
      </c>
      <c r="M147" s="68">
        <f t="shared" si="60"/>
        <v>0</v>
      </c>
      <c r="N147" s="67">
        <f t="shared" si="61"/>
        <v>0</v>
      </c>
      <c r="O147" s="67">
        <f>IF(E147&lt;HORAS!$B$97,J147,0)</f>
        <v>0</v>
      </c>
      <c r="P147" s="67">
        <f t="shared" si="62"/>
        <v>0</v>
      </c>
      <c r="Q147" s="67">
        <f>IF(E147&gt;HORAS!$B$97,J147,0)</f>
        <v>0</v>
      </c>
      <c r="R147" s="67">
        <f t="shared" si="63"/>
        <v>0</v>
      </c>
      <c r="S147" s="67">
        <f t="shared" si="64"/>
        <v>0</v>
      </c>
      <c r="T147" s="67"/>
      <c r="U147" s="67">
        <f t="shared" si="65"/>
        <v>6</v>
      </c>
      <c r="V147" s="70" t="e">
        <f>VLOOKUP(C147,HORAS!$A$120:$A$137,1,FALSE)</f>
        <v>#N/A</v>
      </c>
      <c r="W147" s="67" t="b">
        <f t="shared" si="66"/>
        <v>1</v>
      </c>
      <c r="X147" s="59">
        <f t="shared" si="67"/>
        <v>0</v>
      </c>
      <c r="Y147" s="71">
        <f t="shared" si="68"/>
        <v>0</v>
      </c>
      <c r="Z147" s="71">
        <f t="shared" si="69"/>
        <v>0</v>
      </c>
      <c r="AA147" s="67">
        <f t="shared" si="70"/>
        <v>0</v>
      </c>
      <c r="AB147" s="67">
        <f t="shared" si="71"/>
        <v>0</v>
      </c>
      <c r="AC147" s="69">
        <f>IF(U147=7,IF(E147&gt;HORAS!$B$97,E147-HORAS!$B$97,0),IF(W147=FALSE,IF(E147&gt;HORAS!$B$97,E147-HORAS!$B$97,0),0))</f>
        <v>0</v>
      </c>
      <c r="AD147" s="71">
        <f t="shared" si="72"/>
        <v>0</v>
      </c>
      <c r="AE147" s="71">
        <f t="shared" si="73"/>
        <v>0</v>
      </c>
      <c r="AF147" s="68">
        <f>IF(AE147&lt;=HORAS!$B$115,0,IF(AE147&lt;=HORAS!$B$116,0.25,IF(AE147&lt;=HORAS!$B$117,0.5,IF(AE147&lt;=HORAS!$B$114,0.75,1))))</f>
        <v>0</v>
      </c>
      <c r="AG147" s="67">
        <f t="shared" si="74"/>
        <v>0</v>
      </c>
      <c r="AH147" s="67">
        <f>IF(AA147&gt;=8,IF(E147&lt;HORAS!$B$97,AF147,0),0)</f>
        <v>0</v>
      </c>
      <c r="AI147" s="67">
        <f>IF(E147&gt;=HORAS!$B$97,AF147,0)</f>
        <v>0</v>
      </c>
      <c r="AJ147" s="67">
        <f t="shared" si="56"/>
        <v>0</v>
      </c>
      <c r="AK147" s="67">
        <f t="shared" si="56"/>
        <v>0</v>
      </c>
      <c r="AL147" s="71">
        <f t="shared" si="75"/>
        <v>0</v>
      </c>
      <c r="AN147" s="59">
        <f t="shared" si="76"/>
        <v>0</v>
      </c>
      <c r="AO147" s="58">
        <f>IF(H147=1,IF(D147&lt;HORAS!$B$104,HORAS!$D$104-HORAS!$B$104,HORAS!$D$104-D147),0)</f>
        <v>0</v>
      </c>
      <c r="AP147" s="58">
        <f>IF(H147=1,IF(E147&gt;HORAS!$C$104,HORAS!$C$104,E147),0)</f>
        <v>0</v>
      </c>
      <c r="AQ147" s="58">
        <f t="shared" si="77"/>
        <v>0</v>
      </c>
      <c r="AR147" s="72">
        <f t="shared" si="78"/>
        <v>0</v>
      </c>
      <c r="AS147" s="72">
        <f t="shared" si="79"/>
        <v>0</v>
      </c>
      <c r="AT147" s="68">
        <f>IF(AS147&lt;=HORAS!$B$115,0,IF(AS147&lt;=HORAS!$B$116,0.25,IF(AS147&lt;=HORAS!$B$117,0.5,IF(AS147&lt;=HORAS!$B$114,0.75,1))))</f>
        <v>0</v>
      </c>
      <c r="AU147" s="67">
        <f t="shared" si="80"/>
        <v>0</v>
      </c>
      <c r="AV147" s="59">
        <f>IF(H147=1,IF(E147&gt;HORAS!$C$104,E147-HORAS!$C$104),0)</f>
        <v>0</v>
      </c>
      <c r="AW147" s="67">
        <f t="shared" si="81"/>
        <v>0</v>
      </c>
      <c r="AX147" s="67">
        <f t="shared" si="82"/>
        <v>0</v>
      </c>
      <c r="AY147" s="68">
        <f>IF(AX147&lt;=HORAS!$B$115,0,IF(AX147&lt;=HORAS!$B$116,0.25,IF(AX147&lt;=HORAS!$B$117,0.5,IF(AX147&lt;=HORAS!$B$114,0.75,1))))</f>
        <v>0</v>
      </c>
      <c r="AZ147" s="67">
        <f t="shared" si="83"/>
        <v>0</v>
      </c>
      <c r="BA147" s="67"/>
    </row>
    <row r="148" spans="1:53" s="72" customFormat="1" hidden="1" x14ac:dyDescent="0.2">
      <c r="A148" s="64" t="s">
        <v>225</v>
      </c>
      <c r="B148" s="64" t="s">
        <v>252</v>
      </c>
      <c r="C148" s="61"/>
      <c r="D148" s="62"/>
      <c r="E148" s="59"/>
      <c r="F148" s="66">
        <f>IF(G148=1,0,IF(E148&gt;HORAS!$B$96,E148-HORAS!$B$96,))</f>
        <v>0</v>
      </c>
      <c r="G148" s="67">
        <f t="shared" si="57"/>
        <v>0</v>
      </c>
      <c r="H148" s="67">
        <f>IF(D148&gt;=HORAS!$B$103,1,0)</f>
        <v>0</v>
      </c>
      <c r="I148" s="68">
        <f t="shared" si="58"/>
        <v>0</v>
      </c>
      <c r="J148" s="68">
        <f>IF(I148&lt;=HORAS!$B$115,0,IF(I148&lt;=HORAS!$B$116,0.25,IF(I148&lt;=HORAS!$B$117,0.5,IF(I148&lt;=HORAS!$B$114,0.75,1))))</f>
        <v>0</v>
      </c>
      <c r="K148" s="69">
        <f>IF(G148=1,0,IF(E148&gt;HORAS!$B$97,E148-HORAS!$B$97,0))</f>
        <v>0</v>
      </c>
      <c r="L148" s="68">
        <f t="shared" si="59"/>
        <v>0</v>
      </c>
      <c r="M148" s="68">
        <f t="shared" si="60"/>
        <v>0</v>
      </c>
      <c r="N148" s="67">
        <f t="shared" si="61"/>
        <v>0</v>
      </c>
      <c r="O148" s="67">
        <f>IF(E148&lt;HORAS!$B$97,J148,0)</f>
        <v>0</v>
      </c>
      <c r="P148" s="67">
        <f t="shared" si="62"/>
        <v>0</v>
      </c>
      <c r="Q148" s="67">
        <f>IF(E148&gt;HORAS!$B$97,J148,0)</f>
        <v>0</v>
      </c>
      <c r="R148" s="67">
        <f t="shared" si="63"/>
        <v>0</v>
      </c>
      <c r="S148" s="67">
        <f t="shared" si="64"/>
        <v>0</v>
      </c>
      <c r="T148" s="67"/>
      <c r="U148" s="67">
        <f t="shared" si="65"/>
        <v>6</v>
      </c>
      <c r="V148" s="70" t="e">
        <f>VLOOKUP(C148,HORAS!$A$120:$A$137,1,FALSE)</f>
        <v>#N/A</v>
      </c>
      <c r="W148" s="67" t="b">
        <f t="shared" si="66"/>
        <v>1</v>
      </c>
      <c r="X148" s="59">
        <f t="shared" si="67"/>
        <v>0</v>
      </c>
      <c r="Y148" s="71">
        <f t="shared" si="68"/>
        <v>0</v>
      </c>
      <c r="Z148" s="71">
        <f t="shared" si="69"/>
        <v>0</v>
      </c>
      <c r="AA148" s="67">
        <f t="shared" si="70"/>
        <v>0</v>
      </c>
      <c r="AB148" s="67">
        <f t="shared" si="71"/>
        <v>0</v>
      </c>
      <c r="AC148" s="69">
        <f>IF(U148=7,IF(E148&gt;HORAS!$B$97,E148-HORAS!$B$97,0),IF(W148=FALSE,IF(E148&gt;HORAS!$B$97,E148-HORAS!$B$97,0),0))</f>
        <v>0</v>
      </c>
      <c r="AD148" s="71">
        <f t="shared" si="72"/>
        <v>0</v>
      </c>
      <c r="AE148" s="71">
        <f t="shared" si="73"/>
        <v>0</v>
      </c>
      <c r="AF148" s="68">
        <f>IF(AE148&lt;=HORAS!$B$115,0,IF(AE148&lt;=HORAS!$B$116,0.25,IF(AE148&lt;=HORAS!$B$117,0.5,IF(AE148&lt;=HORAS!$B$114,0.75,1))))</f>
        <v>0</v>
      </c>
      <c r="AG148" s="67">
        <f t="shared" si="74"/>
        <v>0</v>
      </c>
      <c r="AH148" s="67">
        <f>IF(AA148&gt;=8,IF(E148&lt;HORAS!$B$97,AF148,0),0)</f>
        <v>0</v>
      </c>
      <c r="AI148" s="67">
        <f>IF(E148&gt;=HORAS!$B$97,AF148,0)</f>
        <v>0</v>
      </c>
      <c r="AJ148" s="67">
        <f t="shared" ref="AJ148:AK206" si="84">AA148+AG148</f>
        <v>0</v>
      </c>
      <c r="AK148" s="67">
        <f t="shared" si="84"/>
        <v>0</v>
      </c>
      <c r="AL148" s="71">
        <f t="shared" si="75"/>
        <v>0</v>
      </c>
      <c r="AN148" s="59">
        <f t="shared" si="76"/>
        <v>0</v>
      </c>
      <c r="AO148" s="58">
        <f>IF(H148=1,IF(D148&lt;HORAS!$B$104,HORAS!$D$104-HORAS!$B$104,HORAS!$D$104-D148),0)</f>
        <v>0</v>
      </c>
      <c r="AP148" s="58">
        <f>IF(H148=1,IF(E148&gt;HORAS!$C$104,HORAS!$C$104,E148),0)</f>
        <v>0</v>
      </c>
      <c r="AQ148" s="58">
        <f t="shared" si="77"/>
        <v>0</v>
      </c>
      <c r="AR148" s="72">
        <f t="shared" si="78"/>
        <v>0</v>
      </c>
      <c r="AS148" s="72">
        <f t="shared" si="79"/>
        <v>0</v>
      </c>
      <c r="AT148" s="68">
        <f>IF(AS148&lt;=HORAS!$B$115,0,IF(AS148&lt;=HORAS!$B$116,0.25,IF(AS148&lt;=HORAS!$B$117,0.5,IF(AS148&lt;=HORAS!$B$114,0.75,1))))</f>
        <v>0</v>
      </c>
      <c r="AU148" s="67">
        <f t="shared" si="80"/>
        <v>0</v>
      </c>
      <c r="AV148" s="59">
        <f>IF(H148=1,IF(E148&gt;HORAS!$C$104,E148-HORAS!$C$104),0)</f>
        <v>0</v>
      </c>
      <c r="AW148" s="67">
        <f t="shared" si="81"/>
        <v>0</v>
      </c>
      <c r="AX148" s="67">
        <f t="shared" si="82"/>
        <v>0</v>
      </c>
      <c r="AY148" s="68">
        <f>IF(AX148&lt;=HORAS!$B$115,0,IF(AX148&lt;=HORAS!$B$116,0.25,IF(AX148&lt;=HORAS!$B$117,0.5,IF(AX148&lt;=HORAS!$B$114,0.75,1))))</f>
        <v>0</v>
      </c>
      <c r="AZ148" s="67">
        <f t="shared" si="83"/>
        <v>0</v>
      </c>
      <c r="BA148" s="67"/>
    </row>
    <row r="149" spans="1:53" s="72" customFormat="1" hidden="1" x14ac:dyDescent="0.2">
      <c r="A149" s="64" t="s">
        <v>225</v>
      </c>
      <c r="B149" s="64" t="s">
        <v>252</v>
      </c>
      <c r="C149" s="61"/>
      <c r="D149" s="62"/>
      <c r="E149" s="59"/>
      <c r="F149" s="66">
        <f>IF(G149=1,0,IF(E149&gt;HORAS!$B$96,E149-HORAS!$B$96,))</f>
        <v>0</v>
      </c>
      <c r="G149" s="67">
        <f t="shared" si="57"/>
        <v>0</v>
      </c>
      <c r="H149" s="67">
        <f>IF(D149&gt;=HORAS!$B$103,1,0)</f>
        <v>0</v>
      </c>
      <c r="I149" s="68">
        <f t="shared" si="58"/>
        <v>0</v>
      </c>
      <c r="J149" s="68">
        <f>IF(I149&lt;=HORAS!$B$115,0,IF(I149&lt;=HORAS!$B$116,0.25,IF(I149&lt;=HORAS!$B$117,0.5,IF(I149&lt;=HORAS!$B$114,0.75,1))))</f>
        <v>0</v>
      </c>
      <c r="K149" s="69">
        <f>IF(G149=1,0,IF(E149&gt;HORAS!$B$97,E149-HORAS!$B$97,0))</f>
        <v>0</v>
      </c>
      <c r="L149" s="68">
        <f t="shared" si="59"/>
        <v>0</v>
      </c>
      <c r="M149" s="68">
        <f t="shared" si="60"/>
        <v>0</v>
      </c>
      <c r="N149" s="67">
        <f t="shared" si="61"/>
        <v>0</v>
      </c>
      <c r="O149" s="67">
        <f>IF(E149&lt;HORAS!$B$97,J149,0)</f>
        <v>0</v>
      </c>
      <c r="P149" s="67">
        <f t="shared" si="62"/>
        <v>0</v>
      </c>
      <c r="Q149" s="67">
        <f>IF(E149&gt;HORAS!$B$97,J149,0)</f>
        <v>0</v>
      </c>
      <c r="R149" s="67">
        <f t="shared" si="63"/>
        <v>0</v>
      </c>
      <c r="S149" s="67">
        <f t="shared" si="64"/>
        <v>0</v>
      </c>
      <c r="T149" s="67"/>
      <c r="U149" s="67">
        <f t="shared" si="65"/>
        <v>6</v>
      </c>
      <c r="V149" s="70" t="e">
        <f>VLOOKUP(C149,HORAS!$A$120:$A$137,1,FALSE)</f>
        <v>#N/A</v>
      </c>
      <c r="W149" s="67" t="b">
        <f t="shared" si="66"/>
        <v>1</v>
      </c>
      <c r="X149" s="59">
        <f t="shared" si="67"/>
        <v>0</v>
      </c>
      <c r="Y149" s="71">
        <f t="shared" si="68"/>
        <v>0</v>
      </c>
      <c r="Z149" s="71">
        <f t="shared" si="69"/>
        <v>0</v>
      </c>
      <c r="AA149" s="67">
        <f t="shared" si="70"/>
        <v>0</v>
      </c>
      <c r="AB149" s="67">
        <f t="shared" si="71"/>
        <v>0</v>
      </c>
      <c r="AC149" s="69">
        <f>IF(U149=7,IF(E149&gt;HORAS!$B$97,E149-HORAS!$B$97,0),IF(W149=FALSE,IF(E149&gt;HORAS!$B$97,E149-HORAS!$B$97,0),0))</f>
        <v>0</v>
      </c>
      <c r="AD149" s="71">
        <f t="shared" si="72"/>
        <v>0</v>
      </c>
      <c r="AE149" s="71">
        <f t="shared" si="73"/>
        <v>0</v>
      </c>
      <c r="AF149" s="68">
        <f>IF(AE149&lt;=HORAS!$B$115,0,IF(AE149&lt;=HORAS!$B$116,0.25,IF(AE149&lt;=HORAS!$B$117,0.5,IF(AE149&lt;=HORAS!$B$114,0.75,1))))</f>
        <v>0</v>
      </c>
      <c r="AG149" s="67">
        <f t="shared" si="74"/>
        <v>0</v>
      </c>
      <c r="AH149" s="67">
        <f>IF(AA149&gt;=8,IF(E149&lt;HORAS!$B$97,AF149,0),0)</f>
        <v>0</v>
      </c>
      <c r="AI149" s="67">
        <f>IF(E149&gt;=HORAS!$B$97,AF149,0)</f>
        <v>0</v>
      </c>
      <c r="AJ149" s="67">
        <f t="shared" si="84"/>
        <v>0</v>
      </c>
      <c r="AK149" s="67">
        <f t="shared" si="84"/>
        <v>0</v>
      </c>
      <c r="AL149" s="71">
        <f t="shared" si="75"/>
        <v>0</v>
      </c>
      <c r="AN149" s="59">
        <f t="shared" si="76"/>
        <v>0</v>
      </c>
      <c r="AO149" s="58">
        <f>IF(H149=1,IF(D149&lt;HORAS!$B$104,HORAS!$D$104-HORAS!$B$104,HORAS!$D$104-D149),0)</f>
        <v>0</v>
      </c>
      <c r="AP149" s="58">
        <f>IF(H149=1,IF(E149&gt;HORAS!$C$104,HORAS!$C$104,E149),0)</f>
        <v>0</v>
      </c>
      <c r="AQ149" s="58">
        <f t="shared" si="77"/>
        <v>0</v>
      </c>
      <c r="AR149" s="72">
        <f t="shared" si="78"/>
        <v>0</v>
      </c>
      <c r="AS149" s="72">
        <f t="shared" si="79"/>
        <v>0</v>
      </c>
      <c r="AT149" s="68">
        <f>IF(AS149&lt;=HORAS!$B$115,0,IF(AS149&lt;=HORAS!$B$116,0.25,IF(AS149&lt;=HORAS!$B$117,0.5,IF(AS149&lt;=HORAS!$B$114,0.75,1))))</f>
        <v>0</v>
      </c>
      <c r="AU149" s="67">
        <f t="shared" si="80"/>
        <v>0</v>
      </c>
      <c r="AV149" s="59">
        <f>IF(H149=1,IF(E149&gt;HORAS!$C$104,E149-HORAS!$C$104),0)</f>
        <v>0</v>
      </c>
      <c r="AW149" s="67">
        <f t="shared" si="81"/>
        <v>0</v>
      </c>
      <c r="AX149" s="67">
        <f t="shared" si="82"/>
        <v>0</v>
      </c>
      <c r="AY149" s="68">
        <f>IF(AX149&lt;=HORAS!$B$115,0,IF(AX149&lt;=HORAS!$B$116,0.25,IF(AX149&lt;=HORAS!$B$117,0.5,IF(AX149&lt;=HORAS!$B$114,0.75,1))))</f>
        <v>0</v>
      </c>
      <c r="AZ149" s="67">
        <f t="shared" si="83"/>
        <v>0</v>
      </c>
      <c r="BA149" s="67"/>
    </row>
    <row r="150" spans="1:53" s="72" customFormat="1" hidden="1" x14ac:dyDescent="0.2">
      <c r="A150" s="73" t="s">
        <v>226</v>
      </c>
      <c r="B150" s="64" t="s">
        <v>7</v>
      </c>
      <c r="C150" s="61"/>
      <c r="D150" s="62"/>
      <c r="E150" s="59"/>
      <c r="F150" s="66">
        <f>IF(G150=1,0,IF(E150&gt;HORAS!$B$96,E150-HORAS!$B$96,))</f>
        <v>0</v>
      </c>
      <c r="G150" s="67">
        <f t="shared" si="57"/>
        <v>0</v>
      </c>
      <c r="H150" s="67">
        <f>IF(D150&gt;=HORAS!$B$103,1,0)</f>
        <v>0</v>
      </c>
      <c r="I150" s="68">
        <f t="shared" si="58"/>
        <v>0</v>
      </c>
      <c r="J150" s="68">
        <f>IF(I150&lt;=HORAS!$B$115,0,IF(I150&lt;=HORAS!$B$116,0.25,IF(I150&lt;=HORAS!$B$117,0.5,IF(I150&lt;=HORAS!$B$114,0.75,1))))</f>
        <v>0</v>
      </c>
      <c r="K150" s="69">
        <f>IF(G150=1,0,IF(E150&gt;HORAS!$B$97,E150-HORAS!$B$97,0))</f>
        <v>0</v>
      </c>
      <c r="L150" s="68">
        <f t="shared" si="59"/>
        <v>0</v>
      </c>
      <c r="M150" s="68">
        <f t="shared" si="60"/>
        <v>0</v>
      </c>
      <c r="N150" s="67">
        <f t="shared" si="61"/>
        <v>0</v>
      </c>
      <c r="O150" s="67">
        <f>IF(E150&lt;HORAS!$B$97,J150,0)</f>
        <v>0</v>
      </c>
      <c r="P150" s="67">
        <f t="shared" si="62"/>
        <v>0</v>
      </c>
      <c r="Q150" s="67">
        <f>IF(E150&gt;HORAS!$B$97,J150,0)</f>
        <v>0</v>
      </c>
      <c r="R150" s="67">
        <f t="shared" si="63"/>
        <v>0</v>
      </c>
      <c r="S150" s="67">
        <f t="shared" si="64"/>
        <v>0</v>
      </c>
      <c r="T150" s="67"/>
      <c r="U150" s="67">
        <f t="shared" si="65"/>
        <v>6</v>
      </c>
      <c r="V150" s="70" t="e">
        <f>VLOOKUP(C150,HORAS!$A$120:$A$137,1,FALSE)</f>
        <v>#N/A</v>
      </c>
      <c r="W150" s="67" t="b">
        <f t="shared" si="66"/>
        <v>1</v>
      </c>
      <c r="X150" s="59">
        <f t="shared" si="67"/>
        <v>0</v>
      </c>
      <c r="Y150" s="71">
        <f t="shared" si="68"/>
        <v>0</v>
      </c>
      <c r="Z150" s="71">
        <f t="shared" si="69"/>
        <v>0</v>
      </c>
      <c r="AA150" s="67">
        <f t="shared" si="70"/>
        <v>0</v>
      </c>
      <c r="AB150" s="67">
        <f t="shared" si="71"/>
        <v>0</v>
      </c>
      <c r="AC150" s="69">
        <f>IF(U150=7,IF(E150&gt;HORAS!$B$97,E150-HORAS!$B$97,0),IF(W150=FALSE,IF(E150&gt;HORAS!$B$97,E150-HORAS!$B$97,0),0))</f>
        <v>0</v>
      </c>
      <c r="AD150" s="71">
        <f t="shared" si="72"/>
        <v>0</v>
      </c>
      <c r="AE150" s="71">
        <f t="shared" si="73"/>
        <v>0</v>
      </c>
      <c r="AF150" s="68">
        <f>IF(AE150&lt;=HORAS!$B$115,0,IF(AE150&lt;=HORAS!$B$116,0.25,IF(AE150&lt;=HORAS!$B$117,0.5,IF(AE150&lt;=HORAS!$B$114,0.75,1))))</f>
        <v>0</v>
      </c>
      <c r="AG150" s="67">
        <f t="shared" si="74"/>
        <v>0</v>
      </c>
      <c r="AH150" s="67">
        <f>IF(AA150&gt;=8,IF(E150&lt;HORAS!$B$97,AF150,0),0)</f>
        <v>0</v>
      </c>
      <c r="AI150" s="67">
        <f>IF(E150&gt;=HORAS!$B$97,AF150,0)</f>
        <v>0</v>
      </c>
      <c r="AJ150" s="67">
        <f t="shared" si="84"/>
        <v>0</v>
      </c>
      <c r="AK150" s="67">
        <f t="shared" si="84"/>
        <v>0</v>
      </c>
      <c r="AL150" s="71">
        <f t="shared" si="75"/>
        <v>0</v>
      </c>
      <c r="AN150" s="59">
        <f t="shared" si="76"/>
        <v>0</v>
      </c>
      <c r="AO150" s="58">
        <f>IF(H150=1,IF(D150&lt;HORAS!$B$104,HORAS!$D$104-HORAS!$B$104,HORAS!$D$104-D150),0)</f>
        <v>0</v>
      </c>
      <c r="AP150" s="58">
        <f>IF(H150=1,IF(E150&gt;HORAS!$C$104,HORAS!$C$104,E150),0)</f>
        <v>0</v>
      </c>
      <c r="AQ150" s="58">
        <f t="shared" si="77"/>
        <v>0</v>
      </c>
      <c r="AR150" s="72">
        <f t="shared" si="78"/>
        <v>0</v>
      </c>
      <c r="AS150" s="72">
        <f t="shared" si="79"/>
        <v>0</v>
      </c>
      <c r="AT150" s="68">
        <f>IF(AS150&lt;=HORAS!$B$115,0,IF(AS150&lt;=HORAS!$B$116,0.25,IF(AS150&lt;=HORAS!$B$117,0.5,IF(AS150&lt;=HORAS!$B$114,0.75,1))))</f>
        <v>0</v>
      </c>
      <c r="AU150" s="67">
        <f t="shared" si="80"/>
        <v>0</v>
      </c>
      <c r="AV150" s="59">
        <f>IF(H150=1,IF(E150&gt;HORAS!$C$104,E150-HORAS!$C$104),0)</f>
        <v>0</v>
      </c>
      <c r="AW150" s="67">
        <f t="shared" si="81"/>
        <v>0</v>
      </c>
      <c r="AX150" s="67">
        <f t="shared" si="82"/>
        <v>0</v>
      </c>
      <c r="AY150" s="68">
        <f>IF(AX150&lt;=HORAS!$B$115,0,IF(AX150&lt;=HORAS!$B$116,0.25,IF(AX150&lt;=HORAS!$B$117,0.5,IF(AX150&lt;=HORAS!$B$114,0.75,1))))</f>
        <v>0</v>
      </c>
      <c r="AZ150" s="67">
        <f t="shared" si="83"/>
        <v>0</v>
      </c>
      <c r="BA150" s="67"/>
    </row>
    <row r="151" spans="1:53" s="72" customFormat="1" hidden="1" x14ac:dyDescent="0.2">
      <c r="A151" s="64" t="s">
        <v>226</v>
      </c>
      <c r="B151" s="64" t="s">
        <v>7</v>
      </c>
      <c r="C151" s="61"/>
      <c r="D151" s="62"/>
      <c r="E151" s="59"/>
      <c r="F151" s="66">
        <f>IF(G151=1,0,IF(E151&gt;HORAS!$B$96,E151-HORAS!$B$96,))</f>
        <v>0</v>
      </c>
      <c r="G151" s="67">
        <f t="shared" si="57"/>
        <v>0</v>
      </c>
      <c r="H151" s="67">
        <f>IF(D151&gt;=HORAS!$B$103,1,0)</f>
        <v>0</v>
      </c>
      <c r="I151" s="68">
        <f t="shared" si="58"/>
        <v>0</v>
      </c>
      <c r="J151" s="68">
        <f>IF(I151&lt;=HORAS!$B$115,0,IF(I151&lt;=HORAS!$B$116,0.25,IF(I151&lt;=HORAS!$B$117,0.5,IF(I151&lt;=HORAS!$B$114,0.75,1))))</f>
        <v>0</v>
      </c>
      <c r="K151" s="69">
        <f>IF(G151=1,0,IF(E151&gt;HORAS!$B$97,E151-HORAS!$B$97,0))</f>
        <v>0</v>
      </c>
      <c r="L151" s="68">
        <f t="shared" si="59"/>
        <v>0</v>
      </c>
      <c r="M151" s="68">
        <f t="shared" si="60"/>
        <v>0</v>
      </c>
      <c r="N151" s="67">
        <f t="shared" si="61"/>
        <v>0</v>
      </c>
      <c r="O151" s="67">
        <f>IF(E151&lt;HORAS!$B$97,J151,0)</f>
        <v>0</v>
      </c>
      <c r="P151" s="67">
        <f t="shared" si="62"/>
        <v>0</v>
      </c>
      <c r="Q151" s="67">
        <f>IF(E151&gt;HORAS!$B$97,J151,0)</f>
        <v>0</v>
      </c>
      <c r="R151" s="67">
        <f t="shared" si="63"/>
        <v>0</v>
      </c>
      <c r="S151" s="67">
        <f t="shared" si="64"/>
        <v>0</v>
      </c>
      <c r="T151" s="67"/>
      <c r="U151" s="67">
        <f t="shared" si="65"/>
        <v>6</v>
      </c>
      <c r="V151" s="70" t="e">
        <f>VLOOKUP(C151,HORAS!$A$120:$A$137,1,FALSE)</f>
        <v>#N/A</v>
      </c>
      <c r="W151" s="67" t="b">
        <f t="shared" si="66"/>
        <v>1</v>
      </c>
      <c r="X151" s="59">
        <f t="shared" si="67"/>
        <v>0</v>
      </c>
      <c r="Y151" s="71">
        <f t="shared" si="68"/>
        <v>0</v>
      </c>
      <c r="Z151" s="71">
        <f t="shared" si="69"/>
        <v>0</v>
      </c>
      <c r="AA151" s="67">
        <f t="shared" si="70"/>
        <v>0</v>
      </c>
      <c r="AB151" s="67">
        <f t="shared" si="71"/>
        <v>0</v>
      </c>
      <c r="AC151" s="69">
        <f>IF(U151=7,IF(E151&gt;HORAS!$B$97,E151-HORAS!$B$97,0),IF(W151=FALSE,IF(E151&gt;HORAS!$B$97,E151-HORAS!$B$97,0),0))</f>
        <v>0</v>
      </c>
      <c r="AD151" s="71">
        <f t="shared" si="72"/>
        <v>0</v>
      </c>
      <c r="AE151" s="71">
        <f t="shared" si="73"/>
        <v>0</v>
      </c>
      <c r="AF151" s="68">
        <f>IF(AE151&lt;=HORAS!$B$115,0,IF(AE151&lt;=HORAS!$B$116,0.25,IF(AE151&lt;=HORAS!$B$117,0.5,IF(AE151&lt;=HORAS!$B$114,0.75,1))))</f>
        <v>0</v>
      </c>
      <c r="AG151" s="67">
        <f t="shared" si="74"/>
        <v>0</v>
      </c>
      <c r="AH151" s="67">
        <f>IF(AA151&gt;=8,IF(E151&lt;HORAS!$B$97,AF151,0),0)</f>
        <v>0</v>
      </c>
      <c r="AI151" s="67">
        <f>IF(E151&gt;=HORAS!$B$97,AF151,0)</f>
        <v>0</v>
      </c>
      <c r="AJ151" s="67">
        <f t="shared" si="84"/>
        <v>0</v>
      </c>
      <c r="AK151" s="67">
        <f t="shared" si="84"/>
        <v>0</v>
      </c>
      <c r="AL151" s="71">
        <f t="shared" si="75"/>
        <v>0</v>
      </c>
      <c r="AN151" s="59">
        <f t="shared" si="76"/>
        <v>0</v>
      </c>
      <c r="AO151" s="58">
        <f>IF(H151=1,IF(D151&lt;HORAS!$B$104,HORAS!$D$104-HORAS!$B$104,HORAS!$D$104-D151),0)</f>
        <v>0</v>
      </c>
      <c r="AP151" s="58">
        <f>IF(H151=1,IF(E151&gt;HORAS!$C$104,HORAS!$C$104,E151),0)</f>
        <v>0</v>
      </c>
      <c r="AQ151" s="58">
        <f t="shared" si="77"/>
        <v>0</v>
      </c>
      <c r="AR151" s="72">
        <f t="shared" si="78"/>
        <v>0</v>
      </c>
      <c r="AS151" s="72">
        <f t="shared" si="79"/>
        <v>0</v>
      </c>
      <c r="AT151" s="68">
        <f>IF(AS151&lt;=HORAS!$B$115,0,IF(AS151&lt;=HORAS!$B$116,0.25,IF(AS151&lt;=HORAS!$B$117,0.5,IF(AS151&lt;=HORAS!$B$114,0.75,1))))</f>
        <v>0</v>
      </c>
      <c r="AU151" s="67">
        <f t="shared" si="80"/>
        <v>0</v>
      </c>
      <c r="AV151" s="59">
        <f>IF(H151=1,IF(E151&gt;HORAS!$C$104,E151-HORAS!$C$104),0)</f>
        <v>0</v>
      </c>
      <c r="AW151" s="67">
        <f t="shared" si="81"/>
        <v>0</v>
      </c>
      <c r="AX151" s="67">
        <f t="shared" si="82"/>
        <v>0</v>
      </c>
      <c r="AY151" s="68">
        <f>IF(AX151&lt;=HORAS!$B$115,0,IF(AX151&lt;=HORAS!$B$116,0.25,IF(AX151&lt;=HORAS!$B$117,0.5,IF(AX151&lt;=HORAS!$B$114,0.75,1))))</f>
        <v>0</v>
      </c>
      <c r="AZ151" s="67">
        <f t="shared" si="83"/>
        <v>0</v>
      </c>
      <c r="BA151" s="67"/>
    </row>
    <row r="152" spans="1:53" s="72" customFormat="1" hidden="1" x14ac:dyDescent="0.2">
      <c r="A152" s="73" t="s">
        <v>226</v>
      </c>
      <c r="B152" s="64" t="s">
        <v>7</v>
      </c>
      <c r="C152" s="61"/>
      <c r="D152" s="62"/>
      <c r="E152" s="59"/>
      <c r="F152" s="66">
        <f>IF(G152=1,0,IF(E152&gt;HORAS!$B$96,E152-HORAS!$B$96,))</f>
        <v>0</v>
      </c>
      <c r="G152" s="67">
        <f t="shared" si="57"/>
        <v>0</v>
      </c>
      <c r="H152" s="67">
        <f>IF(D152&gt;=HORAS!$B$103,1,0)</f>
        <v>0</v>
      </c>
      <c r="I152" s="68">
        <f t="shared" si="58"/>
        <v>0</v>
      </c>
      <c r="J152" s="68">
        <f>IF(I152&lt;=HORAS!$B$115,0,IF(I152&lt;=HORAS!$B$116,0.25,IF(I152&lt;=HORAS!$B$117,0.5,IF(I152&lt;=HORAS!$B$114,0.75,1))))</f>
        <v>0</v>
      </c>
      <c r="K152" s="69">
        <f>IF(G152=1,0,IF(E152&gt;HORAS!$B$97,E152-HORAS!$B$97,0))</f>
        <v>0</v>
      </c>
      <c r="L152" s="68">
        <f t="shared" si="59"/>
        <v>0</v>
      </c>
      <c r="M152" s="68">
        <f t="shared" si="60"/>
        <v>0</v>
      </c>
      <c r="N152" s="67">
        <f t="shared" si="61"/>
        <v>0</v>
      </c>
      <c r="O152" s="67">
        <f>IF(E152&lt;HORAS!$B$97,J152,0)</f>
        <v>0</v>
      </c>
      <c r="P152" s="67">
        <f t="shared" si="62"/>
        <v>0</v>
      </c>
      <c r="Q152" s="67">
        <f>IF(E152&gt;HORAS!$B$97,J152,0)</f>
        <v>0</v>
      </c>
      <c r="R152" s="67">
        <f t="shared" si="63"/>
        <v>0</v>
      </c>
      <c r="S152" s="67">
        <f t="shared" si="64"/>
        <v>0</v>
      </c>
      <c r="T152" s="67"/>
      <c r="U152" s="67">
        <f t="shared" si="65"/>
        <v>6</v>
      </c>
      <c r="V152" s="70" t="e">
        <f>VLOOKUP(C152,HORAS!$A$120:$A$137,1,FALSE)</f>
        <v>#N/A</v>
      </c>
      <c r="W152" s="67" t="b">
        <f t="shared" si="66"/>
        <v>1</v>
      </c>
      <c r="X152" s="59">
        <f t="shared" si="67"/>
        <v>0</v>
      </c>
      <c r="Y152" s="71">
        <f t="shared" si="68"/>
        <v>0</v>
      </c>
      <c r="Z152" s="71">
        <f t="shared" si="69"/>
        <v>0</v>
      </c>
      <c r="AA152" s="67">
        <f t="shared" si="70"/>
        <v>0</v>
      </c>
      <c r="AB152" s="67">
        <f t="shared" si="71"/>
        <v>0</v>
      </c>
      <c r="AC152" s="69">
        <f>IF(U152=7,IF(E152&gt;HORAS!$B$97,E152-HORAS!$B$97,0),IF(W152=FALSE,IF(E152&gt;HORAS!$B$97,E152-HORAS!$B$97,0),0))</f>
        <v>0</v>
      </c>
      <c r="AD152" s="71">
        <f t="shared" si="72"/>
        <v>0</v>
      </c>
      <c r="AE152" s="71">
        <f t="shared" si="73"/>
        <v>0</v>
      </c>
      <c r="AF152" s="68">
        <f>IF(AE152&lt;=HORAS!$B$115,0,IF(AE152&lt;=HORAS!$B$116,0.25,IF(AE152&lt;=HORAS!$B$117,0.5,IF(AE152&lt;=HORAS!$B$114,0.75,1))))</f>
        <v>0</v>
      </c>
      <c r="AG152" s="67">
        <f t="shared" si="74"/>
        <v>0</v>
      </c>
      <c r="AH152" s="67">
        <f>IF(AA152&gt;=8,IF(E152&lt;HORAS!$B$97,AF152,0),0)</f>
        <v>0</v>
      </c>
      <c r="AI152" s="67">
        <f>IF(E152&gt;=HORAS!$B$97,AF152,0)</f>
        <v>0</v>
      </c>
      <c r="AJ152" s="67">
        <f t="shared" si="84"/>
        <v>0</v>
      </c>
      <c r="AK152" s="67">
        <f t="shared" si="84"/>
        <v>0</v>
      </c>
      <c r="AL152" s="71">
        <f t="shared" si="75"/>
        <v>0</v>
      </c>
      <c r="AN152" s="59">
        <f t="shared" si="76"/>
        <v>0</v>
      </c>
      <c r="AO152" s="58">
        <f>IF(H152=1,IF(D152&lt;HORAS!$B$104,HORAS!$D$104-HORAS!$B$104,HORAS!$D$104-D152),0)</f>
        <v>0</v>
      </c>
      <c r="AP152" s="58">
        <f>IF(H152=1,IF(E152&gt;HORAS!$C$104,HORAS!$C$104,E152),0)</f>
        <v>0</v>
      </c>
      <c r="AQ152" s="58">
        <f t="shared" si="77"/>
        <v>0</v>
      </c>
      <c r="AR152" s="72">
        <f t="shared" si="78"/>
        <v>0</v>
      </c>
      <c r="AS152" s="72">
        <f t="shared" si="79"/>
        <v>0</v>
      </c>
      <c r="AT152" s="68">
        <f>IF(AS152&lt;=HORAS!$B$115,0,IF(AS152&lt;=HORAS!$B$116,0.25,IF(AS152&lt;=HORAS!$B$117,0.5,IF(AS152&lt;=HORAS!$B$114,0.75,1))))</f>
        <v>0</v>
      </c>
      <c r="AU152" s="67">
        <f t="shared" si="80"/>
        <v>0</v>
      </c>
      <c r="AV152" s="59">
        <f>IF(H152=1,IF(E152&gt;HORAS!$C$104,E152-HORAS!$C$104),0)</f>
        <v>0</v>
      </c>
      <c r="AW152" s="67">
        <f t="shared" si="81"/>
        <v>0</v>
      </c>
      <c r="AX152" s="67">
        <f t="shared" si="82"/>
        <v>0</v>
      </c>
      <c r="AY152" s="68">
        <f>IF(AX152&lt;=HORAS!$B$115,0,IF(AX152&lt;=HORAS!$B$116,0.25,IF(AX152&lt;=HORAS!$B$117,0.5,IF(AX152&lt;=HORAS!$B$114,0.75,1))))</f>
        <v>0</v>
      </c>
      <c r="AZ152" s="67">
        <f t="shared" si="83"/>
        <v>0</v>
      </c>
      <c r="BA152" s="67"/>
    </row>
    <row r="153" spans="1:53" s="72" customFormat="1" hidden="1" x14ac:dyDescent="0.2">
      <c r="A153" s="73" t="s">
        <v>226</v>
      </c>
      <c r="B153" s="64" t="s">
        <v>7</v>
      </c>
      <c r="C153" s="61"/>
      <c r="D153" s="62"/>
      <c r="E153" s="63"/>
      <c r="F153" s="66">
        <f>IF(G153=1,0,IF(E153&gt;HORAS!$B$96,E153-HORAS!$B$96,))</f>
        <v>0</v>
      </c>
      <c r="G153" s="67">
        <f t="shared" si="57"/>
        <v>0</v>
      </c>
      <c r="H153" s="67">
        <f>IF(D153&gt;=HORAS!$B$103,1,0)</f>
        <v>0</v>
      </c>
      <c r="I153" s="68">
        <f t="shared" si="58"/>
        <v>0</v>
      </c>
      <c r="J153" s="68">
        <f>IF(I153&lt;=HORAS!$B$115,0,IF(I153&lt;=HORAS!$B$116,0.25,IF(I153&lt;=HORAS!$B$117,0.5,IF(I153&lt;=HORAS!$B$114,0.75,1))))</f>
        <v>0</v>
      </c>
      <c r="K153" s="69">
        <f>IF(G153=1,0,IF(E153&gt;HORAS!$B$97,E153-HORAS!$B$97,0))</f>
        <v>0</v>
      </c>
      <c r="L153" s="68">
        <f t="shared" si="59"/>
        <v>0</v>
      </c>
      <c r="M153" s="68">
        <f t="shared" si="60"/>
        <v>0</v>
      </c>
      <c r="N153" s="67">
        <f t="shared" si="61"/>
        <v>0</v>
      </c>
      <c r="O153" s="67">
        <f>IF(E153&lt;HORAS!$B$97,J153,0)</f>
        <v>0</v>
      </c>
      <c r="P153" s="67">
        <f t="shared" si="62"/>
        <v>0</v>
      </c>
      <c r="Q153" s="67">
        <f>IF(E153&gt;HORAS!$B$97,J153,0)</f>
        <v>0</v>
      </c>
      <c r="R153" s="67">
        <f t="shared" si="63"/>
        <v>0</v>
      </c>
      <c r="S153" s="67">
        <f t="shared" si="64"/>
        <v>0</v>
      </c>
      <c r="T153" s="67"/>
      <c r="U153" s="67">
        <f t="shared" si="65"/>
        <v>6</v>
      </c>
      <c r="V153" s="70" t="e">
        <f>VLOOKUP(C153,HORAS!$A$120:$A$137,1,FALSE)</f>
        <v>#N/A</v>
      </c>
      <c r="W153" s="67" t="b">
        <f t="shared" si="66"/>
        <v>1</v>
      </c>
      <c r="X153" s="59">
        <f t="shared" si="67"/>
        <v>0</v>
      </c>
      <c r="Y153" s="71">
        <f t="shared" si="68"/>
        <v>0</v>
      </c>
      <c r="Z153" s="71">
        <f t="shared" si="69"/>
        <v>0</v>
      </c>
      <c r="AA153" s="67">
        <f t="shared" si="70"/>
        <v>0</v>
      </c>
      <c r="AB153" s="67">
        <f t="shared" si="71"/>
        <v>0</v>
      </c>
      <c r="AC153" s="69">
        <f>IF(U153=7,IF(E153&gt;HORAS!$B$97,E153-HORAS!$B$97,0),IF(W153=FALSE,IF(E153&gt;HORAS!$B$97,E153-HORAS!$B$97,0),0))</f>
        <v>0</v>
      </c>
      <c r="AD153" s="71">
        <f t="shared" si="72"/>
        <v>0</v>
      </c>
      <c r="AE153" s="71">
        <f t="shared" si="73"/>
        <v>0</v>
      </c>
      <c r="AF153" s="68">
        <f>IF(AE153&lt;=HORAS!$B$115,0,IF(AE153&lt;=HORAS!$B$116,0.25,IF(AE153&lt;=HORAS!$B$117,0.5,IF(AE153&lt;=HORAS!$B$114,0.75,1))))</f>
        <v>0</v>
      </c>
      <c r="AG153" s="67">
        <f t="shared" si="74"/>
        <v>0</v>
      </c>
      <c r="AH153" s="67">
        <f>IF(AA153&gt;=8,IF(E153&lt;HORAS!$B$97,AF153,0),0)</f>
        <v>0</v>
      </c>
      <c r="AI153" s="67">
        <f>IF(E153&gt;=HORAS!$B$97,AF153,0)</f>
        <v>0</v>
      </c>
      <c r="AJ153" s="67">
        <f t="shared" si="84"/>
        <v>0</v>
      </c>
      <c r="AK153" s="67">
        <f t="shared" si="84"/>
        <v>0</v>
      </c>
      <c r="AL153" s="71">
        <f t="shared" si="75"/>
        <v>0</v>
      </c>
      <c r="AN153" s="59">
        <f t="shared" si="76"/>
        <v>0</v>
      </c>
      <c r="AO153" s="58">
        <f>IF(H153=1,IF(D153&lt;HORAS!$B$104,HORAS!$D$104-HORAS!$B$104,HORAS!$D$104-D153),0)</f>
        <v>0</v>
      </c>
      <c r="AP153" s="58">
        <f>IF(H153=1,IF(E153&gt;HORAS!$C$104,HORAS!$C$104,E153),0)</f>
        <v>0</v>
      </c>
      <c r="AQ153" s="58">
        <f t="shared" si="77"/>
        <v>0</v>
      </c>
      <c r="AR153" s="72">
        <f t="shared" si="78"/>
        <v>0</v>
      </c>
      <c r="AS153" s="72">
        <f t="shared" si="79"/>
        <v>0</v>
      </c>
      <c r="AT153" s="68">
        <f>IF(AS153&lt;=HORAS!$B$115,0,IF(AS153&lt;=HORAS!$B$116,0.25,IF(AS153&lt;=HORAS!$B$117,0.5,IF(AS153&lt;=HORAS!$B$114,0.75,1))))</f>
        <v>0</v>
      </c>
      <c r="AU153" s="67">
        <f t="shared" si="80"/>
        <v>0</v>
      </c>
      <c r="AV153" s="59">
        <f>IF(H153=1,IF(E153&gt;HORAS!$C$104,E153-HORAS!$C$104),0)</f>
        <v>0</v>
      </c>
      <c r="AW153" s="67">
        <f t="shared" si="81"/>
        <v>0</v>
      </c>
      <c r="AX153" s="67">
        <f t="shared" si="82"/>
        <v>0</v>
      </c>
      <c r="AY153" s="68">
        <f>IF(AX153&lt;=HORAS!$B$115,0,IF(AX153&lt;=HORAS!$B$116,0.25,IF(AX153&lt;=HORAS!$B$117,0.5,IF(AX153&lt;=HORAS!$B$114,0.75,1))))</f>
        <v>0</v>
      </c>
      <c r="AZ153" s="67">
        <f t="shared" si="83"/>
        <v>0</v>
      </c>
      <c r="BA153" s="67"/>
    </row>
    <row r="154" spans="1:53" s="72" customFormat="1" hidden="1" x14ac:dyDescent="0.2">
      <c r="A154" s="73" t="s">
        <v>226</v>
      </c>
      <c r="B154" s="64" t="s">
        <v>7</v>
      </c>
      <c r="C154" s="61"/>
      <c r="D154" s="62"/>
      <c r="E154" s="64"/>
      <c r="F154" s="66">
        <f>IF(G154=1,0,IF(E154&gt;HORAS!$B$96,E154-HORAS!$B$96,))</f>
        <v>0</v>
      </c>
      <c r="G154" s="67">
        <f t="shared" si="57"/>
        <v>0</v>
      </c>
      <c r="H154" s="67">
        <f>IF(D154&gt;=HORAS!$B$103,1,0)</f>
        <v>0</v>
      </c>
      <c r="I154" s="68">
        <f t="shared" si="58"/>
        <v>0</v>
      </c>
      <c r="J154" s="68">
        <f>IF(I154&lt;=HORAS!$B$115,0,IF(I154&lt;=HORAS!$B$116,0.25,IF(I154&lt;=HORAS!$B$117,0.5,IF(I154&lt;=HORAS!$B$114,0.75,1))))</f>
        <v>0</v>
      </c>
      <c r="K154" s="69">
        <f>IF(G154=1,0,IF(E154&gt;HORAS!$B$97,E154-HORAS!$B$97,0))</f>
        <v>0</v>
      </c>
      <c r="L154" s="68">
        <f t="shared" si="59"/>
        <v>0</v>
      </c>
      <c r="M154" s="68">
        <f t="shared" si="60"/>
        <v>0</v>
      </c>
      <c r="N154" s="67">
        <f t="shared" si="61"/>
        <v>0</v>
      </c>
      <c r="O154" s="67">
        <f>IF(E154&lt;HORAS!$B$97,J154,0)</f>
        <v>0</v>
      </c>
      <c r="P154" s="67">
        <f t="shared" si="62"/>
        <v>0</v>
      </c>
      <c r="Q154" s="67">
        <f>IF(E154&gt;HORAS!$B$97,J154,0)</f>
        <v>0</v>
      </c>
      <c r="R154" s="67">
        <f t="shared" si="63"/>
        <v>0</v>
      </c>
      <c r="S154" s="67">
        <f t="shared" si="64"/>
        <v>0</v>
      </c>
      <c r="T154" s="67"/>
      <c r="U154" s="67">
        <f t="shared" si="65"/>
        <v>6</v>
      </c>
      <c r="V154" s="70" t="e">
        <f>VLOOKUP(C154,HORAS!$A$120:$A$137,1,FALSE)</f>
        <v>#N/A</v>
      </c>
      <c r="W154" s="67" t="b">
        <f t="shared" si="66"/>
        <v>1</v>
      </c>
      <c r="X154" s="59">
        <f t="shared" si="67"/>
        <v>0</v>
      </c>
      <c r="Y154" s="71">
        <f t="shared" si="68"/>
        <v>0</v>
      </c>
      <c r="Z154" s="71">
        <f t="shared" si="69"/>
        <v>0</v>
      </c>
      <c r="AA154" s="67">
        <f t="shared" si="70"/>
        <v>0</v>
      </c>
      <c r="AB154" s="67">
        <f t="shared" si="71"/>
        <v>0</v>
      </c>
      <c r="AC154" s="69">
        <f>IF(U154=7,IF(E154&gt;HORAS!$B$97,E154-HORAS!$B$97,0),IF(W154=FALSE,IF(E154&gt;HORAS!$B$97,E154-HORAS!$B$97,0),0))</f>
        <v>0</v>
      </c>
      <c r="AD154" s="71">
        <f t="shared" si="72"/>
        <v>0</v>
      </c>
      <c r="AE154" s="71">
        <f t="shared" si="73"/>
        <v>0</v>
      </c>
      <c r="AF154" s="68">
        <f>IF(AE154&lt;=HORAS!$B$115,0,IF(AE154&lt;=HORAS!$B$116,0.25,IF(AE154&lt;=HORAS!$B$117,0.5,IF(AE154&lt;=HORAS!$B$114,0.75,1))))</f>
        <v>0</v>
      </c>
      <c r="AG154" s="67">
        <f t="shared" si="74"/>
        <v>0</v>
      </c>
      <c r="AH154" s="67">
        <f>IF(AA154&gt;=8,IF(E154&lt;HORAS!$B$97,AF154,0),0)</f>
        <v>0</v>
      </c>
      <c r="AI154" s="67">
        <f>IF(E154&gt;=HORAS!$B$97,AF154,0)</f>
        <v>0</v>
      </c>
      <c r="AJ154" s="67">
        <f t="shared" si="84"/>
        <v>0</v>
      </c>
      <c r="AK154" s="67">
        <f t="shared" si="84"/>
        <v>0</v>
      </c>
      <c r="AL154" s="71">
        <f t="shared" si="75"/>
        <v>0</v>
      </c>
      <c r="AN154" s="59">
        <f t="shared" si="76"/>
        <v>0</v>
      </c>
      <c r="AO154" s="58">
        <f>IF(H154=1,IF(D154&lt;HORAS!$B$104,HORAS!$D$104-HORAS!$B$104,HORAS!$D$104-D154),0)</f>
        <v>0</v>
      </c>
      <c r="AP154" s="58">
        <f>IF(H154=1,IF(E154&gt;HORAS!$C$104,HORAS!$C$104,E154),0)</f>
        <v>0</v>
      </c>
      <c r="AQ154" s="58">
        <f t="shared" si="77"/>
        <v>0</v>
      </c>
      <c r="AR154" s="72">
        <f t="shared" si="78"/>
        <v>0</v>
      </c>
      <c r="AS154" s="72">
        <f t="shared" si="79"/>
        <v>0</v>
      </c>
      <c r="AT154" s="68">
        <f>IF(AS154&lt;=HORAS!$B$115,0,IF(AS154&lt;=HORAS!$B$116,0.25,IF(AS154&lt;=HORAS!$B$117,0.5,IF(AS154&lt;=HORAS!$B$114,0.75,1))))</f>
        <v>0</v>
      </c>
      <c r="AU154" s="67">
        <f t="shared" si="80"/>
        <v>0</v>
      </c>
      <c r="AV154" s="59">
        <f>IF(H154=1,IF(E154&gt;HORAS!$C$104,E154-HORAS!$C$104),0)</f>
        <v>0</v>
      </c>
      <c r="AW154" s="67">
        <f t="shared" si="81"/>
        <v>0</v>
      </c>
      <c r="AX154" s="67">
        <f t="shared" si="82"/>
        <v>0</v>
      </c>
      <c r="AY154" s="68">
        <f>IF(AX154&lt;=HORAS!$B$115,0,IF(AX154&lt;=HORAS!$B$116,0.25,IF(AX154&lt;=HORAS!$B$117,0.5,IF(AX154&lt;=HORAS!$B$114,0.75,1))))</f>
        <v>0</v>
      </c>
      <c r="AZ154" s="67">
        <f t="shared" si="83"/>
        <v>0</v>
      </c>
      <c r="BA154" s="67"/>
    </row>
    <row r="155" spans="1:53" s="72" customFormat="1" hidden="1" x14ac:dyDescent="0.2">
      <c r="A155" s="73" t="s">
        <v>226</v>
      </c>
      <c r="B155" s="64" t="s">
        <v>7</v>
      </c>
      <c r="C155" s="61"/>
      <c r="D155" s="62"/>
      <c r="E155" s="59"/>
      <c r="F155" s="66">
        <f>IF(G155=1,0,IF(E155&gt;HORAS!$B$96,E155-HORAS!$B$96,))</f>
        <v>0</v>
      </c>
      <c r="G155" s="67">
        <f t="shared" ref="G155:G218" si="85">IF(U155=7,1,IF(W155=FALSE,1,0))</f>
        <v>0</v>
      </c>
      <c r="H155" s="67">
        <f>IF(D155&gt;=HORAS!$B$103,1,0)</f>
        <v>0</v>
      </c>
      <c r="I155" s="68">
        <f t="shared" ref="I155:I218" si="86">MINUTE(F155)</f>
        <v>0</v>
      </c>
      <c r="J155" s="68">
        <f>IF(I155&lt;=HORAS!$B$115,0,IF(I155&lt;=HORAS!$B$116,0.25,IF(I155&lt;=HORAS!$B$117,0.5,IF(I155&lt;=HORAS!$B$114,0.75,1))))</f>
        <v>0</v>
      </c>
      <c r="K155" s="69">
        <f>IF(G155=1,0,IF(E155&gt;HORAS!$B$97,E155-HORAS!$B$97,0))</f>
        <v>0</v>
      </c>
      <c r="L155" s="68">
        <f t="shared" ref="L155:L218" si="87">MINUTE(K155)</f>
        <v>0</v>
      </c>
      <c r="M155" s="68">
        <f t="shared" ref="M155:M218" si="88">HOUR(F155)</f>
        <v>0</v>
      </c>
      <c r="N155" s="67">
        <f t="shared" ref="N155:N218" si="89">M155-P155</f>
        <v>0</v>
      </c>
      <c r="O155" s="67">
        <f>IF(E155&lt;HORAS!$B$97,J155,0)</f>
        <v>0</v>
      </c>
      <c r="P155" s="67">
        <f t="shared" ref="P155:P218" si="90">HOUR(K155)</f>
        <v>0</v>
      </c>
      <c r="Q155" s="67">
        <f>IF(E155&gt;HORAS!$B$97,J155,0)</f>
        <v>0</v>
      </c>
      <c r="R155" s="67">
        <f t="shared" si="63"/>
        <v>0</v>
      </c>
      <c r="S155" s="67">
        <f t="shared" si="64"/>
        <v>0</v>
      </c>
      <c r="T155" s="67"/>
      <c r="U155" s="67">
        <f t="shared" si="65"/>
        <v>6</v>
      </c>
      <c r="V155" s="70" t="e">
        <f>VLOOKUP(C155,HORAS!$A$120:$A$137,1,FALSE)</f>
        <v>#N/A</v>
      </c>
      <c r="W155" s="67" t="b">
        <f t="shared" si="66"/>
        <v>1</v>
      </c>
      <c r="X155" s="59">
        <f t="shared" si="67"/>
        <v>0</v>
      </c>
      <c r="Y155" s="71">
        <f t="shared" si="68"/>
        <v>0</v>
      </c>
      <c r="Z155" s="71">
        <f t="shared" si="69"/>
        <v>0</v>
      </c>
      <c r="AA155" s="67">
        <f t="shared" si="70"/>
        <v>0</v>
      </c>
      <c r="AB155" s="67">
        <f t="shared" si="71"/>
        <v>0</v>
      </c>
      <c r="AC155" s="69">
        <f>IF(U155=7,IF(E155&gt;HORAS!$B$97,E155-HORAS!$B$97,0),IF(W155=FALSE,IF(E155&gt;HORAS!$B$97,E155-HORAS!$B$97,0),0))</f>
        <v>0</v>
      </c>
      <c r="AD155" s="71">
        <f t="shared" si="72"/>
        <v>0</v>
      </c>
      <c r="AE155" s="71">
        <f t="shared" si="73"/>
        <v>0</v>
      </c>
      <c r="AF155" s="68">
        <f>IF(AE155&lt;=HORAS!$B$115,0,IF(AE155&lt;=HORAS!$B$116,0.25,IF(AE155&lt;=HORAS!$B$117,0.5,IF(AE155&lt;=HORAS!$B$114,0.75,1))))</f>
        <v>0</v>
      </c>
      <c r="AG155" s="67">
        <f t="shared" si="74"/>
        <v>0</v>
      </c>
      <c r="AH155" s="67">
        <f>IF(AA155&gt;=8,IF(E155&lt;HORAS!$B$97,AF155,0),0)</f>
        <v>0</v>
      </c>
      <c r="AI155" s="67">
        <f>IF(E155&gt;=HORAS!$B$97,AF155,0)</f>
        <v>0</v>
      </c>
      <c r="AJ155" s="67">
        <f t="shared" si="84"/>
        <v>0</v>
      </c>
      <c r="AK155" s="67">
        <f t="shared" si="84"/>
        <v>0</v>
      </c>
      <c r="AL155" s="71">
        <f t="shared" si="75"/>
        <v>0</v>
      </c>
      <c r="AN155" s="59">
        <f t="shared" si="76"/>
        <v>0</v>
      </c>
      <c r="AO155" s="58">
        <f>IF(H155=1,IF(D155&lt;HORAS!$B$104,HORAS!$D$104-HORAS!$B$104,HORAS!$D$104-D155),0)</f>
        <v>0</v>
      </c>
      <c r="AP155" s="58">
        <f>IF(H155=1,IF(E155&gt;HORAS!$C$104,HORAS!$C$104,E155),0)</f>
        <v>0</v>
      </c>
      <c r="AQ155" s="58">
        <f t="shared" si="77"/>
        <v>0</v>
      </c>
      <c r="AR155" s="72">
        <f t="shared" si="78"/>
        <v>0</v>
      </c>
      <c r="AS155" s="72">
        <f t="shared" si="79"/>
        <v>0</v>
      </c>
      <c r="AT155" s="68">
        <f>IF(AS155&lt;=HORAS!$B$115,0,IF(AS155&lt;=HORAS!$B$116,0.25,IF(AS155&lt;=HORAS!$B$117,0.5,IF(AS155&lt;=HORAS!$B$114,0.75,1))))</f>
        <v>0</v>
      </c>
      <c r="AU155" s="67">
        <f t="shared" si="80"/>
        <v>0</v>
      </c>
      <c r="AV155" s="59">
        <f>IF(H155=1,IF(E155&gt;HORAS!$C$104,E155-HORAS!$C$104),0)</f>
        <v>0</v>
      </c>
      <c r="AW155" s="67">
        <f t="shared" si="81"/>
        <v>0</v>
      </c>
      <c r="AX155" s="67">
        <f t="shared" si="82"/>
        <v>0</v>
      </c>
      <c r="AY155" s="68">
        <f>IF(AX155&lt;=HORAS!$B$115,0,IF(AX155&lt;=HORAS!$B$116,0.25,IF(AX155&lt;=HORAS!$B$117,0.5,IF(AX155&lt;=HORAS!$B$114,0.75,1))))</f>
        <v>0</v>
      </c>
      <c r="AZ155" s="67">
        <f t="shared" si="83"/>
        <v>0</v>
      </c>
      <c r="BA155" s="67"/>
    </row>
    <row r="156" spans="1:53" s="72" customFormat="1" hidden="1" x14ac:dyDescent="0.2">
      <c r="A156" s="73" t="s">
        <v>226</v>
      </c>
      <c r="B156" s="64" t="s">
        <v>7</v>
      </c>
      <c r="C156" s="61"/>
      <c r="D156" s="62"/>
      <c r="E156" s="59"/>
      <c r="F156" s="66">
        <f>IF(G156=1,0,IF(E156&gt;HORAS!$B$96,E156-HORAS!$B$96,))</f>
        <v>0</v>
      </c>
      <c r="G156" s="67">
        <f t="shared" si="85"/>
        <v>0</v>
      </c>
      <c r="H156" s="67">
        <f>IF(D156&gt;=HORAS!$B$103,1,0)</f>
        <v>0</v>
      </c>
      <c r="I156" s="68">
        <f t="shared" si="86"/>
        <v>0</v>
      </c>
      <c r="J156" s="68">
        <f>IF(I156&lt;=HORAS!$B$115,0,IF(I156&lt;=HORAS!$B$116,0.25,IF(I156&lt;=HORAS!$B$117,0.5,IF(I156&lt;=HORAS!$B$114,0.75,1))))</f>
        <v>0</v>
      </c>
      <c r="K156" s="69">
        <f>IF(G156=1,0,IF(E156&gt;HORAS!$B$97,E156-HORAS!$B$97,0))</f>
        <v>0</v>
      </c>
      <c r="L156" s="68">
        <f t="shared" si="87"/>
        <v>0</v>
      </c>
      <c r="M156" s="68">
        <f t="shared" si="88"/>
        <v>0</v>
      </c>
      <c r="N156" s="67">
        <f t="shared" si="89"/>
        <v>0</v>
      </c>
      <c r="O156" s="67">
        <f>IF(E156&lt;HORAS!$B$97,J156,0)</f>
        <v>0</v>
      </c>
      <c r="P156" s="67">
        <f t="shared" si="90"/>
        <v>0</v>
      </c>
      <c r="Q156" s="67">
        <f>IF(E156&gt;HORAS!$B$97,J156,0)</f>
        <v>0</v>
      </c>
      <c r="R156" s="67">
        <f t="shared" si="63"/>
        <v>0</v>
      </c>
      <c r="S156" s="67">
        <f t="shared" si="64"/>
        <v>0</v>
      </c>
      <c r="T156" s="67"/>
      <c r="U156" s="67">
        <f t="shared" si="65"/>
        <v>6</v>
      </c>
      <c r="V156" s="70" t="e">
        <f>VLOOKUP(C156,HORAS!$A$120:$A$137,1,FALSE)</f>
        <v>#N/A</v>
      </c>
      <c r="W156" s="67" t="b">
        <f t="shared" si="66"/>
        <v>1</v>
      </c>
      <c r="X156" s="59">
        <f t="shared" si="67"/>
        <v>0</v>
      </c>
      <c r="Y156" s="71">
        <f t="shared" si="68"/>
        <v>0</v>
      </c>
      <c r="Z156" s="71">
        <f t="shared" si="69"/>
        <v>0</v>
      </c>
      <c r="AA156" s="67">
        <f t="shared" si="70"/>
        <v>0</v>
      </c>
      <c r="AB156" s="67">
        <f t="shared" si="71"/>
        <v>0</v>
      </c>
      <c r="AC156" s="69">
        <f>IF(U156=7,IF(E156&gt;HORAS!$B$97,E156-HORAS!$B$97,0),IF(W156=FALSE,IF(E156&gt;HORAS!$B$97,E156-HORAS!$B$97,0),0))</f>
        <v>0</v>
      </c>
      <c r="AD156" s="71">
        <f t="shared" si="72"/>
        <v>0</v>
      </c>
      <c r="AE156" s="71">
        <f t="shared" si="73"/>
        <v>0</v>
      </c>
      <c r="AF156" s="68">
        <f>IF(AE156&lt;=HORAS!$B$115,0,IF(AE156&lt;=HORAS!$B$116,0.25,IF(AE156&lt;=HORAS!$B$117,0.5,IF(AE156&lt;=HORAS!$B$114,0.75,1))))</f>
        <v>0</v>
      </c>
      <c r="AG156" s="67">
        <f t="shared" si="74"/>
        <v>0</v>
      </c>
      <c r="AH156" s="67">
        <f>IF(AA156&gt;=8,IF(E156&lt;HORAS!$B$97,AF156,0),0)</f>
        <v>0</v>
      </c>
      <c r="AI156" s="67">
        <f>IF(E156&gt;=HORAS!$B$97,AF156,0)</f>
        <v>0</v>
      </c>
      <c r="AJ156" s="67">
        <f t="shared" si="84"/>
        <v>0</v>
      </c>
      <c r="AK156" s="67">
        <f t="shared" si="84"/>
        <v>0</v>
      </c>
      <c r="AL156" s="71">
        <f t="shared" si="75"/>
        <v>0</v>
      </c>
      <c r="AN156" s="59">
        <f t="shared" si="76"/>
        <v>0</v>
      </c>
      <c r="AO156" s="58">
        <f>IF(H156=1,IF(D156&lt;HORAS!$B$104,HORAS!$D$104-HORAS!$B$104,HORAS!$D$104-D156),0)</f>
        <v>0</v>
      </c>
      <c r="AP156" s="58">
        <f>IF(H156=1,IF(E156&gt;HORAS!$C$104,HORAS!$C$104,E156),0)</f>
        <v>0</v>
      </c>
      <c r="AQ156" s="58">
        <f t="shared" si="77"/>
        <v>0</v>
      </c>
      <c r="AR156" s="72">
        <f t="shared" si="78"/>
        <v>0</v>
      </c>
      <c r="AS156" s="72">
        <f t="shared" si="79"/>
        <v>0</v>
      </c>
      <c r="AT156" s="68">
        <f>IF(AS156&lt;=HORAS!$B$115,0,IF(AS156&lt;=HORAS!$B$116,0.25,IF(AS156&lt;=HORAS!$B$117,0.5,IF(AS156&lt;=HORAS!$B$114,0.75,1))))</f>
        <v>0</v>
      </c>
      <c r="AU156" s="67">
        <f t="shared" si="80"/>
        <v>0</v>
      </c>
      <c r="AV156" s="59">
        <f>IF(H156=1,IF(E156&gt;HORAS!$C$104,E156-HORAS!$C$104),0)</f>
        <v>0</v>
      </c>
      <c r="AW156" s="67">
        <f t="shared" si="81"/>
        <v>0</v>
      </c>
      <c r="AX156" s="67">
        <f t="shared" si="82"/>
        <v>0</v>
      </c>
      <c r="AY156" s="68">
        <f>IF(AX156&lt;=HORAS!$B$115,0,IF(AX156&lt;=HORAS!$B$116,0.25,IF(AX156&lt;=HORAS!$B$117,0.5,IF(AX156&lt;=HORAS!$B$114,0.75,1))))</f>
        <v>0</v>
      </c>
      <c r="AZ156" s="67">
        <f t="shared" si="83"/>
        <v>0</v>
      </c>
      <c r="BA156" s="67"/>
    </row>
    <row r="157" spans="1:53" s="72" customFormat="1" hidden="1" x14ac:dyDescent="0.2">
      <c r="A157" s="73" t="s">
        <v>226</v>
      </c>
      <c r="B157" s="64" t="s">
        <v>7</v>
      </c>
      <c r="C157" s="61"/>
      <c r="D157" s="62"/>
      <c r="E157" s="59"/>
      <c r="F157" s="66">
        <f>IF(G157=1,0,IF(E157&gt;HORAS!$B$96,E157-HORAS!$B$96,))</f>
        <v>0</v>
      </c>
      <c r="G157" s="67">
        <f t="shared" si="85"/>
        <v>0</v>
      </c>
      <c r="H157" s="67">
        <f>IF(D157&gt;=HORAS!$B$103,1,0)</f>
        <v>0</v>
      </c>
      <c r="I157" s="68">
        <f t="shared" si="86"/>
        <v>0</v>
      </c>
      <c r="J157" s="68">
        <f>IF(I157&lt;=HORAS!$B$115,0,IF(I157&lt;=HORAS!$B$116,0.25,IF(I157&lt;=HORAS!$B$117,0.5,IF(I157&lt;=HORAS!$B$114,0.75,1))))</f>
        <v>0</v>
      </c>
      <c r="K157" s="69">
        <f>IF(G157=1,0,IF(E157&gt;HORAS!$B$97,E157-HORAS!$B$97,0))</f>
        <v>0</v>
      </c>
      <c r="L157" s="68">
        <f t="shared" si="87"/>
        <v>0</v>
      </c>
      <c r="M157" s="68">
        <f t="shared" si="88"/>
        <v>0</v>
      </c>
      <c r="N157" s="67">
        <f t="shared" si="89"/>
        <v>0</v>
      </c>
      <c r="O157" s="67">
        <f>IF(E157&lt;HORAS!$B$97,J157,0)</f>
        <v>0</v>
      </c>
      <c r="P157" s="67">
        <f t="shared" si="90"/>
        <v>0</v>
      </c>
      <c r="Q157" s="67">
        <f>IF(E157&gt;HORAS!$B$97,J157,0)</f>
        <v>0</v>
      </c>
      <c r="R157" s="67">
        <f t="shared" si="63"/>
        <v>0</v>
      </c>
      <c r="S157" s="67">
        <f t="shared" si="64"/>
        <v>0</v>
      </c>
      <c r="T157" s="67"/>
      <c r="U157" s="67">
        <f t="shared" si="65"/>
        <v>6</v>
      </c>
      <c r="V157" s="70" t="e">
        <f>VLOOKUP(C157,HORAS!$A$120:$A$137,1,FALSE)</f>
        <v>#N/A</v>
      </c>
      <c r="W157" s="67" t="b">
        <f t="shared" si="66"/>
        <v>1</v>
      </c>
      <c r="X157" s="59">
        <f t="shared" si="67"/>
        <v>0</v>
      </c>
      <c r="Y157" s="71">
        <f t="shared" si="68"/>
        <v>0</v>
      </c>
      <c r="Z157" s="71">
        <f t="shared" si="69"/>
        <v>0</v>
      </c>
      <c r="AA157" s="67">
        <f t="shared" si="70"/>
        <v>0</v>
      </c>
      <c r="AB157" s="67">
        <f t="shared" si="71"/>
        <v>0</v>
      </c>
      <c r="AC157" s="69">
        <f>IF(U157=7,IF(E157&gt;HORAS!$B$97,E157-HORAS!$B$97,0),IF(W157=FALSE,IF(E157&gt;HORAS!$B$97,E157-HORAS!$B$97,0),0))</f>
        <v>0</v>
      </c>
      <c r="AD157" s="71">
        <f t="shared" si="72"/>
        <v>0</v>
      </c>
      <c r="AE157" s="71">
        <f t="shared" si="73"/>
        <v>0</v>
      </c>
      <c r="AF157" s="68">
        <f>IF(AE157&lt;=HORAS!$B$115,0,IF(AE157&lt;=HORAS!$B$116,0.25,IF(AE157&lt;=HORAS!$B$117,0.5,IF(AE157&lt;=HORAS!$B$114,0.75,1))))</f>
        <v>0</v>
      </c>
      <c r="AG157" s="67">
        <f t="shared" si="74"/>
        <v>0</v>
      </c>
      <c r="AH157" s="67">
        <f>IF(AA157&gt;=8,IF(E157&lt;HORAS!$B$97,AF157,0),0)</f>
        <v>0</v>
      </c>
      <c r="AI157" s="67">
        <f>IF(E157&gt;=HORAS!$B$97,AF157,0)</f>
        <v>0</v>
      </c>
      <c r="AJ157" s="67">
        <f t="shared" si="84"/>
        <v>0</v>
      </c>
      <c r="AK157" s="67">
        <f t="shared" si="84"/>
        <v>0</v>
      </c>
      <c r="AL157" s="71">
        <f t="shared" si="75"/>
        <v>0</v>
      </c>
      <c r="AN157" s="59">
        <f t="shared" si="76"/>
        <v>0</v>
      </c>
      <c r="AO157" s="58">
        <f>IF(H157=1,IF(D157&lt;HORAS!$B$104,HORAS!$D$104-HORAS!$B$104,HORAS!$D$104-D157),0)</f>
        <v>0</v>
      </c>
      <c r="AP157" s="58">
        <f>IF(H157=1,IF(E157&gt;HORAS!$C$104,HORAS!$C$104,E157),0)</f>
        <v>0</v>
      </c>
      <c r="AQ157" s="58">
        <f t="shared" si="77"/>
        <v>0</v>
      </c>
      <c r="AR157" s="72">
        <f t="shared" si="78"/>
        <v>0</v>
      </c>
      <c r="AS157" s="72">
        <f t="shared" si="79"/>
        <v>0</v>
      </c>
      <c r="AT157" s="68">
        <f>IF(AS157&lt;=HORAS!$B$115,0,IF(AS157&lt;=HORAS!$B$116,0.25,IF(AS157&lt;=HORAS!$B$117,0.5,IF(AS157&lt;=HORAS!$B$114,0.75,1))))</f>
        <v>0</v>
      </c>
      <c r="AU157" s="67">
        <f t="shared" si="80"/>
        <v>0</v>
      </c>
      <c r="AV157" s="59">
        <f>IF(H157=1,IF(E157&gt;HORAS!$C$104,E157-HORAS!$C$104),0)</f>
        <v>0</v>
      </c>
      <c r="AW157" s="67">
        <f t="shared" si="81"/>
        <v>0</v>
      </c>
      <c r="AX157" s="67">
        <f t="shared" si="82"/>
        <v>0</v>
      </c>
      <c r="AY157" s="68">
        <f>IF(AX157&lt;=HORAS!$B$115,0,IF(AX157&lt;=HORAS!$B$116,0.25,IF(AX157&lt;=HORAS!$B$117,0.5,IF(AX157&lt;=HORAS!$B$114,0.75,1))))</f>
        <v>0</v>
      </c>
      <c r="AZ157" s="67">
        <f t="shared" si="83"/>
        <v>0</v>
      </c>
      <c r="BA157" s="67"/>
    </row>
    <row r="158" spans="1:53" s="72" customFormat="1" hidden="1" x14ac:dyDescent="0.2">
      <c r="A158" s="73" t="s">
        <v>226</v>
      </c>
      <c r="B158" s="64" t="s">
        <v>7</v>
      </c>
      <c r="C158" s="61"/>
      <c r="D158" s="62"/>
      <c r="E158" s="59"/>
      <c r="F158" s="66">
        <f>IF(G158=1,0,IF(E158&gt;HORAS!$B$96,E158-HORAS!$B$96,))</f>
        <v>0</v>
      </c>
      <c r="G158" s="67">
        <f t="shared" si="85"/>
        <v>0</v>
      </c>
      <c r="H158" s="67">
        <f>IF(D158&gt;=HORAS!$B$103,1,0)</f>
        <v>0</v>
      </c>
      <c r="I158" s="68">
        <f t="shared" si="86"/>
        <v>0</v>
      </c>
      <c r="J158" s="68">
        <f>IF(I158&lt;=HORAS!$B$115,0,IF(I158&lt;=HORAS!$B$116,0.25,IF(I158&lt;=HORAS!$B$117,0.5,IF(I158&lt;=HORAS!$B$114,0.75,1))))</f>
        <v>0</v>
      </c>
      <c r="K158" s="69">
        <f>IF(G158=1,0,IF(E158&gt;HORAS!$B$97,E158-HORAS!$B$97,0))</f>
        <v>0</v>
      </c>
      <c r="L158" s="68">
        <f t="shared" si="87"/>
        <v>0</v>
      </c>
      <c r="M158" s="68">
        <f t="shared" si="88"/>
        <v>0</v>
      </c>
      <c r="N158" s="67">
        <f t="shared" si="89"/>
        <v>0</v>
      </c>
      <c r="O158" s="67">
        <f>IF(E158&lt;HORAS!$B$97,J158,0)</f>
        <v>0</v>
      </c>
      <c r="P158" s="67">
        <f t="shared" si="90"/>
        <v>0</v>
      </c>
      <c r="Q158" s="67">
        <f>IF(E158&gt;HORAS!$B$97,J158,0)</f>
        <v>0</v>
      </c>
      <c r="R158" s="67">
        <f t="shared" si="63"/>
        <v>0</v>
      </c>
      <c r="S158" s="67">
        <f t="shared" si="64"/>
        <v>0</v>
      </c>
      <c r="T158" s="67"/>
      <c r="U158" s="67">
        <f t="shared" si="65"/>
        <v>6</v>
      </c>
      <c r="V158" s="70" t="e">
        <f>VLOOKUP(C158,HORAS!$A$120:$A$137,1,FALSE)</f>
        <v>#N/A</v>
      </c>
      <c r="W158" s="67" t="b">
        <f t="shared" si="66"/>
        <v>1</v>
      </c>
      <c r="X158" s="59">
        <f t="shared" si="67"/>
        <v>0</v>
      </c>
      <c r="Y158" s="71">
        <f t="shared" si="68"/>
        <v>0</v>
      </c>
      <c r="Z158" s="71">
        <f t="shared" si="69"/>
        <v>0</v>
      </c>
      <c r="AA158" s="67">
        <f t="shared" si="70"/>
        <v>0</v>
      </c>
      <c r="AB158" s="67">
        <f t="shared" si="71"/>
        <v>0</v>
      </c>
      <c r="AC158" s="69">
        <f>IF(U158=7,IF(E158&gt;HORAS!$B$97,E158-HORAS!$B$97,0),IF(W158=FALSE,IF(E158&gt;HORAS!$B$97,E158-HORAS!$B$97,0),0))</f>
        <v>0</v>
      </c>
      <c r="AD158" s="71">
        <f t="shared" si="72"/>
        <v>0</v>
      </c>
      <c r="AE158" s="71">
        <f t="shared" si="73"/>
        <v>0</v>
      </c>
      <c r="AF158" s="68">
        <f>IF(AE158&lt;=HORAS!$B$115,0,IF(AE158&lt;=HORAS!$B$116,0.25,IF(AE158&lt;=HORAS!$B$117,0.5,IF(AE158&lt;=HORAS!$B$114,0.75,1))))</f>
        <v>0</v>
      </c>
      <c r="AG158" s="67">
        <f t="shared" si="74"/>
        <v>0</v>
      </c>
      <c r="AH158" s="67">
        <f>IF(AA158&gt;=8,IF(E158&lt;HORAS!$B$97,AF158,0),0)</f>
        <v>0</v>
      </c>
      <c r="AI158" s="67">
        <f>IF(E158&gt;=HORAS!$B$97,AF158,0)</f>
        <v>0</v>
      </c>
      <c r="AJ158" s="67">
        <f t="shared" si="84"/>
        <v>0</v>
      </c>
      <c r="AK158" s="67">
        <f t="shared" si="84"/>
        <v>0</v>
      </c>
      <c r="AL158" s="71">
        <f t="shared" si="75"/>
        <v>0</v>
      </c>
      <c r="AN158" s="59">
        <f t="shared" si="76"/>
        <v>0</v>
      </c>
      <c r="AO158" s="58">
        <f>IF(H158=1,IF(D158&lt;HORAS!$B$104,HORAS!$D$104-HORAS!$B$104,HORAS!$D$104-D158),0)</f>
        <v>0</v>
      </c>
      <c r="AP158" s="58">
        <f>IF(H158=1,IF(E158&gt;HORAS!$C$104,HORAS!$C$104,E158),0)</f>
        <v>0</v>
      </c>
      <c r="AQ158" s="58">
        <f t="shared" si="77"/>
        <v>0</v>
      </c>
      <c r="AR158" s="72">
        <f t="shared" si="78"/>
        <v>0</v>
      </c>
      <c r="AS158" s="72">
        <f t="shared" si="79"/>
        <v>0</v>
      </c>
      <c r="AT158" s="68">
        <f>IF(AS158&lt;=HORAS!$B$115,0,IF(AS158&lt;=HORAS!$B$116,0.25,IF(AS158&lt;=HORAS!$B$117,0.5,IF(AS158&lt;=HORAS!$B$114,0.75,1))))</f>
        <v>0</v>
      </c>
      <c r="AU158" s="67">
        <f t="shared" si="80"/>
        <v>0</v>
      </c>
      <c r="AV158" s="59">
        <f>IF(H158=1,IF(E158&gt;HORAS!$C$104,E158-HORAS!$C$104),0)</f>
        <v>0</v>
      </c>
      <c r="AW158" s="67">
        <f t="shared" si="81"/>
        <v>0</v>
      </c>
      <c r="AX158" s="67">
        <f t="shared" si="82"/>
        <v>0</v>
      </c>
      <c r="AY158" s="68">
        <f>IF(AX158&lt;=HORAS!$B$115,0,IF(AX158&lt;=HORAS!$B$116,0.25,IF(AX158&lt;=HORAS!$B$117,0.5,IF(AX158&lt;=HORAS!$B$114,0.75,1))))</f>
        <v>0</v>
      </c>
      <c r="AZ158" s="67">
        <f t="shared" si="83"/>
        <v>0</v>
      </c>
      <c r="BA158" s="67"/>
    </row>
    <row r="159" spans="1:53" s="72" customFormat="1" hidden="1" x14ac:dyDescent="0.2">
      <c r="A159" s="73" t="s">
        <v>226</v>
      </c>
      <c r="B159" s="64" t="s">
        <v>7</v>
      </c>
      <c r="C159" s="61"/>
      <c r="D159" s="62"/>
      <c r="E159" s="59"/>
      <c r="F159" s="66">
        <f>IF(G159=1,0,IF(E159&gt;HORAS!$B$96,E159-HORAS!$B$96,))</f>
        <v>0</v>
      </c>
      <c r="G159" s="67">
        <f t="shared" si="85"/>
        <v>0</v>
      </c>
      <c r="H159" s="67">
        <f>IF(D159&gt;=HORAS!$B$103,1,0)</f>
        <v>0</v>
      </c>
      <c r="I159" s="68">
        <f t="shared" si="86"/>
        <v>0</v>
      </c>
      <c r="J159" s="68">
        <f>IF(I159&lt;=HORAS!$B$115,0,IF(I159&lt;=HORAS!$B$116,0.25,IF(I159&lt;=HORAS!$B$117,0.5,IF(I159&lt;=HORAS!$B$114,0.75,1))))</f>
        <v>0</v>
      </c>
      <c r="K159" s="69">
        <f>IF(G159=1,0,IF(E159&gt;HORAS!$B$97,E159-HORAS!$B$97,0))</f>
        <v>0</v>
      </c>
      <c r="L159" s="68">
        <f t="shared" si="87"/>
        <v>0</v>
      </c>
      <c r="M159" s="68">
        <f t="shared" si="88"/>
        <v>0</v>
      </c>
      <c r="N159" s="67">
        <f t="shared" si="89"/>
        <v>0</v>
      </c>
      <c r="O159" s="67">
        <f>IF(E159&lt;HORAS!$B$97,J159,0)</f>
        <v>0</v>
      </c>
      <c r="P159" s="67">
        <f t="shared" si="90"/>
        <v>0</v>
      </c>
      <c r="Q159" s="67">
        <f>IF(E159&gt;HORAS!$B$97,J159,0)</f>
        <v>0</v>
      </c>
      <c r="R159" s="67">
        <f t="shared" si="63"/>
        <v>0</v>
      </c>
      <c r="S159" s="67">
        <f t="shared" si="64"/>
        <v>0</v>
      </c>
      <c r="T159" s="67"/>
      <c r="U159" s="67">
        <f t="shared" si="65"/>
        <v>6</v>
      </c>
      <c r="V159" s="70" t="e">
        <f>VLOOKUP(C159,HORAS!$A$120:$A$137,1,FALSE)</f>
        <v>#N/A</v>
      </c>
      <c r="W159" s="67" t="b">
        <f t="shared" si="66"/>
        <v>1</v>
      </c>
      <c r="X159" s="59">
        <f t="shared" si="67"/>
        <v>0</v>
      </c>
      <c r="Y159" s="71">
        <f t="shared" si="68"/>
        <v>0</v>
      </c>
      <c r="Z159" s="71">
        <f t="shared" si="69"/>
        <v>0</v>
      </c>
      <c r="AA159" s="67">
        <f t="shared" si="70"/>
        <v>0</v>
      </c>
      <c r="AB159" s="67">
        <f t="shared" si="71"/>
        <v>0</v>
      </c>
      <c r="AC159" s="69">
        <f>IF(U159=7,IF(E159&gt;HORAS!$B$97,E159-HORAS!$B$97,0),IF(W159=FALSE,IF(E159&gt;HORAS!$B$97,E159-HORAS!$B$97,0),0))</f>
        <v>0</v>
      </c>
      <c r="AD159" s="71">
        <f t="shared" si="72"/>
        <v>0</v>
      </c>
      <c r="AE159" s="71">
        <f t="shared" si="73"/>
        <v>0</v>
      </c>
      <c r="AF159" s="68">
        <f>IF(AE159&lt;=HORAS!$B$115,0,IF(AE159&lt;=HORAS!$B$116,0.25,IF(AE159&lt;=HORAS!$B$117,0.5,IF(AE159&lt;=HORAS!$B$114,0.75,1))))</f>
        <v>0</v>
      </c>
      <c r="AG159" s="67">
        <f t="shared" si="74"/>
        <v>0</v>
      </c>
      <c r="AH159" s="67">
        <f>IF(AA159&gt;=8,IF(E159&lt;HORAS!$B$97,AF159,0),0)</f>
        <v>0</v>
      </c>
      <c r="AI159" s="67">
        <f>IF(E159&gt;=HORAS!$B$97,AF159,0)</f>
        <v>0</v>
      </c>
      <c r="AJ159" s="67">
        <f t="shared" si="84"/>
        <v>0</v>
      </c>
      <c r="AK159" s="67">
        <f t="shared" si="84"/>
        <v>0</v>
      </c>
      <c r="AL159" s="71">
        <f t="shared" si="75"/>
        <v>0</v>
      </c>
      <c r="AN159" s="59">
        <f t="shared" si="76"/>
        <v>0</v>
      </c>
      <c r="AO159" s="58">
        <f>IF(H159=1,IF(D159&lt;HORAS!$B$104,HORAS!$D$104-HORAS!$B$104,HORAS!$D$104-D159),0)</f>
        <v>0</v>
      </c>
      <c r="AP159" s="58">
        <f>IF(H159=1,IF(E159&gt;HORAS!$C$104,HORAS!$C$104,E159),0)</f>
        <v>0</v>
      </c>
      <c r="AQ159" s="58">
        <f t="shared" si="77"/>
        <v>0</v>
      </c>
      <c r="AR159" s="72">
        <f t="shared" si="78"/>
        <v>0</v>
      </c>
      <c r="AS159" s="72">
        <f t="shared" si="79"/>
        <v>0</v>
      </c>
      <c r="AT159" s="68">
        <f>IF(AS159&lt;=HORAS!$B$115,0,IF(AS159&lt;=HORAS!$B$116,0.25,IF(AS159&lt;=HORAS!$B$117,0.5,IF(AS159&lt;=HORAS!$B$114,0.75,1))))</f>
        <v>0</v>
      </c>
      <c r="AU159" s="67">
        <f t="shared" si="80"/>
        <v>0</v>
      </c>
      <c r="AV159" s="59">
        <f>IF(H159=1,IF(E159&gt;HORAS!$C$104,E159-HORAS!$C$104),0)</f>
        <v>0</v>
      </c>
      <c r="AW159" s="67">
        <f t="shared" si="81"/>
        <v>0</v>
      </c>
      <c r="AX159" s="67">
        <f t="shared" si="82"/>
        <v>0</v>
      </c>
      <c r="AY159" s="68">
        <f>IF(AX159&lt;=HORAS!$B$115,0,IF(AX159&lt;=HORAS!$B$116,0.25,IF(AX159&lt;=HORAS!$B$117,0.5,IF(AX159&lt;=HORAS!$B$114,0.75,1))))</f>
        <v>0</v>
      </c>
      <c r="AZ159" s="67">
        <f t="shared" si="83"/>
        <v>0</v>
      </c>
      <c r="BA159" s="67"/>
    </row>
    <row r="160" spans="1:53" s="72" customFormat="1" hidden="1" x14ac:dyDescent="0.2">
      <c r="A160" s="73" t="s">
        <v>226</v>
      </c>
      <c r="B160" s="64" t="s">
        <v>7</v>
      </c>
      <c r="C160" s="61"/>
      <c r="D160" s="62"/>
      <c r="E160" s="59"/>
      <c r="F160" s="66">
        <f>IF(G160=1,0,IF(E160&gt;HORAS!$B$96,E160-HORAS!$B$96,))</f>
        <v>0</v>
      </c>
      <c r="G160" s="67">
        <f t="shared" si="85"/>
        <v>0</v>
      </c>
      <c r="H160" s="67">
        <f>IF(D160&gt;=HORAS!$B$103,1,0)</f>
        <v>0</v>
      </c>
      <c r="I160" s="68">
        <f t="shared" si="86"/>
        <v>0</v>
      </c>
      <c r="J160" s="68">
        <f>IF(I160&lt;=HORAS!$B$115,0,IF(I160&lt;=HORAS!$B$116,0.25,IF(I160&lt;=HORAS!$B$117,0.5,IF(I160&lt;=HORAS!$B$114,0.75,1))))</f>
        <v>0</v>
      </c>
      <c r="K160" s="69">
        <f>IF(G160=1,0,IF(E160&gt;HORAS!$B$97,E160-HORAS!$B$97,0))</f>
        <v>0</v>
      </c>
      <c r="L160" s="68">
        <f t="shared" si="87"/>
        <v>0</v>
      </c>
      <c r="M160" s="68">
        <f t="shared" si="88"/>
        <v>0</v>
      </c>
      <c r="N160" s="67">
        <f t="shared" si="89"/>
        <v>0</v>
      </c>
      <c r="O160" s="67">
        <f>IF(E160&lt;HORAS!$B$97,J160,0)</f>
        <v>0</v>
      </c>
      <c r="P160" s="67">
        <f t="shared" si="90"/>
        <v>0</v>
      </c>
      <c r="Q160" s="67">
        <f>IF(E160&gt;HORAS!$B$97,J160,0)</f>
        <v>0</v>
      </c>
      <c r="R160" s="67">
        <f t="shared" si="63"/>
        <v>0</v>
      </c>
      <c r="S160" s="67">
        <f t="shared" si="64"/>
        <v>0</v>
      </c>
      <c r="T160" s="67"/>
      <c r="U160" s="67">
        <f t="shared" si="65"/>
        <v>6</v>
      </c>
      <c r="V160" s="70" t="e">
        <f>VLOOKUP(C160,HORAS!$A$120:$A$137,1,FALSE)</f>
        <v>#N/A</v>
      </c>
      <c r="W160" s="67" t="b">
        <f t="shared" si="66"/>
        <v>1</v>
      </c>
      <c r="X160" s="59">
        <f t="shared" si="67"/>
        <v>0</v>
      </c>
      <c r="Y160" s="71">
        <f t="shared" si="68"/>
        <v>0</v>
      </c>
      <c r="Z160" s="71">
        <f t="shared" si="69"/>
        <v>0</v>
      </c>
      <c r="AA160" s="67">
        <f t="shared" si="70"/>
        <v>0</v>
      </c>
      <c r="AB160" s="67">
        <f t="shared" si="71"/>
        <v>0</v>
      </c>
      <c r="AC160" s="69">
        <f>IF(U160=7,IF(E160&gt;HORAS!$B$97,E160-HORAS!$B$97,0),IF(W160=FALSE,IF(E160&gt;HORAS!$B$97,E160-HORAS!$B$97,0),0))</f>
        <v>0</v>
      </c>
      <c r="AD160" s="71">
        <f t="shared" si="72"/>
        <v>0</v>
      </c>
      <c r="AE160" s="71">
        <f t="shared" si="73"/>
        <v>0</v>
      </c>
      <c r="AF160" s="68">
        <f>IF(AE160&lt;=HORAS!$B$115,0,IF(AE160&lt;=HORAS!$B$116,0.25,IF(AE160&lt;=HORAS!$B$117,0.5,IF(AE160&lt;=HORAS!$B$114,0.75,1))))</f>
        <v>0</v>
      </c>
      <c r="AG160" s="67">
        <f t="shared" si="74"/>
        <v>0</v>
      </c>
      <c r="AH160" s="67">
        <f>IF(AA160&gt;=8,IF(E160&lt;HORAS!$B$97,AF160,0),0)</f>
        <v>0</v>
      </c>
      <c r="AI160" s="67">
        <f>IF(E160&gt;=HORAS!$B$97,AF160,0)</f>
        <v>0</v>
      </c>
      <c r="AJ160" s="67">
        <f t="shared" si="84"/>
        <v>0</v>
      </c>
      <c r="AK160" s="67">
        <f t="shared" si="84"/>
        <v>0</v>
      </c>
      <c r="AL160" s="71">
        <f t="shared" si="75"/>
        <v>0</v>
      </c>
      <c r="AN160" s="59">
        <f t="shared" si="76"/>
        <v>0</v>
      </c>
      <c r="AO160" s="58">
        <f>IF(H160=1,IF(D160&lt;HORAS!$B$104,HORAS!$D$104-HORAS!$B$104,HORAS!$D$104-D160),0)</f>
        <v>0</v>
      </c>
      <c r="AP160" s="58">
        <f>IF(H160=1,IF(E160&gt;HORAS!$C$104,HORAS!$C$104,E160),0)</f>
        <v>0</v>
      </c>
      <c r="AQ160" s="58">
        <f t="shared" si="77"/>
        <v>0</v>
      </c>
      <c r="AR160" s="72">
        <f t="shared" si="78"/>
        <v>0</v>
      </c>
      <c r="AS160" s="72">
        <f t="shared" si="79"/>
        <v>0</v>
      </c>
      <c r="AT160" s="68">
        <f>IF(AS160&lt;=HORAS!$B$115,0,IF(AS160&lt;=HORAS!$B$116,0.25,IF(AS160&lt;=HORAS!$B$117,0.5,IF(AS160&lt;=HORAS!$B$114,0.75,1))))</f>
        <v>0</v>
      </c>
      <c r="AU160" s="67">
        <f t="shared" si="80"/>
        <v>0</v>
      </c>
      <c r="AV160" s="59">
        <f>IF(H160=1,IF(E160&gt;HORAS!$C$104,E160-HORAS!$C$104),0)</f>
        <v>0</v>
      </c>
      <c r="AW160" s="67">
        <f t="shared" si="81"/>
        <v>0</v>
      </c>
      <c r="AX160" s="67">
        <f t="shared" si="82"/>
        <v>0</v>
      </c>
      <c r="AY160" s="68">
        <f>IF(AX160&lt;=HORAS!$B$115,0,IF(AX160&lt;=HORAS!$B$116,0.25,IF(AX160&lt;=HORAS!$B$117,0.5,IF(AX160&lt;=HORAS!$B$114,0.75,1))))</f>
        <v>0</v>
      </c>
      <c r="AZ160" s="67">
        <f t="shared" si="83"/>
        <v>0</v>
      </c>
      <c r="BA160" s="67"/>
    </row>
    <row r="161" spans="1:53" s="72" customFormat="1" hidden="1" x14ac:dyDescent="0.2">
      <c r="A161" s="73" t="s">
        <v>226</v>
      </c>
      <c r="B161" s="64" t="s">
        <v>7</v>
      </c>
      <c r="C161" s="61"/>
      <c r="D161" s="62"/>
      <c r="E161" s="59"/>
      <c r="F161" s="66">
        <f>IF(G161=1,0,IF(E161&gt;HORAS!$B$96,E161-HORAS!$B$96,))</f>
        <v>0</v>
      </c>
      <c r="G161" s="67">
        <f t="shared" si="85"/>
        <v>0</v>
      </c>
      <c r="H161" s="67">
        <f>IF(D161&gt;=HORAS!$B$103,1,0)</f>
        <v>0</v>
      </c>
      <c r="I161" s="68">
        <f t="shared" si="86"/>
        <v>0</v>
      </c>
      <c r="J161" s="68">
        <f>IF(I161&lt;=HORAS!$B$115,0,IF(I161&lt;=HORAS!$B$116,0.25,IF(I161&lt;=HORAS!$B$117,0.5,IF(I161&lt;=HORAS!$B$114,0.75,1))))</f>
        <v>0</v>
      </c>
      <c r="K161" s="69">
        <f>IF(G161=1,0,IF(E161&gt;HORAS!$B$97,E161-HORAS!$B$97,0))</f>
        <v>0</v>
      </c>
      <c r="L161" s="68">
        <f t="shared" si="87"/>
        <v>0</v>
      </c>
      <c r="M161" s="68">
        <f t="shared" si="88"/>
        <v>0</v>
      </c>
      <c r="N161" s="67">
        <f t="shared" si="89"/>
        <v>0</v>
      </c>
      <c r="O161" s="67">
        <f>IF(E161&lt;HORAS!$B$97,J161,0)</f>
        <v>0</v>
      </c>
      <c r="P161" s="67">
        <f t="shared" si="90"/>
        <v>0</v>
      </c>
      <c r="Q161" s="67">
        <f>IF(E161&gt;HORAS!$B$97,J161,0)</f>
        <v>0</v>
      </c>
      <c r="R161" s="67">
        <f t="shared" si="63"/>
        <v>0</v>
      </c>
      <c r="S161" s="67">
        <f t="shared" si="64"/>
        <v>0</v>
      </c>
      <c r="T161" s="67"/>
      <c r="U161" s="67">
        <f t="shared" si="65"/>
        <v>6</v>
      </c>
      <c r="V161" s="70" t="e">
        <f>VLOOKUP(C161,HORAS!$A$120:$A$137,1,FALSE)</f>
        <v>#N/A</v>
      </c>
      <c r="W161" s="67" t="b">
        <f t="shared" si="66"/>
        <v>1</v>
      </c>
      <c r="X161" s="59">
        <f t="shared" si="67"/>
        <v>0</v>
      </c>
      <c r="Y161" s="71">
        <f t="shared" si="68"/>
        <v>0</v>
      </c>
      <c r="Z161" s="71">
        <f t="shared" si="69"/>
        <v>0</v>
      </c>
      <c r="AA161" s="67">
        <f t="shared" si="70"/>
        <v>0</v>
      </c>
      <c r="AB161" s="67">
        <f t="shared" si="71"/>
        <v>0</v>
      </c>
      <c r="AC161" s="69">
        <f>IF(U161=7,IF(E161&gt;HORAS!$B$97,E161-HORAS!$B$97,0),IF(W161=FALSE,IF(E161&gt;HORAS!$B$97,E161-HORAS!$B$97,0),0))</f>
        <v>0</v>
      </c>
      <c r="AD161" s="71">
        <f t="shared" si="72"/>
        <v>0</v>
      </c>
      <c r="AE161" s="71">
        <f t="shared" si="73"/>
        <v>0</v>
      </c>
      <c r="AF161" s="68">
        <f>IF(AE161&lt;=HORAS!$B$115,0,IF(AE161&lt;=HORAS!$B$116,0.25,IF(AE161&lt;=HORAS!$B$117,0.5,IF(AE161&lt;=HORAS!$B$114,0.75,1))))</f>
        <v>0</v>
      </c>
      <c r="AG161" s="67">
        <f t="shared" si="74"/>
        <v>0</v>
      </c>
      <c r="AH161" s="67">
        <f>IF(AA161&gt;=8,IF(E161&lt;HORAS!$B$97,AF161,0),0)</f>
        <v>0</v>
      </c>
      <c r="AI161" s="67">
        <f>IF(E161&gt;=HORAS!$B$97,AF161,0)</f>
        <v>0</v>
      </c>
      <c r="AJ161" s="67">
        <f t="shared" si="84"/>
        <v>0</v>
      </c>
      <c r="AK161" s="67">
        <f t="shared" si="84"/>
        <v>0</v>
      </c>
      <c r="AL161" s="71">
        <f t="shared" si="75"/>
        <v>0</v>
      </c>
      <c r="AN161" s="59">
        <f t="shared" si="76"/>
        <v>0</v>
      </c>
      <c r="AO161" s="58">
        <f>IF(H161=1,IF(D161&lt;HORAS!$B$104,HORAS!$D$104-HORAS!$B$104,HORAS!$D$104-D161),0)</f>
        <v>0</v>
      </c>
      <c r="AP161" s="58">
        <f>IF(H161=1,IF(E161&gt;HORAS!$C$104,HORAS!$C$104,E161),0)</f>
        <v>0</v>
      </c>
      <c r="AQ161" s="58">
        <f t="shared" si="77"/>
        <v>0</v>
      </c>
      <c r="AR161" s="72">
        <f t="shared" si="78"/>
        <v>0</v>
      </c>
      <c r="AS161" s="72">
        <f t="shared" si="79"/>
        <v>0</v>
      </c>
      <c r="AT161" s="68">
        <f>IF(AS161&lt;=HORAS!$B$115,0,IF(AS161&lt;=HORAS!$B$116,0.25,IF(AS161&lt;=HORAS!$B$117,0.5,IF(AS161&lt;=HORAS!$B$114,0.75,1))))</f>
        <v>0</v>
      </c>
      <c r="AU161" s="67">
        <f t="shared" si="80"/>
        <v>0</v>
      </c>
      <c r="AV161" s="59">
        <f>IF(H161=1,IF(E161&gt;HORAS!$C$104,E161-HORAS!$C$104),0)</f>
        <v>0</v>
      </c>
      <c r="AW161" s="67">
        <f t="shared" si="81"/>
        <v>0</v>
      </c>
      <c r="AX161" s="67">
        <f t="shared" si="82"/>
        <v>0</v>
      </c>
      <c r="AY161" s="68">
        <f>IF(AX161&lt;=HORAS!$B$115,0,IF(AX161&lt;=HORAS!$B$116,0.25,IF(AX161&lt;=HORAS!$B$117,0.5,IF(AX161&lt;=HORAS!$B$114,0.75,1))))</f>
        <v>0</v>
      </c>
      <c r="AZ161" s="67">
        <f t="shared" si="83"/>
        <v>0</v>
      </c>
      <c r="BA161" s="67"/>
    </row>
    <row r="162" spans="1:53" s="72" customFormat="1" hidden="1" x14ac:dyDescent="0.2">
      <c r="A162" s="64" t="s">
        <v>247</v>
      </c>
      <c r="B162" s="64" t="s">
        <v>251</v>
      </c>
      <c r="C162" s="61"/>
      <c r="D162" s="62"/>
      <c r="E162" s="63"/>
      <c r="F162" s="66">
        <f>IF(G162=1,0,IF(E162&gt;HORAS!$B$96,E162-HORAS!$B$96,))</f>
        <v>0</v>
      </c>
      <c r="G162" s="67">
        <f t="shared" si="85"/>
        <v>0</v>
      </c>
      <c r="H162" s="67">
        <f>IF(D162&gt;=HORAS!$B$103,1,0)</f>
        <v>0</v>
      </c>
      <c r="I162" s="68">
        <f t="shared" si="86"/>
        <v>0</v>
      </c>
      <c r="J162" s="68">
        <f>IF(I162&lt;=HORAS!$B$115,0,IF(I162&lt;=HORAS!$B$116,0.25,IF(I162&lt;=HORAS!$B$117,0.5,IF(I162&lt;=HORAS!$B$114,0.75,1))))</f>
        <v>0</v>
      </c>
      <c r="K162" s="69">
        <f>IF(G162=1,0,IF(E162&gt;HORAS!$B$97,E162-HORAS!$B$97,0))</f>
        <v>0</v>
      </c>
      <c r="L162" s="68">
        <f t="shared" si="87"/>
        <v>0</v>
      </c>
      <c r="M162" s="68">
        <f t="shared" si="88"/>
        <v>0</v>
      </c>
      <c r="N162" s="67">
        <f t="shared" si="89"/>
        <v>0</v>
      </c>
      <c r="O162" s="67">
        <f>IF(E162&lt;HORAS!$B$97,J162,0)</f>
        <v>0</v>
      </c>
      <c r="P162" s="67">
        <f t="shared" si="90"/>
        <v>0</v>
      </c>
      <c r="Q162" s="67">
        <f>IF(E162&gt;HORAS!$B$97,J162,0)</f>
        <v>0</v>
      </c>
      <c r="R162" s="67">
        <f t="shared" si="63"/>
        <v>0</v>
      </c>
      <c r="S162" s="67">
        <f t="shared" si="64"/>
        <v>0</v>
      </c>
      <c r="T162" s="67"/>
      <c r="U162" s="67">
        <f t="shared" si="65"/>
        <v>6</v>
      </c>
      <c r="V162" s="70" t="e">
        <f>VLOOKUP(C162,HORAS!$A$120:$A$137,1,FALSE)</f>
        <v>#N/A</v>
      </c>
      <c r="W162" s="67" t="b">
        <f t="shared" si="66"/>
        <v>1</v>
      </c>
      <c r="X162" s="59">
        <f t="shared" si="67"/>
        <v>0</v>
      </c>
      <c r="Y162" s="71">
        <f t="shared" si="68"/>
        <v>0</v>
      </c>
      <c r="Z162" s="71">
        <f t="shared" si="69"/>
        <v>0</v>
      </c>
      <c r="AA162" s="67">
        <f t="shared" si="70"/>
        <v>0</v>
      </c>
      <c r="AB162" s="67">
        <f t="shared" si="71"/>
        <v>0</v>
      </c>
      <c r="AC162" s="69">
        <f>IF(U162=7,IF(E162&gt;HORAS!$B$97,E162-HORAS!$B$97,0),IF(W162=FALSE,IF(E162&gt;HORAS!$B$97,E162-HORAS!$B$97,0),0))</f>
        <v>0</v>
      </c>
      <c r="AD162" s="71">
        <f t="shared" si="72"/>
        <v>0</v>
      </c>
      <c r="AE162" s="71">
        <f t="shared" si="73"/>
        <v>0</v>
      </c>
      <c r="AF162" s="68">
        <f>IF(AE162&lt;=HORAS!$B$115,0,IF(AE162&lt;=HORAS!$B$116,0.25,IF(AE162&lt;=HORAS!$B$117,0.5,IF(AE162&lt;=HORAS!$B$114,0.75,1))))</f>
        <v>0</v>
      </c>
      <c r="AG162" s="67">
        <f t="shared" si="74"/>
        <v>0</v>
      </c>
      <c r="AH162" s="67">
        <f>IF(AA162&gt;=8,IF(E162&lt;HORAS!$B$97,AF162,0),0)</f>
        <v>0</v>
      </c>
      <c r="AI162" s="67">
        <f>IF(E162&gt;=HORAS!$B$97,AF162,0)</f>
        <v>0</v>
      </c>
      <c r="AJ162" s="67">
        <f t="shared" si="84"/>
        <v>0</v>
      </c>
      <c r="AK162" s="67">
        <f t="shared" si="84"/>
        <v>0</v>
      </c>
      <c r="AL162" s="71">
        <f t="shared" si="75"/>
        <v>0</v>
      </c>
      <c r="AN162" s="59">
        <f t="shared" si="76"/>
        <v>0</v>
      </c>
      <c r="AO162" s="58">
        <f>IF(H162=1,IF(D162&lt;HORAS!$B$104,HORAS!$D$104-HORAS!$B$104,HORAS!$D$104-D162),0)</f>
        <v>0</v>
      </c>
      <c r="AP162" s="58">
        <f>IF(H162=1,IF(E162&gt;HORAS!$C$104,HORAS!$C$104,E162),0)</f>
        <v>0</v>
      </c>
      <c r="AQ162" s="58">
        <f t="shared" si="77"/>
        <v>0</v>
      </c>
      <c r="AR162" s="72">
        <f t="shared" si="78"/>
        <v>0</v>
      </c>
      <c r="AS162" s="72">
        <f t="shared" si="79"/>
        <v>0</v>
      </c>
      <c r="AT162" s="68">
        <f>IF(AS162&lt;=HORAS!$B$115,0,IF(AS162&lt;=HORAS!$B$116,0.25,IF(AS162&lt;=HORAS!$B$117,0.5,IF(AS162&lt;=HORAS!$B$114,0.75,1))))</f>
        <v>0</v>
      </c>
      <c r="AU162" s="67">
        <f t="shared" si="80"/>
        <v>0</v>
      </c>
      <c r="AV162" s="59">
        <f>IF(H162=1,IF(E162&gt;HORAS!$C$104,E162-HORAS!$C$104),0)</f>
        <v>0</v>
      </c>
      <c r="AW162" s="67">
        <f t="shared" si="81"/>
        <v>0</v>
      </c>
      <c r="AX162" s="67">
        <f t="shared" si="82"/>
        <v>0</v>
      </c>
      <c r="AY162" s="68">
        <f>IF(AX162&lt;=HORAS!$B$115,0,IF(AX162&lt;=HORAS!$B$116,0.25,IF(AX162&lt;=HORAS!$B$117,0.5,IF(AX162&lt;=HORAS!$B$114,0.75,1))))</f>
        <v>0</v>
      </c>
      <c r="AZ162" s="67">
        <f t="shared" si="83"/>
        <v>0</v>
      </c>
      <c r="BA162" s="67"/>
    </row>
    <row r="163" spans="1:53" s="72" customFormat="1" hidden="1" x14ac:dyDescent="0.2">
      <c r="A163" s="64" t="s">
        <v>247</v>
      </c>
      <c r="B163" s="64" t="s">
        <v>251</v>
      </c>
      <c r="C163" s="61"/>
      <c r="D163" s="62"/>
      <c r="E163" s="64"/>
      <c r="F163" s="66">
        <f>IF(G163=1,0,IF(E163&gt;HORAS!$B$96,E163-HORAS!$B$96,))</f>
        <v>0</v>
      </c>
      <c r="G163" s="67">
        <f t="shared" si="85"/>
        <v>0</v>
      </c>
      <c r="H163" s="67">
        <f>IF(D163&gt;=HORAS!$B$103,1,0)</f>
        <v>0</v>
      </c>
      <c r="I163" s="68">
        <f t="shared" si="86"/>
        <v>0</v>
      </c>
      <c r="J163" s="68">
        <f>IF(I163&lt;=HORAS!$B$115,0,IF(I163&lt;=HORAS!$B$116,0.25,IF(I163&lt;=HORAS!$B$117,0.5,IF(I163&lt;=HORAS!$B$114,0.75,1))))</f>
        <v>0</v>
      </c>
      <c r="K163" s="69">
        <f>IF(G163=1,0,IF(E163&gt;HORAS!$B$97,E163-HORAS!$B$97,0))</f>
        <v>0</v>
      </c>
      <c r="L163" s="68">
        <f t="shared" si="87"/>
        <v>0</v>
      </c>
      <c r="M163" s="68">
        <f t="shared" si="88"/>
        <v>0</v>
      </c>
      <c r="N163" s="67">
        <f t="shared" si="89"/>
        <v>0</v>
      </c>
      <c r="O163" s="67">
        <f>IF(E163&lt;HORAS!$B$97,J163,0)</f>
        <v>0</v>
      </c>
      <c r="P163" s="67">
        <f t="shared" si="90"/>
        <v>0</v>
      </c>
      <c r="Q163" s="67">
        <f>IF(E163&gt;HORAS!$B$97,J163,0)</f>
        <v>0</v>
      </c>
      <c r="R163" s="67">
        <f t="shared" si="63"/>
        <v>0</v>
      </c>
      <c r="S163" s="67">
        <f t="shared" si="64"/>
        <v>0</v>
      </c>
      <c r="T163" s="67"/>
      <c r="U163" s="67">
        <f t="shared" si="65"/>
        <v>6</v>
      </c>
      <c r="V163" s="70" t="e">
        <f>VLOOKUP(C163,HORAS!$A$120:$A$137,1,FALSE)</f>
        <v>#N/A</v>
      </c>
      <c r="W163" s="67" t="b">
        <f t="shared" si="66"/>
        <v>1</v>
      </c>
      <c r="X163" s="59">
        <f t="shared" si="67"/>
        <v>0</v>
      </c>
      <c r="Y163" s="71">
        <f t="shared" si="68"/>
        <v>0</v>
      </c>
      <c r="Z163" s="71">
        <f t="shared" si="69"/>
        <v>0</v>
      </c>
      <c r="AA163" s="67">
        <f t="shared" si="70"/>
        <v>0</v>
      </c>
      <c r="AB163" s="67">
        <f t="shared" si="71"/>
        <v>0</v>
      </c>
      <c r="AC163" s="69">
        <f>IF(U163=7,IF(E163&gt;HORAS!$B$97,E163-HORAS!$B$97,0),IF(W163=FALSE,IF(E163&gt;HORAS!$B$97,E163-HORAS!$B$97,0),0))</f>
        <v>0</v>
      </c>
      <c r="AD163" s="71">
        <f t="shared" si="72"/>
        <v>0</v>
      </c>
      <c r="AE163" s="71">
        <f t="shared" si="73"/>
        <v>0</v>
      </c>
      <c r="AF163" s="68">
        <f>IF(AE163&lt;=HORAS!$B$115,0,IF(AE163&lt;=HORAS!$B$116,0.25,IF(AE163&lt;=HORAS!$B$117,0.5,IF(AE163&lt;=HORAS!$B$114,0.75,1))))</f>
        <v>0</v>
      </c>
      <c r="AG163" s="67">
        <f t="shared" si="74"/>
        <v>0</v>
      </c>
      <c r="AH163" s="67">
        <f>IF(AA163&gt;=8,IF(E163&lt;HORAS!$B$97,AF163,0),0)</f>
        <v>0</v>
      </c>
      <c r="AI163" s="67">
        <f>IF(E163&gt;=HORAS!$B$97,AF163,0)</f>
        <v>0</v>
      </c>
      <c r="AJ163" s="67">
        <f t="shared" si="84"/>
        <v>0</v>
      </c>
      <c r="AK163" s="67">
        <f t="shared" si="84"/>
        <v>0</v>
      </c>
      <c r="AL163" s="71">
        <f t="shared" si="75"/>
        <v>0</v>
      </c>
      <c r="AN163" s="59">
        <f t="shared" si="76"/>
        <v>0</v>
      </c>
      <c r="AO163" s="58">
        <f>IF(H163=1,IF(D163&lt;HORAS!$B$104,HORAS!$D$104-HORAS!$B$104,HORAS!$D$104-D163),0)</f>
        <v>0</v>
      </c>
      <c r="AP163" s="58">
        <f>IF(H163=1,IF(E163&gt;HORAS!$C$104,HORAS!$C$104,E163),0)</f>
        <v>0</v>
      </c>
      <c r="AQ163" s="58">
        <f t="shared" si="77"/>
        <v>0</v>
      </c>
      <c r="AR163" s="72">
        <f t="shared" si="78"/>
        <v>0</v>
      </c>
      <c r="AS163" s="72">
        <f t="shared" si="79"/>
        <v>0</v>
      </c>
      <c r="AT163" s="68">
        <f>IF(AS163&lt;=HORAS!$B$115,0,IF(AS163&lt;=HORAS!$B$116,0.25,IF(AS163&lt;=HORAS!$B$117,0.5,IF(AS163&lt;=HORAS!$B$114,0.75,1))))</f>
        <v>0</v>
      </c>
      <c r="AU163" s="67">
        <f t="shared" si="80"/>
        <v>0</v>
      </c>
      <c r="AV163" s="59">
        <f>IF(H163=1,IF(E163&gt;HORAS!$C$104,E163-HORAS!$C$104),0)</f>
        <v>0</v>
      </c>
      <c r="AW163" s="67">
        <f t="shared" si="81"/>
        <v>0</v>
      </c>
      <c r="AX163" s="67">
        <f t="shared" si="82"/>
        <v>0</v>
      </c>
      <c r="AY163" s="68">
        <f>IF(AX163&lt;=HORAS!$B$115,0,IF(AX163&lt;=HORAS!$B$116,0.25,IF(AX163&lt;=HORAS!$B$117,0.5,IF(AX163&lt;=HORAS!$B$114,0.75,1))))</f>
        <v>0</v>
      </c>
      <c r="AZ163" s="67">
        <f t="shared" si="83"/>
        <v>0</v>
      </c>
      <c r="BA163" s="67"/>
    </row>
    <row r="164" spans="1:53" s="72" customFormat="1" hidden="1" x14ac:dyDescent="0.2">
      <c r="A164" s="64" t="s">
        <v>247</v>
      </c>
      <c r="B164" s="64" t="s">
        <v>251</v>
      </c>
      <c r="C164" s="61"/>
      <c r="D164" s="62"/>
      <c r="E164" s="59"/>
      <c r="F164" s="66">
        <f>IF(G164=1,0,IF(E164&gt;HORAS!$B$96,E164-HORAS!$B$96,))</f>
        <v>0</v>
      </c>
      <c r="G164" s="67">
        <f t="shared" si="85"/>
        <v>0</v>
      </c>
      <c r="H164" s="67">
        <f>IF(D164&gt;=HORAS!$B$103,1,0)</f>
        <v>0</v>
      </c>
      <c r="I164" s="68">
        <f t="shared" si="86"/>
        <v>0</v>
      </c>
      <c r="J164" s="68">
        <f>IF(I164&lt;=HORAS!$B$115,0,IF(I164&lt;=HORAS!$B$116,0.25,IF(I164&lt;=HORAS!$B$117,0.5,IF(I164&lt;=HORAS!$B$114,0.75,1))))</f>
        <v>0</v>
      </c>
      <c r="K164" s="69">
        <f>IF(G164=1,0,IF(E164&gt;HORAS!$B$97,E164-HORAS!$B$97,0))</f>
        <v>0</v>
      </c>
      <c r="L164" s="68">
        <f t="shared" si="87"/>
        <v>0</v>
      </c>
      <c r="M164" s="68">
        <f t="shared" si="88"/>
        <v>0</v>
      </c>
      <c r="N164" s="67">
        <f t="shared" si="89"/>
        <v>0</v>
      </c>
      <c r="O164" s="67">
        <f>IF(E164&lt;HORAS!$B$97,J164,0)</f>
        <v>0</v>
      </c>
      <c r="P164" s="67">
        <f t="shared" si="90"/>
        <v>0</v>
      </c>
      <c r="Q164" s="67">
        <f>IF(E164&gt;HORAS!$B$97,J164,0)</f>
        <v>0</v>
      </c>
      <c r="R164" s="67">
        <f t="shared" si="63"/>
        <v>0</v>
      </c>
      <c r="S164" s="67">
        <f t="shared" si="64"/>
        <v>0</v>
      </c>
      <c r="T164" s="67"/>
      <c r="U164" s="67">
        <f t="shared" si="65"/>
        <v>6</v>
      </c>
      <c r="V164" s="70" t="e">
        <f>VLOOKUP(C164,HORAS!$A$120:$A$137,1,FALSE)</f>
        <v>#N/A</v>
      </c>
      <c r="W164" s="67" t="b">
        <f t="shared" si="66"/>
        <v>1</v>
      </c>
      <c r="X164" s="59">
        <f t="shared" si="67"/>
        <v>0</v>
      </c>
      <c r="Y164" s="71">
        <f t="shared" si="68"/>
        <v>0</v>
      </c>
      <c r="Z164" s="71">
        <f t="shared" si="69"/>
        <v>0</v>
      </c>
      <c r="AA164" s="67">
        <f t="shared" si="70"/>
        <v>0</v>
      </c>
      <c r="AB164" s="67">
        <f t="shared" si="71"/>
        <v>0</v>
      </c>
      <c r="AC164" s="69">
        <f>IF(U164=7,IF(E164&gt;HORAS!$B$97,E164-HORAS!$B$97,0),IF(W164=FALSE,IF(E164&gt;HORAS!$B$97,E164-HORAS!$B$97,0),0))</f>
        <v>0</v>
      </c>
      <c r="AD164" s="71">
        <f t="shared" si="72"/>
        <v>0</v>
      </c>
      <c r="AE164" s="71">
        <f t="shared" si="73"/>
        <v>0</v>
      </c>
      <c r="AF164" s="68">
        <f>IF(AE164&lt;=HORAS!$B$115,0,IF(AE164&lt;=HORAS!$B$116,0.25,IF(AE164&lt;=HORAS!$B$117,0.5,IF(AE164&lt;=HORAS!$B$114,0.75,1))))</f>
        <v>0</v>
      </c>
      <c r="AG164" s="67">
        <f t="shared" si="74"/>
        <v>0</v>
      </c>
      <c r="AH164" s="67">
        <f>IF(AA164&gt;=8,IF(E164&lt;HORAS!$B$97,AF164,0),0)</f>
        <v>0</v>
      </c>
      <c r="AI164" s="67">
        <f>IF(E164&gt;=HORAS!$B$97,AF164,0)</f>
        <v>0</v>
      </c>
      <c r="AJ164" s="67">
        <f t="shared" si="84"/>
        <v>0</v>
      </c>
      <c r="AK164" s="67">
        <f t="shared" si="84"/>
        <v>0</v>
      </c>
      <c r="AL164" s="71">
        <f t="shared" si="75"/>
        <v>0</v>
      </c>
      <c r="AN164" s="59">
        <f t="shared" si="76"/>
        <v>0</v>
      </c>
      <c r="AO164" s="58">
        <f>IF(H164=1,IF(D164&lt;HORAS!$B$104,HORAS!$D$104-HORAS!$B$104,HORAS!$D$104-D164),0)</f>
        <v>0</v>
      </c>
      <c r="AP164" s="58">
        <f>IF(H164=1,IF(E164&gt;HORAS!$C$104,HORAS!$C$104,E164),0)</f>
        <v>0</v>
      </c>
      <c r="AQ164" s="58">
        <f t="shared" si="77"/>
        <v>0</v>
      </c>
      <c r="AR164" s="72">
        <f t="shared" si="78"/>
        <v>0</v>
      </c>
      <c r="AS164" s="72">
        <f t="shared" si="79"/>
        <v>0</v>
      </c>
      <c r="AT164" s="68">
        <f>IF(AS164&lt;=HORAS!$B$115,0,IF(AS164&lt;=HORAS!$B$116,0.25,IF(AS164&lt;=HORAS!$B$117,0.5,IF(AS164&lt;=HORAS!$B$114,0.75,1))))</f>
        <v>0</v>
      </c>
      <c r="AU164" s="67">
        <f t="shared" si="80"/>
        <v>0</v>
      </c>
      <c r="AV164" s="59">
        <f>IF(H164=1,IF(E164&gt;HORAS!$C$104,E164-HORAS!$C$104),0)</f>
        <v>0</v>
      </c>
      <c r="AW164" s="67">
        <f t="shared" si="81"/>
        <v>0</v>
      </c>
      <c r="AX164" s="67">
        <f t="shared" si="82"/>
        <v>0</v>
      </c>
      <c r="AY164" s="68">
        <f>IF(AX164&lt;=HORAS!$B$115,0,IF(AX164&lt;=HORAS!$B$116,0.25,IF(AX164&lt;=HORAS!$B$117,0.5,IF(AX164&lt;=HORAS!$B$114,0.75,1))))</f>
        <v>0</v>
      </c>
      <c r="AZ164" s="67">
        <f t="shared" si="83"/>
        <v>0</v>
      </c>
      <c r="BA164" s="67"/>
    </row>
    <row r="165" spans="1:53" s="72" customFormat="1" hidden="1" x14ac:dyDescent="0.2">
      <c r="A165" s="64" t="s">
        <v>247</v>
      </c>
      <c r="B165" s="64" t="s">
        <v>251</v>
      </c>
      <c r="C165" s="61"/>
      <c r="D165" s="62"/>
      <c r="E165" s="59"/>
      <c r="F165" s="66">
        <f>IF(G165=1,0,IF(E165&gt;HORAS!$B$96,E165-HORAS!$B$96,))</f>
        <v>0</v>
      </c>
      <c r="G165" s="67">
        <f t="shared" si="85"/>
        <v>0</v>
      </c>
      <c r="H165" s="67">
        <f>IF(D165&gt;=HORAS!$B$103,1,0)</f>
        <v>0</v>
      </c>
      <c r="I165" s="68">
        <f t="shared" si="86"/>
        <v>0</v>
      </c>
      <c r="J165" s="68">
        <f>IF(I165&lt;=HORAS!$B$115,0,IF(I165&lt;=HORAS!$B$116,0.25,IF(I165&lt;=HORAS!$B$117,0.5,IF(I165&lt;=HORAS!$B$114,0.75,1))))</f>
        <v>0</v>
      </c>
      <c r="K165" s="69">
        <f>IF(G165=1,0,IF(E165&gt;HORAS!$B$97,E165-HORAS!$B$97,0))</f>
        <v>0</v>
      </c>
      <c r="L165" s="68">
        <f t="shared" si="87"/>
        <v>0</v>
      </c>
      <c r="M165" s="68">
        <f t="shared" si="88"/>
        <v>0</v>
      </c>
      <c r="N165" s="67">
        <f t="shared" si="89"/>
        <v>0</v>
      </c>
      <c r="O165" s="67">
        <f>IF(E165&lt;HORAS!$B$97,J165,0)</f>
        <v>0</v>
      </c>
      <c r="P165" s="67">
        <f t="shared" si="90"/>
        <v>0</v>
      </c>
      <c r="Q165" s="67">
        <f>IF(E165&gt;HORAS!$B$97,J165,0)</f>
        <v>0</v>
      </c>
      <c r="R165" s="67">
        <f t="shared" si="63"/>
        <v>0</v>
      </c>
      <c r="S165" s="67">
        <f t="shared" si="64"/>
        <v>0</v>
      </c>
      <c r="T165" s="67"/>
      <c r="U165" s="67">
        <f t="shared" si="65"/>
        <v>6</v>
      </c>
      <c r="V165" s="70" t="e">
        <f>VLOOKUP(C165,HORAS!$A$120:$A$137,1,FALSE)</f>
        <v>#N/A</v>
      </c>
      <c r="W165" s="67" t="b">
        <f t="shared" si="66"/>
        <v>1</v>
      </c>
      <c r="X165" s="59">
        <f t="shared" si="67"/>
        <v>0</v>
      </c>
      <c r="Y165" s="71">
        <f t="shared" si="68"/>
        <v>0</v>
      </c>
      <c r="Z165" s="71">
        <f t="shared" si="69"/>
        <v>0</v>
      </c>
      <c r="AA165" s="67">
        <f t="shared" si="70"/>
        <v>0</v>
      </c>
      <c r="AB165" s="67">
        <f t="shared" si="71"/>
        <v>0</v>
      </c>
      <c r="AC165" s="69">
        <f>IF(U165=7,IF(E165&gt;HORAS!$B$97,E165-HORAS!$B$97,0),IF(W165=FALSE,IF(E165&gt;HORAS!$B$97,E165-HORAS!$B$97,0),0))</f>
        <v>0</v>
      </c>
      <c r="AD165" s="71">
        <f t="shared" si="72"/>
        <v>0</v>
      </c>
      <c r="AE165" s="71">
        <f t="shared" si="73"/>
        <v>0</v>
      </c>
      <c r="AF165" s="68">
        <f>IF(AE165&lt;=HORAS!$B$115,0,IF(AE165&lt;=HORAS!$B$116,0.25,IF(AE165&lt;=HORAS!$B$117,0.5,IF(AE165&lt;=HORAS!$B$114,0.75,1))))</f>
        <v>0</v>
      </c>
      <c r="AG165" s="67">
        <f t="shared" si="74"/>
        <v>0</v>
      </c>
      <c r="AH165" s="67">
        <f>IF(AA165&gt;=8,IF(E165&lt;HORAS!$B$97,AF165,0),0)</f>
        <v>0</v>
      </c>
      <c r="AI165" s="67">
        <f>IF(E165&gt;=HORAS!$B$97,AF165,0)</f>
        <v>0</v>
      </c>
      <c r="AJ165" s="67">
        <f t="shared" si="84"/>
        <v>0</v>
      </c>
      <c r="AK165" s="67">
        <f t="shared" si="84"/>
        <v>0</v>
      </c>
      <c r="AL165" s="71">
        <f t="shared" si="75"/>
        <v>0</v>
      </c>
      <c r="AN165" s="59">
        <f t="shared" si="76"/>
        <v>0</v>
      </c>
      <c r="AO165" s="58">
        <f>IF(H165=1,IF(D165&lt;HORAS!$B$104,HORAS!$D$104-HORAS!$B$104,HORAS!$D$104-D165),0)</f>
        <v>0</v>
      </c>
      <c r="AP165" s="58">
        <f>IF(H165=1,IF(E165&gt;HORAS!$C$104,HORAS!$C$104,E165),0)</f>
        <v>0</v>
      </c>
      <c r="AQ165" s="58">
        <f t="shared" si="77"/>
        <v>0</v>
      </c>
      <c r="AR165" s="72">
        <f t="shared" si="78"/>
        <v>0</v>
      </c>
      <c r="AS165" s="72">
        <f t="shared" si="79"/>
        <v>0</v>
      </c>
      <c r="AT165" s="68">
        <f>IF(AS165&lt;=HORAS!$B$115,0,IF(AS165&lt;=HORAS!$B$116,0.25,IF(AS165&lt;=HORAS!$B$117,0.5,IF(AS165&lt;=HORAS!$B$114,0.75,1))))</f>
        <v>0</v>
      </c>
      <c r="AU165" s="67">
        <f t="shared" si="80"/>
        <v>0</v>
      </c>
      <c r="AV165" s="59">
        <f>IF(H165=1,IF(E165&gt;HORAS!$C$104,E165-HORAS!$C$104),0)</f>
        <v>0</v>
      </c>
      <c r="AW165" s="67">
        <f t="shared" si="81"/>
        <v>0</v>
      </c>
      <c r="AX165" s="67">
        <f t="shared" si="82"/>
        <v>0</v>
      </c>
      <c r="AY165" s="68">
        <f>IF(AX165&lt;=HORAS!$B$115,0,IF(AX165&lt;=HORAS!$B$116,0.25,IF(AX165&lt;=HORAS!$B$117,0.5,IF(AX165&lt;=HORAS!$B$114,0.75,1))))</f>
        <v>0</v>
      </c>
      <c r="AZ165" s="67">
        <f t="shared" si="83"/>
        <v>0</v>
      </c>
      <c r="BA165" s="67"/>
    </row>
    <row r="166" spans="1:53" s="72" customFormat="1" hidden="1" x14ac:dyDescent="0.2">
      <c r="A166" s="64" t="s">
        <v>247</v>
      </c>
      <c r="B166" s="64" t="s">
        <v>251</v>
      </c>
      <c r="C166" s="61"/>
      <c r="D166" s="62"/>
      <c r="E166" s="59"/>
      <c r="F166" s="66">
        <f>IF(G166=1,0,IF(E166&gt;HORAS!$B$96,E166-HORAS!$B$96,))</f>
        <v>0</v>
      </c>
      <c r="G166" s="67">
        <f t="shared" si="85"/>
        <v>0</v>
      </c>
      <c r="H166" s="67">
        <f>IF(D166&gt;=HORAS!$B$103,1,0)</f>
        <v>0</v>
      </c>
      <c r="I166" s="68">
        <f t="shared" si="86"/>
        <v>0</v>
      </c>
      <c r="J166" s="68">
        <f>IF(I166&lt;=HORAS!$B$115,0,IF(I166&lt;=HORAS!$B$116,0.25,IF(I166&lt;=HORAS!$B$117,0.5,IF(I166&lt;=HORAS!$B$114,0.75,1))))</f>
        <v>0</v>
      </c>
      <c r="K166" s="69">
        <f>IF(G166=1,0,IF(E166&gt;HORAS!$B$97,E166-HORAS!$B$97,0))</f>
        <v>0</v>
      </c>
      <c r="L166" s="68">
        <f t="shared" si="87"/>
        <v>0</v>
      </c>
      <c r="M166" s="68">
        <f t="shared" si="88"/>
        <v>0</v>
      </c>
      <c r="N166" s="67">
        <f t="shared" si="89"/>
        <v>0</v>
      </c>
      <c r="O166" s="67">
        <f>IF(E166&lt;HORAS!$B$97,J166,0)</f>
        <v>0</v>
      </c>
      <c r="P166" s="67">
        <f t="shared" si="90"/>
        <v>0</v>
      </c>
      <c r="Q166" s="67">
        <f>IF(E166&gt;HORAS!$B$97,J166,0)</f>
        <v>0</v>
      </c>
      <c r="R166" s="67">
        <f t="shared" si="63"/>
        <v>0</v>
      </c>
      <c r="S166" s="67">
        <f t="shared" si="64"/>
        <v>0</v>
      </c>
      <c r="T166" s="67"/>
      <c r="U166" s="67">
        <f t="shared" si="65"/>
        <v>6</v>
      </c>
      <c r="V166" s="70" t="e">
        <f>VLOOKUP(C166,HORAS!$A$120:$A$137,1,FALSE)</f>
        <v>#N/A</v>
      </c>
      <c r="W166" s="67" t="b">
        <f t="shared" si="66"/>
        <v>1</v>
      </c>
      <c r="X166" s="59">
        <f t="shared" si="67"/>
        <v>0</v>
      </c>
      <c r="Y166" s="71">
        <f t="shared" si="68"/>
        <v>0</v>
      </c>
      <c r="Z166" s="71">
        <f t="shared" si="69"/>
        <v>0</v>
      </c>
      <c r="AA166" s="67">
        <f t="shared" si="70"/>
        <v>0</v>
      </c>
      <c r="AB166" s="67">
        <f t="shared" si="71"/>
        <v>0</v>
      </c>
      <c r="AC166" s="69">
        <f>IF(U166=7,IF(E166&gt;HORAS!$B$97,E166-HORAS!$B$97,0),IF(W166=FALSE,IF(E166&gt;HORAS!$B$97,E166-HORAS!$B$97,0),0))</f>
        <v>0</v>
      </c>
      <c r="AD166" s="71">
        <f t="shared" si="72"/>
        <v>0</v>
      </c>
      <c r="AE166" s="71">
        <f t="shared" si="73"/>
        <v>0</v>
      </c>
      <c r="AF166" s="68">
        <f>IF(AE166&lt;=HORAS!$B$115,0,IF(AE166&lt;=HORAS!$B$116,0.25,IF(AE166&lt;=HORAS!$B$117,0.5,IF(AE166&lt;=HORAS!$B$114,0.75,1))))</f>
        <v>0</v>
      </c>
      <c r="AG166" s="67">
        <f t="shared" si="74"/>
        <v>0</v>
      </c>
      <c r="AH166" s="67">
        <f>IF(AA166&gt;=8,IF(E166&lt;HORAS!$B$97,AF166,0),0)</f>
        <v>0</v>
      </c>
      <c r="AI166" s="67">
        <f>IF(E166&gt;=HORAS!$B$97,AF166,0)</f>
        <v>0</v>
      </c>
      <c r="AJ166" s="67">
        <f t="shared" si="84"/>
        <v>0</v>
      </c>
      <c r="AK166" s="67">
        <f t="shared" si="84"/>
        <v>0</v>
      </c>
      <c r="AL166" s="71">
        <f t="shared" si="75"/>
        <v>0</v>
      </c>
      <c r="AN166" s="59">
        <f t="shared" si="76"/>
        <v>0</v>
      </c>
      <c r="AO166" s="58">
        <f>IF(H166=1,IF(D166&lt;HORAS!$B$104,HORAS!$D$104-HORAS!$B$104,HORAS!$D$104-D166),0)</f>
        <v>0</v>
      </c>
      <c r="AP166" s="58">
        <f>IF(H166=1,IF(E166&gt;HORAS!$C$104,HORAS!$C$104,E166),0)</f>
        <v>0</v>
      </c>
      <c r="AQ166" s="58">
        <f t="shared" si="77"/>
        <v>0</v>
      </c>
      <c r="AR166" s="72">
        <f t="shared" si="78"/>
        <v>0</v>
      </c>
      <c r="AS166" s="72">
        <f t="shared" si="79"/>
        <v>0</v>
      </c>
      <c r="AT166" s="68">
        <f>IF(AS166&lt;=HORAS!$B$115,0,IF(AS166&lt;=HORAS!$B$116,0.25,IF(AS166&lt;=HORAS!$B$117,0.5,IF(AS166&lt;=HORAS!$B$114,0.75,1))))</f>
        <v>0</v>
      </c>
      <c r="AU166" s="67">
        <f t="shared" si="80"/>
        <v>0</v>
      </c>
      <c r="AV166" s="59">
        <f>IF(H166=1,IF(E166&gt;HORAS!$C$104,E166-HORAS!$C$104),0)</f>
        <v>0</v>
      </c>
      <c r="AW166" s="67">
        <f t="shared" si="81"/>
        <v>0</v>
      </c>
      <c r="AX166" s="67">
        <f t="shared" si="82"/>
        <v>0</v>
      </c>
      <c r="AY166" s="68">
        <f>IF(AX166&lt;=HORAS!$B$115,0,IF(AX166&lt;=HORAS!$B$116,0.25,IF(AX166&lt;=HORAS!$B$117,0.5,IF(AX166&lt;=HORAS!$B$114,0.75,1))))</f>
        <v>0</v>
      </c>
      <c r="AZ166" s="67">
        <f t="shared" si="83"/>
        <v>0</v>
      </c>
      <c r="BA166" s="67"/>
    </row>
    <row r="167" spans="1:53" s="72" customFormat="1" hidden="1" x14ac:dyDescent="0.2">
      <c r="A167" s="64" t="s">
        <v>247</v>
      </c>
      <c r="B167" s="64" t="s">
        <v>251</v>
      </c>
      <c r="C167" s="61"/>
      <c r="D167" s="62"/>
      <c r="E167" s="59"/>
      <c r="F167" s="66">
        <f>IF(G167=1,0,IF(E167&gt;HORAS!$B$96,E167-HORAS!$B$96,))</f>
        <v>0</v>
      </c>
      <c r="G167" s="67">
        <f t="shared" si="85"/>
        <v>0</v>
      </c>
      <c r="H167" s="67">
        <f>IF(D167&gt;=HORAS!$B$103,1,0)</f>
        <v>0</v>
      </c>
      <c r="I167" s="68">
        <f t="shared" si="86"/>
        <v>0</v>
      </c>
      <c r="J167" s="68">
        <f>IF(I167&lt;=HORAS!$B$115,0,IF(I167&lt;=HORAS!$B$116,0.25,IF(I167&lt;=HORAS!$B$117,0.5,IF(I167&lt;=HORAS!$B$114,0.75,1))))</f>
        <v>0</v>
      </c>
      <c r="K167" s="69">
        <f>IF(G167=1,0,IF(E167&gt;HORAS!$B$97,E167-HORAS!$B$97,0))</f>
        <v>0</v>
      </c>
      <c r="L167" s="68">
        <f t="shared" si="87"/>
        <v>0</v>
      </c>
      <c r="M167" s="68">
        <f t="shared" si="88"/>
        <v>0</v>
      </c>
      <c r="N167" s="67">
        <f t="shared" si="89"/>
        <v>0</v>
      </c>
      <c r="O167" s="67">
        <f>IF(E167&lt;HORAS!$B$97,J167,0)</f>
        <v>0</v>
      </c>
      <c r="P167" s="67">
        <f t="shared" si="90"/>
        <v>0</v>
      </c>
      <c r="Q167" s="67">
        <f>IF(E167&gt;HORAS!$B$97,J167,0)</f>
        <v>0</v>
      </c>
      <c r="R167" s="67">
        <f t="shared" si="63"/>
        <v>0</v>
      </c>
      <c r="S167" s="67">
        <f t="shared" si="64"/>
        <v>0</v>
      </c>
      <c r="T167" s="67"/>
      <c r="U167" s="67">
        <f t="shared" si="65"/>
        <v>6</v>
      </c>
      <c r="V167" s="70" t="e">
        <f>VLOOKUP(C167,HORAS!$A$120:$A$137,1,FALSE)</f>
        <v>#N/A</v>
      </c>
      <c r="W167" s="67" t="b">
        <f t="shared" si="66"/>
        <v>1</v>
      </c>
      <c r="X167" s="59">
        <f t="shared" si="67"/>
        <v>0</v>
      </c>
      <c r="Y167" s="71">
        <f t="shared" si="68"/>
        <v>0</v>
      </c>
      <c r="Z167" s="71">
        <f t="shared" si="69"/>
        <v>0</v>
      </c>
      <c r="AA167" s="67">
        <f t="shared" si="70"/>
        <v>0</v>
      </c>
      <c r="AB167" s="67">
        <f t="shared" si="71"/>
        <v>0</v>
      </c>
      <c r="AC167" s="69">
        <f>IF(U167=7,IF(E167&gt;HORAS!$B$97,E167-HORAS!$B$97,0),IF(W167=FALSE,IF(E167&gt;HORAS!$B$97,E167-HORAS!$B$97,0),0))</f>
        <v>0</v>
      </c>
      <c r="AD167" s="71">
        <f t="shared" si="72"/>
        <v>0</v>
      </c>
      <c r="AE167" s="71">
        <f t="shared" si="73"/>
        <v>0</v>
      </c>
      <c r="AF167" s="68">
        <f>IF(AE167&lt;=HORAS!$B$115,0,IF(AE167&lt;=HORAS!$B$116,0.25,IF(AE167&lt;=HORAS!$B$117,0.5,IF(AE167&lt;=HORAS!$B$114,0.75,1))))</f>
        <v>0</v>
      </c>
      <c r="AG167" s="67">
        <f t="shared" si="74"/>
        <v>0</v>
      </c>
      <c r="AH167" s="67">
        <f>IF(AA167&gt;=8,IF(E167&lt;HORAS!$B$97,AF167,0),0)</f>
        <v>0</v>
      </c>
      <c r="AI167" s="67">
        <f>IF(E167&gt;=HORAS!$B$97,AF167,0)</f>
        <v>0</v>
      </c>
      <c r="AJ167" s="67">
        <f t="shared" si="84"/>
        <v>0</v>
      </c>
      <c r="AK167" s="67">
        <f t="shared" si="84"/>
        <v>0</v>
      </c>
      <c r="AL167" s="71">
        <f t="shared" si="75"/>
        <v>0</v>
      </c>
      <c r="AN167" s="59">
        <f t="shared" si="76"/>
        <v>0</v>
      </c>
      <c r="AO167" s="58">
        <f>IF(H167=1,IF(D167&lt;HORAS!$B$104,HORAS!$D$104-HORAS!$B$104,HORAS!$D$104-D167),0)</f>
        <v>0</v>
      </c>
      <c r="AP167" s="58">
        <f>IF(H167=1,IF(E167&gt;HORAS!$C$104,HORAS!$C$104,E167),0)</f>
        <v>0</v>
      </c>
      <c r="AQ167" s="58">
        <f t="shared" si="77"/>
        <v>0</v>
      </c>
      <c r="AR167" s="72">
        <f t="shared" si="78"/>
        <v>0</v>
      </c>
      <c r="AS167" s="72">
        <f t="shared" si="79"/>
        <v>0</v>
      </c>
      <c r="AT167" s="68">
        <f>IF(AS167&lt;=HORAS!$B$115,0,IF(AS167&lt;=HORAS!$B$116,0.25,IF(AS167&lt;=HORAS!$B$117,0.5,IF(AS167&lt;=HORAS!$B$114,0.75,1))))</f>
        <v>0</v>
      </c>
      <c r="AU167" s="67">
        <f t="shared" si="80"/>
        <v>0</v>
      </c>
      <c r="AV167" s="59">
        <f>IF(H167=1,IF(E167&gt;HORAS!$C$104,E167-HORAS!$C$104),0)</f>
        <v>0</v>
      </c>
      <c r="AW167" s="67">
        <f t="shared" si="81"/>
        <v>0</v>
      </c>
      <c r="AX167" s="67">
        <f t="shared" si="82"/>
        <v>0</v>
      </c>
      <c r="AY167" s="68">
        <f>IF(AX167&lt;=HORAS!$B$115,0,IF(AX167&lt;=HORAS!$B$116,0.25,IF(AX167&lt;=HORAS!$B$117,0.5,IF(AX167&lt;=HORAS!$B$114,0.75,1))))</f>
        <v>0</v>
      </c>
      <c r="AZ167" s="67">
        <f t="shared" si="83"/>
        <v>0</v>
      </c>
      <c r="BA167" s="67"/>
    </row>
    <row r="168" spans="1:53" s="72" customFormat="1" hidden="1" x14ac:dyDescent="0.2">
      <c r="A168" s="64" t="s">
        <v>247</v>
      </c>
      <c r="B168" s="64" t="s">
        <v>251</v>
      </c>
      <c r="C168" s="61"/>
      <c r="D168" s="62"/>
      <c r="E168" s="59"/>
      <c r="F168" s="66">
        <f>IF(G168=1,0,IF(E168&gt;HORAS!$B$96,E168-HORAS!$B$96,))</f>
        <v>0</v>
      </c>
      <c r="G168" s="67">
        <f t="shared" si="85"/>
        <v>0</v>
      </c>
      <c r="H168" s="67">
        <f>IF(D168&gt;=HORAS!$B$103,1,0)</f>
        <v>0</v>
      </c>
      <c r="I168" s="68">
        <f t="shared" si="86"/>
        <v>0</v>
      </c>
      <c r="J168" s="68">
        <f>IF(I168&lt;=HORAS!$B$115,0,IF(I168&lt;=HORAS!$B$116,0.25,IF(I168&lt;=HORAS!$B$117,0.5,IF(I168&lt;=HORAS!$B$114,0.75,1))))</f>
        <v>0</v>
      </c>
      <c r="K168" s="69">
        <f>IF(G168=1,0,IF(E168&gt;HORAS!$B$97,E168-HORAS!$B$97,0))</f>
        <v>0</v>
      </c>
      <c r="L168" s="68">
        <f t="shared" si="87"/>
        <v>0</v>
      </c>
      <c r="M168" s="68">
        <f t="shared" si="88"/>
        <v>0</v>
      </c>
      <c r="N168" s="67">
        <f t="shared" si="89"/>
        <v>0</v>
      </c>
      <c r="O168" s="67">
        <f>IF(E168&lt;HORAS!$B$97,J168,0)</f>
        <v>0</v>
      </c>
      <c r="P168" s="67">
        <f t="shared" si="90"/>
        <v>0</v>
      </c>
      <c r="Q168" s="67">
        <f>IF(E168&gt;HORAS!$B$97,J168,0)</f>
        <v>0</v>
      </c>
      <c r="R168" s="67">
        <f t="shared" si="63"/>
        <v>0</v>
      </c>
      <c r="S168" s="67">
        <f t="shared" si="64"/>
        <v>0</v>
      </c>
      <c r="T168" s="67"/>
      <c r="U168" s="67">
        <f t="shared" si="65"/>
        <v>6</v>
      </c>
      <c r="V168" s="70" t="e">
        <f>VLOOKUP(C168,HORAS!$A$120:$A$137,1,FALSE)</f>
        <v>#N/A</v>
      </c>
      <c r="W168" s="67" t="b">
        <f t="shared" si="66"/>
        <v>1</v>
      </c>
      <c r="X168" s="59">
        <f t="shared" si="67"/>
        <v>0</v>
      </c>
      <c r="Y168" s="71">
        <f t="shared" si="68"/>
        <v>0</v>
      </c>
      <c r="Z168" s="71">
        <f t="shared" si="69"/>
        <v>0</v>
      </c>
      <c r="AA168" s="67">
        <f t="shared" si="70"/>
        <v>0</v>
      </c>
      <c r="AB168" s="67">
        <f t="shared" si="71"/>
        <v>0</v>
      </c>
      <c r="AC168" s="69">
        <f>IF(U168=7,IF(E168&gt;HORAS!$B$97,E168-HORAS!$B$97,0),IF(W168=FALSE,IF(E168&gt;HORAS!$B$97,E168-HORAS!$B$97,0),0))</f>
        <v>0</v>
      </c>
      <c r="AD168" s="71">
        <f t="shared" si="72"/>
        <v>0</v>
      </c>
      <c r="AE168" s="71">
        <f t="shared" si="73"/>
        <v>0</v>
      </c>
      <c r="AF168" s="68">
        <f>IF(AE168&lt;=HORAS!$B$115,0,IF(AE168&lt;=HORAS!$B$116,0.25,IF(AE168&lt;=HORAS!$B$117,0.5,IF(AE168&lt;=HORAS!$B$114,0.75,1))))</f>
        <v>0</v>
      </c>
      <c r="AG168" s="67">
        <f t="shared" si="74"/>
        <v>0</v>
      </c>
      <c r="AH168" s="67">
        <f>IF(AA168&gt;=8,IF(E168&lt;HORAS!$B$97,AF168,0),0)</f>
        <v>0</v>
      </c>
      <c r="AI168" s="67">
        <f>IF(E168&gt;=HORAS!$B$97,AF168,0)</f>
        <v>0</v>
      </c>
      <c r="AJ168" s="67">
        <f t="shared" si="84"/>
        <v>0</v>
      </c>
      <c r="AK168" s="67">
        <f t="shared" si="84"/>
        <v>0</v>
      </c>
      <c r="AL168" s="71">
        <f t="shared" si="75"/>
        <v>0</v>
      </c>
      <c r="AN168" s="59">
        <f t="shared" si="76"/>
        <v>0</v>
      </c>
      <c r="AO168" s="58">
        <f>IF(H168=1,IF(D168&lt;HORAS!$B$104,HORAS!$D$104-HORAS!$B$104,HORAS!$D$104-D168),0)</f>
        <v>0</v>
      </c>
      <c r="AP168" s="58">
        <f>IF(H168=1,IF(E168&gt;HORAS!$C$104,HORAS!$C$104,E168),0)</f>
        <v>0</v>
      </c>
      <c r="AQ168" s="58">
        <f t="shared" si="77"/>
        <v>0</v>
      </c>
      <c r="AR168" s="72">
        <f t="shared" si="78"/>
        <v>0</v>
      </c>
      <c r="AS168" s="72">
        <f t="shared" si="79"/>
        <v>0</v>
      </c>
      <c r="AT168" s="68">
        <f>IF(AS168&lt;=HORAS!$B$115,0,IF(AS168&lt;=HORAS!$B$116,0.25,IF(AS168&lt;=HORAS!$B$117,0.5,IF(AS168&lt;=HORAS!$B$114,0.75,1))))</f>
        <v>0</v>
      </c>
      <c r="AU168" s="67">
        <f t="shared" si="80"/>
        <v>0</v>
      </c>
      <c r="AV168" s="59">
        <f>IF(H168=1,IF(E168&gt;HORAS!$C$104,E168-HORAS!$C$104),0)</f>
        <v>0</v>
      </c>
      <c r="AW168" s="67">
        <f t="shared" si="81"/>
        <v>0</v>
      </c>
      <c r="AX168" s="67">
        <f t="shared" si="82"/>
        <v>0</v>
      </c>
      <c r="AY168" s="68">
        <f>IF(AX168&lt;=HORAS!$B$115,0,IF(AX168&lt;=HORAS!$B$116,0.25,IF(AX168&lt;=HORAS!$B$117,0.5,IF(AX168&lt;=HORAS!$B$114,0.75,1))))</f>
        <v>0</v>
      </c>
      <c r="AZ168" s="67">
        <f t="shared" si="83"/>
        <v>0</v>
      </c>
      <c r="BA168" s="67"/>
    </row>
    <row r="169" spans="1:53" s="72" customFormat="1" hidden="1" x14ac:dyDescent="0.2">
      <c r="A169" s="64" t="s">
        <v>247</v>
      </c>
      <c r="B169" s="64" t="s">
        <v>251</v>
      </c>
      <c r="C169" s="61"/>
      <c r="D169" s="62"/>
      <c r="E169" s="59"/>
      <c r="F169" s="66">
        <f>IF(G169=1,0,IF(E169&gt;HORAS!$B$96,E169-HORAS!$B$96,))</f>
        <v>0</v>
      </c>
      <c r="G169" s="67">
        <f t="shared" si="85"/>
        <v>0</v>
      </c>
      <c r="H169" s="67">
        <f>IF(D169&gt;=HORAS!$B$103,1,0)</f>
        <v>0</v>
      </c>
      <c r="I169" s="68">
        <f t="shared" si="86"/>
        <v>0</v>
      </c>
      <c r="J169" s="68">
        <f>IF(I169&lt;=HORAS!$B$115,0,IF(I169&lt;=HORAS!$B$116,0.25,IF(I169&lt;=HORAS!$B$117,0.5,IF(I169&lt;=HORAS!$B$114,0.75,1))))</f>
        <v>0</v>
      </c>
      <c r="K169" s="69">
        <f>IF(G169=1,0,IF(E169&gt;HORAS!$B$97,E169-HORAS!$B$97,0))</f>
        <v>0</v>
      </c>
      <c r="L169" s="68">
        <f t="shared" si="87"/>
        <v>0</v>
      </c>
      <c r="M169" s="68">
        <f t="shared" si="88"/>
        <v>0</v>
      </c>
      <c r="N169" s="67">
        <f t="shared" si="89"/>
        <v>0</v>
      </c>
      <c r="O169" s="67">
        <f>IF(E169&lt;HORAS!$B$97,J169,0)</f>
        <v>0</v>
      </c>
      <c r="P169" s="67">
        <f t="shared" si="90"/>
        <v>0</v>
      </c>
      <c r="Q169" s="67">
        <f>IF(E169&gt;HORAS!$B$97,J169,0)</f>
        <v>0</v>
      </c>
      <c r="R169" s="67">
        <f t="shared" si="63"/>
        <v>0</v>
      </c>
      <c r="S169" s="67">
        <f t="shared" si="64"/>
        <v>0</v>
      </c>
      <c r="T169" s="67"/>
      <c r="U169" s="67">
        <f t="shared" si="65"/>
        <v>6</v>
      </c>
      <c r="V169" s="70" t="e">
        <f>VLOOKUP(C169,HORAS!$A$120:$A$137,1,FALSE)</f>
        <v>#N/A</v>
      </c>
      <c r="W169" s="67" t="b">
        <f t="shared" si="66"/>
        <v>1</v>
      </c>
      <c r="X169" s="59">
        <f t="shared" si="67"/>
        <v>0</v>
      </c>
      <c r="Y169" s="71">
        <f t="shared" si="68"/>
        <v>0</v>
      </c>
      <c r="Z169" s="71">
        <f t="shared" si="69"/>
        <v>0</v>
      </c>
      <c r="AA169" s="67">
        <f t="shared" si="70"/>
        <v>0</v>
      </c>
      <c r="AB169" s="67">
        <f t="shared" si="71"/>
        <v>0</v>
      </c>
      <c r="AC169" s="69">
        <f>IF(U169=7,IF(E169&gt;HORAS!$B$97,E169-HORAS!$B$97,0),IF(W169=FALSE,IF(E169&gt;HORAS!$B$97,E169-HORAS!$B$97,0),0))</f>
        <v>0</v>
      </c>
      <c r="AD169" s="71">
        <f t="shared" si="72"/>
        <v>0</v>
      </c>
      <c r="AE169" s="71">
        <f t="shared" si="73"/>
        <v>0</v>
      </c>
      <c r="AF169" s="68">
        <f>IF(AE169&lt;=HORAS!$B$115,0,IF(AE169&lt;=HORAS!$B$116,0.25,IF(AE169&lt;=HORAS!$B$117,0.5,IF(AE169&lt;=HORAS!$B$114,0.75,1))))</f>
        <v>0</v>
      </c>
      <c r="AG169" s="67">
        <f t="shared" si="74"/>
        <v>0</v>
      </c>
      <c r="AH169" s="67">
        <f>IF(AA169&gt;=8,IF(E169&lt;HORAS!$B$97,AF169,0),0)</f>
        <v>0</v>
      </c>
      <c r="AI169" s="67">
        <f>IF(E169&gt;=HORAS!$B$97,AF169,0)</f>
        <v>0</v>
      </c>
      <c r="AJ169" s="67">
        <f t="shared" si="84"/>
        <v>0</v>
      </c>
      <c r="AK169" s="67">
        <f t="shared" si="84"/>
        <v>0</v>
      </c>
      <c r="AL169" s="71">
        <f t="shared" si="75"/>
        <v>0</v>
      </c>
      <c r="AN169" s="59">
        <f t="shared" si="76"/>
        <v>0</v>
      </c>
      <c r="AO169" s="58">
        <f>IF(H169=1,IF(D169&lt;HORAS!$B$104,HORAS!$D$104-HORAS!$B$104,HORAS!$D$104-D169),0)</f>
        <v>0</v>
      </c>
      <c r="AP169" s="58">
        <f>IF(H169=1,IF(E169&gt;HORAS!$C$104,HORAS!$C$104,E169),0)</f>
        <v>0</v>
      </c>
      <c r="AQ169" s="58">
        <f t="shared" si="77"/>
        <v>0</v>
      </c>
      <c r="AR169" s="72">
        <f t="shared" si="78"/>
        <v>0</v>
      </c>
      <c r="AS169" s="72">
        <f t="shared" si="79"/>
        <v>0</v>
      </c>
      <c r="AT169" s="68">
        <f>IF(AS169&lt;=HORAS!$B$115,0,IF(AS169&lt;=HORAS!$B$116,0.25,IF(AS169&lt;=HORAS!$B$117,0.5,IF(AS169&lt;=HORAS!$B$114,0.75,1))))</f>
        <v>0</v>
      </c>
      <c r="AU169" s="67">
        <f t="shared" si="80"/>
        <v>0</v>
      </c>
      <c r="AV169" s="59">
        <f>IF(H169=1,IF(E169&gt;HORAS!$C$104,E169-HORAS!$C$104),0)</f>
        <v>0</v>
      </c>
      <c r="AW169" s="67">
        <f t="shared" si="81"/>
        <v>0</v>
      </c>
      <c r="AX169" s="67">
        <f t="shared" si="82"/>
        <v>0</v>
      </c>
      <c r="AY169" s="68">
        <f>IF(AX169&lt;=HORAS!$B$115,0,IF(AX169&lt;=HORAS!$B$116,0.25,IF(AX169&lt;=HORAS!$B$117,0.5,IF(AX169&lt;=HORAS!$B$114,0.75,1))))</f>
        <v>0</v>
      </c>
      <c r="AZ169" s="67">
        <f t="shared" si="83"/>
        <v>0</v>
      </c>
      <c r="BA169" s="67"/>
    </row>
    <row r="170" spans="1:53" s="72" customFormat="1" hidden="1" x14ac:dyDescent="0.2">
      <c r="A170" s="64" t="s">
        <v>247</v>
      </c>
      <c r="B170" s="64" t="s">
        <v>251</v>
      </c>
      <c r="C170" s="61"/>
      <c r="D170" s="62"/>
      <c r="E170" s="59"/>
      <c r="F170" s="66">
        <f>IF(G170=1,0,IF(E170&gt;HORAS!$B$96,E170-HORAS!$B$96,))</f>
        <v>0</v>
      </c>
      <c r="G170" s="67">
        <f t="shared" si="85"/>
        <v>0</v>
      </c>
      <c r="H170" s="67">
        <f>IF(D170&gt;=HORAS!$B$103,1,0)</f>
        <v>0</v>
      </c>
      <c r="I170" s="68">
        <f t="shared" si="86"/>
        <v>0</v>
      </c>
      <c r="J170" s="68">
        <f>IF(I170&lt;=HORAS!$B$115,0,IF(I170&lt;=HORAS!$B$116,0.25,IF(I170&lt;=HORAS!$B$117,0.5,IF(I170&lt;=HORAS!$B$114,0.75,1))))</f>
        <v>0</v>
      </c>
      <c r="K170" s="69">
        <f>IF(G170=1,0,IF(E170&gt;HORAS!$B$97,E170-HORAS!$B$97,0))</f>
        <v>0</v>
      </c>
      <c r="L170" s="68">
        <f t="shared" si="87"/>
        <v>0</v>
      </c>
      <c r="M170" s="68">
        <f t="shared" si="88"/>
        <v>0</v>
      </c>
      <c r="N170" s="67">
        <f t="shared" si="89"/>
        <v>0</v>
      </c>
      <c r="O170" s="67">
        <f>IF(E170&lt;HORAS!$B$97,J170,0)</f>
        <v>0</v>
      </c>
      <c r="P170" s="67">
        <f t="shared" si="90"/>
        <v>0</v>
      </c>
      <c r="Q170" s="67">
        <f>IF(E170&gt;HORAS!$B$97,J170,0)</f>
        <v>0</v>
      </c>
      <c r="R170" s="67">
        <f t="shared" si="63"/>
        <v>0</v>
      </c>
      <c r="S170" s="67">
        <f t="shared" si="64"/>
        <v>0</v>
      </c>
      <c r="T170" s="67"/>
      <c r="U170" s="67">
        <f t="shared" si="65"/>
        <v>6</v>
      </c>
      <c r="V170" s="70" t="e">
        <f>VLOOKUP(C170,HORAS!$A$120:$A$137,1,FALSE)</f>
        <v>#N/A</v>
      </c>
      <c r="W170" s="67" t="b">
        <f t="shared" si="66"/>
        <v>1</v>
      </c>
      <c r="X170" s="59">
        <f t="shared" si="67"/>
        <v>0</v>
      </c>
      <c r="Y170" s="71">
        <f t="shared" si="68"/>
        <v>0</v>
      </c>
      <c r="Z170" s="71">
        <f t="shared" si="69"/>
        <v>0</v>
      </c>
      <c r="AA170" s="67">
        <f t="shared" si="70"/>
        <v>0</v>
      </c>
      <c r="AB170" s="67">
        <f t="shared" si="71"/>
        <v>0</v>
      </c>
      <c r="AC170" s="69">
        <f>IF(U170=7,IF(E170&gt;HORAS!$B$97,E170-HORAS!$B$97,0),IF(W170=FALSE,IF(E170&gt;HORAS!$B$97,E170-HORAS!$B$97,0),0))</f>
        <v>0</v>
      </c>
      <c r="AD170" s="71">
        <f t="shared" si="72"/>
        <v>0</v>
      </c>
      <c r="AE170" s="71">
        <f t="shared" si="73"/>
        <v>0</v>
      </c>
      <c r="AF170" s="68">
        <f>IF(AE170&lt;=HORAS!$B$115,0,IF(AE170&lt;=HORAS!$B$116,0.25,IF(AE170&lt;=HORAS!$B$117,0.5,IF(AE170&lt;=HORAS!$B$114,0.75,1))))</f>
        <v>0</v>
      </c>
      <c r="AG170" s="67">
        <f t="shared" si="74"/>
        <v>0</v>
      </c>
      <c r="AH170" s="67">
        <f>IF(AA170&gt;=8,IF(E170&lt;HORAS!$B$97,AF170,0),0)</f>
        <v>0</v>
      </c>
      <c r="AI170" s="67">
        <f>IF(E170&gt;=HORAS!$B$97,AF170,0)</f>
        <v>0</v>
      </c>
      <c r="AJ170" s="67">
        <f t="shared" si="84"/>
        <v>0</v>
      </c>
      <c r="AK170" s="67">
        <f t="shared" si="84"/>
        <v>0</v>
      </c>
      <c r="AL170" s="71">
        <f t="shared" si="75"/>
        <v>0</v>
      </c>
      <c r="AN170" s="59">
        <f t="shared" si="76"/>
        <v>0</v>
      </c>
      <c r="AO170" s="58">
        <f>IF(H170=1,IF(D170&lt;HORAS!$B$104,HORAS!$D$104-HORAS!$B$104,HORAS!$D$104-D170),0)</f>
        <v>0</v>
      </c>
      <c r="AP170" s="58">
        <f>IF(H170=1,IF(E170&gt;HORAS!$C$104,HORAS!$C$104,E170),0)</f>
        <v>0</v>
      </c>
      <c r="AQ170" s="58">
        <f t="shared" si="77"/>
        <v>0</v>
      </c>
      <c r="AR170" s="72">
        <f t="shared" si="78"/>
        <v>0</v>
      </c>
      <c r="AS170" s="72">
        <f t="shared" si="79"/>
        <v>0</v>
      </c>
      <c r="AT170" s="68">
        <f>IF(AS170&lt;=HORAS!$B$115,0,IF(AS170&lt;=HORAS!$B$116,0.25,IF(AS170&lt;=HORAS!$B$117,0.5,IF(AS170&lt;=HORAS!$B$114,0.75,1))))</f>
        <v>0</v>
      </c>
      <c r="AU170" s="67">
        <f t="shared" si="80"/>
        <v>0</v>
      </c>
      <c r="AV170" s="59">
        <f>IF(H170=1,IF(E170&gt;HORAS!$C$104,E170-HORAS!$C$104),0)</f>
        <v>0</v>
      </c>
      <c r="AW170" s="67">
        <f t="shared" si="81"/>
        <v>0</v>
      </c>
      <c r="AX170" s="67">
        <f t="shared" si="82"/>
        <v>0</v>
      </c>
      <c r="AY170" s="68">
        <f>IF(AX170&lt;=HORAS!$B$115,0,IF(AX170&lt;=HORAS!$B$116,0.25,IF(AX170&lt;=HORAS!$B$117,0.5,IF(AX170&lt;=HORAS!$B$114,0.75,1))))</f>
        <v>0</v>
      </c>
      <c r="AZ170" s="67">
        <f t="shared" si="83"/>
        <v>0</v>
      </c>
      <c r="BA170" s="67"/>
    </row>
    <row r="171" spans="1:53" s="72" customFormat="1" hidden="1" x14ac:dyDescent="0.2">
      <c r="A171" s="64" t="s">
        <v>247</v>
      </c>
      <c r="B171" s="64" t="s">
        <v>251</v>
      </c>
      <c r="C171" s="61"/>
      <c r="D171" s="62"/>
      <c r="E171" s="59"/>
      <c r="F171" s="66">
        <f>IF(G171=1,0,IF(E171&gt;HORAS!$B$96,E171-HORAS!$B$96,))</f>
        <v>0</v>
      </c>
      <c r="G171" s="67">
        <f t="shared" si="85"/>
        <v>0</v>
      </c>
      <c r="H171" s="67">
        <f>IF(D171&gt;=HORAS!$B$103,1,0)</f>
        <v>0</v>
      </c>
      <c r="I171" s="68">
        <f t="shared" si="86"/>
        <v>0</v>
      </c>
      <c r="J171" s="68">
        <f>IF(I171&lt;=HORAS!$B$115,0,IF(I171&lt;=HORAS!$B$116,0.25,IF(I171&lt;=HORAS!$B$117,0.5,IF(I171&lt;=HORAS!$B$114,0.75,1))))</f>
        <v>0</v>
      </c>
      <c r="K171" s="69">
        <f>IF(G171=1,0,IF(E171&gt;HORAS!$B$97,E171-HORAS!$B$97,0))</f>
        <v>0</v>
      </c>
      <c r="L171" s="68">
        <f t="shared" si="87"/>
        <v>0</v>
      </c>
      <c r="M171" s="68">
        <f t="shared" si="88"/>
        <v>0</v>
      </c>
      <c r="N171" s="67">
        <f t="shared" si="89"/>
        <v>0</v>
      </c>
      <c r="O171" s="67">
        <f>IF(E171&lt;HORAS!$B$97,J171,0)</f>
        <v>0</v>
      </c>
      <c r="P171" s="67">
        <f t="shared" si="90"/>
        <v>0</v>
      </c>
      <c r="Q171" s="67">
        <f>IF(E171&gt;HORAS!$B$97,J171,0)</f>
        <v>0</v>
      </c>
      <c r="R171" s="67">
        <f t="shared" si="63"/>
        <v>0</v>
      </c>
      <c r="S171" s="67">
        <f t="shared" si="64"/>
        <v>0</v>
      </c>
      <c r="T171" s="67"/>
      <c r="U171" s="67">
        <f t="shared" si="65"/>
        <v>6</v>
      </c>
      <c r="V171" s="70" t="e">
        <f>VLOOKUP(C171,HORAS!$A$120:$A$137,1,FALSE)</f>
        <v>#N/A</v>
      </c>
      <c r="W171" s="67" t="b">
        <f t="shared" si="66"/>
        <v>1</v>
      </c>
      <c r="X171" s="59">
        <f t="shared" si="67"/>
        <v>0</v>
      </c>
      <c r="Y171" s="71">
        <f t="shared" si="68"/>
        <v>0</v>
      </c>
      <c r="Z171" s="71">
        <f t="shared" si="69"/>
        <v>0</v>
      </c>
      <c r="AA171" s="67">
        <f t="shared" si="70"/>
        <v>0</v>
      </c>
      <c r="AB171" s="67">
        <f t="shared" si="71"/>
        <v>0</v>
      </c>
      <c r="AC171" s="69">
        <f>IF(U171=7,IF(E171&gt;HORAS!$B$97,E171-HORAS!$B$97,0),IF(W171=FALSE,IF(E171&gt;HORAS!$B$97,E171-HORAS!$B$97,0),0))</f>
        <v>0</v>
      </c>
      <c r="AD171" s="71">
        <f t="shared" si="72"/>
        <v>0</v>
      </c>
      <c r="AE171" s="71">
        <f t="shared" si="73"/>
        <v>0</v>
      </c>
      <c r="AF171" s="68">
        <f>IF(AE171&lt;=HORAS!$B$115,0,IF(AE171&lt;=HORAS!$B$116,0.25,IF(AE171&lt;=HORAS!$B$117,0.5,IF(AE171&lt;=HORAS!$B$114,0.75,1))))</f>
        <v>0</v>
      </c>
      <c r="AG171" s="67">
        <f t="shared" si="74"/>
        <v>0</v>
      </c>
      <c r="AH171" s="67">
        <f>IF(AA171&gt;=8,IF(E171&lt;HORAS!$B$97,AF171,0),0)</f>
        <v>0</v>
      </c>
      <c r="AI171" s="67">
        <f>IF(E171&gt;=HORAS!$B$97,AF171,0)</f>
        <v>0</v>
      </c>
      <c r="AJ171" s="67">
        <f t="shared" si="84"/>
        <v>0</v>
      </c>
      <c r="AK171" s="67">
        <f t="shared" si="84"/>
        <v>0</v>
      </c>
      <c r="AL171" s="71">
        <f t="shared" si="75"/>
        <v>0</v>
      </c>
      <c r="AN171" s="59">
        <f t="shared" si="76"/>
        <v>0</v>
      </c>
      <c r="AO171" s="58">
        <f>IF(H171=1,IF(D171&lt;HORAS!$B$104,HORAS!$D$104-HORAS!$B$104,HORAS!$D$104-D171),0)</f>
        <v>0</v>
      </c>
      <c r="AP171" s="58">
        <f>IF(H171=1,IF(E171&gt;HORAS!$C$104,HORAS!$C$104,E171),0)</f>
        <v>0</v>
      </c>
      <c r="AQ171" s="58">
        <f t="shared" si="77"/>
        <v>0</v>
      </c>
      <c r="AR171" s="72">
        <f t="shared" si="78"/>
        <v>0</v>
      </c>
      <c r="AS171" s="72">
        <f t="shared" si="79"/>
        <v>0</v>
      </c>
      <c r="AT171" s="68">
        <f>IF(AS171&lt;=HORAS!$B$115,0,IF(AS171&lt;=HORAS!$B$116,0.25,IF(AS171&lt;=HORAS!$B$117,0.5,IF(AS171&lt;=HORAS!$B$114,0.75,1))))</f>
        <v>0</v>
      </c>
      <c r="AU171" s="67">
        <f t="shared" si="80"/>
        <v>0</v>
      </c>
      <c r="AV171" s="59">
        <f>IF(H171=1,IF(E171&gt;HORAS!$C$104,E171-HORAS!$C$104),0)</f>
        <v>0</v>
      </c>
      <c r="AW171" s="67">
        <f t="shared" si="81"/>
        <v>0</v>
      </c>
      <c r="AX171" s="67">
        <f t="shared" si="82"/>
        <v>0</v>
      </c>
      <c r="AY171" s="68">
        <f>IF(AX171&lt;=HORAS!$B$115,0,IF(AX171&lt;=HORAS!$B$116,0.25,IF(AX171&lt;=HORAS!$B$117,0.5,IF(AX171&lt;=HORAS!$B$114,0.75,1))))</f>
        <v>0</v>
      </c>
      <c r="AZ171" s="67">
        <f t="shared" si="83"/>
        <v>0</v>
      </c>
      <c r="BA171" s="67"/>
    </row>
    <row r="172" spans="1:53" s="72" customFormat="1" hidden="1" x14ac:dyDescent="0.2">
      <c r="A172" s="64" t="s">
        <v>247</v>
      </c>
      <c r="B172" s="64" t="s">
        <v>251</v>
      </c>
      <c r="C172" s="61"/>
      <c r="D172" s="62"/>
      <c r="E172" s="59"/>
      <c r="F172" s="66">
        <f>IF(G172=1,0,IF(E172&gt;HORAS!$B$96,E172-HORAS!$B$96,))</f>
        <v>0</v>
      </c>
      <c r="G172" s="67">
        <f t="shared" si="85"/>
        <v>0</v>
      </c>
      <c r="H172" s="67">
        <f>IF(D172&gt;=HORAS!$B$103,1,0)</f>
        <v>0</v>
      </c>
      <c r="I172" s="68">
        <f t="shared" si="86"/>
        <v>0</v>
      </c>
      <c r="J172" s="68">
        <f>IF(I172&lt;=HORAS!$B$115,0,IF(I172&lt;=HORAS!$B$116,0.25,IF(I172&lt;=HORAS!$B$117,0.5,IF(I172&lt;=HORAS!$B$114,0.75,1))))</f>
        <v>0</v>
      </c>
      <c r="K172" s="69">
        <f>IF(G172=1,0,IF(E172&gt;HORAS!$B$97,E172-HORAS!$B$97,0))</f>
        <v>0</v>
      </c>
      <c r="L172" s="68">
        <f t="shared" si="87"/>
        <v>0</v>
      </c>
      <c r="M172" s="68">
        <f t="shared" si="88"/>
        <v>0</v>
      </c>
      <c r="N172" s="67">
        <f t="shared" si="89"/>
        <v>0</v>
      </c>
      <c r="O172" s="67">
        <f>IF(E172&lt;HORAS!$B$97,J172,0)</f>
        <v>0</v>
      </c>
      <c r="P172" s="67">
        <f t="shared" si="90"/>
        <v>0</v>
      </c>
      <c r="Q172" s="67">
        <f>IF(E172&gt;HORAS!$B$97,J172,0)</f>
        <v>0</v>
      </c>
      <c r="R172" s="67">
        <f t="shared" si="63"/>
        <v>0</v>
      </c>
      <c r="S172" s="67">
        <f t="shared" si="64"/>
        <v>0</v>
      </c>
      <c r="T172" s="67"/>
      <c r="U172" s="67">
        <f t="shared" si="65"/>
        <v>6</v>
      </c>
      <c r="V172" s="70" t="e">
        <f>VLOOKUP(C172,HORAS!$A$120:$A$137,1,FALSE)</f>
        <v>#N/A</v>
      </c>
      <c r="W172" s="67" t="b">
        <f t="shared" si="66"/>
        <v>1</v>
      </c>
      <c r="X172" s="59">
        <f t="shared" si="67"/>
        <v>0</v>
      </c>
      <c r="Y172" s="71">
        <f t="shared" si="68"/>
        <v>0</v>
      </c>
      <c r="Z172" s="71">
        <f t="shared" si="69"/>
        <v>0</v>
      </c>
      <c r="AA172" s="67">
        <f t="shared" si="70"/>
        <v>0</v>
      </c>
      <c r="AB172" s="67">
        <f t="shared" si="71"/>
        <v>0</v>
      </c>
      <c r="AC172" s="69">
        <f>IF(U172=7,IF(E172&gt;HORAS!$B$97,E172-HORAS!$B$97,0),IF(W172=FALSE,IF(E172&gt;HORAS!$B$97,E172-HORAS!$B$97,0),0))</f>
        <v>0</v>
      </c>
      <c r="AD172" s="71">
        <f t="shared" si="72"/>
        <v>0</v>
      </c>
      <c r="AE172" s="71">
        <f t="shared" si="73"/>
        <v>0</v>
      </c>
      <c r="AF172" s="68">
        <f>IF(AE172&lt;=HORAS!$B$115,0,IF(AE172&lt;=HORAS!$B$116,0.25,IF(AE172&lt;=HORAS!$B$117,0.5,IF(AE172&lt;=HORAS!$B$114,0.75,1))))</f>
        <v>0</v>
      </c>
      <c r="AG172" s="67">
        <f t="shared" si="74"/>
        <v>0</v>
      </c>
      <c r="AH172" s="67">
        <f>IF(AA172&gt;=8,IF(E172&lt;HORAS!$B$97,AF172,0),0)</f>
        <v>0</v>
      </c>
      <c r="AI172" s="67">
        <f>IF(E172&gt;=HORAS!$B$97,AF172,0)</f>
        <v>0</v>
      </c>
      <c r="AJ172" s="67">
        <f t="shared" si="84"/>
        <v>0</v>
      </c>
      <c r="AK172" s="67">
        <f t="shared" si="84"/>
        <v>0</v>
      </c>
      <c r="AL172" s="71">
        <f t="shared" si="75"/>
        <v>0</v>
      </c>
      <c r="AN172" s="59">
        <f t="shared" si="76"/>
        <v>0</v>
      </c>
      <c r="AO172" s="58">
        <f>IF(H172=1,IF(D172&lt;HORAS!$B$104,HORAS!$D$104-HORAS!$B$104,HORAS!$D$104-D172),0)</f>
        <v>0</v>
      </c>
      <c r="AP172" s="58">
        <f>IF(H172=1,IF(E172&gt;HORAS!$C$104,HORAS!$C$104,E172),0)</f>
        <v>0</v>
      </c>
      <c r="AQ172" s="58">
        <f t="shared" si="77"/>
        <v>0</v>
      </c>
      <c r="AR172" s="72">
        <f t="shared" si="78"/>
        <v>0</v>
      </c>
      <c r="AS172" s="72">
        <f t="shared" si="79"/>
        <v>0</v>
      </c>
      <c r="AT172" s="68">
        <f>IF(AS172&lt;=HORAS!$B$115,0,IF(AS172&lt;=HORAS!$B$116,0.25,IF(AS172&lt;=HORAS!$B$117,0.5,IF(AS172&lt;=HORAS!$B$114,0.75,1))))</f>
        <v>0</v>
      </c>
      <c r="AU172" s="67">
        <f t="shared" si="80"/>
        <v>0</v>
      </c>
      <c r="AV172" s="59">
        <f>IF(H172=1,IF(E172&gt;HORAS!$C$104,E172-HORAS!$C$104),0)</f>
        <v>0</v>
      </c>
      <c r="AW172" s="67">
        <f t="shared" si="81"/>
        <v>0</v>
      </c>
      <c r="AX172" s="67">
        <f t="shared" si="82"/>
        <v>0</v>
      </c>
      <c r="AY172" s="68">
        <f>IF(AX172&lt;=HORAS!$B$115,0,IF(AX172&lt;=HORAS!$B$116,0.25,IF(AX172&lt;=HORAS!$B$117,0.5,IF(AX172&lt;=HORAS!$B$114,0.75,1))))</f>
        <v>0</v>
      </c>
      <c r="AZ172" s="67">
        <f t="shared" si="83"/>
        <v>0</v>
      </c>
      <c r="BA172" s="67"/>
    </row>
    <row r="173" spans="1:53" s="72" customFormat="1" hidden="1" x14ac:dyDescent="0.2">
      <c r="A173" s="64" t="s">
        <v>247</v>
      </c>
      <c r="B173" s="64" t="s">
        <v>251</v>
      </c>
      <c r="C173" s="61"/>
      <c r="D173" s="62"/>
      <c r="E173" s="59"/>
      <c r="F173" s="66">
        <f>IF(G173=1,0,IF(E173&gt;HORAS!$B$96,E173-HORAS!$B$96,))</f>
        <v>0</v>
      </c>
      <c r="G173" s="67">
        <f t="shared" si="85"/>
        <v>0</v>
      </c>
      <c r="H173" s="67">
        <f>IF(D173&gt;=HORAS!$B$103,1,0)</f>
        <v>0</v>
      </c>
      <c r="I173" s="68">
        <f t="shared" si="86"/>
        <v>0</v>
      </c>
      <c r="J173" s="68">
        <f>IF(I173&lt;=HORAS!$B$115,0,IF(I173&lt;=HORAS!$B$116,0.25,IF(I173&lt;=HORAS!$B$117,0.5,IF(I173&lt;=HORAS!$B$114,0.75,1))))</f>
        <v>0</v>
      </c>
      <c r="K173" s="69">
        <f>IF(G173=1,0,IF(E173&gt;HORAS!$B$97,E173-HORAS!$B$97,0))</f>
        <v>0</v>
      </c>
      <c r="L173" s="68">
        <f t="shared" si="87"/>
        <v>0</v>
      </c>
      <c r="M173" s="68">
        <f t="shared" si="88"/>
        <v>0</v>
      </c>
      <c r="N173" s="67">
        <f t="shared" si="89"/>
        <v>0</v>
      </c>
      <c r="O173" s="67">
        <f>IF(E173&lt;HORAS!$B$97,J173,0)</f>
        <v>0</v>
      </c>
      <c r="P173" s="67">
        <f t="shared" si="90"/>
        <v>0</v>
      </c>
      <c r="Q173" s="67">
        <f>IF(E173&gt;HORAS!$B$97,J173,0)</f>
        <v>0</v>
      </c>
      <c r="R173" s="67">
        <f t="shared" si="63"/>
        <v>0</v>
      </c>
      <c r="S173" s="67">
        <f t="shared" si="64"/>
        <v>0</v>
      </c>
      <c r="T173" s="67"/>
      <c r="U173" s="67">
        <f t="shared" si="65"/>
        <v>6</v>
      </c>
      <c r="V173" s="70" t="e">
        <f>VLOOKUP(C173,HORAS!$A$120:$A$137,1,FALSE)</f>
        <v>#N/A</v>
      </c>
      <c r="W173" s="67" t="b">
        <f t="shared" si="66"/>
        <v>1</v>
      </c>
      <c r="X173" s="59">
        <f t="shared" si="67"/>
        <v>0</v>
      </c>
      <c r="Y173" s="71">
        <f t="shared" si="68"/>
        <v>0</v>
      </c>
      <c r="Z173" s="71">
        <f t="shared" si="69"/>
        <v>0</v>
      </c>
      <c r="AA173" s="67">
        <f t="shared" si="70"/>
        <v>0</v>
      </c>
      <c r="AB173" s="67">
        <f t="shared" si="71"/>
        <v>0</v>
      </c>
      <c r="AC173" s="69">
        <f>IF(U173=7,IF(E173&gt;HORAS!$B$97,E173-HORAS!$B$97,0),IF(W173=FALSE,IF(E173&gt;HORAS!$B$97,E173-HORAS!$B$97,0),0))</f>
        <v>0</v>
      </c>
      <c r="AD173" s="71">
        <f t="shared" si="72"/>
        <v>0</v>
      </c>
      <c r="AE173" s="71">
        <f t="shared" si="73"/>
        <v>0</v>
      </c>
      <c r="AF173" s="68">
        <f>IF(AE173&lt;=HORAS!$B$115,0,IF(AE173&lt;=HORAS!$B$116,0.25,IF(AE173&lt;=HORAS!$B$117,0.5,IF(AE173&lt;=HORAS!$B$114,0.75,1))))</f>
        <v>0</v>
      </c>
      <c r="AG173" s="67">
        <f t="shared" si="74"/>
        <v>0</v>
      </c>
      <c r="AH173" s="67">
        <f>IF(AA173&gt;=8,IF(E173&lt;HORAS!$B$97,AF173,0),0)</f>
        <v>0</v>
      </c>
      <c r="AI173" s="67">
        <f>IF(E173&gt;=HORAS!$B$97,AF173,0)</f>
        <v>0</v>
      </c>
      <c r="AJ173" s="67">
        <f t="shared" si="84"/>
        <v>0</v>
      </c>
      <c r="AK173" s="67">
        <f t="shared" si="84"/>
        <v>0</v>
      </c>
      <c r="AL173" s="71">
        <f t="shared" si="75"/>
        <v>0</v>
      </c>
      <c r="AN173" s="59">
        <f t="shared" si="76"/>
        <v>0</v>
      </c>
      <c r="AO173" s="58">
        <f>IF(H173=1,IF(D173&lt;HORAS!$B$104,HORAS!$D$104-HORAS!$B$104,HORAS!$D$104-D173),0)</f>
        <v>0</v>
      </c>
      <c r="AP173" s="58">
        <f>IF(H173=1,IF(E173&gt;HORAS!$C$104,HORAS!$C$104,E173),0)</f>
        <v>0</v>
      </c>
      <c r="AQ173" s="58">
        <f t="shared" si="77"/>
        <v>0</v>
      </c>
      <c r="AR173" s="72">
        <f t="shared" si="78"/>
        <v>0</v>
      </c>
      <c r="AS173" s="72">
        <f t="shared" si="79"/>
        <v>0</v>
      </c>
      <c r="AT173" s="68">
        <f>IF(AS173&lt;=HORAS!$B$115,0,IF(AS173&lt;=HORAS!$B$116,0.25,IF(AS173&lt;=HORAS!$B$117,0.5,IF(AS173&lt;=HORAS!$B$114,0.75,1))))</f>
        <v>0</v>
      </c>
      <c r="AU173" s="67">
        <f t="shared" si="80"/>
        <v>0</v>
      </c>
      <c r="AV173" s="59">
        <f>IF(H173=1,IF(E173&gt;HORAS!$C$104,E173-HORAS!$C$104),0)</f>
        <v>0</v>
      </c>
      <c r="AW173" s="67">
        <f t="shared" si="81"/>
        <v>0</v>
      </c>
      <c r="AX173" s="67">
        <f t="shared" si="82"/>
        <v>0</v>
      </c>
      <c r="AY173" s="68">
        <f>IF(AX173&lt;=HORAS!$B$115,0,IF(AX173&lt;=HORAS!$B$116,0.25,IF(AX173&lt;=HORAS!$B$117,0.5,IF(AX173&lt;=HORAS!$B$114,0.75,1))))</f>
        <v>0</v>
      </c>
      <c r="AZ173" s="67">
        <f t="shared" si="83"/>
        <v>0</v>
      </c>
      <c r="BA173" s="67"/>
    </row>
    <row r="174" spans="1:53" s="72" customFormat="1" hidden="1" x14ac:dyDescent="0.2">
      <c r="A174" s="64" t="s">
        <v>227</v>
      </c>
      <c r="B174" s="64" t="s">
        <v>7</v>
      </c>
      <c r="C174" s="61"/>
      <c r="D174" s="62"/>
      <c r="E174" s="59"/>
      <c r="F174" s="66">
        <f>IF(G174=1,0,IF(E174&gt;HORAS!$B$96,E174-HORAS!$B$96,))</f>
        <v>0</v>
      </c>
      <c r="G174" s="67">
        <f t="shared" si="85"/>
        <v>0</v>
      </c>
      <c r="H174" s="67">
        <f>IF(D174&gt;=HORAS!$B$103,1,0)</f>
        <v>0</v>
      </c>
      <c r="I174" s="68">
        <f t="shared" si="86"/>
        <v>0</v>
      </c>
      <c r="J174" s="68">
        <f>IF(I174&lt;=HORAS!$B$115,0,IF(I174&lt;=HORAS!$B$116,0.25,IF(I174&lt;=HORAS!$B$117,0.5,IF(I174&lt;=HORAS!$B$114,0.75,1))))</f>
        <v>0</v>
      </c>
      <c r="K174" s="69">
        <f>IF(G174=1,0,IF(E174&gt;HORAS!$B$97,E174-HORAS!$B$97,0))</f>
        <v>0</v>
      </c>
      <c r="L174" s="68">
        <f t="shared" si="87"/>
        <v>0</v>
      </c>
      <c r="M174" s="68">
        <f t="shared" si="88"/>
        <v>0</v>
      </c>
      <c r="N174" s="67">
        <f t="shared" si="89"/>
        <v>0</v>
      </c>
      <c r="O174" s="67">
        <f>IF(E174&lt;HORAS!$B$97,J174,0)</f>
        <v>0</v>
      </c>
      <c r="P174" s="67">
        <f t="shared" si="90"/>
        <v>0</v>
      </c>
      <c r="Q174" s="67">
        <f>IF(E174&gt;HORAS!$B$97,J174,0)</f>
        <v>0</v>
      </c>
      <c r="R174" s="67">
        <f t="shared" si="63"/>
        <v>0</v>
      </c>
      <c r="S174" s="67">
        <f t="shared" si="64"/>
        <v>0</v>
      </c>
      <c r="T174" s="67"/>
      <c r="U174" s="67">
        <f t="shared" si="65"/>
        <v>6</v>
      </c>
      <c r="V174" s="70" t="e">
        <f>VLOOKUP(C174,HORAS!$A$120:$A$137,1,FALSE)</f>
        <v>#N/A</v>
      </c>
      <c r="W174" s="67" t="b">
        <f t="shared" si="66"/>
        <v>1</v>
      </c>
      <c r="X174" s="59">
        <f t="shared" si="67"/>
        <v>0</v>
      </c>
      <c r="Y174" s="71">
        <f t="shared" si="68"/>
        <v>0</v>
      </c>
      <c r="Z174" s="71">
        <f t="shared" si="69"/>
        <v>0</v>
      </c>
      <c r="AA174" s="67">
        <f t="shared" si="70"/>
        <v>0</v>
      </c>
      <c r="AB174" s="67">
        <f t="shared" si="71"/>
        <v>0</v>
      </c>
      <c r="AC174" s="69">
        <f>IF(U174=7,IF(E174&gt;HORAS!$B$97,E174-HORAS!$B$97,0),IF(W174=FALSE,IF(E174&gt;HORAS!$B$97,E174-HORAS!$B$97,0),0))</f>
        <v>0</v>
      </c>
      <c r="AD174" s="71">
        <f t="shared" si="72"/>
        <v>0</v>
      </c>
      <c r="AE174" s="71">
        <f t="shared" si="73"/>
        <v>0</v>
      </c>
      <c r="AF174" s="68">
        <f>IF(AE174&lt;=HORAS!$B$115,0,IF(AE174&lt;=HORAS!$B$116,0.25,IF(AE174&lt;=HORAS!$B$117,0.5,IF(AE174&lt;=HORAS!$B$114,0.75,1))))</f>
        <v>0</v>
      </c>
      <c r="AG174" s="67">
        <f t="shared" si="74"/>
        <v>0</v>
      </c>
      <c r="AH174" s="67">
        <f>IF(AA174&gt;=8,IF(E174&lt;HORAS!$B$97,AF174,0),0)</f>
        <v>0</v>
      </c>
      <c r="AI174" s="67">
        <f>IF(E174&gt;=HORAS!$B$97,AF174,0)</f>
        <v>0</v>
      </c>
      <c r="AJ174" s="67">
        <f t="shared" si="84"/>
        <v>0</v>
      </c>
      <c r="AK174" s="67">
        <f t="shared" si="84"/>
        <v>0</v>
      </c>
      <c r="AL174" s="71">
        <f t="shared" si="75"/>
        <v>0</v>
      </c>
      <c r="AN174" s="59">
        <f t="shared" si="76"/>
        <v>0</v>
      </c>
      <c r="AO174" s="58">
        <f>IF(H174=1,IF(D174&lt;HORAS!$B$104,HORAS!$D$104-HORAS!$B$104,HORAS!$D$104-D174),0)</f>
        <v>0</v>
      </c>
      <c r="AP174" s="58">
        <f>IF(H174=1,IF(E174&gt;HORAS!$C$104,HORAS!$C$104,E174),0)</f>
        <v>0</v>
      </c>
      <c r="AQ174" s="58">
        <f t="shared" si="77"/>
        <v>0</v>
      </c>
      <c r="AR174" s="72">
        <f t="shared" si="78"/>
        <v>0</v>
      </c>
      <c r="AS174" s="72">
        <f t="shared" si="79"/>
        <v>0</v>
      </c>
      <c r="AT174" s="68">
        <f>IF(AS174&lt;=HORAS!$B$115,0,IF(AS174&lt;=HORAS!$B$116,0.25,IF(AS174&lt;=HORAS!$B$117,0.5,IF(AS174&lt;=HORAS!$B$114,0.75,1))))</f>
        <v>0</v>
      </c>
      <c r="AU174" s="67">
        <f t="shared" si="80"/>
        <v>0</v>
      </c>
      <c r="AV174" s="59">
        <f>IF(H174=1,IF(E174&gt;HORAS!$C$104,E174-HORAS!$C$104),0)</f>
        <v>0</v>
      </c>
      <c r="AW174" s="67">
        <f t="shared" si="81"/>
        <v>0</v>
      </c>
      <c r="AX174" s="67">
        <f t="shared" si="82"/>
        <v>0</v>
      </c>
      <c r="AY174" s="68">
        <f>IF(AX174&lt;=HORAS!$B$115,0,IF(AX174&lt;=HORAS!$B$116,0.25,IF(AX174&lt;=HORAS!$B$117,0.5,IF(AX174&lt;=HORAS!$B$114,0.75,1))))</f>
        <v>0</v>
      </c>
      <c r="AZ174" s="67">
        <f t="shared" si="83"/>
        <v>0</v>
      </c>
      <c r="BA174" s="67"/>
    </row>
    <row r="175" spans="1:53" s="72" customFormat="1" hidden="1" x14ac:dyDescent="0.2">
      <c r="A175" s="64" t="s">
        <v>227</v>
      </c>
      <c r="B175" s="64" t="s">
        <v>7</v>
      </c>
      <c r="C175" s="61"/>
      <c r="D175" s="62"/>
      <c r="E175" s="59"/>
      <c r="F175" s="66">
        <f>IF(G175=1,0,IF(E175&gt;HORAS!$B$96,E175-HORAS!$B$96,))</f>
        <v>0</v>
      </c>
      <c r="G175" s="67">
        <f t="shared" si="85"/>
        <v>0</v>
      </c>
      <c r="H175" s="67">
        <f>IF(D175&gt;=HORAS!$B$103,1,0)</f>
        <v>0</v>
      </c>
      <c r="I175" s="68">
        <f t="shared" si="86"/>
        <v>0</v>
      </c>
      <c r="J175" s="68">
        <f>IF(I175&lt;=HORAS!$B$115,0,IF(I175&lt;=HORAS!$B$116,0.25,IF(I175&lt;=HORAS!$B$117,0.5,IF(I175&lt;=HORAS!$B$114,0.75,1))))</f>
        <v>0</v>
      </c>
      <c r="K175" s="69">
        <f>IF(G175=1,0,IF(E175&gt;HORAS!$B$97,E175-HORAS!$B$97,0))</f>
        <v>0</v>
      </c>
      <c r="L175" s="68">
        <f t="shared" si="87"/>
        <v>0</v>
      </c>
      <c r="M175" s="68">
        <f t="shared" si="88"/>
        <v>0</v>
      </c>
      <c r="N175" s="67">
        <f t="shared" si="89"/>
        <v>0</v>
      </c>
      <c r="O175" s="67">
        <f>IF(E175&lt;HORAS!$B$97,J175,0)</f>
        <v>0</v>
      </c>
      <c r="P175" s="67">
        <f t="shared" si="90"/>
        <v>0</v>
      </c>
      <c r="Q175" s="67">
        <f>IF(E175&gt;HORAS!$B$97,J175,0)</f>
        <v>0</v>
      </c>
      <c r="R175" s="67">
        <f t="shared" si="63"/>
        <v>0</v>
      </c>
      <c r="S175" s="67">
        <f t="shared" si="64"/>
        <v>0</v>
      </c>
      <c r="T175" s="67"/>
      <c r="U175" s="67">
        <f t="shared" si="65"/>
        <v>6</v>
      </c>
      <c r="V175" s="70" t="e">
        <f>VLOOKUP(C175,HORAS!$A$120:$A$137,1,FALSE)</f>
        <v>#N/A</v>
      </c>
      <c r="W175" s="67" t="b">
        <f t="shared" si="66"/>
        <v>1</v>
      </c>
      <c r="X175" s="59">
        <f t="shared" si="67"/>
        <v>0</v>
      </c>
      <c r="Y175" s="71">
        <f t="shared" si="68"/>
        <v>0</v>
      </c>
      <c r="Z175" s="71">
        <f t="shared" si="69"/>
        <v>0</v>
      </c>
      <c r="AA175" s="67">
        <f t="shared" si="70"/>
        <v>0</v>
      </c>
      <c r="AB175" s="67">
        <f t="shared" si="71"/>
        <v>0</v>
      </c>
      <c r="AC175" s="69">
        <f>IF(U175=7,IF(E175&gt;HORAS!$B$97,E175-HORAS!$B$97,0),IF(W175=FALSE,IF(E175&gt;HORAS!$B$97,E175-HORAS!$B$97,0),0))</f>
        <v>0</v>
      </c>
      <c r="AD175" s="71">
        <f t="shared" si="72"/>
        <v>0</v>
      </c>
      <c r="AE175" s="71">
        <f t="shared" si="73"/>
        <v>0</v>
      </c>
      <c r="AF175" s="68">
        <f>IF(AE175&lt;=HORAS!$B$115,0,IF(AE175&lt;=HORAS!$B$116,0.25,IF(AE175&lt;=HORAS!$B$117,0.5,IF(AE175&lt;=HORAS!$B$114,0.75,1))))</f>
        <v>0</v>
      </c>
      <c r="AG175" s="67">
        <f t="shared" si="74"/>
        <v>0</v>
      </c>
      <c r="AH175" s="67">
        <f>IF(AA175&gt;=8,IF(E175&lt;HORAS!$B$97,AF175,0),0)</f>
        <v>0</v>
      </c>
      <c r="AI175" s="67">
        <f>IF(E175&gt;=HORAS!$B$97,AF175,0)</f>
        <v>0</v>
      </c>
      <c r="AJ175" s="67">
        <f t="shared" si="84"/>
        <v>0</v>
      </c>
      <c r="AK175" s="67">
        <f t="shared" si="84"/>
        <v>0</v>
      </c>
      <c r="AL175" s="71">
        <f t="shared" si="75"/>
        <v>0</v>
      </c>
      <c r="AN175" s="59">
        <f t="shared" si="76"/>
        <v>0</v>
      </c>
      <c r="AO175" s="58">
        <f>IF(H175=1,IF(D175&lt;HORAS!$B$104,HORAS!$D$104-HORAS!$B$104,HORAS!$D$104-D175),0)</f>
        <v>0</v>
      </c>
      <c r="AP175" s="58">
        <f>IF(H175=1,IF(E175&gt;HORAS!$C$104,HORAS!$C$104,E175),0)</f>
        <v>0</v>
      </c>
      <c r="AQ175" s="58">
        <f t="shared" si="77"/>
        <v>0</v>
      </c>
      <c r="AR175" s="72">
        <f t="shared" si="78"/>
        <v>0</v>
      </c>
      <c r="AS175" s="72">
        <f t="shared" si="79"/>
        <v>0</v>
      </c>
      <c r="AT175" s="68">
        <f>IF(AS175&lt;=HORAS!$B$115,0,IF(AS175&lt;=HORAS!$B$116,0.25,IF(AS175&lt;=HORAS!$B$117,0.5,IF(AS175&lt;=HORAS!$B$114,0.75,1))))</f>
        <v>0</v>
      </c>
      <c r="AU175" s="67">
        <f t="shared" si="80"/>
        <v>0</v>
      </c>
      <c r="AV175" s="59">
        <f>IF(H175=1,IF(E175&gt;HORAS!$C$104,E175-HORAS!$C$104),0)</f>
        <v>0</v>
      </c>
      <c r="AW175" s="67">
        <f t="shared" si="81"/>
        <v>0</v>
      </c>
      <c r="AX175" s="67">
        <f t="shared" si="82"/>
        <v>0</v>
      </c>
      <c r="AY175" s="68">
        <f>IF(AX175&lt;=HORAS!$B$115,0,IF(AX175&lt;=HORAS!$B$116,0.25,IF(AX175&lt;=HORAS!$B$117,0.5,IF(AX175&lt;=HORAS!$B$114,0.75,1))))</f>
        <v>0</v>
      </c>
      <c r="AZ175" s="67">
        <f t="shared" si="83"/>
        <v>0</v>
      </c>
      <c r="BA175" s="67"/>
    </row>
    <row r="176" spans="1:53" s="72" customFormat="1" hidden="1" x14ac:dyDescent="0.2">
      <c r="A176" s="64" t="s">
        <v>227</v>
      </c>
      <c r="B176" s="64" t="s">
        <v>7</v>
      </c>
      <c r="C176" s="61"/>
      <c r="D176" s="62"/>
      <c r="E176" s="59"/>
      <c r="F176" s="66">
        <f>IF(G176=1,0,IF(E176&gt;HORAS!$B$96,E176-HORAS!$B$96,))</f>
        <v>0</v>
      </c>
      <c r="G176" s="67">
        <f t="shared" si="85"/>
        <v>0</v>
      </c>
      <c r="H176" s="67">
        <f>IF(D176&gt;=HORAS!$B$103,1,0)</f>
        <v>0</v>
      </c>
      <c r="I176" s="68">
        <f t="shared" si="86"/>
        <v>0</v>
      </c>
      <c r="J176" s="68">
        <f>IF(I176&lt;=HORAS!$B$115,0,IF(I176&lt;=HORAS!$B$116,0.25,IF(I176&lt;=HORAS!$B$117,0.5,IF(I176&lt;=HORAS!$B$114,0.75,1))))</f>
        <v>0</v>
      </c>
      <c r="K176" s="69">
        <f>IF(G176=1,0,IF(E176&gt;HORAS!$B$97,E176-HORAS!$B$97,0))</f>
        <v>0</v>
      </c>
      <c r="L176" s="68">
        <f t="shared" si="87"/>
        <v>0</v>
      </c>
      <c r="M176" s="68">
        <f t="shared" si="88"/>
        <v>0</v>
      </c>
      <c r="N176" s="67">
        <f t="shared" si="89"/>
        <v>0</v>
      </c>
      <c r="O176" s="67">
        <f>IF(E176&lt;HORAS!$B$97,J176,0)</f>
        <v>0</v>
      </c>
      <c r="P176" s="67">
        <f t="shared" si="90"/>
        <v>0</v>
      </c>
      <c r="Q176" s="67">
        <f>IF(E176&gt;HORAS!$B$97,J176,0)</f>
        <v>0</v>
      </c>
      <c r="R176" s="67">
        <f t="shared" si="63"/>
        <v>0</v>
      </c>
      <c r="S176" s="67">
        <f t="shared" si="64"/>
        <v>0</v>
      </c>
      <c r="T176" s="67"/>
      <c r="U176" s="67">
        <f t="shared" si="65"/>
        <v>6</v>
      </c>
      <c r="V176" s="70" t="e">
        <f>VLOOKUP(C176,HORAS!$A$120:$A$137,1,FALSE)</f>
        <v>#N/A</v>
      </c>
      <c r="W176" s="67" t="b">
        <f t="shared" si="66"/>
        <v>1</v>
      </c>
      <c r="X176" s="59">
        <f t="shared" si="67"/>
        <v>0</v>
      </c>
      <c r="Y176" s="71">
        <f t="shared" si="68"/>
        <v>0</v>
      </c>
      <c r="Z176" s="71">
        <f t="shared" si="69"/>
        <v>0</v>
      </c>
      <c r="AA176" s="67">
        <f t="shared" si="70"/>
        <v>0</v>
      </c>
      <c r="AB176" s="67">
        <f t="shared" si="71"/>
        <v>0</v>
      </c>
      <c r="AC176" s="69">
        <f>IF(U176=7,IF(E176&gt;HORAS!$B$97,E176-HORAS!$B$97,0),IF(W176=FALSE,IF(E176&gt;HORAS!$B$97,E176-HORAS!$B$97,0),0))</f>
        <v>0</v>
      </c>
      <c r="AD176" s="71">
        <f t="shared" si="72"/>
        <v>0</v>
      </c>
      <c r="AE176" s="71">
        <f t="shared" si="73"/>
        <v>0</v>
      </c>
      <c r="AF176" s="68">
        <f>IF(AE176&lt;=HORAS!$B$115,0,IF(AE176&lt;=HORAS!$B$116,0.25,IF(AE176&lt;=HORAS!$B$117,0.5,IF(AE176&lt;=HORAS!$B$114,0.75,1))))</f>
        <v>0</v>
      </c>
      <c r="AG176" s="67">
        <f t="shared" si="74"/>
        <v>0</v>
      </c>
      <c r="AH176" s="67">
        <f>IF(AA176&gt;=8,IF(E176&lt;HORAS!$B$97,AF176,0),0)</f>
        <v>0</v>
      </c>
      <c r="AI176" s="67">
        <f>IF(E176&gt;=HORAS!$B$97,AF176,0)</f>
        <v>0</v>
      </c>
      <c r="AJ176" s="67">
        <f t="shared" si="84"/>
        <v>0</v>
      </c>
      <c r="AK176" s="67">
        <f t="shared" si="84"/>
        <v>0</v>
      </c>
      <c r="AL176" s="71">
        <f t="shared" si="75"/>
        <v>0</v>
      </c>
      <c r="AN176" s="59">
        <f t="shared" si="76"/>
        <v>0</v>
      </c>
      <c r="AO176" s="58">
        <f>IF(H176=1,IF(D176&lt;HORAS!$B$104,HORAS!$D$104-HORAS!$B$104,HORAS!$D$104-D176),0)</f>
        <v>0</v>
      </c>
      <c r="AP176" s="58">
        <f>IF(H176=1,IF(E176&gt;HORAS!$C$104,HORAS!$C$104,E176),0)</f>
        <v>0</v>
      </c>
      <c r="AQ176" s="58">
        <f t="shared" si="77"/>
        <v>0</v>
      </c>
      <c r="AR176" s="72">
        <f t="shared" si="78"/>
        <v>0</v>
      </c>
      <c r="AS176" s="72">
        <f t="shared" si="79"/>
        <v>0</v>
      </c>
      <c r="AT176" s="68">
        <f>IF(AS176&lt;=HORAS!$B$115,0,IF(AS176&lt;=HORAS!$B$116,0.25,IF(AS176&lt;=HORAS!$B$117,0.5,IF(AS176&lt;=HORAS!$B$114,0.75,1))))</f>
        <v>0</v>
      </c>
      <c r="AU176" s="67">
        <f t="shared" si="80"/>
        <v>0</v>
      </c>
      <c r="AV176" s="59">
        <f>IF(H176=1,IF(E176&gt;HORAS!$C$104,E176-HORAS!$C$104),0)</f>
        <v>0</v>
      </c>
      <c r="AW176" s="67">
        <f t="shared" si="81"/>
        <v>0</v>
      </c>
      <c r="AX176" s="67">
        <f t="shared" si="82"/>
        <v>0</v>
      </c>
      <c r="AY176" s="68">
        <f>IF(AX176&lt;=HORAS!$B$115,0,IF(AX176&lt;=HORAS!$B$116,0.25,IF(AX176&lt;=HORAS!$B$117,0.5,IF(AX176&lt;=HORAS!$B$114,0.75,1))))</f>
        <v>0</v>
      </c>
      <c r="AZ176" s="67">
        <f t="shared" si="83"/>
        <v>0</v>
      </c>
      <c r="BA176" s="67"/>
    </row>
    <row r="177" spans="1:53" s="72" customFormat="1" hidden="1" x14ac:dyDescent="0.2">
      <c r="A177" s="64" t="s">
        <v>227</v>
      </c>
      <c r="B177" s="64" t="s">
        <v>7</v>
      </c>
      <c r="C177" s="61"/>
      <c r="D177" s="62"/>
      <c r="E177" s="59"/>
      <c r="F177" s="66">
        <f>IF(G177=1,0,IF(E177&gt;HORAS!$B$96,E177-HORAS!$B$96,))</f>
        <v>0</v>
      </c>
      <c r="G177" s="67">
        <f t="shared" si="85"/>
        <v>0</v>
      </c>
      <c r="H177" s="67">
        <f>IF(D177&gt;=HORAS!$B$103,1,0)</f>
        <v>0</v>
      </c>
      <c r="I177" s="68">
        <f t="shared" si="86"/>
        <v>0</v>
      </c>
      <c r="J177" s="68">
        <f>IF(I177&lt;=HORAS!$B$115,0,IF(I177&lt;=HORAS!$B$116,0.25,IF(I177&lt;=HORAS!$B$117,0.5,IF(I177&lt;=HORAS!$B$114,0.75,1))))</f>
        <v>0</v>
      </c>
      <c r="K177" s="69">
        <f>IF(G177=1,0,IF(E177&gt;HORAS!$B$97,E177-HORAS!$B$97,0))</f>
        <v>0</v>
      </c>
      <c r="L177" s="68">
        <f t="shared" si="87"/>
        <v>0</v>
      </c>
      <c r="M177" s="68">
        <f t="shared" si="88"/>
        <v>0</v>
      </c>
      <c r="N177" s="67">
        <f t="shared" si="89"/>
        <v>0</v>
      </c>
      <c r="O177" s="67">
        <f>IF(E177&lt;HORAS!$B$97,J177,0)</f>
        <v>0</v>
      </c>
      <c r="P177" s="67">
        <f t="shared" si="90"/>
        <v>0</v>
      </c>
      <c r="Q177" s="67">
        <f>IF(E177&gt;HORAS!$B$97,J177,0)</f>
        <v>0</v>
      </c>
      <c r="R177" s="67">
        <f t="shared" si="63"/>
        <v>0</v>
      </c>
      <c r="S177" s="67">
        <f t="shared" si="64"/>
        <v>0</v>
      </c>
      <c r="T177" s="67"/>
      <c r="U177" s="67">
        <f t="shared" si="65"/>
        <v>6</v>
      </c>
      <c r="V177" s="70" t="e">
        <f>VLOOKUP(C177,HORAS!$A$120:$A$137,1,FALSE)</f>
        <v>#N/A</v>
      </c>
      <c r="W177" s="67" t="b">
        <f t="shared" si="66"/>
        <v>1</v>
      </c>
      <c r="X177" s="59">
        <f t="shared" si="67"/>
        <v>0</v>
      </c>
      <c r="Y177" s="71">
        <f t="shared" si="68"/>
        <v>0</v>
      </c>
      <c r="Z177" s="71">
        <f t="shared" si="69"/>
        <v>0</v>
      </c>
      <c r="AA177" s="67">
        <f t="shared" si="70"/>
        <v>0</v>
      </c>
      <c r="AB177" s="67">
        <f t="shared" si="71"/>
        <v>0</v>
      </c>
      <c r="AC177" s="69">
        <f>IF(U177=7,IF(E177&gt;HORAS!$B$97,E177-HORAS!$B$97,0),IF(W177=FALSE,IF(E177&gt;HORAS!$B$97,E177-HORAS!$B$97,0),0))</f>
        <v>0</v>
      </c>
      <c r="AD177" s="71">
        <f t="shared" si="72"/>
        <v>0</v>
      </c>
      <c r="AE177" s="71">
        <f t="shared" si="73"/>
        <v>0</v>
      </c>
      <c r="AF177" s="68">
        <f>IF(AE177&lt;=HORAS!$B$115,0,IF(AE177&lt;=HORAS!$B$116,0.25,IF(AE177&lt;=HORAS!$B$117,0.5,IF(AE177&lt;=HORAS!$B$114,0.75,1))))</f>
        <v>0</v>
      </c>
      <c r="AG177" s="67">
        <f t="shared" si="74"/>
        <v>0</v>
      </c>
      <c r="AH177" s="67">
        <f>IF(AA177&gt;=8,IF(E177&lt;HORAS!$B$97,AF177,0),0)</f>
        <v>0</v>
      </c>
      <c r="AI177" s="67">
        <f>IF(E177&gt;=HORAS!$B$97,AF177,0)</f>
        <v>0</v>
      </c>
      <c r="AJ177" s="67">
        <f t="shared" si="84"/>
        <v>0</v>
      </c>
      <c r="AK177" s="67">
        <f t="shared" si="84"/>
        <v>0</v>
      </c>
      <c r="AL177" s="71">
        <f t="shared" si="75"/>
        <v>0</v>
      </c>
      <c r="AN177" s="59">
        <f t="shared" si="76"/>
        <v>0</v>
      </c>
      <c r="AO177" s="58">
        <f>IF(H177=1,IF(D177&lt;HORAS!$B$104,HORAS!$D$104-HORAS!$B$104,HORAS!$D$104-D177),0)</f>
        <v>0</v>
      </c>
      <c r="AP177" s="58">
        <f>IF(H177=1,IF(E177&gt;HORAS!$C$104,HORAS!$C$104,E177),0)</f>
        <v>0</v>
      </c>
      <c r="AQ177" s="58">
        <f t="shared" si="77"/>
        <v>0</v>
      </c>
      <c r="AR177" s="72">
        <f t="shared" si="78"/>
        <v>0</v>
      </c>
      <c r="AS177" s="72">
        <f t="shared" si="79"/>
        <v>0</v>
      </c>
      <c r="AT177" s="68">
        <f>IF(AS177&lt;=HORAS!$B$115,0,IF(AS177&lt;=HORAS!$B$116,0.25,IF(AS177&lt;=HORAS!$B$117,0.5,IF(AS177&lt;=HORAS!$B$114,0.75,1))))</f>
        <v>0</v>
      </c>
      <c r="AU177" s="67">
        <f t="shared" si="80"/>
        <v>0</v>
      </c>
      <c r="AV177" s="59">
        <f>IF(H177=1,IF(E177&gt;HORAS!$C$104,E177-HORAS!$C$104),0)</f>
        <v>0</v>
      </c>
      <c r="AW177" s="67">
        <f t="shared" si="81"/>
        <v>0</v>
      </c>
      <c r="AX177" s="67">
        <f t="shared" si="82"/>
        <v>0</v>
      </c>
      <c r="AY177" s="68">
        <f>IF(AX177&lt;=HORAS!$B$115,0,IF(AX177&lt;=HORAS!$B$116,0.25,IF(AX177&lt;=HORAS!$B$117,0.5,IF(AX177&lt;=HORAS!$B$114,0.75,1))))</f>
        <v>0</v>
      </c>
      <c r="AZ177" s="67">
        <f t="shared" si="83"/>
        <v>0</v>
      </c>
      <c r="BA177" s="67"/>
    </row>
    <row r="178" spans="1:53" s="72" customFormat="1" hidden="1" x14ac:dyDescent="0.2">
      <c r="A178" s="64" t="s">
        <v>227</v>
      </c>
      <c r="B178" s="64" t="s">
        <v>7</v>
      </c>
      <c r="C178" s="61"/>
      <c r="D178" s="62"/>
      <c r="E178" s="59"/>
      <c r="F178" s="66">
        <f>IF(G178=1,0,IF(E178&gt;HORAS!$B$96,E178-HORAS!$B$96,))</f>
        <v>0</v>
      </c>
      <c r="G178" s="67">
        <f t="shared" si="85"/>
        <v>0</v>
      </c>
      <c r="H178" s="67">
        <f>IF(D178&gt;=HORAS!$B$103,1,0)</f>
        <v>0</v>
      </c>
      <c r="I178" s="68">
        <f t="shared" si="86"/>
        <v>0</v>
      </c>
      <c r="J178" s="68">
        <f>IF(I178&lt;=HORAS!$B$115,0,IF(I178&lt;=HORAS!$B$116,0.25,IF(I178&lt;=HORAS!$B$117,0.5,IF(I178&lt;=HORAS!$B$114,0.75,1))))</f>
        <v>0</v>
      </c>
      <c r="K178" s="69">
        <f>IF(G178=1,0,IF(E178&gt;HORAS!$B$97,E178-HORAS!$B$97,0))</f>
        <v>0</v>
      </c>
      <c r="L178" s="68">
        <f t="shared" si="87"/>
        <v>0</v>
      </c>
      <c r="M178" s="68">
        <f t="shared" si="88"/>
        <v>0</v>
      </c>
      <c r="N178" s="67">
        <f t="shared" si="89"/>
        <v>0</v>
      </c>
      <c r="O178" s="67">
        <f>IF(E178&lt;HORAS!$B$97,J178,0)</f>
        <v>0</v>
      </c>
      <c r="P178" s="67">
        <f t="shared" si="90"/>
        <v>0</v>
      </c>
      <c r="Q178" s="67">
        <f>IF(E178&gt;HORAS!$B$97,J178,0)</f>
        <v>0</v>
      </c>
      <c r="R178" s="67">
        <f t="shared" si="63"/>
        <v>0</v>
      </c>
      <c r="S178" s="67">
        <f t="shared" si="64"/>
        <v>0</v>
      </c>
      <c r="T178" s="67"/>
      <c r="U178" s="67">
        <f t="shared" si="65"/>
        <v>6</v>
      </c>
      <c r="V178" s="70" t="e">
        <f>VLOOKUP(C178,HORAS!$A$120:$A$137,1,FALSE)</f>
        <v>#N/A</v>
      </c>
      <c r="W178" s="67" t="b">
        <f t="shared" si="66"/>
        <v>1</v>
      </c>
      <c r="X178" s="59">
        <f t="shared" si="67"/>
        <v>0</v>
      </c>
      <c r="Y178" s="71">
        <f t="shared" si="68"/>
        <v>0</v>
      </c>
      <c r="Z178" s="71">
        <f t="shared" si="69"/>
        <v>0</v>
      </c>
      <c r="AA178" s="67">
        <f t="shared" si="70"/>
        <v>0</v>
      </c>
      <c r="AB178" s="67">
        <f t="shared" si="71"/>
        <v>0</v>
      </c>
      <c r="AC178" s="69">
        <f>IF(U178=7,IF(E178&gt;HORAS!$B$97,E178-HORAS!$B$97,0),IF(W178=FALSE,IF(E178&gt;HORAS!$B$97,E178-HORAS!$B$97,0),0))</f>
        <v>0</v>
      </c>
      <c r="AD178" s="71">
        <f t="shared" si="72"/>
        <v>0</v>
      </c>
      <c r="AE178" s="71">
        <f t="shared" si="73"/>
        <v>0</v>
      </c>
      <c r="AF178" s="68">
        <f>IF(AE178&lt;=HORAS!$B$115,0,IF(AE178&lt;=HORAS!$B$116,0.25,IF(AE178&lt;=HORAS!$B$117,0.5,IF(AE178&lt;=HORAS!$B$114,0.75,1))))</f>
        <v>0</v>
      </c>
      <c r="AG178" s="67">
        <f t="shared" si="74"/>
        <v>0</v>
      </c>
      <c r="AH178" s="67">
        <f>IF(AA178&gt;=8,IF(E178&lt;HORAS!$B$97,AF178,0),0)</f>
        <v>0</v>
      </c>
      <c r="AI178" s="67">
        <f>IF(E178&gt;=HORAS!$B$97,AF178,0)</f>
        <v>0</v>
      </c>
      <c r="AJ178" s="67">
        <f t="shared" si="84"/>
        <v>0</v>
      </c>
      <c r="AK178" s="67">
        <f t="shared" si="84"/>
        <v>0</v>
      </c>
      <c r="AL178" s="71">
        <f t="shared" si="75"/>
        <v>0</v>
      </c>
      <c r="AN178" s="59">
        <f t="shared" si="76"/>
        <v>0</v>
      </c>
      <c r="AO178" s="58">
        <f>IF(H178=1,IF(D178&lt;HORAS!$B$104,HORAS!$D$104-HORAS!$B$104,HORAS!$D$104-D178),0)</f>
        <v>0</v>
      </c>
      <c r="AP178" s="58">
        <f>IF(H178=1,IF(E178&gt;HORAS!$C$104,HORAS!$C$104,E178),0)</f>
        <v>0</v>
      </c>
      <c r="AQ178" s="58">
        <f t="shared" si="77"/>
        <v>0</v>
      </c>
      <c r="AR178" s="72">
        <f t="shared" si="78"/>
        <v>0</v>
      </c>
      <c r="AS178" s="72">
        <f t="shared" si="79"/>
        <v>0</v>
      </c>
      <c r="AT178" s="68">
        <f>IF(AS178&lt;=HORAS!$B$115,0,IF(AS178&lt;=HORAS!$B$116,0.25,IF(AS178&lt;=HORAS!$B$117,0.5,IF(AS178&lt;=HORAS!$B$114,0.75,1))))</f>
        <v>0</v>
      </c>
      <c r="AU178" s="67">
        <f t="shared" si="80"/>
        <v>0</v>
      </c>
      <c r="AV178" s="59">
        <f>IF(H178=1,IF(E178&gt;HORAS!$C$104,E178-HORAS!$C$104),0)</f>
        <v>0</v>
      </c>
      <c r="AW178" s="67">
        <f t="shared" si="81"/>
        <v>0</v>
      </c>
      <c r="AX178" s="67">
        <f t="shared" si="82"/>
        <v>0</v>
      </c>
      <c r="AY178" s="68">
        <f>IF(AX178&lt;=HORAS!$B$115,0,IF(AX178&lt;=HORAS!$B$116,0.25,IF(AX178&lt;=HORAS!$B$117,0.5,IF(AX178&lt;=HORAS!$B$114,0.75,1))))</f>
        <v>0</v>
      </c>
      <c r="AZ178" s="67">
        <f t="shared" si="83"/>
        <v>0</v>
      </c>
      <c r="BA178" s="67"/>
    </row>
    <row r="179" spans="1:53" s="72" customFormat="1" hidden="1" x14ac:dyDescent="0.2">
      <c r="A179" s="64" t="s">
        <v>227</v>
      </c>
      <c r="B179" s="64" t="s">
        <v>7</v>
      </c>
      <c r="C179" s="61"/>
      <c r="D179" s="62"/>
      <c r="E179" s="59"/>
      <c r="F179" s="66">
        <f>IF(G179=1,0,IF(E179&gt;HORAS!$B$96,E179-HORAS!$B$96,))</f>
        <v>0</v>
      </c>
      <c r="G179" s="67">
        <f t="shared" si="85"/>
        <v>0</v>
      </c>
      <c r="H179" s="67">
        <f>IF(D179&gt;=HORAS!$B$103,1,0)</f>
        <v>0</v>
      </c>
      <c r="I179" s="68">
        <f t="shared" si="86"/>
        <v>0</v>
      </c>
      <c r="J179" s="68">
        <f>IF(I179&lt;=HORAS!$B$115,0,IF(I179&lt;=HORAS!$B$116,0.25,IF(I179&lt;=HORAS!$B$117,0.5,IF(I179&lt;=HORAS!$B$114,0.75,1))))</f>
        <v>0</v>
      </c>
      <c r="K179" s="69">
        <f>IF(G179=1,0,IF(E179&gt;HORAS!$B$97,E179-HORAS!$B$97,0))</f>
        <v>0</v>
      </c>
      <c r="L179" s="68">
        <f t="shared" si="87"/>
        <v>0</v>
      </c>
      <c r="M179" s="68">
        <f t="shared" si="88"/>
        <v>0</v>
      </c>
      <c r="N179" s="67">
        <f t="shared" si="89"/>
        <v>0</v>
      </c>
      <c r="O179" s="67">
        <f>IF(E179&lt;HORAS!$B$97,J179,0)</f>
        <v>0</v>
      </c>
      <c r="P179" s="67">
        <f t="shared" si="90"/>
        <v>0</v>
      </c>
      <c r="Q179" s="67">
        <f>IF(E179&gt;HORAS!$B$97,J179,0)</f>
        <v>0</v>
      </c>
      <c r="R179" s="67">
        <f t="shared" si="63"/>
        <v>0</v>
      </c>
      <c r="S179" s="67">
        <f t="shared" si="64"/>
        <v>0</v>
      </c>
      <c r="T179" s="67"/>
      <c r="U179" s="67">
        <f t="shared" si="65"/>
        <v>6</v>
      </c>
      <c r="V179" s="70" t="e">
        <f>VLOOKUP(C179,HORAS!$A$120:$A$137,1,FALSE)</f>
        <v>#N/A</v>
      </c>
      <c r="W179" s="67" t="b">
        <f t="shared" si="66"/>
        <v>1</v>
      </c>
      <c r="X179" s="59">
        <f t="shared" si="67"/>
        <v>0</v>
      </c>
      <c r="Y179" s="71">
        <f t="shared" si="68"/>
        <v>0</v>
      </c>
      <c r="Z179" s="71">
        <f t="shared" si="69"/>
        <v>0</v>
      </c>
      <c r="AA179" s="67">
        <f t="shared" si="70"/>
        <v>0</v>
      </c>
      <c r="AB179" s="67">
        <f t="shared" si="71"/>
        <v>0</v>
      </c>
      <c r="AC179" s="69">
        <f>IF(U179=7,IF(E179&gt;HORAS!$B$97,E179-HORAS!$B$97,0),IF(W179=FALSE,IF(E179&gt;HORAS!$B$97,E179-HORAS!$B$97,0),0))</f>
        <v>0</v>
      </c>
      <c r="AD179" s="71">
        <f t="shared" si="72"/>
        <v>0</v>
      </c>
      <c r="AE179" s="71">
        <f t="shared" si="73"/>
        <v>0</v>
      </c>
      <c r="AF179" s="68">
        <f>IF(AE179&lt;=HORAS!$B$115,0,IF(AE179&lt;=HORAS!$B$116,0.25,IF(AE179&lt;=HORAS!$B$117,0.5,IF(AE179&lt;=HORAS!$B$114,0.75,1))))</f>
        <v>0</v>
      </c>
      <c r="AG179" s="67">
        <f t="shared" si="74"/>
        <v>0</v>
      </c>
      <c r="AH179" s="67">
        <f>IF(AA179&gt;=8,IF(E179&lt;HORAS!$B$97,AF179,0),0)</f>
        <v>0</v>
      </c>
      <c r="AI179" s="67">
        <f>IF(E179&gt;=HORAS!$B$97,AF179,0)</f>
        <v>0</v>
      </c>
      <c r="AJ179" s="67">
        <f t="shared" si="84"/>
        <v>0</v>
      </c>
      <c r="AK179" s="67">
        <f t="shared" si="84"/>
        <v>0</v>
      </c>
      <c r="AL179" s="71">
        <f t="shared" si="75"/>
        <v>0</v>
      </c>
      <c r="AN179" s="59">
        <f t="shared" si="76"/>
        <v>0</v>
      </c>
      <c r="AO179" s="58">
        <f>IF(H179=1,IF(D179&lt;HORAS!$B$104,HORAS!$D$104-HORAS!$B$104,HORAS!$D$104-D179),0)</f>
        <v>0</v>
      </c>
      <c r="AP179" s="58">
        <f>IF(H179=1,IF(E179&gt;HORAS!$C$104,HORAS!$C$104,E179),0)</f>
        <v>0</v>
      </c>
      <c r="AQ179" s="58">
        <f t="shared" si="77"/>
        <v>0</v>
      </c>
      <c r="AR179" s="72">
        <f t="shared" si="78"/>
        <v>0</v>
      </c>
      <c r="AS179" s="72">
        <f t="shared" si="79"/>
        <v>0</v>
      </c>
      <c r="AT179" s="68">
        <f>IF(AS179&lt;=HORAS!$B$115,0,IF(AS179&lt;=HORAS!$B$116,0.25,IF(AS179&lt;=HORAS!$B$117,0.5,IF(AS179&lt;=HORAS!$B$114,0.75,1))))</f>
        <v>0</v>
      </c>
      <c r="AU179" s="67">
        <f t="shared" si="80"/>
        <v>0</v>
      </c>
      <c r="AV179" s="59">
        <f>IF(H179=1,IF(E179&gt;HORAS!$C$104,E179-HORAS!$C$104),0)</f>
        <v>0</v>
      </c>
      <c r="AW179" s="67">
        <f t="shared" si="81"/>
        <v>0</v>
      </c>
      <c r="AX179" s="67">
        <f t="shared" si="82"/>
        <v>0</v>
      </c>
      <c r="AY179" s="68">
        <f>IF(AX179&lt;=HORAS!$B$115,0,IF(AX179&lt;=HORAS!$B$116,0.25,IF(AX179&lt;=HORAS!$B$117,0.5,IF(AX179&lt;=HORAS!$B$114,0.75,1))))</f>
        <v>0</v>
      </c>
      <c r="AZ179" s="67">
        <f t="shared" si="83"/>
        <v>0</v>
      </c>
      <c r="BA179" s="67"/>
    </row>
    <row r="180" spans="1:53" s="72" customFormat="1" hidden="1" x14ac:dyDescent="0.2">
      <c r="A180" s="64" t="s">
        <v>227</v>
      </c>
      <c r="B180" s="64" t="s">
        <v>7</v>
      </c>
      <c r="C180" s="61"/>
      <c r="D180" s="62"/>
      <c r="E180" s="59"/>
      <c r="F180" s="66">
        <f>IF(G180=1,0,IF(E180&gt;HORAS!$B$96,E180-HORAS!$B$96,))</f>
        <v>0</v>
      </c>
      <c r="G180" s="67">
        <f t="shared" si="85"/>
        <v>0</v>
      </c>
      <c r="H180" s="67">
        <f>IF(D180&gt;=HORAS!$B$103,1,0)</f>
        <v>0</v>
      </c>
      <c r="I180" s="68">
        <f t="shared" si="86"/>
        <v>0</v>
      </c>
      <c r="J180" s="68">
        <f>IF(I180&lt;=HORAS!$B$115,0,IF(I180&lt;=HORAS!$B$116,0.25,IF(I180&lt;=HORAS!$B$117,0.5,IF(I180&lt;=HORAS!$B$114,0.75,1))))</f>
        <v>0</v>
      </c>
      <c r="K180" s="69">
        <f>IF(G180=1,0,IF(E180&gt;HORAS!$B$97,E180-HORAS!$B$97,0))</f>
        <v>0</v>
      </c>
      <c r="L180" s="68">
        <f t="shared" si="87"/>
        <v>0</v>
      </c>
      <c r="M180" s="68">
        <f t="shared" si="88"/>
        <v>0</v>
      </c>
      <c r="N180" s="67">
        <f t="shared" si="89"/>
        <v>0</v>
      </c>
      <c r="O180" s="67">
        <f>IF(E180&lt;HORAS!$B$97,J180,0)</f>
        <v>0</v>
      </c>
      <c r="P180" s="67">
        <f t="shared" si="90"/>
        <v>0</v>
      </c>
      <c r="Q180" s="67">
        <f>IF(E180&gt;HORAS!$B$97,J180,0)</f>
        <v>0</v>
      </c>
      <c r="R180" s="67">
        <f t="shared" si="63"/>
        <v>0</v>
      </c>
      <c r="S180" s="67">
        <f t="shared" si="64"/>
        <v>0</v>
      </c>
      <c r="T180" s="67"/>
      <c r="U180" s="67">
        <f t="shared" si="65"/>
        <v>6</v>
      </c>
      <c r="V180" s="70" t="e">
        <f>VLOOKUP(C180,HORAS!$A$120:$A$137,1,FALSE)</f>
        <v>#N/A</v>
      </c>
      <c r="W180" s="67" t="b">
        <f t="shared" si="66"/>
        <v>1</v>
      </c>
      <c r="X180" s="59">
        <f t="shared" si="67"/>
        <v>0</v>
      </c>
      <c r="Y180" s="71">
        <f t="shared" si="68"/>
        <v>0</v>
      </c>
      <c r="Z180" s="71">
        <f t="shared" si="69"/>
        <v>0</v>
      </c>
      <c r="AA180" s="67">
        <f t="shared" si="70"/>
        <v>0</v>
      </c>
      <c r="AB180" s="67">
        <f t="shared" si="71"/>
        <v>0</v>
      </c>
      <c r="AC180" s="69">
        <f>IF(U180=7,IF(E180&gt;HORAS!$B$97,E180-HORAS!$B$97,0),IF(W180=FALSE,IF(E180&gt;HORAS!$B$97,E180-HORAS!$B$97,0),0))</f>
        <v>0</v>
      </c>
      <c r="AD180" s="71">
        <f t="shared" si="72"/>
        <v>0</v>
      </c>
      <c r="AE180" s="71">
        <f t="shared" si="73"/>
        <v>0</v>
      </c>
      <c r="AF180" s="68">
        <f>IF(AE180&lt;=HORAS!$B$115,0,IF(AE180&lt;=HORAS!$B$116,0.25,IF(AE180&lt;=HORAS!$B$117,0.5,IF(AE180&lt;=HORAS!$B$114,0.75,1))))</f>
        <v>0</v>
      </c>
      <c r="AG180" s="67">
        <f t="shared" si="74"/>
        <v>0</v>
      </c>
      <c r="AH180" s="67">
        <f>IF(AA180&gt;=8,IF(E180&lt;HORAS!$B$97,AF180,0),0)</f>
        <v>0</v>
      </c>
      <c r="AI180" s="67">
        <f>IF(E180&gt;=HORAS!$B$97,AF180,0)</f>
        <v>0</v>
      </c>
      <c r="AJ180" s="67">
        <f t="shared" si="84"/>
        <v>0</v>
      </c>
      <c r="AK180" s="67">
        <f t="shared" si="84"/>
        <v>0</v>
      </c>
      <c r="AL180" s="71">
        <f t="shared" si="75"/>
        <v>0</v>
      </c>
      <c r="AN180" s="59">
        <f t="shared" si="76"/>
        <v>0</v>
      </c>
      <c r="AO180" s="58">
        <f>IF(H180=1,IF(D180&lt;HORAS!$B$104,HORAS!$D$104-HORAS!$B$104,HORAS!$D$104-D180),0)</f>
        <v>0</v>
      </c>
      <c r="AP180" s="58">
        <f>IF(H180=1,IF(E180&gt;HORAS!$C$104,HORAS!$C$104,E180),0)</f>
        <v>0</v>
      </c>
      <c r="AQ180" s="58">
        <f t="shared" si="77"/>
        <v>0</v>
      </c>
      <c r="AR180" s="72">
        <f t="shared" si="78"/>
        <v>0</v>
      </c>
      <c r="AS180" s="72">
        <f t="shared" si="79"/>
        <v>0</v>
      </c>
      <c r="AT180" s="68">
        <f>IF(AS180&lt;=HORAS!$B$115,0,IF(AS180&lt;=HORAS!$B$116,0.25,IF(AS180&lt;=HORAS!$B$117,0.5,IF(AS180&lt;=HORAS!$B$114,0.75,1))))</f>
        <v>0</v>
      </c>
      <c r="AU180" s="67">
        <f t="shared" si="80"/>
        <v>0</v>
      </c>
      <c r="AV180" s="59">
        <f>IF(H180=1,IF(E180&gt;HORAS!$C$104,E180-HORAS!$C$104),0)</f>
        <v>0</v>
      </c>
      <c r="AW180" s="67">
        <f t="shared" si="81"/>
        <v>0</v>
      </c>
      <c r="AX180" s="67">
        <f t="shared" si="82"/>
        <v>0</v>
      </c>
      <c r="AY180" s="68">
        <f>IF(AX180&lt;=HORAS!$B$115,0,IF(AX180&lt;=HORAS!$B$116,0.25,IF(AX180&lt;=HORAS!$B$117,0.5,IF(AX180&lt;=HORAS!$B$114,0.75,1))))</f>
        <v>0</v>
      </c>
      <c r="AZ180" s="67">
        <f t="shared" si="83"/>
        <v>0</v>
      </c>
      <c r="BA180" s="67"/>
    </row>
    <row r="181" spans="1:53" s="72" customFormat="1" hidden="1" x14ac:dyDescent="0.2">
      <c r="A181" s="64" t="s">
        <v>227</v>
      </c>
      <c r="B181" s="64" t="s">
        <v>7</v>
      </c>
      <c r="C181" s="61"/>
      <c r="D181" s="62"/>
      <c r="E181" s="59"/>
      <c r="F181" s="66">
        <f>IF(G181=1,0,IF(E181&gt;HORAS!$B$96,E181-HORAS!$B$96,))</f>
        <v>0</v>
      </c>
      <c r="G181" s="67">
        <f t="shared" si="85"/>
        <v>0</v>
      </c>
      <c r="H181" s="67">
        <f>IF(D181&gt;=HORAS!$B$103,1,0)</f>
        <v>0</v>
      </c>
      <c r="I181" s="68">
        <f t="shared" si="86"/>
        <v>0</v>
      </c>
      <c r="J181" s="68">
        <f>IF(I181&lt;=HORAS!$B$115,0,IF(I181&lt;=HORAS!$B$116,0.25,IF(I181&lt;=HORAS!$B$117,0.5,IF(I181&lt;=HORAS!$B$114,0.75,1))))</f>
        <v>0</v>
      </c>
      <c r="K181" s="69">
        <f>IF(G181=1,0,IF(E181&gt;HORAS!$B$97,E181-HORAS!$B$97,0))</f>
        <v>0</v>
      </c>
      <c r="L181" s="68">
        <f t="shared" si="87"/>
        <v>0</v>
      </c>
      <c r="M181" s="68">
        <f t="shared" si="88"/>
        <v>0</v>
      </c>
      <c r="N181" s="67">
        <f t="shared" si="89"/>
        <v>0</v>
      </c>
      <c r="O181" s="67">
        <f>IF(E181&lt;HORAS!$B$97,J181,0)</f>
        <v>0</v>
      </c>
      <c r="P181" s="67">
        <f t="shared" si="90"/>
        <v>0</v>
      </c>
      <c r="Q181" s="67">
        <f>IF(E181&gt;HORAS!$B$97,J181,0)</f>
        <v>0</v>
      </c>
      <c r="R181" s="67">
        <f t="shared" si="63"/>
        <v>0</v>
      </c>
      <c r="S181" s="67">
        <f t="shared" si="64"/>
        <v>0</v>
      </c>
      <c r="T181" s="67"/>
      <c r="U181" s="67">
        <f t="shared" si="65"/>
        <v>6</v>
      </c>
      <c r="V181" s="70" t="e">
        <f>VLOOKUP(C181,HORAS!$A$120:$A$137,1,FALSE)</f>
        <v>#N/A</v>
      </c>
      <c r="W181" s="67" t="b">
        <f t="shared" si="66"/>
        <v>1</v>
      </c>
      <c r="X181" s="59">
        <f t="shared" si="67"/>
        <v>0</v>
      </c>
      <c r="Y181" s="71">
        <f t="shared" si="68"/>
        <v>0</v>
      </c>
      <c r="Z181" s="71">
        <f t="shared" si="69"/>
        <v>0</v>
      </c>
      <c r="AA181" s="67">
        <f t="shared" si="70"/>
        <v>0</v>
      </c>
      <c r="AB181" s="67">
        <f t="shared" si="71"/>
        <v>0</v>
      </c>
      <c r="AC181" s="69">
        <f>IF(U181=7,IF(E181&gt;HORAS!$B$97,E181-HORAS!$B$97,0),IF(W181=FALSE,IF(E181&gt;HORAS!$B$97,E181-HORAS!$B$97,0),0))</f>
        <v>0</v>
      </c>
      <c r="AD181" s="71">
        <f t="shared" si="72"/>
        <v>0</v>
      </c>
      <c r="AE181" s="71">
        <f t="shared" si="73"/>
        <v>0</v>
      </c>
      <c r="AF181" s="68">
        <f>IF(AE181&lt;=HORAS!$B$115,0,IF(AE181&lt;=HORAS!$B$116,0.25,IF(AE181&lt;=HORAS!$B$117,0.5,IF(AE181&lt;=HORAS!$B$114,0.75,1))))</f>
        <v>0</v>
      </c>
      <c r="AG181" s="67">
        <f t="shared" si="74"/>
        <v>0</v>
      </c>
      <c r="AH181" s="67">
        <f>IF(AA181&gt;=8,IF(E181&lt;HORAS!$B$97,AF181,0),0)</f>
        <v>0</v>
      </c>
      <c r="AI181" s="67">
        <f>IF(E181&gt;=HORAS!$B$97,AF181,0)</f>
        <v>0</v>
      </c>
      <c r="AJ181" s="67">
        <f t="shared" si="84"/>
        <v>0</v>
      </c>
      <c r="AK181" s="67">
        <f t="shared" si="84"/>
        <v>0</v>
      </c>
      <c r="AL181" s="71">
        <f t="shared" si="75"/>
        <v>0</v>
      </c>
      <c r="AN181" s="59">
        <f t="shared" si="76"/>
        <v>0</v>
      </c>
      <c r="AO181" s="58">
        <f>IF(H181=1,IF(D181&lt;HORAS!$B$104,HORAS!$D$104-HORAS!$B$104,HORAS!$D$104-D181),0)</f>
        <v>0</v>
      </c>
      <c r="AP181" s="58">
        <f>IF(H181=1,IF(E181&gt;HORAS!$C$104,HORAS!$C$104,E181),0)</f>
        <v>0</v>
      </c>
      <c r="AQ181" s="58">
        <f t="shared" si="77"/>
        <v>0</v>
      </c>
      <c r="AR181" s="72">
        <f t="shared" si="78"/>
        <v>0</v>
      </c>
      <c r="AS181" s="72">
        <f t="shared" si="79"/>
        <v>0</v>
      </c>
      <c r="AT181" s="68">
        <f>IF(AS181&lt;=HORAS!$B$115,0,IF(AS181&lt;=HORAS!$B$116,0.25,IF(AS181&lt;=HORAS!$B$117,0.5,IF(AS181&lt;=HORAS!$B$114,0.75,1))))</f>
        <v>0</v>
      </c>
      <c r="AU181" s="67">
        <f t="shared" si="80"/>
        <v>0</v>
      </c>
      <c r="AV181" s="59">
        <f>IF(H181=1,IF(E181&gt;HORAS!$C$104,E181-HORAS!$C$104),0)</f>
        <v>0</v>
      </c>
      <c r="AW181" s="67">
        <f t="shared" si="81"/>
        <v>0</v>
      </c>
      <c r="AX181" s="67">
        <f t="shared" si="82"/>
        <v>0</v>
      </c>
      <c r="AY181" s="68">
        <f>IF(AX181&lt;=HORAS!$B$115,0,IF(AX181&lt;=HORAS!$B$116,0.25,IF(AX181&lt;=HORAS!$B$117,0.5,IF(AX181&lt;=HORAS!$B$114,0.75,1))))</f>
        <v>0</v>
      </c>
      <c r="AZ181" s="67">
        <f t="shared" si="83"/>
        <v>0</v>
      </c>
      <c r="BA181" s="67"/>
    </row>
    <row r="182" spans="1:53" s="72" customFormat="1" hidden="1" x14ac:dyDescent="0.2">
      <c r="A182" s="64" t="s">
        <v>227</v>
      </c>
      <c r="B182" s="64" t="s">
        <v>7</v>
      </c>
      <c r="C182" s="61"/>
      <c r="D182" s="62"/>
      <c r="E182" s="59"/>
      <c r="F182" s="66">
        <f>IF(G182=1,0,IF(E182&gt;HORAS!$B$96,E182-HORAS!$B$96,))</f>
        <v>0</v>
      </c>
      <c r="G182" s="67">
        <f t="shared" si="85"/>
        <v>0</v>
      </c>
      <c r="H182" s="67">
        <f>IF(D182&gt;=HORAS!$B$103,1,0)</f>
        <v>0</v>
      </c>
      <c r="I182" s="68">
        <f t="shared" si="86"/>
        <v>0</v>
      </c>
      <c r="J182" s="68">
        <f>IF(I182&lt;=HORAS!$B$115,0,IF(I182&lt;=HORAS!$B$116,0.25,IF(I182&lt;=HORAS!$B$117,0.5,IF(I182&lt;=HORAS!$B$114,0.75,1))))</f>
        <v>0</v>
      </c>
      <c r="K182" s="69">
        <f>IF(G182=1,0,IF(E182&gt;HORAS!$B$97,E182-HORAS!$B$97,0))</f>
        <v>0</v>
      </c>
      <c r="L182" s="68">
        <f t="shared" si="87"/>
        <v>0</v>
      </c>
      <c r="M182" s="68">
        <f t="shared" si="88"/>
        <v>0</v>
      </c>
      <c r="N182" s="67">
        <f t="shared" si="89"/>
        <v>0</v>
      </c>
      <c r="O182" s="67">
        <f>IF(E182&lt;HORAS!$B$97,J182,0)</f>
        <v>0</v>
      </c>
      <c r="P182" s="67">
        <f t="shared" si="90"/>
        <v>0</v>
      </c>
      <c r="Q182" s="67">
        <f>IF(E182&gt;HORAS!$B$97,J182,0)</f>
        <v>0</v>
      </c>
      <c r="R182" s="67">
        <f t="shared" si="63"/>
        <v>0</v>
      </c>
      <c r="S182" s="67">
        <f t="shared" si="64"/>
        <v>0</v>
      </c>
      <c r="T182" s="67"/>
      <c r="U182" s="67">
        <f t="shared" si="65"/>
        <v>6</v>
      </c>
      <c r="V182" s="70" t="e">
        <f>VLOOKUP(C182,HORAS!$A$120:$A$137,1,FALSE)</f>
        <v>#N/A</v>
      </c>
      <c r="W182" s="67" t="b">
        <f t="shared" si="66"/>
        <v>1</v>
      </c>
      <c r="X182" s="59">
        <f t="shared" si="67"/>
        <v>0</v>
      </c>
      <c r="Y182" s="71">
        <f t="shared" si="68"/>
        <v>0</v>
      </c>
      <c r="Z182" s="71">
        <f t="shared" si="69"/>
        <v>0</v>
      </c>
      <c r="AA182" s="67">
        <f t="shared" si="70"/>
        <v>0</v>
      </c>
      <c r="AB182" s="67">
        <f t="shared" si="71"/>
        <v>0</v>
      </c>
      <c r="AC182" s="69">
        <f>IF(U182=7,IF(E182&gt;HORAS!$B$97,E182-HORAS!$B$97,0),IF(W182=FALSE,IF(E182&gt;HORAS!$B$97,E182-HORAS!$B$97,0),0))</f>
        <v>0</v>
      </c>
      <c r="AD182" s="71">
        <f t="shared" si="72"/>
        <v>0</v>
      </c>
      <c r="AE182" s="71">
        <f t="shared" si="73"/>
        <v>0</v>
      </c>
      <c r="AF182" s="68">
        <f>IF(AE182&lt;=HORAS!$B$115,0,IF(AE182&lt;=HORAS!$B$116,0.25,IF(AE182&lt;=HORAS!$B$117,0.5,IF(AE182&lt;=HORAS!$B$114,0.75,1))))</f>
        <v>0</v>
      </c>
      <c r="AG182" s="67">
        <f t="shared" si="74"/>
        <v>0</v>
      </c>
      <c r="AH182" s="67">
        <f>IF(AA182&gt;=8,IF(E182&lt;HORAS!$B$97,AF182,0),0)</f>
        <v>0</v>
      </c>
      <c r="AI182" s="67">
        <f>IF(E182&gt;=HORAS!$B$97,AF182,0)</f>
        <v>0</v>
      </c>
      <c r="AJ182" s="67">
        <f t="shared" si="84"/>
        <v>0</v>
      </c>
      <c r="AK182" s="67">
        <f t="shared" si="84"/>
        <v>0</v>
      </c>
      <c r="AL182" s="71">
        <f t="shared" si="75"/>
        <v>0</v>
      </c>
      <c r="AN182" s="59">
        <f t="shared" si="76"/>
        <v>0</v>
      </c>
      <c r="AO182" s="58">
        <f>IF(H182=1,IF(D182&lt;HORAS!$B$104,HORAS!$D$104-HORAS!$B$104,HORAS!$D$104-D182),0)</f>
        <v>0</v>
      </c>
      <c r="AP182" s="58">
        <f>IF(H182=1,IF(E182&gt;HORAS!$C$104,HORAS!$C$104,E182),0)</f>
        <v>0</v>
      </c>
      <c r="AQ182" s="58">
        <f t="shared" si="77"/>
        <v>0</v>
      </c>
      <c r="AR182" s="72">
        <f t="shared" si="78"/>
        <v>0</v>
      </c>
      <c r="AS182" s="72">
        <f t="shared" si="79"/>
        <v>0</v>
      </c>
      <c r="AT182" s="68">
        <f>IF(AS182&lt;=HORAS!$B$115,0,IF(AS182&lt;=HORAS!$B$116,0.25,IF(AS182&lt;=HORAS!$B$117,0.5,IF(AS182&lt;=HORAS!$B$114,0.75,1))))</f>
        <v>0</v>
      </c>
      <c r="AU182" s="67">
        <f t="shared" si="80"/>
        <v>0</v>
      </c>
      <c r="AV182" s="59">
        <f>IF(H182=1,IF(E182&gt;HORAS!$C$104,E182-HORAS!$C$104),0)</f>
        <v>0</v>
      </c>
      <c r="AW182" s="67">
        <f t="shared" si="81"/>
        <v>0</v>
      </c>
      <c r="AX182" s="67">
        <f t="shared" si="82"/>
        <v>0</v>
      </c>
      <c r="AY182" s="68">
        <f>IF(AX182&lt;=HORAS!$B$115,0,IF(AX182&lt;=HORAS!$B$116,0.25,IF(AX182&lt;=HORAS!$B$117,0.5,IF(AX182&lt;=HORAS!$B$114,0.75,1))))</f>
        <v>0</v>
      </c>
      <c r="AZ182" s="67">
        <f t="shared" si="83"/>
        <v>0</v>
      </c>
      <c r="BA182" s="67"/>
    </row>
    <row r="183" spans="1:53" s="72" customFormat="1" hidden="1" x14ac:dyDescent="0.2">
      <c r="A183" s="64" t="s">
        <v>227</v>
      </c>
      <c r="B183" s="64" t="s">
        <v>7</v>
      </c>
      <c r="C183" s="61"/>
      <c r="D183" s="62"/>
      <c r="E183" s="59"/>
      <c r="F183" s="66">
        <f>IF(G183=1,0,IF(E183&gt;HORAS!$B$96,E183-HORAS!$B$96,))</f>
        <v>0</v>
      </c>
      <c r="G183" s="67">
        <f t="shared" si="85"/>
        <v>0</v>
      </c>
      <c r="H183" s="67">
        <f>IF(D183&gt;=HORAS!$B$103,1,0)</f>
        <v>0</v>
      </c>
      <c r="I183" s="68">
        <f t="shared" si="86"/>
        <v>0</v>
      </c>
      <c r="J183" s="68">
        <f>IF(I183&lt;=HORAS!$B$115,0,IF(I183&lt;=HORAS!$B$116,0.25,IF(I183&lt;=HORAS!$B$117,0.5,IF(I183&lt;=HORAS!$B$114,0.75,1))))</f>
        <v>0</v>
      </c>
      <c r="K183" s="69">
        <f>IF(G183=1,0,IF(E183&gt;HORAS!$B$97,E183-HORAS!$B$97,0))</f>
        <v>0</v>
      </c>
      <c r="L183" s="68">
        <f t="shared" si="87"/>
        <v>0</v>
      </c>
      <c r="M183" s="68">
        <f t="shared" si="88"/>
        <v>0</v>
      </c>
      <c r="N183" s="67">
        <f t="shared" si="89"/>
        <v>0</v>
      </c>
      <c r="O183" s="67">
        <f>IF(E183&lt;HORAS!$B$97,J183,0)</f>
        <v>0</v>
      </c>
      <c r="P183" s="67">
        <f t="shared" si="90"/>
        <v>0</v>
      </c>
      <c r="Q183" s="67">
        <f>IF(E183&gt;HORAS!$B$97,J183,0)</f>
        <v>0</v>
      </c>
      <c r="R183" s="67">
        <f t="shared" si="63"/>
        <v>0</v>
      </c>
      <c r="S183" s="67">
        <f t="shared" si="64"/>
        <v>0</v>
      </c>
      <c r="T183" s="67"/>
      <c r="U183" s="67">
        <f t="shared" si="65"/>
        <v>6</v>
      </c>
      <c r="V183" s="70" t="e">
        <f>VLOOKUP(C183,HORAS!$A$120:$A$137,1,FALSE)</f>
        <v>#N/A</v>
      </c>
      <c r="W183" s="67" t="b">
        <f t="shared" si="66"/>
        <v>1</v>
      </c>
      <c r="X183" s="59">
        <f t="shared" si="67"/>
        <v>0</v>
      </c>
      <c r="Y183" s="71">
        <f t="shared" si="68"/>
        <v>0</v>
      </c>
      <c r="Z183" s="71">
        <f t="shared" si="69"/>
        <v>0</v>
      </c>
      <c r="AA183" s="67">
        <f t="shared" si="70"/>
        <v>0</v>
      </c>
      <c r="AB183" s="67">
        <f t="shared" si="71"/>
        <v>0</v>
      </c>
      <c r="AC183" s="69">
        <f>IF(U183=7,IF(E183&gt;HORAS!$B$97,E183-HORAS!$B$97,0),IF(W183=FALSE,IF(E183&gt;HORAS!$B$97,E183-HORAS!$B$97,0),0))</f>
        <v>0</v>
      </c>
      <c r="AD183" s="71">
        <f t="shared" si="72"/>
        <v>0</v>
      </c>
      <c r="AE183" s="71">
        <f t="shared" si="73"/>
        <v>0</v>
      </c>
      <c r="AF183" s="68">
        <f>IF(AE183&lt;=HORAS!$B$115,0,IF(AE183&lt;=HORAS!$B$116,0.25,IF(AE183&lt;=HORAS!$B$117,0.5,IF(AE183&lt;=HORAS!$B$114,0.75,1))))</f>
        <v>0</v>
      </c>
      <c r="AG183" s="67">
        <f t="shared" si="74"/>
        <v>0</v>
      </c>
      <c r="AH183" s="67">
        <f>IF(AA183&gt;=8,IF(E183&lt;HORAS!$B$97,AF183,0),0)</f>
        <v>0</v>
      </c>
      <c r="AI183" s="67">
        <f>IF(E183&gt;=HORAS!$B$97,AF183,0)</f>
        <v>0</v>
      </c>
      <c r="AJ183" s="67">
        <f t="shared" si="84"/>
        <v>0</v>
      </c>
      <c r="AK183" s="67">
        <f t="shared" si="84"/>
        <v>0</v>
      </c>
      <c r="AL183" s="71">
        <f t="shared" si="75"/>
        <v>0</v>
      </c>
      <c r="AN183" s="59">
        <f t="shared" si="76"/>
        <v>0</v>
      </c>
      <c r="AO183" s="58">
        <f>IF(H183=1,IF(D183&lt;HORAS!$B$104,HORAS!$D$104-HORAS!$B$104,HORAS!$D$104-D183),0)</f>
        <v>0</v>
      </c>
      <c r="AP183" s="58">
        <f>IF(H183=1,IF(E183&gt;HORAS!$C$104,HORAS!$C$104,E183),0)</f>
        <v>0</v>
      </c>
      <c r="AQ183" s="58">
        <f t="shared" si="77"/>
        <v>0</v>
      </c>
      <c r="AR183" s="72">
        <f t="shared" si="78"/>
        <v>0</v>
      </c>
      <c r="AS183" s="72">
        <f t="shared" si="79"/>
        <v>0</v>
      </c>
      <c r="AT183" s="68">
        <f>IF(AS183&lt;=HORAS!$B$115,0,IF(AS183&lt;=HORAS!$B$116,0.25,IF(AS183&lt;=HORAS!$B$117,0.5,IF(AS183&lt;=HORAS!$B$114,0.75,1))))</f>
        <v>0</v>
      </c>
      <c r="AU183" s="67">
        <f t="shared" si="80"/>
        <v>0</v>
      </c>
      <c r="AV183" s="59">
        <f>IF(H183=1,IF(E183&gt;HORAS!$C$104,E183-HORAS!$C$104),0)</f>
        <v>0</v>
      </c>
      <c r="AW183" s="67">
        <f t="shared" si="81"/>
        <v>0</v>
      </c>
      <c r="AX183" s="67">
        <f t="shared" si="82"/>
        <v>0</v>
      </c>
      <c r="AY183" s="68">
        <f>IF(AX183&lt;=HORAS!$B$115,0,IF(AX183&lt;=HORAS!$B$116,0.25,IF(AX183&lt;=HORAS!$B$117,0.5,IF(AX183&lt;=HORAS!$B$114,0.75,1))))</f>
        <v>0</v>
      </c>
      <c r="AZ183" s="67">
        <f t="shared" si="83"/>
        <v>0</v>
      </c>
      <c r="BA183" s="67"/>
    </row>
    <row r="184" spans="1:53" s="72" customFormat="1" hidden="1" x14ac:dyDescent="0.2">
      <c r="A184" s="64" t="s">
        <v>227</v>
      </c>
      <c r="B184" s="64" t="s">
        <v>7</v>
      </c>
      <c r="C184" s="61"/>
      <c r="D184" s="62"/>
      <c r="E184" s="59"/>
      <c r="F184" s="66">
        <f>IF(G184=1,0,IF(E184&gt;HORAS!$B$96,E184-HORAS!$B$96,))</f>
        <v>0</v>
      </c>
      <c r="G184" s="67">
        <f t="shared" si="85"/>
        <v>0</v>
      </c>
      <c r="H184" s="67">
        <f>IF(D184&gt;=HORAS!$B$103,1,0)</f>
        <v>0</v>
      </c>
      <c r="I184" s="68">
        <f t="shared" si="86"/>
        <v>0</v>
      </c>
      <c r="J184" s="68">
        <f>IF(I184&lt;=HORAS!$B$115,0,IF(I184&lt;=HORAS!$B$116,0.25,IF(I184&lt;=HORAS!$B$117,0.5,IF(I184&lt;=HORAS!$B$114,0.75,1))))</f>
        <v>0</v>
      </c>
      <c r="K184" s="69">
        <f>IF(G184=1,0,IF(E184&gt;HORAS!$B$97,E184-HORAS!$B$97,0))</f>
        <v>0</v>
      </c>
      <c r="L184" s="68">
        <f t="shared" si="87"/>
        <v>0</v>
      </c>
      <c r="M184" s="68">
        <f t="shared" si="88"/>
        <v>0</v>
      </c>
      <c r="N184" s="67">
        <f t="shared" si="89"/>
        <v>0</v>
      </c>
      <c r="O184" s="67">
        <f>IF(E184&lt;HORAS!$B$97,J184,0)</f>
        <v>0</v>
      </c>
      <c r="P184" s="67">
        <f t="shared" si="90"/>
        <v>0</v>
      </c>
      <c r="Q184" s="67">
        <f>IF(E184&gt;HORAS!$B$97,J184,0)</f>
        <v>0</v>
      </c>
      <c r="R184" s="67">
        <f t="shared" si="63"/>
        <v>0</v>
      </c>
      <c r="S184" s="67">
        <f t="shared" si="64"/>
        <v>0</v>
      </c>
      <c r="T184" s="67"/>
      <c r="U184" s="67">
        <f t="shared" si="65"/>
        <v>6</v>
      </c>
      <c r="V184" s="70" t="e">
        <f>VLOOKUP(C184,HORAS!$A$120:$A$137,1,FALSE)</f>
        <v>#N/A</v>
      </c>
      <c r="W184" s="67" t="b">
        <f t="shared" si="66"/>
        <v>1</v>
      </c>
      <c r="X184" s="59">
        <f t="shared" si="67"/>
        <v>0</v>
      </c>
      <c r="Y184" s="71">
        <f t="shared" si="68"/>
        <v>0</v>
      </c>
      <c r="Z184" s="71">
        <f t="shared" si="69"/>
        <v>0</v>
      </c>
      <c r="AA184" s="67">
        <f t="shared" si="70"/>
        <v>0</v>
      </c>
      <c r="AB184" s="67">
        <f t="shared" si="71"/>
        <v>0</v>
      </c>
      <c r="AC184" s="69">
        <f>IF(U184=7,IF(E184&gt;HORAS!$B$97,E184-HORAS!$B$97,0),IF(W184=FALSE,IF(E184&gt;HORAS!$B$97,E184-HORAS!$B$97,0),0))</f>
        <v>0</v>
      </c>
      <c r="AD184" s="71">
        <f t="shared" si="72"/>
        <v>0</v>
      </c>
      <c r="AE184" s="71">
        <f t="shared" si="73"/>
        <v>0</v>
      </c>
      <c r="AF184" s="68">
        <f>IF(AE184&lt;=HORAS!$B$115,0,IF(AE184&lt;=HORAS!$B$116,0.25,IF(AE184&lt;=HORAS!$B$117,0.5,IF(AE184&lt;=HORAS!$B$114,0.75,1))))</f>
        <v>0</v>
      </c>
      <c r="AG184" s="67">
        <f t="shared" si="74"/>
        <v>0</v>
      </c>
      <c r="AH184" s="67">
        <f>IF(AA184&gt;=8,IF(E184&lt;HORAS!$B$97,AF184,0),0)</f>
        <v>0</v>
      </c>
      <c r="AI184" s="67">
        <f>IF(E184&gt;=HORAS!$B$97,AF184,0)</f>
        <v>0</v>
      </c>
      <c r="AJ184" s="67">
        <f t="shared" si="84"/>
        <v>0</v>
      </c>
      <c r="AK184" s="67">
        <f t="shared" si="84"/>
        <v>0</v>
      </c>
      <c r="AL184" s="71">
        <f t="shared" si="75"/>
        <v>0</v>
      </c>
      <c r="AN184" s="59">
        <f t="shared" si="76"/>
        <v>0</v>
      </c>
      <c r="AO184" s="58">
        <f>IF(H184=1,IF(D184&lt;HORAS!$B$104,HORAS!$D$104-HORAS!$B$104,HORAS!$D$104-D184),0)</f>
        <v>0</v>
      </c>
      <c r="AP184" s="58">
        <f>IF(H184=1,IF(E184&gt;HORAS!$C$104,HORAS!$C$104,E184),0)</f>
        <v>0</v>
      </c>
      <c r="AQ184" s="58">
        <f t="shared" si="77"/>
        <v>0</v>
      </c>
      <c r="AR184" s="72">
        <f t="shared" si="78"/>
        <v>0</v>
      </c>
      <c r="AS184" s="72">
        <f t="shared" si="79"/>
        <v>0</v>
      </c>
      <c r="AT184" s="68">
        <f>IF(AS184&lt;=HORAS!$B$115,0,IF(AS184&lt;=HORAS!$B$116,0.25,IF(AS184&lt;=HORAS!$B$117,0.5,IF(AS184&lt;=HORAS!$B$114,0.75,1))))</f>
        <v>0</v>
      </c>
      <c r="AU184" s="67">
        <f t="shared" si="80"/>
        <v>0</v>
      </c>
      <c r="AV184" s="59">
        <f>IF(H184=1,IF(E184&gt;HORAS!$C$104,E184-HORAS!$C$104),0)</f>
        <v>0</v>
      </c>
      <c r="AW184" s="67">
        <f t="shared" si="81"/>
        <v>0</v>
      </c>
      <c r="AX184" s="67">
        <f t="shared" si="82"/>
        <v>0</v>
      </c>
      <c r="AY184" s="68">
        <f>IF(AX184&lt;=HORAS!$B$115,0,IF(AX184&lt;=HORAS!$B$116,0.25,IF(AX184&lt;=HORAS!$B$117,0.5,IF(AX184&lt;=HORAS!$B$114,0.75,1))))</f>
        <v>0</v>
      </c>
      <c r="AZ184" s="67">
        <f t="shared" si="83"/>
        <v>0</v>
      </c>
      <c r="BA184" s="67"/>
    </row>
    <row r="185" spans="1:53" s="72" customFormat="1" hidden="1" x14ac:dyDescent="0.2">
      <c r="A185" s="64" t="s">
        <v>227</v>
      </c>
      <c r="B185" s="64" t="s">
        <v>7</v>
      </c>
      <c r="C185" s="61"/>
      <c r="D185" s="62"/>
      <c r="E185" s="59"/>
      <c r="F185" s="66">
        <f>IF(G185=1,0,IF(E185&gt;HORAS!$B$96,E185-HORAS!$B$96,))</f>
        <v>0</v>
      </c>
      <c r="G185" s="67">
        <f t="shared" si="85"/>
        <v>0</v>
      </c>
      <c r="H185" s="67">
        <f>IF(D185&gt;=HORAS!$B$103,1,0)</f>
        <v>0</v>
      </c>
      <c r="I185" s="68">
        <f t="shared" si="86"/>
        <v>0</v>
      </c>
      <c r="J185" s="68">
        <f>IF(I185&lt;=HORAS!$B$115,0,IF(I185&lt;=HORAS!$B$116,0.25,IF(I185&lt;=HORAS!$B$117,0.5,IF(I185&lt;=HORAS!$B$114,0.75,1))))</f>
        <v>0</v>
      </c>
      <c r="K185" s="69">
        <f>IF(G185=1,0,IF(E185&gt;HORAS!$B$97,E185-HORAS!$B$97,0))</f>
        <v>0</v>
      </c>
      <c r="L185" s="68">
        <f t="shared" si="87"/>
        <v>0</v>
      </c>
      <c r="M185" s="68">
        <f t="shared" si="88"/>
        <v>0</v>
      </c>
      <c r="N185" s="67">
        <f t="shared" si="89"/>
        <v>0</v>
      </c>
      <c r="O185" s="67">
        <f>IF(E185&lt;HORAS!$B$97,J185,0)</f>
        <v>0</v>
      </c>
      <c r="P185" s="67">
        <f t="shared" si="90"/>
        <v>0</v>
      </c>
      <c r="Q185" s="67">
        <f>IF(E185&gt;HORAS!$B$97,J185,0)</f>
        <v>0</v>
      </c>
      <c r="R185" s="67">
        <f t="shared" si="63"/>
        <v>0</v>
      </c>
      <c r="S185" s="67">
        <f t="shared" si="64"/>
        <v>0</v>
      </c>
      <c r="T185" s="67"/>
      <c r="U185" s="67">
        <f t="shared" si="65"/>
        <v>6</v>
      </c>
      <c r="V185" s="70" t="e">
        <f>VLOOKUP(C185,HORAS!$A$120:$A$137,1,FALSE)</f>
        <v>#N/A</v>
      </c>
      <c r="W185" s="67" t="b">
        <f t="shared" si="66"/>
        <v>1</v>
      </c>
      <c r="X185" s="59">
        <f t="shared" si="67"/>
        <v>0</v>
      </c>
      <c r="Y185" s="71">
        <f t="shared" si="68"/>
        <v>0</v>
      </c>
      <c r="Z185" s="71">
        <f t="shared" si="69"/>
        <v>0</v>
      </c>
      <c r="AA185" s="67">
        <f t="shared" si="70"/>
        <v>0</v>
      </c>
      <c r="AB185" s="67">
        <f t="shared" si="71"/>
        <v>0</v>
      </c>
      <c r="AC185" s="69">
        <f>IF(U185=7,IF(E185&gt;HORAS!$B$97,E185-HORAS!$B$97,0),IF(W185=FALSE,IF(E185&gt;HORAS!$B$97,E185-HORAS!$B$97,0),0))</f>
        <v>0</v>
      </c>
      <c r="AD185" s="71">
        <f t="shared" si="72"/>
        <v>0</v>
      </c>
      <c r="AE185" s="71">
        <f t="shared" si="73"/>
        <v>0</v>
      </c>
      <c r="AF185" s="68">
        <f>IF(AE185&lt;=HORAS!$B$115,0,IF(AE185&lt;=HORAS!$B$116,0.25,IF(AE185&lt;=HORAS!$B$117,0.5,IF(AE185&lt;=HORAS!$B$114,0.75,1))))</f>
        <v>0</v>
      </c>
      <c r="AG185" s="67">
        <f t="shared" si="74"/>
        <v>0</v>
      </c>
      <c r="AH185" s="67">
        <f>IF(AA185&gt;=8,IF(E185&lt;HORAS!$B$97,AF185,0),0)</f>
        <v>0</v>
      </c>
      <c r="AI185" s="67">
        <f>IF(E185&gt;=HORAS!$B$97,AF185,0)</f>
        <v>0</v>
      </c>
      <c r="AJ185" s="67">
        <f t="shared" si="84"/>
        <v>0</v>
      </c>
      <c r="AK185" s="67">
        <f t="shared" si="84"/>
        <v>0</v>
      </c>
      <c r="AL185" s="71">
        <f t="shared" si="75"/>
        <v>0</v>
      </c>
      <c r="AN185" s="59">
        <f t="shared" si="76"/>
        <v>0</v>
      </c>
      <c r="AO185" s="58">
        <f>IF(H185=1,IF(D185&lt;HORAS!$B$104,HORAS!$D$104-HORAS!$B$104,HORAS!$D$104-D185),0)</f>
        <v>0</v>
      </c>
      <c r="AP185" s="58">
        <f>IF(H185=1,IF(E185&gt;HORAS!$C$104,HORAS!$C$104,E185),0)</f>
        <v>0</v>
      </c>
      <c r="AQ185" s="58">
        <f t="shared" si="77"/>
        <v>0</v>
      </c>
      <c r="AR185" s="72">
        <f t="shared" si="78"/>
        <v>0</v>
      </c>
      <c r="AS185" s="72">
        <f t="shared" si="79"/>
        <v>0</v>
      </c>
      <c r="AT185" s="68">
        <f>IF(AS185&lt;=HORAS!$B$115,0,IF(AS185&lt;=HORAS!$B$116,0.25,IF(AS185&lt;=HORAS!$B$117,0.5,IF(AS185&lt;=HORAS!$B$114,0.75,1))))</f>
        <v>0</v>
      </c>
      <c r="AU185" s="67">
        <f t="shared" si="80"/>
        <v>0</v>
      </c>
      <c r="AV185" s="59">
        <f>IF(H185=1,IF(E185&gt;HORAS!$C$104,E185-HORAS!$C$104),0)</f>
        <v>0</v>
      </c>
      <c r="AW185" s="67">
        <f t="shared" si="81"/>
        <v>0</v>
      </c>
      <c r="AX185" s="67">
        <f t="shared" si="82"/>
        <v>0</v>
      </c>
      <c r="AY185" s="68">
        <f>IF(AX185&lt;=HORAS!$B$115,0,IF(AX185&lt;=HORAS!$B$116,0.25,IF(AX185&lt;=HORAS!$B$117,0.5,IF(AX185&lt;=HORAS!$B$114,0.75,1))))</f>
        <v>0</v>
      </c>
      <c r="AZ185" s="67">
        <f t="shared" si="83"/>
        <v>0</v>
      </c>
      <c r="BA185" s="67"/>
    </row>
    <row r="186" spans="1:53" s="72" customFormat="1" hidden="1" x14ac:dyDescent="0.2">
      <c r="A186" s="64" t="s">
        <v>227</v>
      </c>
      <c r="B186" s="64" t="s">
        <v>7</v>
      </c>
      <c r="C186" s="61"/>
      <c r="D186" s="62"/>
      <c r="E186" s="59"/>
      <c r="F186" s="66">
        <f>IF(G186=1,0,IF(E186&gt;HORAS!$B$96,E186-HORAS!$B$96,))</f>
        <v>0</v>
      </c>
      <c r="G186" s="67">
        <f t="shared" si="85"/>
        <v>0</v>
      </c>
      <c r="H186" s="67">
        <f>IF(D186&gt;=HORAS!$B$103,1,0)</f>
        <v>0</v>
      </c>
      <c r="I186" s="68">
        <f t="shared" si="86"/>
        <v>0</v>
      </c>
      <c r="J186" s="68">
        <f>IF(I186&lt;=HORAS!$B$115,0,IF(I186&lt;=HORAS!$B$116,0.25,IF(I186&lt;=HORAS!$B$117,0.5,IF(I186&lt;=HORAS!$B$114,0.75,1))))</f>
        <v>0</v>
      </c>
      <c r="K186" s="69">
        <f>IF(G186=1,0,IF(E186&gt;HORAS!$B$97,E186-HORAS!$B$97,0))</f>
        <v>0</v>
      </c>
      <c r="L186" s="68">
        <f t="shared" si="87"/>
        <v>0</v>
      </c>
      <c r="M186" s="68">
        <f t="shared" si="88"/>
        <v>0</v>
      </c>
      <c r="N186" s="67">
        <f t="shared" si="89"/>
        <v>0</v>
      </c>
      <c r="O186" s="67">
        <f>IF(E186&lt;HORAS!$B$97,J186,0)</f>
        <v>0</v>
      </c>
      <c r="P186" s="67">
        <f t="shared" si="90"/>
        <v>0</v>
      </c>
      <c r="Q186" s="67">
        <f>IF(E186&gt;HORAS!$B$97,J186,0)</f>
        <v>0</v>
      </c>
      <c r="R186" s="67">
        <f t="shared" si="63"/>
        <v>0</v>
      </c>
      <c r="S186" s="67">
        <f t="shared" si="64"/>
        <v>0</v>
      </c>
      <c r="T186" s="67"/>
      <c r="U186" s="67">
        <f t="shared" si="65"/>
        <v>6</v>
      </c>
      <c r="V186" s="70" t="e">
        <f>VLOOKUP(C186,HORAS!$A$120:$A$137,1,FALSE)</f>
        <v>#N/A</v>
      </c>
      <c r="W186" s="67" t="b">
        <f t="shared" si="66"/>
        <v>1</v>
      </c>
      <c r="X186" s="59">
        <f t="shared" si="67"/>
        <v>0</v>
      </c>
      <c r="Y186" s="71">
        <f t="shared" si="68"/>
        <v>0</v>
      </c>
      <c r="Z186" s="71">
        <f t="shared" si="69"/>
        <v>0</v>
      </c>
      <c r="AA186" s="67">
        <f t="shared" si="70"/>
        <v>0</v>
      </c>
      <c r="AB186" s="67">
        <f t="shared" si="71"/>
        <v>0</v>
      </c>
      <c r="AC186" s="69">
        <f>IF(U186=7,IF(E186&gt;HORAS!$B$97,E186-HORAS!$B$97,0),IF(W186=FALSE,IF(E186&gt;HORAS!$B$97,E186-HORAS!$B$97,0),0))</f>
        <v>0</v>
      </c>
      <c r="AD186" s="71">
        <f t="shared" si="72"/>
        <v>0</v>
      </c>
      <c r="AE186" s="71">
        <f t="shared" si="73"/>
        <v>0</v>
      </c>
      <c r="AF186" s="68">
        <f>IF(AE186&lt;=HORAS!$B$115,0,IF(AE186&lt;=HORAS!$B$116,0.25,IF(AE186&lt;=HORAS!$B$117,0.5,IF(AE186&lt;=HORAS!$B$114,0.75,1))))</f>
        <v>0</v>
      </c>
      <c r="AG186" s="67">
        <f t="shared" si="74"/>
        <v>0</v>
      </c>
      <c r="AH186" s="67">
        <f>IF(AA186&gt;=8,IF(E186&lt;HORAS!$B$97,AF186,0),0)</f>
        <v>0</v>
      </c>
      <c r="AI186" s="67">
        <f>IF(E186&gt;=HORAS!$B$97,AF186,0)</f>
        <v>0</v>
      </c>
      <c r="AJ186" s="67">
        <f t="shared" si="84"/>
        <v>0</v>
      </c>
      <c r="AK186" s="67">
        <f t="shared" si="84"/>
        <v>0</v>
      </c>
      <c r="AL186" s="71">
        <f t="shared" si="75"/>
        <v>0</v>
      </c>
      <c r="AN186" s="59">
        <f t="shared" si="76"/>
        <v>0</v>
      </c>
      <c r="AO186" s="58">
        <f>IF(H186=1,IF(D186&lt;HORAS!$B$104,HORAS!$D$104-HORAS!$B$104,HORAS!$D$104-D186),0)</f>
        <v>0</v>
      </c>
      <c r="AP186" s="58">
        <f>IF(H186=1,IF(E186&gt;HORAS!$C$104,HORAS!$C$104,E186),0)</f>
        <v>0</v>
      </c>
      <c r="AQ186" s="58">
        <f t="shared" si="77"/>
        <v>0</v>
      </c>
      <c r="AR186" s="72">
        <f t="shared" si="78"/>
        <v>0</v>
      </c>
      <c r="AS186" s="72">
        <f t="shared" si="79"/>
        <v>0</v>
      </c>
      <c r="AT186" s="68">
        <f>IF(AS186&lt;=HORAS!$B$115,0,IF(AS186&lt;=HORAS!$B$116,0.25,IF(AS186&lt;=HORAS!$B$117,0.5,IF(AS186&lt;=HORAS!$B$114,0.75,1))))</f>
        <v>0</v>
      </c>
      <c r="AU186" s="67">
        <f t="shared" si="80"/>
        <v>0</v>
      </c>
      <c r="AV186" s="59">
        <f>IF(H186=1,IF(E186&gt;HORAS!$C$104,E186-HORAS!$C$104),0)</f>
        <v>0</v>
      </c>
      <c r="AW186" s="67">
        <f t="shared" si="81"/>
        <v>0</v>
      </c>
      <c r="AX186" s="67">
        <f t="shared" si="82"/>
        <v>0</v>
      </c>
      <c r="AY186" s="68">
        <f>IF(AX186&lt;=HORAS!$B$115,0,IF(AX186&lt;=HORAS!$B$116,0.25,IF(AX186&lt;=HORAS!$B$117,0.5,IF(AX186&lt;=HORAS!$B$114,0.75,1))))</f>
        <v>0</v>
      </c>
      <c r="AZ186" s="67">
        <f t="shared" si="83"/>
        <v>0</v>
      </c>
      <c r="BA186" s="67"/>
    </row>
    <row r="187" spans="1:53" s="72" customFormat="1" hidden="1" x14ac:dyDescent="0.2">
      <c r="A187" s="64" t="s">
        <v>227</v>
      </c>
      <c r="B187" s="64" t="s">
        <v>7</v>
      </c>
      <c r="C187" s="61"/>
      <c r="D187" s="62"/>
      <c r="E187" s="59"/>
      <c r="F187" s="66">
        <f>IF(G187=1,0,IF(E187&gt;HORAS!$B$96,E187-HORAS!$B$96,))</f>
        <v>0</v>
      </c>
      <c r="G187" s="67">
        <f t="shared" si="85"/>
        <v>0</v>
      </c>
      <c r="H187" s="67">
        <f>IF(D187&gt;=HORAS!$B$103,1,0)</f>
        <v>0</v>
      </c>
      <c r="I187" s="68">
        <f t="shared" si="86"/>
        <v>0</v>
      </c>
      <c r="J187" s="68">
        <f>IF(I187&lt;=HORAS!$B$115,0,IF(I187&lt;=HORAS!$B$116,0.25,IF(I187&lt;=HORAS!$B$117,0.5,IF(I187&lt;=HORAS!$B$114,0.75,1))))</f>
        <v>0</v>
      </c>
      <c r="K187" s="69">
        <f>IF(G187=1,0,IF(E187&gt;HORAS!$B$97,E187-HORAS!$B$97,0))</f>
        <v>0</v>
      </c>
      <c r="L187" s="68">
        <f t="shared" si="87"/>
        <v>0</v>
      </c>
      <c r="M187" s="68">
        <f t="shared" si="88"/>
        <v>0</v>
      </c>
      <c r="N187" s="67">
        <f t="shared" si="89"/>
        <v>0</v>
      </c>
      <c r="O187" s="67">
        <f>IF(E187&lt;HORAS!$B$97,J187,0)</f>
        <v>0</v>
      </c>
      <c r="P187" s="67">
        <f t="shared" si="90"/>
        <v>0</v>
      </c>
      <c r="Q187" s="67">
        <f>IF(E187&gt;HORAS!$B$97,J187,0)</f>
        <v>0</v>
      </c>
      <c r="R187" s="67">
        <f t="shared" si="63"/>
        <v>0</v>
      </c>
      <c r="S187" s="67">
        <f t="shared" si="64"/>
        <v>0</v>
      </c>
      <c r="T187" s="67"/>
      <c r="U187" s="67">
        <f t="shared" si="65"/>
        <v>6</v>
      </c>
      <c r="V187" s="70" t="e">
        <f>VLOOKUP(C187,HORAS!$A$120:$A$137,1,FALSE)</f>
        <v>#N/A</v>
      </c>
      <c r="W187" s="67" t="b">
        <f t="shared" si="66"/>
        <v>1</v>
      </c>
      <c r="X187" s="59">
        <f t="shared" si="67"/>
        <v>0</v>
      </c>
      <c r="Y187" s="71">
        <f t="shared" si="68"/>
        <v>0</v>
      </c>
      <c r="Z187" s="71">
        <f t="shared" si="69"/>
        <v>0</v>
      </c>
      <c r="AA187" s="67">
        <f t="shared" si="70"/>
        <v>0</v>
      </c>
      <c r="AB187" s="67">
        <f t="shared" si="71"/>
        <v>0</v>
      </c>
      <c r="AC187" s="69">
        <f>IF(U187=7,IF(E187&gt;HORAS!$B$97,E187-HORAS!$B$97,0),IF(W187=FALSE,IF(E187&gt;HORAS!$B$97,E187-HORAS!$B$97,0),0))</f>
        <v>0</v>
      </c>
      <c r="AD187" s="71">
        <f t="shared" si="72"/>
        <v>0</v>
      </c>
      <c r="AE187" s="71">
        <f t="shared" si="73"/>
        <v>0</v>
      </c>
      <c r="AF187" s="68">
        <f>IF(AE187&lt;=HORAS!$B$115,0,IF(AE187&lt;=HORAS!$B$116,0.25,IF(AE187&lt;=HORAS!$B$117,0.5,IF(AE187&lt;=HORAS!$B$114,0.75,1))))</f>
        <v>0</v>
      </c>
      <c r="AG187" s="67">
        <f t="shared" si="74"/>
        <v>0</v>
      </c>
      <c r="AH187" s="67">
        <f>IF(AA187&gt;=8,IF(E187&lt;HORAS!$B$97,AF187,0),0)</f>
        <v>0</v>
      </c>
      <c r="AI187" s="67">
        <f>IF(E187&gt;=HORAS!$B$97,AF187,0)</f>
        <v>0</v>
      </c>
      <c r="AJ187" s="67">
        <f t="shared" si="84"/>
        <v>0</v>
      </c>
      <c r="AK187" s="67">
        <f t="shared" si="84"/>
        <v>0</v>
      </c>
      <c r="AL187" s="71">
        <f t="shared" si="75"/>
        <v>0</v>
      </c>
      <c r="AN187" s="59">
        <f t="shared" si="76"/>
        <v>0</v>
      </c>
      <c r="AO187" s="58">
        <f>IF(H187=1,IF(D187&lt;HORAS!$B$104,HORAS!$D$104-HORAS!$B$104,HORAS!$D$104-D187),0)</f>
        <v>0</v>
      </c>
      <c r="AP187" s="58">
        <f>IF(H187=1,IF(E187&gt;HORAS!$C$104,HORAS!$C$104,E187),0)</f>
        <v>0</v>
      </c>
      <c r="AQ187" s="58">
        <f t="shared" si="77"/>
        <v>0</v>
      </c>
      <c r="AR187" s="72">
        <f t="shared" si="78"/>
        <v>0</v>
      </c>
      <c r="AS187" s="72">
        <f t="shared" si="79"/>
        <v>0</v>
      </c>
      <c r="AT187" s="68">
        <f>IF(AS187&lt;=HORAS!$B$115,0,IF(AS187&lt;=HORAS!$B$116,0.25,IF(AS187&lt;=HORAS!$B$117,0.5,IF(AS187&lt;=HORAS!$B$114,0.75,1))))</f>
        <v>0</v>
      </c>
      <c r="AU187" s="67">
        <f t="shared" si="80"/>
        <v>0</v>
      </c>
      <c r="AV187" s="59">
        <f>IF(H187=1,IF(E187&gt;HORAS!$C$104,E187-HORAS!$C$104),0)</f>
        <v>0</v>
      </c>
      <c r="AW187" s="67">
        <f t="shared" si="81"/>
        <v>0</v>
      </c>
      <c r="AX187" s="67">
        <f t="shared" si="82"/>
        <v>0</v>
      </c>
      <c r="AY187" s="68">
        <f>IF(AX187&lt;=HORAS!$B$115,0,IF(AX187&lt;=HORAS!$B$116,0.25,IF(AX187&lt;=HORAS!$B$117,0.5,IF(AX187&lt;=HORAS!$B$114,0.75,1))))</f>
        <v>0</v>
      </c>
      <c r="AZ187" s="67">
        <f t="shared" si="83"/>
        <v>0</v>
      </c>
      <c r="BA187" s="67"/>
    </row>
    <row r="188" spans="1:53" s="72" customFormat="1" hidden="1" x14ac:dyDescent="0.2">
      <c r="A188" s="64" t="s">
        <v>227</v>
      </c>
      <c r="B188" s="64" t="s">
        <v>7</v>
      </c>
      <c r="C188" s="61"/>
      <c r="D188" s="62"/>
      <c r="E188" s="59"/>
      <c r="F188" s="66">
        <f>IF(G188=1,0,IF(E188&gt;HORAS!$B$96,E188-HORAS!$B$96,))</f>
        <v>0</v>
      </c>
      <c r="G188" s="67">
        <f t="shared" si="85"/>
        <v>0</v>
      </c>
      <c r="H188" s="67">
        <f>IF(D188&gt;=HORAS!$B$103,1,0)</f>
        <v>0</v>
      </c>
      <c r="I188" s="68">
        <f t="shared" si="86"/>
        <v>0</v>
      </c>
      <c r="J188" s="68">
        <f>IF(I188&lt;=HORAS!$B$115,0,IF(I188&lt;=HORAS!$B$116,0.25,IF(I188&lt;=HORAS!$B$117,0.5,IF(I188&lt;=HORAS!$B$114,0.75,1))))</f>
        <v>0</v>
      </c>
      <c r="K188" s="69">
        <f>IF(G188=1,0,IF(E188&gt;HORAS!$B$97,E188-HORAS!$B$97,0))</f>
        <v>0</v>
      </c>
      <c r="L188" s="68">
        <f t="shared" si="87"/>
        <v>0</v>
      </c>
      <c r="M188" s="68">
        <f t="shared" si="88"/>
        <v>0</v>
      </c>
      <c r="N188" s="67">
        <f t="shared" si="89"/>
        <v>0</v>
      </c>
      <c r="O188" s="67">
        <f>IF(E188&lt;HORAS!$B$97,J188,0)</f>
        <v>0</v>
      </c>
      <c r="P188" s="67">
        <f t="shared" si="90"/>
        <v>0</v>
      </c>
      <c r="Q188" s="67">
        <f>IF(E188&gt;HORAS!$B$97,J188,0)</f>
        <v>0</v>
      </c>
      <c r="R188" s="67">
        <f t="shared" si="63"/>
        <v>0</v>
      </c>
      <c r="S188" s="67">
        <f t="shared" si="64"/>
        <v>0</v>
      </c>
      <c r="T188" s="67"/>
      <c r="U188" s="67">
        <f t="shared" si="65"/>
        <v>6</v>
      </c>
      <c r="V188" s="70" t="e">
        <f>VLOOKUP(C188,HORAS!$A$120:$A$137,1,FALSE)</f>
        <v>#N/A</v>
      </c>
      <c r="W188" s="67" t="b">
        <f t="shared" si="66"/>
        <v>1</v>
      </c>
      <c r="X188" s="59">
        <f t="shared" si="67"/>
        <v>0</v>
      </c>
      <c r="Y188" s="71">
        <f t="shared" si="68"/>
        <v>0</v>
      </c>
      <c r="Z188" s="71">
        <f t="shared" si="69"/>
        <v>0</v>
      </c>
      <c r="AA188" s="67">
        <f t="shared" si="70"/>
        <v>0</v>
      </c>
      <c r="AB188" s="67">
        <f t="shared" si="71"/>
        <v>0</v>
      </c>
      <c r="AC188" s="69">
        <f>IF(U188=7,IF(E188&gt;HORAS!$B$97,E188-HORAS!$B$97,0),IF(W188=FALSE,IF(E188&gt;HORAS!$B$97,E188-HORAS!$B$97,0),0))</f>
        <v>0</v>
      </c>
      <c r="AD188" s="71">
        <f t="shared" si="72"/>
        <v>0</v>
      </c>
      <c r="AE188" s="71">
        <f t="shared" si="73"/>
        <v>0</v>
      </c>
      <c r="AF188" s="68">
        <f>IF(AE188&lt;=HORAS!$B$115,0,IF(AE188&lt;=HORAS!$B$116,0.25,IF(AE188&lt;=HORAS!$B$117,0.5,IF(AE188&lt;=HORAS!$B$114,0.75,1))))</f>
        <v>0</v>
      </c>
      <c r="AG188" s="67">
        <f t="shared" si="74"/>
        <v>0</v>
      </c>
      <c r="AH188" s="67">
        <f>IF(AA188&gt;=8,IF(E188&lt;HORAS!$B$97,AF188,0),0)</f>
        <v>0</v>
      </c>
      <c r="AI188" s="67">
        <f>IF(E188&gt;=HORAS!$B$97,AF188,0)</f>
        <v>0</v>
      </c>
      <c r="AJ188" s="67">
        <f t="shared" si="84"/>
        <v>0</v>
      </c>
      <c r="AK188" s="67">
        <f t="shared" si="84"/>
        <v>0</v>
      </c>
      <c r="AL188" s="71">
        <f t="shared" si="75"/>
        <v>0</v>
      </c>
      <c r="AN188" s="59">
        <f t="shared" si="76"/>
        <v>0</v>
      </c>
      <c r="AO188" s="58">
        <f>IF(H188=1,IF(D188&lt;HORAS!$B$104,HORAS!$D$104-HORAS!$B$104,HORAS!$D$104-D188),0)</f>
        <v>0</v>
      </c>
      <c r="AP188" s="58">
        <f>IF(H188=1,IF(E188&gt;HORAS!$C$104,HORAS!$C$104,E188),0)</f>
        <v>0</v>
      </c>
      <c r="AQ188" s="58">
        <f t="shared" si="77"/>
        <v>0</v>
      </c>
      <c r="AR188" s="72">
        <f t="shared" si="78"/>
        <v>0</v>
      </c>
      <c r="AS188" s="72">
        <f t="shared" si="79"/>
        <v>0</v>
      </c>
      <c r="AT188" s="68">
        <f>IF(AS188&lt;=HORAS!$B$115,0,IF(AS188&lt;=HORAS!$B$116,0.25,IF(AS188&lt;=HORAS!$B$117,0.5,IF(AS188&lt;=HORAS!$B$114,0.75,1))))</f>
        <v>0</v>
      </c>
      <c r="AU188" s="67">
        <f t="shared" si="80"/>
        <v>0</v>
      </c>
      <c r="AV188" s="59">
        <f>IF(H188=1,IF(E188&gt;HORAS!$C$104,E188-HORAS!$C$104),0)</f>
        <v>0</v>
      </c>
      <c r="AW188" s="67">
        <f t="shared" si="81"/>
        <v>0</v>
      </c>
      <c r="AX188" s="67">
        <f t="shared" si="82"/>
        <v>0</v>
      </c>
      <c r="AY188" s="68">
        <f>IF(AX188&lt;=HORAS!$B$115,0,IF(AX188&lt;=HORAS!$B$116,0.25,IF(AX188&lt;=HORAS!$B$117,0.5,IF(AX188&lt;=HORAS!$B$114,0.75,1))))</f>
        <v>0</v>
      </c>
      <c r="AZ188" s="67">
        <f t="shared" si="83"/>
        <v>0</v>
      </c>
      <c r="BA188" s="67"/>
    </row>
    <row r="189" spans="1:53" s="72" customFormat="1" hidden="1" x14ac:dyDescent="0.2">
      <c r="A189" s="64" t="s">
        <v>228</v>
      </c>
      <c r="B189" s="64" t="s">
        <v>7</v>
      </c>
      <c r="C189" s="61"/>
      <c r="D189" s="62"/>
      <c r="E189" s="59"/>
      <c r="F189" s="66">
        <f>IF(G189=1,0,IF(E189&gt;HORAS!$B$96,E189-HORAS!$B$96,))</f>
        <v>0</v>
      </c>
      <c r="G189" s="67">
        <f t="shared" si="85"/>
        <v>0</v>
      </c>
      <c r="H189" s="67">
        <f>IF(D189&gt;=HORAS!$B$103,1,0)</f>
        <v>0</v>
      </c>
      <c r="I189" s="68">
        <f t="shared" si="86"/>
        <v>0</v>
      </c>
      <c r="J189" s="68">
        <f>IF(I189&lt;=HORAS!$B$115,0,IF(I189&lt;=HORAS!$B$116,0.25,IF(I189&lt;=HORAS!$B$117,0.5,IF(I189&lt;=HORAS!$B$114,0.75,1))))</f>
        <v>0</v>
      </c>
      <c r="K189" s="69">
        <f>IF(G189=1,0,IF(E189&gt;HORAS!$B$97,E189-HORAS!$B$97,0))</f>
        <v>0</v>
      </c>
      <c r="L189" s="68">
        <f t="shared" si="87"/>
        <v>0</v>
      </c>
      <c r="M189" s="68">
        <f t="shared" si="88"/>
        <v>0</v>
      </c>
      <c r="N189" s="67">
        <f t="shared" si="89"/>
        <v>0</v>
      </c>
      <c r="O189" s="67">
        <f>IF(E189&lt;HORAS!$B$97,J189,0)</f>
        <v>0</v>
      </c>
      <c r="P189" s="67">
        <f t="shared" si="90"/>
        <v>0</v>
      </c>
      <c r="Q189" s="67">
        <f>IF(E189&gt;HORAS!$B$97,J189,0)</f>
        <v>0</v>
      </c>
      <c r="R189" s="67">
        <f t="shared" si="63"/>
        <v>0</v>
      </c>
      <c r="S189" s="67">
        <f t="shared" si="64"/>
        <v>0</v>
      </c>
      <c r="T189" s="67"/>
      <c r="U189" s="67">
        <f t="shared" si="65"/>
        <v>6</v>
      </c>
      <c r="V189" s="70" t="e">
        <f>VLOOKUP(C189,HORAS!$A$120:$A$137,1,FALSE)</f>
        <v>#N/A</v>
      </c>
      <c r="W189" s="67" t="b">
        <f t="shared" si="66"/>
        <v>1</v>
      </c>
      <c r="X189" s="59">
        <f t="shared" si="67"/>
        <v>0</v>
      </c>
      <c r="Y189" s="71">
        <f t="shared" si="68"/>
        <v>0</v>
      </c>
      <c r="Z189" s="71">
        <f t="shared" si="69"/>
        <v>0</v>
      </c>
      <c r="AA189" s="67">
        <f t="shared" si="70"/>
        <v>0</v>
      </c>
      <c r="AB189" s="67">
        <f t="shared" si="71"/>
        <v>0</v>
      </c>
      <c r="AC189" s="69">
        <f>IF(U189=7,IF(E189&gt;HORAS!$B$97,E189-HORAS!$B$97,0),IF(W189=FALSE,IF(E189&gt;HORAS!$B$97,E189-HORAS!$B$97,0),0))</f>
        <v>0</v>
      </c>
      <c r="AD189" s="71">
        <f t="shared" si="72"/>
        <v>0</v>
      </c>
      <c r="AE189" s="71">
        <f t="shared" si="73"/>
        <v>0</v>
      </c>
      <c r="AF189" s="68">
        <f>IF(AE189&lt;=HORAS!$B$115,0,IF(AE189&lt;=HORAS!$B$116,0.25,IF(AE189&lt;=HORAS!$B$117,0.5,IF(AE189&lt;=HORAS!$B$114,0.75,1))))</f>
        <v>0</v>
      </c>
      <c r="AG189" s="67">
        <f t="shared" si="74"/>
        <v>0</v>
      </c>
      <c r="AH189" s="67">
        <f>IF(AA189&gt;=8,IF(E189&lt;HORAS!$B$97,AF189,0),0)</f>
        <v>0</v>
      </c>
      <c r="AI189" s="67">
        <f>IF(E189&gt;=HORAS!$B$97,AF189,0)</f>
        <v>0</v>
      </c>
      <c r="AJ189" s="67">
        <f t="shared" si="84"/>
        <v>0</v>
      </c>
      <c r="AK189" s="67">
        <f t="shared" si="84"/>
        <v>0</v>
      </c>
      <c r="AL189" s="71">
        <f t="shared" si="75"/>
        <v>0</v>
      </c>
      <c r="AN189" s="59">
        <f t="shared" si="76"/>
        <v>0</v>
      </c>
      <c r="AO189" s="58">
        <f>IF(H189=1,IF(D189&lt;HORAS!$B$104,HORAS!$D$104-HORAS!$B$104,HORAS!$D$104-D189),0)</f>
        <v>0</v>
      </c>
      <c r="AP189" s="58">
        <f>IF(H189=1,IF(E189&gt;HORAS!$C$104,HORAS!$C$104,E189),0)</f>
        <v>0</v>
      </c>
      <c r="AQ189" s="58">
        <f t="shared" si="77"/>
        <v>0</v>
      </c>
      <c r="AR189" s="72">
        <f t="shared" si="78"/>
        <v>0</v>
      </c>
      <c r="AS189" s="72">
        <f t="shared" si="79"/>
        <v>0</v>
      </c>
      <c r="AT189" s="68">
        <f>IF(AS189&lt;=HORAS!$B$115,0,IF(AS189&lt;=HORAS!$B$116,0.25,IF(AS189&lt;=HORAS!$B$117,0.5,IF(AS189&lt;=HORAS!$B$114,0.75,1))))</f>
        <v>0</v>
      </c>
      <c r="AU189" s="67">
        <f t="shared" si="80"/>
        <v>0</v>
      </c>
      <c r="AV189" s="59">
        <f>IF(H189=1,IF(E189&gt;HORAS!$C$104,E189-HORAS!$C$104),0)</f>
        <v>0</v>
      </c>
      <c r="AW189" s="67">
        <f t="shared" si="81"/>
        <v>0</v>
      </c>
      <c r="AX189" s="67">
        <f t="shared" si="82"/>
        <v>0</v>
      </c>
      <c r="AY189" s="68">
        <f>IF(AX189&lt;=HORAS!$B$115,0,IF(AX189&lt;=HORAS!$B$116,0.25,IF(AX189&lt;=HORAS!$B$117,0.5,IF(AX189&lt;=HORAS!$B$114,0.75,1))))</f>
        <v>0</v>
      </c>
      <c r="AZ189" s="67">
        <f t="shared" si="83"/>
        <v>0</v>
      </c>
      <c r="BA189" s="67"/>
    </row>
    <row r="190" spans="1:53" s="72" customFormat="1" hidden="1" x14ac:dyDescent="0.2">
      <c r="A190" s="64" t="s">
        <v>228</v>
      </c>
      <c r="B190" s="64" t="s">
        <v>7</v>
      </c>
      <c r="C190" s="61"/>
      <c r="D190" s="62"/>
      <c r="E190" s="59"/>
      <c r="F190" s="66">
        <f>IF(G190=1,0,IF(E190&gt;HORAS!$B$96,E190-HORAS!$B$96,))</f>
        <v>0</v>
      </c>
      <c r="G190" s="67">
        <f t="shared" si="85"/>
        <v>0</v>
      </c>
      <c r="H190" s="67">
        <f>IF(D190&gt;=HORAS!$B$103,1,0)</f>
        <v>0</v>
      </c>
      <c r="I190" s="68">
        <f t="shared" si="86"/>
        <v>0</v>
      </c>
      <c r="J190" s="68">
        <f>IF(I190&lt;=HORAS!$B$115,0,IF(I190&lt;=HORAS!$B$116,0.25,IF(I190&lt;=HORAS!$B$117,0.5,IF(I190&lt;=HORAS!$B$114,0.75,1))))</f>
        <v>0</v>
      </c>
      <c r="K190" s="69">
        <f>IF(G190=1,0,IF(E190&gt;HORAS!$B$97,E190-HORAS!$B$97,0))</f>
        <v>0</v>
      </c>
      <c r="L190" s="68">
        <f t="shared" si="87"/>
        <v>0</v>
      </c>
      <c r="M190" s="68">
        <f t="shared" si="88"/>
        <v>0</v>
      </c>
      <c r="N190" s="67">
        <f t="shared" si="89"/>
        <v>0</v>
      </c>
      <c r="O190" s="67">
        <f>IF(E190&lt;HORAS!$B$97,J190,0)</f>
        <v>0</v>
      </c>
      <c r="P190" s="67">
        <f t="shared" si="90"/>
        <v>0</v>
      </c>
      <c r="Q190" s="67">
        <f>IF(E190&gt;HORAS!$B$97,J190,0)</f>
        <v>0</v>
      </c>
      <c r="R190" s="67">
        <f t="shared" si="63"/>
        <v>0</v>
      </c>
      <c r="S190" s="67">
        <f t="shared" si="64"/>
        <v>0</v>
      </c>
      <c r="T190" s="67"/>
      <c r="U190" s="67">
        <f t="shared" si="65"/>
        <v>6</v>
      </c>
      <c r="V190" s="70" t="e">
        <f>VLOOKUP(C190,HORAS!$A$120:$A$137,1,FALSE)</f>
        <v>#N/A</v>
      </c>
      <c r="W190" s="67" t="b">
        <f t="shared" si="66"/>
        <v>1</v>
      </c>
      <c r="X190" s="59">
        <f t="shared" si="67"/>
        <v>0</v>
      </c>
      <c r="Y190" s="71">
        <f t="shared" si="68"/>
        <v>0</v>
      </c>
      <c r="Z190" s="71">
        <f t="shared" si="69"/>
        <v>0</v>
      </c>
      <c r="AA190" s="67">
        <f t="shared" si="70"/>
        <v>0</v>
      </c>
      <c r="AB190" s="67">
        <f t="shared" si="71"/>
        <v>0</v>
      </c>
      <c r="AC190" s="69">
        <f>IF(U190=7,IF(E190&gt;HORAS!$B$97,E190-HORAS!$B$97,0),IF(W190=FALSE,IF(E190&gt;HORAS!$B$97,E190-HORAS!$B$97,0),0))</f>
        <v>0</v>
      </c>
      <c r="AD190" s="71">
        <f t="shared" si="72"/>
        <v>0</v>
      </c>
      <c r="AE190" s="71">
        <f t="shared" si="73"/>
        <v>0</v>
      </c>
      <c r="AF190" s="68">
        <f>IF(AE190&lt;=HORAS!$B$115,0,IF(AE190&lt;=HORAS!$B$116,0.25,IF(AE190&lt;=HORAS!$B$117,0.5,IF(AE190&lt;=HORAS!$B$114,0.75,1))))</f>
        <v>0</v>
      </c>
      <c r="AG190" s="67">
        <f t="shared" si="74"/>
        <v>0</v>
      </c>
      <c r="AH190" s="67">
        <f>IF(AA190&gt;=8,IF(E190&lt;HORAS!$B$97,AF190,0),0)</f>
        <v>0</v>
      </c>
      <c r="AI190" s="67">
        <f>IF(E190&gt;=HORAS!$B$97,AF190,0)</f>
        <v>0</v>
      </c>
      <c r="AJ190" s="67">
        <f t="shared" si="84"/>
        <v>0</v>
      </c>
      <c r="AK190" s="67">
        <f t="shared" si="84"/>
        <v>0</v>
      </c>
      <c r="AL190" s="71">
        <f t="shared" si="75"/>
        <v>0</v>
      </c>
      <c r="AN190" s="59">
        <f t="shared" si="76"/>
        <v>0</v>
      </c>
      <c r="AO190" s="58">
        <f>IF(H190=1,IF(D190&lt;HORAS!$B$104,HORAS!$D$104-HORAS!$B$104,HORAS!$D$104-D190),0)</f>
        <v>0</v>
      </c>
      <c r="AP190" s="58">
        <f>IF(H190=1,IF(E190&gt;HORAS!$C$104,HORAS!$C$104,E190),0)</f>
        <v>0</v>
      </c>
      <c r="AQ190" s="58">
        <f t="shared" si="77"/>
        <v>0</v>
      </c>
      <c r="AR190" s="72">
        <f t="shared" si="78"/>
        <v>0</v>
      </c>
      <c r="AS190" s="72">
        <f t="shared" si="79"/>
        <v>0</v>
      </c>
      <c r="AT190" s="68">
        <f>IF(AS190&lt;=HORAS!$B$115,0,IF(AS190&lt;=HORAS!$B$116,0.25,IF(AS190&lt;=HORAS!$B$117,0.5,IF(AS190&lt;=HORAS!$B$114,0.75,1))))</f>
        <v>0</v>
      </c>
      <c r="AU190" s="67">
        <f t="shared" si="80"/>
        <v>0</v>
      </c>
      <c r="AV190" s="59">
        <f>IF(H190=1,IF(E190&gt;HORAS!$C$104,E190-HORAS!$C$104),0)</f>
        <v>0</v>
      </c>
      <c r="AW190" s="67">
        <f t="shared" si="81"/>
        <v>0</v>
      </c>
      <c r="AX190" s="67">
        <f t="shared" si="82"/>
        <v>0</v>
      </c>
      <c r="AY190" s="68">
        <f>IF(AX190&lt;=HORAS!$B$115,0,IF(AX190&lt;=HORAS!$B$116,0.25,IF(AX190&lt;=HORAS!$B$117,0.5,IF(AX190&lt;=HORAS!$B$114,0.75,1))))</f>
        <v>0</v>
      </c>
      <c r="AZ190" s="67">
        <f t="shared" si="83"/>
        <v>0</v>
      </c>
      <c r="BA190" s="67"/>
    </row>
    <row r="191" spans="1:53" s="72" customFormat="1" hidden="1" x14ac:dyDescent="0.2">
      <c r="A191" s="64" t="s">
        <v>228</v>
      </c>
      <c r="B191" s="64" t="s">
        <v>7</v>
      </c>
      <c r="C191" s="61"/>
      <c r="D191" s="62"/>
      <c r="E191" s="59"/>
      <c r="F191" s="66">
        <f>IF(G191=1,0,IF(E191&gt;HORAS!$B$96,E191-HORAS!$B$96,))</f>
        <v>0</v>
      </c>
      <c r="G191" s="67">
        <f t="shared" si="85"/>
        <v>0</v>
      </c>
      <c r="H191" s="67">
        <f>IF(D191&gt;=HORAS!$B$103,1,0)</f>
        <v>0</v>
      </c>
      <c r="I191" s="68">
        <f t="shared" si="86"/>
        <v>0</v>
      </c>
      <c r="J191" s="68">
        <f>IF(I191&lt;=HORAS!$B$115,0,IF(I191&lt;=HORAS!$B$116,0.25,IF(I191&lt;=HORAS!$B$117,0.5,IF(I191&lt;=HORAS!$B$114,0.75,1))))</f>
        <v>0</v>
      </c>
      <c r="K191" s="69">
        <f>IF(G191=1,0,IF(E191&gt;HORAS!$B$97,E191-HORAS!$B$97,0))</f>
        <v>0</v>
      </c>
      <c r="L191" s="68">
        <f t="shared" si="87"/>
        <v>0</v>
      </c>
      <c r="M191" s="68">
        <f t="shared" si="88"/>
        <v>0</v>
      </c>
      <c r="N191" s="67">
        <f t="shared" si="89"/>
        <v>0</v>
      </c>
      <c r="O191" s="67">
        <f>IF(E191&lt;HORAS!$B$97,J191,0)</f>
        <v>0</v>
      </c>
      <c r="P191" s="67">
        <f t="shared" si="90"/>
        <v>0</v>
      </c>
      <c r="Q191" s="67">
        <f>IF(E191&gt;HORAS!$B$97,J191,0)</f>
        <v>0</v>
      </c>
      <c r="R191" s="67">
        <f t="shared" si="63"/>
        <v>0</v>
      </c>
      <c r="S191" s="67">
        <f t="shared" si="64"/>
        <v>0</v>
      </c>
      <c r="T191" s="67"/>
      <c r="U191" s="67">
        <f t="shared" si="65"/>
        <v>6</v>
      </c>
      <c r="V191" s="70" t="e">
        <f>VLOOKUP(C191,HORAS!$A$120:$A$137,1,FALSE)</f>
        <v>#N/A</v>
      </c>
      <c r="W191" s="67" t="b">
        <f t="shared" si="66"/>
        <v>1</v>
      </c>
      <c r="X191" s="59">
        <f t="shared" si="67"/>
        <v>0</v>
      </c>
      <c r="Y191" s="71">
        <f t="shared" si="68"/>
        <v>0</v>
      </c>
      <c r="Z191" s="71">
        <f t="shared" si="69"/>
        <v>0</v>
      </c>
      <c r="AA191" s="67">
        <f t="shared" si="70"/>
        <v>0</v>
      </c>
      <c r="AB191" s="67">
        <f t="shared" si="71"/>
        <v>0</v>
      </c>
      <c r="AC191" s="69">
        <f>IF(U191=7,IF(E191&gt;HORAS!$B$97,E191-HORAS!$B$97,0),IF(W191=FALSE,IF(E191&gt;HORAS!$B$97,E191-HORAS!$B$97,0),0))</f>
        <v>0</v>
      </c>
      <c r="AD191" s="71">
        <f t="shared" si="72"/>
        <v>0</v>
      </c>
      <c r="AE191" s="71">
        <f t="shared" si="73"/>
        <v>0</v>
      </c>
      <c r="AF191" s="68">
        <f>IF(AE191&lt;=HORAS!$B$115,0,IF(AE191&lt;=HORAS!$B$116,0.25,IF(AE191&lt;=HORAS!$B$117,0.5,IF(AE191&lt;=HORAS!$B$114,0.75,1))))</f>
        <v>0</v>
      </c>
      <c r="AG191" s="67">
        <f t="shared" si="74"/>
        <v>0</v>
      </c>
      <c r="AH191" s="67">
        <f>IF(AA191&gt;=8,IF(E191&lt;HORAS!$B$97,AF191,0),0)</f>
        <v>0</v>
      </c>
      <c r="AI191" s="67">
        <f>IF(E191&gt;=HORAS!$B$97,AF191,0)</f>
        <v>0</v>
      </c>
      <c r="AJ191" s="67">
        <f t="shared" si="84"/>
        <v>0</v>
      </c>
      <c r="AK191" s="67">
        <f t="shared" si="84"/>
        <v>0</v>
      </c>
      <c r="AL191" s="71">
        <f t="shared" si="75"/>
        <v>0</v>
      </c>
      <c r="AN191" s="59">
        <f t="shared" si="76"/>
        <v>0</v>
      </c>
      <c r="AO191" s="58">
        <f>IF(H191=1,IF(D191&lt;HORAS!$B$104,HORAS!$D$104-HORAS!$B$104,HORAS!$D$104-D191),0)</f>
        <v>0</v>
      </c>
      <c r="AP191" s="58">
        <f>IF(H191=1,IF(E191&gt;HORAS!$C$104,HORAS!$C$104,E191),0)</f>
        <v>0</v>
      </c>
      <c r="AQ191" s="58">
        <f t="shared" si="77"/>
        <v>0</v>
      </c>
      <c r="AR191" s="72">
        <f t="shared" si="78"/>
        <v>0</v>
      </c>
      <c r="AS191" s="72">
        <f t="shared" si="79"/>
        <v>0</v>
      </c>
      <c r="AT191" s="68">
        <f>IF(AS191&lt;=HORAS!$B$115,0,IF(AS191&lt;=HORAS!$B$116,0.25,IF(AS191&lt;=HORAS!$B$117,0.5,IF(AS191&lt;=HORAS!$B$114,0.75,1))))</f>
        <v>0</v>
      </c>
      <c r="AU191" s="67">
        <f t="shared" si="80"/>
        <v>0</v>
      </c>
      <c r="AV191" s="59">
        <f>IF(H191=1,IF(E191&gt;HORAS!$C$104,E191-HORAS!$C$104),0)</f>
        <v>0</v>
      </c>
      <c r="AW191" s="67">
        <f t="shared" si="81"/>
        <v>0</v>
      </c>
      <c r="AX191" s="67">
        <f t="shared" si="82"/>
        <v>0</v>
      </c>
      <c r="AY191" s="68">
        <f>IF(AX191&lt;=HORAS!$B$115,0,IF(AX191&lt;=HORAS!$B$116,0.25,IF(AX191&lt;=HORAS!$B$117,0.5,IF(AX191&lt;=HORAS!$B$114,0.75,1))))</f>
        <v>0</v>
      </c>
      <c r="AZ191" s="67">
        <f t="shared" si="83"/>
        <v>0</v>
      </c>
      <c r="BA191" s="67"/>
    </row>
    <row r="192" spans="1:53" s="72" customFormat="1" hidden="1" x14ac:dyDescent="0.2">
      <c r="A192" s="64" t="s">
        <v>228</v>
      </c>
      <c r="B192" s="64" t="s">
        <v>7</v>
      </c>
      <c r="C192" s="61"/>
      <c r="D192" s="62"/>
      <c r="E192" s="59"/>
      <c r="F192" s="66">
        <f>IF(G192=1,0,IF(E192&gt;HORAS!$B$96,E192-HORAS!$B$96,))</f>
        <v>0</v>
      </c>
      <c r="G192" s="67">
        <f t="shared" si="85"/>
        <v>0</v>
      </c>
      <c r="H192" s="67">
        <f>IF(D192&gt;=HORAS!$B$103,1,0)</f>
        <v>0</v>
      </c>
      <c r="I192" s="68">
        <f t="shared" si="86"/>
        <v>0</v>
      </c>
      <c r="J192" s="68">
        <f>IF(I192&lt;=HORAS!$B$115,0,IF(I192&lt;=HORAS!$B$116,0.25,IF(I192&lt;=HORAS!$B$117,0.5,IF(I192&lt;=HORAS!$B$114,0.75,1))))</f>
        <v>0</v>
      </c>
      <c r="K192" s="69">
        <f>IF(G192=1,0,IF(E192&gt;HORAS!$B$97,E192-HORAS!$B$97,0))</f>
        <v>0</v>
      </c>
      <c r="L192" s="68">
        <f t="shared" si="87"/>
        <v>0</v>
      </c>
      <c r="M192" s="68">
        <f t="shared" si="88"/>
        <v>0</v>
      </c>
      <c r="N192" s="67">
        <f t="shared" si="89"/>
        <v>0</v>
      </c>
      <c r="O192" s="67">
        <f>IF(E192&lt;HORAS!$B$97,J192,0)</f>
        <v>0</v>
      </c>
      <c r="P192" s="67">
        <f t="shared" si="90"/>
        <v>0</v>
      </c>
      <c r="Q192" s="67">
        <f>IF(E192&gt;HORAS!$B$97,J192,0)</f>
        <v>0</v>
      </c>
      <c r="R192" s="67">
        <f t="shared" ref="R192:R255" si="91">N192+O192</f>
        <v>0</v>
      </c>
      <c r="S192" s="67">
        <f t="shared" ref="S192:S255" si="92">P192+Q192</f>
        <v>0</v>
      </c>
      <c r="T192" s="67"/>
      <c r="U192" s="67">
        <f t="shared" ref="U192:U255" si="93">WEEKDAY(C192,2)</f>
        <v>6</v>
      </c>
      <c r="V192" s="70" t="e">
        <f>VLOOKUP(C192,HORAS!$A$120:$A$137,1,FALSE)</f>
        <v>#N/A</v>
      </c>
      <c r="W192" s="67" t="b">
        <f t="shared" ref="W192:W255" si="94">ISERROR(V192)</f>
        <v>1</v>
      </c>
      <c r="X192" s="59">
        <f t="shared" ref="X192:X255" si="95">IF(U192=7,E192-D192,IF(W192=FALSE,E192-D192,0))</f>
        <v>0</v>
      </c>
      <c r="Y192" s="71">
        <f t="shared" ref="Y192:Y255" si="96">HOUR(X192)</f>
        <v>0</v>
      </c>
      <c r="Z192" s="71">
        <f t="shared" ref="Z192:Z255" si="97">MINUTE(X192)</f>
        <v>0</v>
      </c>
      <c r="AA192" s="67">
        <f t="shared" ref="AA192:AA255" si="98">IF(Y192&lt;8,Y192,8)</f>
        <v>0</v>
      </c>
      <c r="AB192" s="67">
        <f t="shared" ref="AB192:AB255" si="99">IF(Y192&gt;=8,Y192-AA192,0)</f>
        <v>0</v>
      </c>
      <c r="AC192" s="69">
        <f>IF(U192=7,IF(E192&gt;HORAS!$B$97,E192-HORAS!$B$97,0),IF(W192=FALSE,IF(E192&gt;HORAS!$B$97,E192-HORAS!$B$97,0),0))</f>
        <v>0</v>
      </c>
      <c r="AD192" s="71">
        <f t="shared" ref="AD192:AD255" si="100">HOUR(AC192)</f>
        <v>0</v>
      </c>
      <c r="AE192" s="71">
        <f t="shared" ref="AE192:AE255" si="101">MINUTE(AC192)</f>
        <v>0</v>
      </c>
      <c r="AF192" s="68">
        <f>IF(AE192&lt;=HORAS!$B$115,0,IF(AE192&lt;=HORAS!$B$116,0.25,IF(AE192&lt;=HORAS!$B$117,0.5,IF(AE192&lt;=HORAS!$B$114,0.75,1))))</f>
        <v>0</v>
      </c>
      <c r="AG192" s="67">
        <f t="shared" ref="AG192:AG255" si="102">IF(AA192&lt;8,AF192,0)</f>
        <v>0</v>
      </c>
      <c r="AH192" s="67">
        <f>IF(AA192&gt;=8,IF(E192&lt;HORAS!$B$97,AF192,0),0)</f>
        <v>0</v>
      </c>
      <c r="AI192" s="67">
        <f>IF(E192&gt;=HORAS!$B$97,AF192,0)</f>
        <v>0</v>
      </c>
      <c r="AJ192" s="67">
        <f t="shared" si="84"/>
        <v>0</v>
      </c>
      <c r="AK192" s="67">
        <f t="shared" si="84"/>
        <v>0</v>
      </c>
      <c r="AL192" s="71">
        <f t="shared" ref="AL192:AL255" si="103">AD192+AI192</f>
        <v>0</v>
      </c>
      <c r="AN192" s="59">
        <f t="shared" ref="AN192:AN255" si="104">IF(H192=1,E192-(D192-12),0)</f>
        <v>0</v>
      </c>
      <c r="AO192" s="58">
        <f>IF(H192=1,IF(D192&lt;HORAS!$B$104,HORAS!$D$104-HORAS!$B$104,HORAS!$D$104-D192),0)</f>
        <v>0</v>
      </c>
      <c r="AP192" s="58">
        <f>IF(H192=1,IF(E192&gt;HORAS!$C$104,HORAS!$C$104,E192),0)</f>
        <v>0</v>
      </c>
      <c r="AQ192" s="58">
        <f t="shared" ref="AQ192:AQ255" si="105">AO192+AP192</f>
        <v>0</v>
      </c>
      <c r="AR192" s="72">
        <f t="shared" ref="AR192:AR255" si="106">HOUR(AQ192)</f>
        <v>0</v>
      </c>
      <c r="AS192" s="72">
        <f t="shared" ref="AS192:AS255" si="107">MINUTE(AQ192)</f>
        <v>0</v>
      </c>
      <c r="AT192" s="68">
        <f>IF(AS192&lt;=HORAS!$B$115,0,IF(AS192&lt;=HORAS!$B$116,0.25,IF(AS192&lt;=HORAS!$B$117,0.5,IF(AS192&lt;=HORAS!$B$114,0.75,1))))</f>
        <v>0</v>
      </c>
      <c r="AU192" s="67">
        <f t="shared" ref="AU192:AU255" si="108">AR192+AT192</f>
        <v>0</v>
      </c>
      <c r="AV192" s="59">
        <f>IF(H192=1,IF(E192&gt;HORAS!$C$104,E192-HORAS!$C$104),0)</f>
        <v>0</v>
      </c>
      <c r="AW192" s="67">
        <f t="shared" ref="AW192:AW255" si="109">HOUR(AV192)</f>
        <v>0</v>
      </c>
      <c r="AX192" s="67">
        <f t="shared" ref="AX192:AX255" si="110">MINUTE(AV192)</f>
        <v>0</v>
      </c>
      <c r="AY192" s="68">
        <f>IF(AX192&lt;=HORAS!$B$115,0,IF(AX192&lt;=HORAS!$B$116,0.25,IF(AX192&lt;=HORAS!$B$117,0.5,IF(AX192&lt;=HORAS!$B$114,0.75,1))))</f>
        <v>0</v>
      </c>
      <c r="AZ192" s="67">
        <f t="shared" ref="AZ192:AZ255" si="111">AW192+AY192</f>
        <v>0</v>
      </c>
      <c r="BA192" s="67"/>
    </row>
    <row r="193" spans="1:53" s="72" customFormat="1" hidden="1" x14ac:dyDescent="0.2">
      <c r="A193" s="64" t="s">
        <v>228</v>
      </c>
      <c r="B193" s="64" t="s">
        <v>7</v>
      </c>
      <c r="C193" s="61"/>
      <c r="D193" s="62"/>
      <c r="E193" s="59"/>
      <c r="F193" s="66">
        <f>IF(G193=1,0,IF(E193&gt;HORAS!$B$96,E193-HORAS!$B$96,))</f>
        <v>0</v>
      </c>
      <c r="G193" s="67">
        <f t="shared" si="85"/>
        <v>0</v>
      </c>
      <c r="H193" s="67">
        <f>IF(D193&gt;=HORAS!$B$103,1,0)</f>
        <v>0</v>
      </c>
      <c r="I193" s="68">
        <f t="shared" si="86"/>
        <v>0</v>
      </c>
      <c r="J193" s="68">
        <f>IF(I193&lt;=HORAS!$B$115,0,IF(I193&lt;=HORAS!$B$116,0.25,IF(I193&lt;=HORAS!$B$117,0.5,IF(I193&lt;=HORAS!$B$114,0.75,1))))</f>
        <v>0</v>
      </c>
      <c r="K193" s="69">
        <f>IF(G193=1,0,IF(E193&gt;HORAS!$B$97,E193-HORAS!$B$97,0))</f>
        <v>0</v>
      </c>
      <c r="L193" s="68">
        <f t="shared" si="87"/>
        <v>0</v>
      </c>
      <c r="M193" s="68">
        <f t="shared" si="88"/>
        <v>0</v>
      </c>
      <c r="N193" s="67">
        <f t="shared" si="89"/>
        <v>0</v>
      </c>
      <c r="O193" s="67">
        <f>IF(E193&lt;HORAS!$B$97,J193,0)</f>
        <v>0</v>
      </c>
      <c r="P193" s="67">
        <f t="shared" si="90"/>
        <v>0</v>
      </c>
      <c r="Q193" s="67">
        <f>IF(E193&gt;HORAS!$B$97,J193,0)</f>
        <v>0</v>
      </c>
      <c r="R193" s="67">
        <f t="shared" si="91"/>
        <v>0</v>
      </c>
      <c r="S193" s="67">
        <f t="shared" si="92"/>
        <v>0</v>
      </c>
      <c r="T193" s="67"/>
      <c r="U193" s="67">
        <f t="shared" si="93"/>
        <v>6</v>
      </c>
      <c r="V193" s="70" t="e">
        <f>VLOOKUP(C193,HORAS!$A$120:$A$137,1,FALSE)</f>
        <v>#N/A</v>
      </c>
      <c r="W193" s="67" t="b">
        <f t="shared" si="94"/>
        <v>1</v>
      </c>
      <c r="X193" s="59">
        <f t="shared" si="95"/>
        <v>0</v>
      </c>
      <c r="Y193" s="71">
        <f t="shared" si="96"/>
        <v>0</v>
      </c>
      <c r="Z193" s="71">
        <f t="shared" si="97"/>
        <v>0</v>
      </c>
      <c r="AA193" s="67">
        <f t="shared" si="98"/>
        <v>0</v>
      </c>
      <c r="AB193" s="67">
        <f t="shared" si="99"/>
        <v>0</v>
      </c>
      <c r="AC193" s="69">
        <f>IF(U193=7,IF(E193&gt;HORAS!$B$97,E193-HORAS!$B$97,0),IF(W193=FALSE,IF(E193&gt;HORAS!$B$97,E193-HORAS!$B$97,0),0))</f>
        <v>0</v>
      </c>
      <c r="AD193" s="71">
        <f t="shared" si="100"/>
        <v>0</v>
      </c>
      <c r="AE193" s="71">
        <f t="shared" si="101"/>
        <v>0</v>
      </c>
      <c r="AF193" s="68">
        <f>IF(AE193&lt;=HORAS!$B$115,0,IF(AE193&lt;=HORAS!$B$116,0.25,IF(AE193&lt;=HORAS!$B$117,0.5,IF(AE193&lt;=HORAS!$B$114,0.75,1))))</f>
        <v>0</v>
      </c>
      <c r="AG193" s="67">
        <f t="shared" si="102"/>
        <v>0</v>
      </c>
      <c r="AH193" s="67">
        <f>IF(AA193&gt;=8,IF(E193&lt;HORAS!$B$97,AF193,0),0)</f>
        <v>0</v>
      </c>
      <c r="AI193" s="67">
        <f>IF(E193&gt;=HORAS!$B$97,AF193,0)</f>
        <v>0</v>
      </c>
      <c r="AJ193" s="67">
        <f t="shared" si="84"/>
        <v>0</v>
      </c>
      <c r="AK193" s="67">
        <f t="shared" si="84"/>
        <v>0</v>
      </c>
      <c r="AL193" s="71">
        <f t="shared" si="103"/>
        <v>0</v>
      </c>
      <c r="AN193" s="59">
        <f t="shared" si="104"/>
        <v>0</v>
      </c>
      <c r="AO193" s="58">
        <f>IF(H193=1,IF(D193&lt;HORAS!$B$104,HORAS!$D$104-HORAS!$B$104,HORAS!$D$104-D193),0)</f>
        <v>0</v>
      </c>
      <c r="AP193" s="58">
        <f>IF(H193=1,IF(E193&gt;HORAS!$C$104,HORAS!$C$104,E193),0)</f>
        <v>0</v>
      </c>
      <c r="AQ193" s="58">
        <f t="shared" si="105"/>
        <v>0</v>
      </c>
      <c r="AR193" s="72">
        <f t="shared" si="106"/>
        <v>0</v>
      </c>
      <c r="AS193" s="72">
        <f t="shared" si="107"/>
        <v>0</v>
      </c>
      <c r="AT193" s="68">
        <f>IF(AS193&lt;=HORAS!$B$115,0,IF(AS193&lt;=HORAS!$B$116,0.25,IF(AS193&lt;=HORAS!$B$117,0.5,IF(AS193&lt;=HORAS!$B$114,0.75,1))))</f>
        <v>0</v>
      </c>
      <c r="AU193" s="67">
        <f t="shared" si="108"/>
        <v>0</v>
      </c>
      <c r="AV193" s="59">
        <f>IF(H193=1,IF(E193&gt;HORAS!$C$104,E193-HORAS!$C$104),0)</f>
        <v>0</v>
      </c>
      <c r="AW193" s="67">
        <f t="shared" si="109"/>
        <v>0</v>
      </c>
      <c r="AX193" s="67">
        <f t="shared" si="110"/>
        <v>0</v>
      </c>
      <c r="AY193" s="68">
        <f>IF(AX193&lt;=HORAS!$B$115,0,IF(AX193&lt;=HORAS!$B$116,0.25,IF(AX193&lt;=HORAS!$B$117,0.5,IF(AX193&lt;=HORAS!$B$114,0.75,1))))</f>
        <v>0</v>
      </c>
      <c r="AZ193" s="67">
        <f t="shared" si="111"/>
        <v>0</v>
      </c>
      <c r="BA193" s="67"/>
    </row>
    <row r="194" spans="1:53" s="72" customFormat="1" hidden="1" x14ac:dyDescent="0.2">
      <c r="A194" s="64" t="s">
        <v>228</v>
      </c>
      <c r="B194" s="64" t="s">
        <v>7</v>
      </c>
      <c r="C194" s="61"/>
      <c r="D194" s="62"/>
      <c r="E194" s="59"/>
      <c r="F194" s="66">
        <f>IF(G194=1,0,IF(E194&gt;HORAS!$B$96,E194-HORAS!$B$96,))</f>
        <v>0</v>
      </c>
      <c r="G194" s="67">
        <f t="shared" si="85"/>
        <v>0</v>
      </c>
      <c r="H194" s="67">
        <f>IF(D194&gt;=HORAS!$B$103,1,0)</f>
        <v>0</v>
      </c>
      <c r="I194" s="68">
        <f t="shared" si="86"/>
        <v>0</v>
      </c>
      <c r="J194" s="68">
        <f>IF(I194&lt;=HORAS!$B$115,0,IF(I194&lt;=HORAS!$B$116,0.25,IF(I194&lt;=HORAS!$B$117,0.5,IF(I194&lt;=HORAS!$B$114,0.75,1))))</f>
        <v>0</v>
      </c>
      <c r="K194" s="69">
        <f>IF(G194=1,0,IF(E194&gt;HORAS!$B$97,E194-HORAS!$B$97,0))</f>
        <v>0</v>
      </c>
      <c r="L194" s="68">
        <f t="shared" si="87"/>
        <v>0</v>
      </c>
      <c r="M194" s="68">
        <f t="shared" si="88"/>
        <v>0</v>
      </c>
      <c r="N194" s="67">
        <f t="shared" si="89"/>
        <v>0</v>
      </c>
      <c r="O194" s="67">
        <f>IF(E194&lt;HORAS!$B$97,J194,0)</f>
        <v>0</v>
      </c>
      <c r="P194" s="67">
        <f t="shared" si="90"/>
        <v>0</v>
      </c>
      <c r="Q194" s="67">
        <f>IF(E194&gt;HORAS!$B$97,J194,0)</f>
        <v>0</v>
      </c>
      <c r="R194" s="67">
        <f t="shared" si="91"/>
        <v>0</v>
      </c>
      <c r="S194" s="67">
        <f t="shared" si="92"/>
        <v>0</v>
      </c>
      <c r="T194" s="67"/>
      <c r="U194" s="67">
        <f t="shared" si="93"/>
        <v>6</v>
      </c>
      <c r="V194" s="70" t="e">
        <f>VLOOKUP(C194,HORAS!$A$120:$A$137,1,FALSE)</f>
        <v>#N/A</v>
      </c>
      <c r="W194" s="67" t="b">
        <f t="shared" si="94"/>
        <v>1</v>
      </c>
      <c r="X194" s="59">
        <f t="shared" si="95"/>
        <v>0</v>
      </c>
      <c r="Y194" s="71">
        <f t="shared" si="96"/>
        <v>0</v>
      </c>
      <c r="Z194" s="71">
        <f t="shared" si="97"/>
        <v>0</v>
      </c>
      <c r="AA194" s="67">
        <f t="shared" si="98"/>
        <v>0</v>
      </c>
      <c r="AB194" s="67">
        <f t="shared" si="99"/>
        <v>0</v>
      </c>
      <c r="AC194" s="69">
        <f>IF(U194=7,IF(E194&gt;HORAS!$B$97,E194-HORAS!$B$97,0),IF(W194=FALSE,IF(E194&gt;HORAS!$B$97,E194-HORAS!$B$97,0),0))</f>
        <v>0</v>
      </c>
      <c r="AD194" s="71">
        <f t="shared" si="100"/>
        <v>0</v>
      </c>
      <c r="AE194" s="71">
        <f t="shared" si="101"/>
        <v>0</v>
      </c>
      <c r="AF194" s="68">
        <f>IF(AE194&lt;=HORAS!$B$115,0,IF(AE194&lt;=HORAS!$B$116,0.25,IF(AE194&lt;=HORAS!$B$117,0.5,IF(AE194&lt;=HORAS!$B$114,0.75,1))))</f>
        <v>0</v>
      </c>
      <c r="AG194" s="67">
        <f t="shared" si="102"/>
        <v>0</v>
      </c>
      <c r="AH194" s="67">
        <f>IF(AA194&gt;=8,IF(E194&lt;HORAS!$B$97,AF194,0),0)</f>
        <v>0</v>
      </c>
      <c r="AI194" s="67">
        <f>IF(E194&gt;=HORAS!$B$97,AF194,0)</f>
        <v>0</v>
      </c>
      <c r="AJ194" s="67">
        <f t="shared" si="84"/>
        <v>0</v>
      </c>
      <c r="AK194" s="67">
        <f t="shared" si="84"/>
        <v>0</v>
      </c>
      <c r="AL194" s="71">
        <f t="shared" si="103"/>
        <v>0</v>
      </c>
      <c r="AN194" s="59">
        <f t="shared" si="104"/>
        <v>0</v>
      </c>
      <c r="AO194" s="58">
        <f>IF(H194=1,IF(D194&lt;HORAS!$B$104,HORAS!$D$104-HORAS!$B$104,HORAS!$D$104-D194),0)</f>
        <v>0</v>
      </c>
      <c r="AP194" s="58">
        <f>IF(H194=1,IF(E194&gt;HORAS!$C$104,HORAS!$C$104,E194),0)</f>
        <v>0</v>
      </c>
      <c r="AQ194" s="58">
        <f t="shared" si="105"/>
        <v>0</v>
      </c>
      <c r="AR194" s="72">
        <f t="shared" si="106"/>
        <v>0</v>
      </c>
      <c r="AS194" s="72">
        <f t="shared" si="107"/>
        <v>0</v>
      </c>
      <c r="AT194" s="68">
        <f>IF(AS194&lt;=HORAS!$B$115,0,IF(AS194&lt;=HORAS!$B$116,0.25,IF(AS194&lt;=HORAS!$B$117,0.5,IF(AS194&lt;=HORAS!$B$114,0.75,1))))</f>
        <v>0</v>
      </c>
      <c r="AU194" s="67">
        <f t="shared" si="108"/>
        <v>0</v>
      </c>
      <c r="AV194" s="59">
        <f>IF(H194=1,IF(E194&gt;HORAS!$C$104,E194-HORAS!$C$104),0)</f>
        <v>0</v>
      </c>
      <c r="AW194" s="67">
        <f t="shared" si="109"/>
        <v>0</v>
      </c>
      <c r="AX194" s="67">
        <f t="shared" si="110"/>
        <v>0</v>
      </c>
      <c r="AY194" s="68">
        <f>IF(AX194&lt;=HORAS!$B$115,0,IF(AX194&lt;=HORAS!$B$116,0.25,IF(AX194&lt;=HORAS!$B$117,0.5,IF(AX194&lt;=HORAS!$B$114,0.75,1))))</f>
        <v>0</v>
      </c>
      <c r="AZ194" s="67">
        <f t="shared" si="111"/>
        <v>0</v>
      </c>
      <c r="BA194" s="67"/>
    </row>
    <row r="195" spans="1:53" s="72" customFormat="1" hidden="1" x14ac:dyDescent="0.2">
      <c r="A195" s="64" t="s">
        <v>228</v>
      </c>
      <c r="B195" s="64" t="s">
        <v>7</v>
      </c>
      <c r="C195" s="61"/>
      <c r="D195" s="62"/>
      <c r="E195" s="59"/>
      <c r="F195" s="66">
        <f>IF(G195=1,0,IF(E195&gt;HORAS!$B$96,E195-HORAS!$B$96,))</f>
        <v>0</v>
      </c>
      <c r="G195" s="67">
        <f t="shared" si="85"/>
        <v>0</v>
      </c>
      <c r="H195" s="67">
        <f>IF(D195&gt;=HORAS!$B$103,1,0)</f>
        <v>0</v>
      </c>
      <c r="I195" s="68">
        <f t="shared" si="86"/>
        <v>0</v>
      </c>
      <c r="J195" s="68">
        <f>IF(I195&lt;=HORAS!$B$115,0,IF(I195&lt;=HORAS!$B$116,0.25,IF(I195&lt;=HORAS!$B$117,0.5,IF(I195&lt;=HORAS!$B$114,0.75,1))))</f>
        <v>0</v>
      </c>
      <c r="K195" s="69">
        <f>IF(G195=1,0,IF(E195&gt;HORAS!$B$97,E195-HORAS!$B$97,0))</f>
        <v>0</v>
      </c>
      <c r="L195" s="68">
        <f t="shared" si="87"/>
        <v>0</v>
      </c>
      <c r="M195" s="68">
        <f t="shared" si="88"/>
        <v>0</v>
      </c>
      <c r="N195" s="67">
        <f t="shared" si="89"/>
        <v>0</v>
      </c>
      <c r="O195" s="67">
        <f>IF(E195&lt;HORAS!$B$97,J195,0)</f>
        <v>0</v>
      </c>
      <c r="P195" s="67">
        <f t="shared" si="90"/>
        <v>0</v>
      </c>
      <c r="Q195" s="67">
        <f>IF(E195&gt;HORAS!$B$97,J195,0)</f>
        <v>0</v>
      </c>
      <c r="R195" s="67">
        <f t="shared" si="91"/>
        <v>0</v>
      </c>
      <c r="S195" s="67">
        <f t="shared" si="92"/>
        <v>0</v>
      </c>
      <c r="T195" s="67"/>
      <c r="U195" s="67">
        <f t="shared" si="93"/>
        <v>6</v>
      </c>
      <c r="V195" s="70" t="e">
        <f>VLOOKUP(C195,HORAS!$A$120:$A$137,1,FALSE)</f>
        <v>#N/A</v>
      </c>
      <c r="W195" s="67" t="b">
        <f t="shared" si="94"/>
        <v>1</v>
      </c>
      <c r="X195" s="59">
        <f t="shared" si="95"/>
        <v>0</v>
      </c>
      <c r="Y195" s="71">
        <f t="shared" si="96"/>
        <v>0</v>
      </c>
      <c r="Z195" s="71">
        <f t="shared" si="97"/>
        <v>0</v>
      </c>
      <c r="AA195" s="67">
        <f t="shared" si="98"/>
        <v>0</v>
      </c>
      <c r="AB195" s="67">
        <f t="shared" si="99"/>
        <v>0</v>
      </c>
      <c r="AC195" s="69">
        <f>IF(U195=7,IF(E195&gt;HORAS!$B$97,E195-HORAS!$B$97,0),IF(W195=FALSE,IF(E195&gt;HORAS!$B$97,E195-HORAS!$B$97,0),0))</f>
        <v>0</v>
      </c>
      <c r="AD195" s="71">
        <f t="shared" si="100"/>
        <v>0</v>
      </c>
      <c r="AE195" s="71">
        <f t="shared" si="101"/>
        <v>0</v>
      </c>
      <c r="AF195" s="68">
        <f>IF(AE195&lt;=HORAS!$B$115,0,IF(AE195&lt;=HORAS!$B$116,0.25,IF(AE195&lt;=HORAS!$B$117,0.5,IF(AE195&lt;=HORAS!$B$114,0.75,1))))</f>
        <v>0</v>
      </c>
      <c r="AG195" s="67">
        <f t="shared" si="102"/>
        <v>0</v>
      </c>
      <c r="AH195" s="67">
        <f>IF(AA195&gt;=8,IF(E195&lt;HORAS!$B$97,AF195,0),0)</f>
        <v>0</v>
      </c>
      <c r="AI195" s="67">
        <f>IF(E195&gt;=HORAS!$B$97,AF195,0)</f>
        <v>0</v>
      </c>
      <c r="AJ195" s="67">
        <f t="shared" si="84"/>
        <v>0</v>
      </c>
      <c r="AK195" s="67">
        <f t="shared" si="84"/>
        <v>0</v>
      </c>
      <c r="AL195" s="71">
        <f t="shared" si="103"/>
        <v>0</v>
      </c>
      <c r="AN195" s="59">
        <f t="shared" si="104"/>
        <v>0</v>
      </c>
      <c r="AO195" s="58">
        <f>IF(H195=1,IF(D195&lt;HORAS!$B$104,HORAS!$D$104-HORAS!$B$104,HORAS!$D$104-D195),0)</f>
        <v>0</v>
      </c>
      <c r="AP195" s="58">
        <f>IF(H195=1,IF(E195&gt;HORAS!$C$104,HORAS!$C$104,E195),0)</f>
        <v>0</v>
      </c>
      <c r="AQ195" s="58">
        <f t="shared" si="105"/>
        <v>0</v>
      </c>
      <c r="AR195" s="72">
        <f t="shared" si="106"/>
        <v>0</v>
      </c>
      <c r="AS195" s="72">
        <f t="shared" si="107"/>
        <v>0</v>
      </c>
      <c r="AT195" s="68">
        <f>IF(AS195&lt;=HORAS!$B$115,0,IF(AS195&lt;=HORAS!$B$116,0.25,IF(AS195&lt;=HORAS!$B$117,0.5,IF(AS195&lt;=HORAS!$B$114,0.75,1))))</f>
        <v>0</v>
      </c>
      <c r="AU195" s="67">
        <f t="shared" si="108"/>
        <v>0</v>
      </c>
      <c r="AV195" s="59">
        <f>IF(H195=1,IF(E195&gt;HORAS!$C$104,E195-HORAS!$C$104),0)</f>
        <v>0</v>
      </c>
      <c r="AW195" s="67">
        <f t="shared" si="109"/>
        <v>0</v>
      </c>
      <c r="AX195" s="67">
        <f t="shared" si="110"/>
        <v>0</v>
      </c>
      <c r="AY195" s="68">
        <f>IF(AX195&lt;=HORAS!$B$115,0,IF(AX195&lt;=HORAS!$B$116,0.25,IF(AX195&lt;=HORAS!$B$117,0.5,IF(AX195&lt;=HORAS!$B$114,0.75,1))))</f>
        <v>0</v>
      </c>
      <c r="AZ195" s="67">
        <f t="shared" si="111"/>
        <v>0</v>
      </c>
      <c r="BA195" s="67"/>
    </row>
    <row r="196" spans="1:53" s="72" customFormat="1" hidden="1" x14ac:dyDescent="0.2">
      <c r="A196" s="64" t="s">
        <v>228</v>
      </c>
      <c r="B196" s="64" t="s">
        <v>7</v>
      </c>
      <c r="C196" s="61"/>
      <c r="D196" s="62"/>
      <c r="E196" s="59"/>
      <c r="F196" s="66">
        <f>IF(G196=1,0,IF(E196&gt;HORAS!$B$96,E196-HORAS!$B$96,))</f>
        <v>0</v>
      </c>
      <c r="G196" s="67">
        <f t="shared" si="85"/>
        <v>0</v>
      </c>
      <c r="H196" s="67">
        <f>IF(D196&gt;=HORAS!$B$103,1,0)</f>
        <v>0</v>
      </c>
      <c r="I196" s="68">
        <f t="shared" si="86"/>
        <v>0</v>
      </c>
      <c r="J196" s="68">
        <f>IF(I196&lt;=HORAS!$B$115,0,IF(I196&lt;=HORAS!$B$116,0.25,IF(I196&lt;=HORAS!$B$117,0.5,IF(I196&lt;=HORAS!$B$114,0.75,1))))</f>
        <v>0</v>
      </c>
      <c r="K196" s="69">
        <f>IF(G196=1,0,IF(E196&gt;HORAS!$B$97,E196-HORAS!$B$97,0))</f>
        <v>0</v>
      </c>
      <c r="L196" s="68">
        <f t="shared" si="87"/>
        <v>0</v>
      </c>
      <c r="M196" s="68">
        <f t="shared" si="88"/>
        <v>0</v>
      </c>
      <c r="N196" s="67">
        <f t="shared" si="89"/>
        <v>0</v>
      </c>
      <c r="O196" s="67">
        <f>IF(E196&lt;HORAS!$B$97,J196,0)</f>
        <v>0</v>
      </c>
      <c r="P196" s="67">
        <f t="shared" si="90"/>
        <v>0</v>
      </c>
      <c r="Q196" s="67">
        <f>IF(E196&gt;HORAS!$B$97,J196,0)</f>
        <v>0</v>
      </c>
      <c r="R196" s="67">
        <f t="shared" si="91"/>
        <v>0</v>
      </c>
      <c r="S196" s="67">
        <f t="shared" si="92"/>
        <v>0</v>
      </c>
      <c r="T196" s="67"/>
      <c r="U196" s="67">
        <f t="shared" si="93"/>
        <v>6</v>
      </c>
      <c r="V196" s="70" t="e">
        <f>VLOOKUP(C196,HORAS!$A$120:$A$137,1,FALSE)</f>
        <v>#N/A</v>
      </c>
      <c r="W196" s="67" t="b">
        <f t="shared" si="94"/>
        <v>1</v>
      </c>
      <c r="X196" s="59">
        <f t="shared" si="95"/>
        <v>0</v>
      </c>
      <c r="Y196" s="71">
        <f t="shared" si="96"/>
        <v>0</v>
      </c>
      <c r="Z196" s="71">
        <f t="shared" si="97"/>
        <v>0</v>
      </c>
      <c r="AA196" s="67">
        <f t="shared" si="98"/>
        <v>0</v>
      </c>
      <c r="AB196" s="67">
        <f t="shared" si="99"/>
        <v>0</v>
      </c>
      <c r="AC196" s="69">
        <f>IF(U196=7,IF(E196&gt;HORAS!$B$97,E196-HORAS!$B$97,0),IF(W196=FALSE,IF(E196&gt;HORAS!$B$97,E196-HORAS!$B$97,0),0))</f>
        <v>0</v>
      </c>
      <c r="AD196" s="71">
        <f t="shared" si="100"/>
        <v>0</v>
      </c>
      <c r="AE196" s="71">
        <f t="shared" si="101"/>
        <v>0</v>
      </c>
      <c r="AF196" s="68">
        <f>IF(AE196&lt;=HORAS!$B$115,0,IF(AE196&lt;=HORAS!$B$116,0.25,IF(AE196&lt;=HORAS!$B$117,0.5,IF(AE196&lt;=HORAS!$B$114,0.75,1))))</f>
        <v>0</v>
      </c>
      <c r="AG196" s="67">
        <f t="shared" si="102"/>
        <v>0</v>
      </c>
      <c r="AH196" s="67">
        <f>IF(AA196&gt;=8,IF(E196&lt;HORAS!$B$97,AF196,0),0)</f>
        <v>0</v>
      </c>
      <c r="AI196" s="67">
        <f>IF(E196&gt;=HORAS!$B$97,AF196,0)</f>
        <v>0</v>
      </c>
      <c r="AJ196" s="67">
        <f t="shared" si="84"/>
        <v>0</v>
      </c>
      <c r="AK196" s="67">
        <f t="shared" si="84"/>
        <v>0</v>
      </c>
      <c r="AL196" s="71">
        <f t="shared" si="103"/>
        <v>0</v>
      </c>
      <c r="AN196" s="59">
        <f t="shared" si="104"/>
        <v>0</v>
      </c>
      <c r="AO196" s="58">
        <f>IF(H196=1,IF(D196&lt;HORAS!$B$104,HORAS!$D$104-HORAS!$B$104,HORAS!$D$104-D196),0)</f>
        <v>0</v>
      </c>
      <c r="AP196" s="58">
        <f>IF(H196=1,IF(E196&gt;HORAS!$C$104,HORAS!$C$104,E196),0)</f>
        <v>0</v>
      </c>
      <c r="AQ196" s="58">
        <f t="shared" si="105"/>
        <v>0</v>
      </c>
      <c r="AR196" s="72">
        <f t="shared" si="106"/>
        <v>0</v>
      </c>
      <c r="AS196" s="72">
        <f t="shared" si="107"/>
        <v>0</v>
      </c>
      <c r="AT196" s="68">
        <f>IF(AS196&lt;=HORAS!$B$115,0,IF(AS196&lt;=HORAS!$B$116,0.25,IF(AS196&lt;=HORAS!$B$117,0.5,IF(AS196&lt;=HORAS!$B$114,0.75,1))))</f>
        <v>0</v>
      </c>
      <c r="AU196" s="67">
        <f t="shared" si="108"/>
        <v>0</v>
      </c>
      <c r="AV196" s="59">
        <f>IF(H196=1,IF(E196&gt;HORAS!$C$104,E196-HORAS!$C$104),0)</f>
        <v>0</v>
      </c>
      <c r="AW196" s="67">
        <f t="shared" si="109"/>
        <v>0</v>
      </c>
      <c r="AX196" s="67">
        <f t="shared" si="110"/>
        <v>0</v>
      </c>
      <c r="AY196" s="68">
        <f>IF(AX196&lt;=HORAS!$B$115,0,IF(AX196&lt;=HORAS!$B$116,0.25,IF(AX196&lt;=HORAS!$B$117,0.5,IF(AX196&lt;=HORAS!$B$114,0.75,1))))</f>
        <v>0</v>
      </c>
      <c r="AZ196" s="67">
        <f t="shared" si="111"/>
        <v>0</v>
      </c>
      <c r="BA196" s="67"/>
    </row>
    <row r="197" spans="1:53" s="72" customFormat="1" hidden="1" x14ac:dyDescent="0.2">
      <c r="A197" s="64" t="s">
        <v>228</v>
      </c>
      <c r="B197" s="64" t="s">
        <v>7</v>
      </c>
      <c r="C197" s="61"/>
      <c r="D197" s="62"/>
      <c r="E197" s="59"/>
      <c r="F197" s="66">
        <f>IF(G197=1,0,IF(E197&gt;HORAS!$B$96,E197-HORAS!$B$96,))</f>
        <v>0</v>
      </c>
      <c r="G197" s="67">
        <f t="shared" si="85"/>
        <v>0</v>
      </c>
      <c r="H197" s="67">
        <f>IF(D197&gt;=HORAS!$B$103,1,0)</f>
        <v>0</v>
      </c>
      <c r="I197" s="68">
        <f t="shared" si="86"/>
        <v>0</v>
      </c>
      <c r="J197" s="68">
        <f>IF(I197&lt;=HORAS!$B$115,0,IF(I197&lt;=HORAS!$B$116,0.25,IF(I197&lt;=HORAS!$B$117,0.5,IF(I197&lt;=HORAS!$B$114,0.75,1))))</f>
        <v>0</v>
      </c>
      <c r="K197" s="69">
        <f>IF(G197=1,0,IF(E197&gt;HORAS!$B$97,E197-HORAS!$B$97,0))</f>
        <v>0</v>
      </c>
      <c r="L197" s="68">
        <f t="shared" si="87"/>
        <v>0</v>
      </c>
      <c r="M197" s="68">
        <f t="shared" si="88"/>
        <v>0</v>
      </c>
      <c r="N197" s="67">
        <f t="shared" si="89"/>
        <v>0</v>
      </c>
      <c r="O197" s="67">
        <f>IF(E197&lt;HORAS!$B$97,J197,0)</f>
        <v>0</v>
      </c>
      <c r="P197" s="67">
        <f t="shared" si="90"/>
        <v>0</v>
      </c>
      <c r="Q197" s="67">
        <f>IF(E197&gt;HORAS!$B$97,J197,0)</f>
        <v>0</v>
      </c>
      <c r="R197" s="67">
        <f t="shared" si="91"/>
        <v>0</v>
      </c>
      <c r="S197" s="67">
        <f t="shared" si="92"/>
        <v>0</v>
      </c>
      <c r="T197" s="67"/>
      <c r="U197" s="67">
        <f t="shared" si="93"/>
        <v>6</v>
      </c>
      <c r="V197" s="70" t="e">
        <f>VLOOKUP(C197,HORAS!$A$120:$A$137,1,FALSE)</f>
        <v>#N/A</v>
      </c>
      <c r="W197" s="67" t="b">
        <f t="shared" si="94"/>
        <v>1</v>
      </c>
      <c r="X197" s="59">
        <f t="shared" si="95"/>
        <v>0</v>
      </c>
      <c r="Y197" s="71">
        <f t="shared" si="96"/>
        <v>0</v>
      </c>
      <c r="Z197" s="71">
        <f t="shared" si="97"/>
        <v>0</v>
      </c>
      <c r="AA197" s="67">
        <f t="shared" si="98"/>
        <v>0</v>
      </c>
      <c r="AB197" s="67">
        <f t="shared" si="99"/>
        <v>0</v>
      </c>
      <c r="AC197" s="69">
        <f>IF(U197=7,IF(E197&gt;HORAS!$B$97,E197-HORAS!$B$97,0),IF(W197=FALSE,IF(E197&gt;HORAS!$B$97,E197-HORAS!$B$97,0),0))</f>
        <v>0</v>
      </c>
      <c r="AD197" s="71">
        <f t="shared" si="100"/>
        <v>0</v>
      </c>
      <c r="AE197" s="71">
        <f t="shared" si="101"/>
        <v>0</v>
      </c>
      <c r="AF197" s="68">
        <f>IF(AE197&lt;=HORAS!$B$115,0,IF(AE197&lt;=HORAS!$B$116,0.25,IF(AE197&lt;=HORAS!$B$117,0.5,IF(AE197&lt;=HORAS!$B$114,0.75,1))))</f>
        <v>0</v>
      </c>
      <c r="AG197" s="67">
        <f t="shared" si="102"/>
        <v>0</v>
      </c>
      <c r="AH197" s="67">
        <f>IF(AA197&gt;=8,IF(E197&lt;HORAS!$B$97,AF197,0),0)</f>
        <v>0</v>
      </c>
      <c r="AI197" s="67">
        <f>IF(E197&gt;=HORAS!$B$97,AF197,0)</f>
        <v>0</v>
      </c>
      <c r="AJ197" s="67">
        <f t="shared" si="84"/>
        <v>0</v>
      </c>
      <c r="AK197" s="67">
        <f t="shared" si="84"/>
        <v>0</v>
      </c>
      <c r="AL197" s="71">
        <f t="shared" si="103"/>
        <v>0</v>
      </c>
      <c r="AN197" s="59">
        <f t="shared" si="104"/>
        <v>0</v>
      </c>
      <c r="AO197" s="58">
        <f>IF(H197=1,IF(D197&lt;HORAS!$B$104,HORAS!$D$104-HORAS!$B$104,HORAS!$D$104-D197),0)</f>
        <v>0</v>
      </c>
      <c r="AP197" s="58">
        <f>IF(H197=1,IF(E197&gt;HORAS!$C$104,HORAS!$C$104,E197),0)</f>
        <v>0</v>
      </c>
      <c r="AQ197" s="58">
        <f t="shared" si="105"/>
        <v>0</v>
      </c>
      <c r="AR197" s="72">
        <f t="shared" si="106"/>
        <v>0</v>
      </c>
      <c r="AS197" s="72">
        <f t="shared" si="107"/>
        <v>0</v>
      </c>
      <c r="AT197" s="68">
        <f>IF(AS197&lt;=HORAS!$B$115,0,IF(AS197&lt;=HORAS!$B$116,0.25,IF(AS197&lt;=HORAS!$B$117,0.5,IF(AS197&lt;=HORAS!$B$114,0.75,1))))</f>
        <v>0</v>
      </c>
      <c r="AU197" s="67">
        <f t="shared" si="108"/>
        <v>0</v>
      </c>
      <c r="AV197" s="59">
        <f>IF(H197=1,IF(E197&gt;HORAS!$C$104,E197-HORAS!$C$104),0)</f>
        <v>0</v>
      </c>
      <c r="AW197" s="67">
        <f t="shared" si="109"/>
        <v>0</v>
      </c>
      <c r="AX197" s="67">
        <f t="shared" si="110"/>
        <v>0</v>
      </c>
      <c r="AY197" s="68">
        <f>IF(AX197&lt;=HORAS!$B$115,0,IF(AX197&lt;=HORAS!$B$116,0.25,IF(AX197&lt;=HORAS!$B$117,0.5,IF(AX197&lt;=HORAS!$B$114,0.75,1))))</f>
        <v>0</v>
      </c>
      <c r="AZ197" s="67">
        <f t="shared" si="111"/>
        <v>0</v>
      </c>
      <c r="BA197" s="67"/>
    </row>
    <row r="198" spans="1:53" s="72" customFormat="1" hidden="1" x14ac:dyDescent="0.2">
      <c r="A198" s="64" t="s">
        <v>228</v>
      </c>
      <c r="B198" s="64" t="s">
        <v>7</v>
      </c>
      <c r="C198" s="61"/>
      <c r="D198" s="62"/>
      <c r="E198" s="59"/>
      <c r="F198" s="66">
        <f>IF(G198=1,0,IF(E198&gt;HORAS!$B$96,E198-HORAS!$B$96,))</f>
        <v>0</v>
      </c>
      <c r="G198" s="67">
        <f t="shared" si="85"/>
        <v>0</v>
      </c>
      <c r="H198" s="67">
        <f>IF(D198&gt;=HORAS!$B$103,1,0)</f>
        <v>0</v>
      </c>
      <c r="I198" s="68">
        <f t="shared" si="86"/>
        <v>0</v>
      </c>
      <c r="J198" s="68">
        <f>IF(I198&lt;=HORAS!$B$115,0,IF(I198&lt;=HORAS!$B$116,0.25,IF(I198&lt;=HORAS!$B$117,0.5,IF(I198&lt;=HORAS!$B$114,0.75,1))))</f>
        <v>0</v>
      </c>
      <c r="K198" s="69">
        <f>IF(G198=1,0,IF(E198&gt;HORAS!$B$97,E198-HORAS!$B$97,0))</f>
        <v>0</v>
      </c>
      <c r="L198" s="68">
        <f t="shared" si="87"/>
        <v>0</v>
      </c>
      <c r="M198" s="68">
        <f t="shared" si="88"/>
        <v>0</v>
      </c>
      <c r="N198" s="67">
        <f t="shared" si="89"/>
        <v>0</v>
      </c>
      <c r="O198" s="67">
        <f>IF(E198&lt;HORAS!$B$97,J198,0)</f>
        <v>0</v>
      </c>
      <c r="P198" s="67">
        <f t="shared" si="90"/>
        <v>0</v>
      </c>
      <c r="Q198" s="67">
        <f>IF(E198&gt;HORAS!$B$97,J198,0)</f>
        <v>0</v>
      </c>
      <c r="R198" s="67">
        <f t="shared" si="91"/>
        <v>0</v>
      </c>
      <c r="S198" s="67">
        <f t="shared" si="92"/>
        <v>0</v>
      </c>
      <c r="T198" s="67"/>
      <c r="U198" s="67">
        <f t="shared" si="93"/>
        <v>6</v>
      </c>
      <c r="V198" s="70" t="e">
        <f>VLOOKUP(C198,HORAS!$A$120:$A$137,1,FALSE)</f>
        <v>#N/A</v>
      </c>
      <c r="W198" s="67" t="b">
        <f t="shared" si="94"/>
        <v>1</v>
      </c>
      <c r="X198" s="59">
        <f t="shared" si="95"/>
        <v>0</v>
      </c>
      <c r="Y198" s="71">
        <f t="shared" si="96"/>
        <v>0</v>
      </c>
      <c r="Z198" s="71">
        <f t="shared" si="97"/>
        <v>0</v>
      </c>
      <c r="AA198" s="67">
        <f t="shared" si="98"/>
        <v>0</v>
      </c>
      <c r="AB198" s="67">
        <f t="shared" si="99"/>
        <v>0</v>
      </c>
      <c r="AC198" s="69">
        <f>IF(U198=7,IF(E198&gt;HORAS!$B$97,E198-HORAS!$B$97,0),IF(W198=FALSE,IF(E198&gt;HORAS!$B$97,E198-HORAS!$B$97,0),0))</f>
        <v>0</v>
      </c>
      <c r="AD198" s="71">
        <f t="shared" si="100"/>
        <v>0</v>
      </c>
      <c r="AE198" s="71">
        <f t="shared" si="101"/>
        <v>0</v>
      </c>
      <c r="AF198" s="68">
        <f>IF(AE198&lt;=HORAS!$B$115,0,IF(AE198&lt;=HORAS!$B$116,0.25,IF(AE198&lt;=HORAS!$B$117,0.5,IF(AE198&lt;=HORAS!$B$114,0.75,1))))</f>
        <v>0</v>
      </c>
      <c r="AG198" s="67">
        <f t="shared" si="102"/>
        <v>0</v>
      </c>
      <c r="AH198" s="67">
        <f>IF(AA198&gt;=8,IF(E198&lt;HORAS!$B$97,AF198,0),0)</f>
        <v>0</v>
      </c>
      <c r="AI198" s="67">
        <f>IF(E198&gt;=HORAS!$B$97,AF198,0)</f>
        <v>0</v>
      </c>
      <c r="AJ198" s="67">
        <f t="shared" si="84"/>
        <v>0</v>
      </c>
      <c r="AK198" s="67">
        <f t="shared" si="84"/>
        <v>0</v>
      </c>
      <c r="AL198" s="71">
        <f t="shared" si="103"/>
        <v>0</v>
      </c>
      <c r="AN198" s="59">
        <f t="shared" si="104"/>
        <v>0</v>
      </c>
      <c r="AO198" s="58">
        <f>IF(H198=1,IF(D198&lt;HORAS!$B$104,HORAS!$D$104-HORAS!$B$104,HORAS!$D$104-D198),0)</f>
        <v>0</v>
      </c>
      <c r="AP198" s="58">
        <f>IF(H198=1,IF(E198&gt;HORAS!$C$104,HORAS!$C$104,E198),0)</f>
        <v>0</v>
      </c>
      <c r="AQ198" s="58">
        <f t="shared" si="105"/>
        <v>0</v>
      </c>
      <c r="AR198" s="72">
        <f t="shared" si="106"/>
        <v>0</v>
      </c>
      <c r="AS198" s="72">
        <f t="shared" si="107"/>
        <v>0</v>
      </c>
      <c r="AT198" s="68">
        <f>IF(AS198&lt;=HORAS!$B$115,0,IF(AS198&lt;=HORAS!$B$116,0.25,IF(AS198&lt;=HORAS!$B$117,0.5,IF(AS198&lt;=HORAS!$B$114,0.75,1))))</f>
        <v>0</v>
      </c>
      <c r="AU198" s="67">
        <f t="shared" si="108"/>
        <v>0</v>
      </c>
      <c r="AV198" s="59">
        <f>IF(H198=1,IF(E198&gt;HORAS!$C$104,E198-HORAS!$C$104),0)</f>
        <v>0</v>
      </c>
      <c r="AW198" s="67">
        <f t="shared" si="109"/>
        <v>0</v>
      </c>
      <c r="AX198" s="67">
        <f t="shared" si="110"/>
        <v>0</v>
      </c>
      <c r="AY198" s="68">
        <f>IF(AX198&lt;=HORAS!$B$115,0,IF(AX198&lt;=HORAS!$B$116,0.25,IF(AX198&lt;=HORAS!$B$117,0.5,IF(AX198&lt;=HORAS!$B$114,0.75,1))))</f>
        <v>0</v>
      </c>
      <c r="AZ198" s="67">
        <f t="shared" si="111"/>
        <v>0</v>
      </c>
      <c r="BA198" s="67"/>
    </row>
    <row r="199" spans="1:53" s="72" customFormat="1" hidden="1" x14ac:dyDescent="0.2">
      <c r="A199" s="64" t="s">
        <v>228</v>
      </c>
      <c r="B199" s="64" t="s">
        <v>7</v>
      </c>
      <c r="C199" s="61"/>
      <c r="D199" s="62"/>
      <c r="E199" s="59"/>
      <c r="F199" s="66">
        <f>IF(G199=1,0,IF(E199&gt;HORAS!$B$96,E199-HORAS!$B$96,))</f>
        <v>0</v>
      </c>
      <c r="G199" s="67">
        <f t="shared" si="85"/>
        <v>0</v>
      </c>
      <c r="H199" s="67">
        <f>IF(D199&gt;=HORAS!$B$103,1,0)</f>
        <v>0</v>
      </c>
      <c r="I199" s="68">
        <f t="shared" si="86"/>
        <v>0</v>
      </c>
      <c r="J199" s="68">
        <f>IF(I199&lt;=HORAS!$B$115,0,IF(I199&lt;=HORAS!$B$116,0.25,IF(I199&lt;=HORAS!$B$117,0.5,IF(I199&lt;=HORAS!$B$114,0.75,1))))</f>
        <v>0</v>
      </c>
      <c r="K199" s="69">
        <f>IF(G199=1,0,IF(E199&gt;HORAS!$B$97,E199-HORAS!$B$97,0))</f>
        <v>0</v>
      </c>
      <c r="L199" s="68">
        <f t="shared" si="87"/>
        <v>0</v>
      </c>
      <c r="M199" s="68">
        <f t="shared" si="88"/>
        <v>0</v>
      </c>
      <c r="N199" s="67">
        <f t="shared" si="89"/>
        <v>0</v>
      </c>
      <c r="O199" s="67">
        <f>IF(E199&lt;HORAS!$B$97,J199,0)</f>
        <v>0</v>
      </c>
      <c r="P199" s="67">
        <f t="shared" si="90"/>
        <v>0</v>
      </c>
      <c r="Q199" s="67">
        <f>IF(E199&gt;HORAS!$B$97,J199,0)</f>
        <v>0</v>
      </c>
      <c r="R199" s="67">
        <f t="shared" si="91"/>
        <v>0</v>
      </c>
      <c r="S199" s="67">
        <f t="shared" si="92"/>
        <v>0</v>
      </c>
      <c r="T199" s="67"/>
      <c r="U199" s="67">
        <f t="shared" si="93"/>
        <v>6</v>
      </c>
      <c r="V199" s="70" t="e">
        <f>VLOOKUP(C199,HORAS!$A$120:$A$137,1,FALSE)</f>
        <v>#N/A</v>
      </c>
      <c r="W199" s="67" t="b">
        <f t="shared" si="94"/>
        <v>1</v>
      </c>
      <c r="X199" s="59">
        <f t="shared" si="95"/>
        <v>0</v>
      </c>
      <c r="Y199" s="71">
        <f t="shared" si="96"/>
        <v>0</v>
      </c>
      <c r="Z199" s="71">
        <f t="shared" si="97"/>
        <v>0</v>
      </c>
      <c r="AA199" s="67">
        <f t="shared" si="98"/>
        <v>0</v>
      </c>
      <c r="AB199" s="67">
        <f t="shared" si="99"/>
        <v>0</v>
      </c>
      <c r="AC199" s="69">
        <f>IF(U199=7,IF(E199&gt;HORAS!$B$97,E199-HORAS!$B$97,0),IF(W199=FALSE,IF(E199&gt;HORAS!$B$97,E199-HORAS!$B$97,0),0))</f>
        <v>0</v>
      </c>
      <c r="AD199" s="71">
        <f t="shared" si="100"/>
        <v>0</v>
      </c>
      <c r="AE199" s="71">
        <f t="shared" si="101"/>
        <v>0</v>
      </c>
      <c r="AF199" s="68">
        <f>IF(AE199&lt;=HORAS!$B$115,0,IF(AE199&lt;=HORAS!$B$116,0.25,IF(AE199&lt;=HORAS!$B$117,0.5,IF(AE199&lt;=HORAS!$B$114,0.75,1))))</f>
        <v>0</v>
      </c>
      <c r="AG199" s="67">
        <f t="shared" si="102"/>
        <v>0</v>
      </c>
      <c r="AH199" s="67">
        <f>IF(AA199&gt;=8,IF(E199&lt;HORAS!$B$97,AF199,0),0)</f>
        <v>0</v>
      </c>
      <c r="AI199" s="67">
        <f>IF(E199&gt;=HORAS!$B$97,AF199,0)</f>
        <v>0</v>
      </c>
      <c r="AJ199" s="67">
        <f t="shared" si="84"/>
        <v>0</v>
      </c>
      <c r="AK199" s="67">
        <f t="shared" si="84"/>
        <v>0</v>
      </c>
      <c r="AL199" s="71">
        <f t="shared" si="103"/>
        <v>0</v>
      </c>
      <c r="AN199" s="59">
        <f t="shared" si="104"/>
        <v>0</v>
      </c>
      <c r="AO199" s="58">
        <f>IF(H199=1,IF(D199&lt;HORAS!$B$104,HORAS!$D$104-HORAS!$B$104,HORAS!$D$104-D199),0)</f>
        <v>0</v>
      </c>
      <c r="AP199" s="58">
        <f>IF(H199=1,IF(E199&gt;HORAS!$C$104,HORAS!$C$104,E199),0)</f>
        <v>0</v>
      </c>
      <c r="AQ199" s="58">
        <f t="shared" si="105"/>
        <v>0</v>
      </c>
      <c r="AR199" s="72">
        <f t="shared" si="106"/>
        <v>0</v>
      </c>
      <c r="AS199" s="72">
        <f t="shared" si="107"/>
        <v>0</v>
      </c>
      <c r="AT199" s="68">
        <f>IF(AS199&lt;=HORAS!$B$115,0,IF(AS199&lt;=HORAS!$B$116,0.25,IF(AS199&lt;=HORAS!$B$117,0.5,IF(AS199&lt;=HORAS!$B$114,0.75,1))))</f>
        <v>0</v>
      </c>
      <c r="AU199" s="67">
        <f t="shared" si="108"/>
        <v>0</v>
      </c>
      <c r="AV199" s="59">
        <f>IF(H199=1,IF(E199&gt;HORAS!$C$104,E199-HORAS!$C$104),0)</f>
        <v>0</v>
      </c>
      <c r="AW199" s="67">
        <f t="shared" si="109"/>
        <v>0</v>
      </c>
      <c r="AX199" s="67">
        <f t="shared" si="110"/>
        <v>0</v>
      </c>
      <c r="AY199" s="68">
        <f>IF(AX199&lt;=HORAS!$B$115,0,IF(AX199&lt;=HORAS!$B$116,0.25,IF(AX199&lt;=HORAS!$B$117,0.5,IF(AX199&lt;=HORAS!$B$114,0.75,1))))</f>
        <v>0</v>
      </c>
      <c r="AZ199" s="67">
        <f t="shared" si="111"/>
        <v>0</v>
      </c>
      <c r="BA199" s="67"/>
    </row>
    <row r="200" spans="1:53" s="72" customFormat="1" hidden="1" x14ac:dyDescent="0.2">
      <c r="A200" s="64" t="s">
        <v>228</v>
      </c>
      <c r="B200" s="64" t="s">
        <v>7</v>
      </c>
      <c r="C200" s="61"/>
      <c r="D200" s="62"/>
      <c r="E200" s="59"/>
      <c r="F200" s="66">
        <f>IF(G200=1,0,IF(E200&gt;HORAS!$B$96,E200-HORAS!$B$96,))</f>
        <v>0</v>
      </c>
      <c r="G200" s="67">
        <f t="shared" si="85"/>
        <v>0</v>
      </c>
      <c r="H200" s="67">
        <f>IF(D200&gt;=HORAS!$B$103,1,0)</f>
        <v>0</v>
      </c>
      <c r="I200" s="68">
        <f t="shared" si="86"/>
        <v>0</v>
      </c>
      <c r="J200" s="68">
        <f>IF(I200&lt;=HORAS!$B$115,0,IF(I200&lt;=HORAS!$B$116,0.25,IF(I200&lt;=HORAS!$B$117,0.5,IF(I200&lt;=HORAS!$B$114,0.75,1))))</f>
        <v>0</v>
      </c>
      <c r="K200" s="69">
        <f>IF(G200=1,0,IF(E200&gt;HORAS!$B$97,E200-HORAS!$B$97,0))</f>
        <v>0</v>
      </c>
      <c r="L200" s="68">
        <f t="shared" si="87"/>
        <v>0</v>
      </c>
      <c r="M200" s="68">
        <f t="shared" si="88"/>
        <v>0</v>
      </c>
      <c r="N200" s="67">
        <f t="shared" si="89"/>
        <v>0</v>
      </c>
      <c r="O200" s="67">
        <f>IF(E200&lt;HORAS!$B$97,J200,0)</f>
        <v>0</v>
      </c>
      <c r="P200" s="67">
        <f t="shared" si="90"/>
        <v>0</v>
      </c>
      <c r="Q200" s="67">
        <f>IF(E200&gt;HORAS!$B$97,J200,0)</f>
        <v>0</v>
      </c>
      <c r="R200" s="67">
        <f t="shared" si="91"/>
        <v>0</v>
      </c>
      <c r="S200" s="67">
        <f t="shared" si="92"/>
        <v>0</v>
      </c>
      <c r="T200" s="67"/>
      <c r="U200" s="67">
        <f t="shared" si="93"/>
        <v>6</v>
      </c>
      <c r="V200" s="70" t="e">
        <f>VLOOKUP(C200,HORAS!$A$120:$A$137,1,FALSE)</f>
        <v>#N/A</v>
      </c>
      <c r="W200" s="67" t="b">
        <f t="shared" si="94"/>
        <v>1</v>
      </c>
      <c r="X200" s="59">
        <f t="shared" si="95"/>
        <v>0</v>
      </c>
      <c r="Y200" s="71">
        <f t="shared" si="96"/>
        <v>0</v>
      </c>
      <c r="Z200" s="71">
        <f t="shared" si="97"/>
        <v>0</v>
      </c>
      <c r="AA200" s="67">
        <f t="shared" si="98"/>
        <v>0</v>
      </c>
      <c r="AB200" s="67">
        <f t="shared" si="99"/>
        <v>0</v>
      </c>
      <c r="AC200" s="69">
        <f>IF(U200=7,IF(E200&gt;HORAS!$B$97,E200-HORAS!$B$97,0),IF(W200=FALSE,IF(E200&gt;HORAS!$B$97,E200-HORAS!$B$97,0),0))</f>
        <v>0</v>
      </c>
      <c r="AD200" s="71">
        <f t="shared" si="100"/>
        <v>0</v>
      </c>
      <c r="AE200" s="71">
        <f t="shared" si="101"/>
        <v>0</v>
      </c>
      <c r="AF200" s="68">
        <f>IF(AE200&lt;=HORAS!$B$115,0,IF(AE200&lt;=HORAS!$B$116,0.25,IF(AE200&lt;=HORAS!$B$117,0.5,IF(AE200&lt;=HORAS!$B$114,0.75,1))))</f>
        <v>0</v>
      </c>
      <c r="AG200" s="67">
        <f t="shared" si="102"/>
        <v>0</v>
      </c>
      <c r="AH200" s="67">
        <f>IF(AA200&gt;=8,IF(E200&lt;HORAS!$B$97,AF200,0),0)</f>
        <v>0</v>
      </c>
      <c r="AI200" s="67">
        <f>IF(E200&gt;=HORAS!$B$97,AF200,0)</f>
        <v>0</v>
      </c>
      <c r="AJ200" s="67">
        <f t="shared" si="84"/>
        <v>0</v>
      </c>
      <c r="AK200" s="67">
        <f t="shared" si="84"/>
        <v>0</v>
      </c>
      <c r="AL200" s="71">
        <f t="shared" si="103"/>
        <v>0</v>
      </c>
      <c r="AN200" s="59">
        <f t="shared" si="104"/>
        <v>0</v>
      </c>
      <c r="AO200" s="58">
        <f>IF(H200=1,IF(D200&lt;HORAS!$B$104,HORAS!$D$104-HORAS!$B$104,HORAS!$D$104-D200),0)</f>
        <v>0</v>
      </c>
      <c r="AP200" s="58">
        <f>IF(H200=1,IF(E200&gt;HORAS!$C$104,HORAS!$C$104,E200),0)</f>
        <v>0</v>
      </c>
      <c r="AQ200" s="58">
        <f t="shared" si="105"/>
        <v>0</v>
      </c>
      <c r="AR200" s="72">
        <f t="shared" si="106"/>
        <v>0</v>
      </c>
      <c r="AS200" s="72">
        <f t="shared" si="107"/>
        <v>0</v>
      </c>
      <c r="AT200" s="68">
        <f>IF(AS200&lt;=HORAS!$B$115,0,IF(AS200&lt;=HORAS!$B$116,0.25,IF(AS200&lt;=HORAS!$B$117,0.5,IF(AS200&lt;=HORAS!$B$114,0.75,1))))</f>
        <v>0</v>
      </c>
      <c r="AU200" s="67">
        <f t="shared" si="108"/>
        <v>0</v>
      </c>
      <c r="AV200" s="59">
        <f>IF(H200=1,IF(E200&gt;HORAS!$C$104,E200-HORAS!$C$104),0)</f>
        <v>0</v>
      </c>
      <c r="AW200" s="67">
        <f t="shared" si="109"/>
        <v>0</v>
      </c>
      <c r="AX200" s="67">
        <f t="shared" si="110"/>
        <v>0</v>
      </c>
      <c r="AY200" s="68">
        <f>IF(AX200&lt;=HORAS!$B$115,0,IF(AX200&lt;=HORAS!$B$116,0.25,IF(AX200&lt;=HORAS!$B$117,0.5,IF(AX200&lt;=HORAS!$B$114,0.75,1))))</f>
        <v>0</v>
      </c>
      <c r="AZ200" s="67">
        <f t="shared" si="111"/>
        <v>0</v>
      </c>
      <c r="BA200" s="67"/>
    </row>
    <row r="201" spans="1:53" s="72" customFormat="1" hidden="1" x14ac:dyDescent="0.2">
      <c r="A201" s="64" t="s">
        <v>228</v>
      </c>
      <c r="B201" s="64" t="s">
        <v>7</v>
      </c>
      <c r="C201" s="61"/>
      <c r="D201" s="62"/>
      <c r="E201" s="59"/>
      <c r="F201" s="66">
        <f>IF(G201=1,0,IF(E201&gt;HORAS!$B$96,E201-HORAS!$B$96,))</f>
        <v>0</v>
      </c>
      <c r="G201" s="67">
        <f t="shared" si="85"/>
        <v>0</v>
      </c>
      <c r="H201" s="67">
        <f>IF(D201&gt;=HORAS!$B$103,1,0)</f>
        <v>0</v>
      </c>
      <c r="I201" s="68">
        <f t="shared" si="86"/>
        <v>0</v>
      </c>
      <c r="J201" s="68">
        <f>IF(I201&lt;=HORAS!$B$115,0,IF(I201&lt;=HORAS!$B$116,0.25,IF(I201&lt;=HORAS!$B$117,0.5,IF(I201&lt;=HORAS!$B$114,0.75,1))))</f>
        <v>0</v>
      </c>
      <c r="K201" s="69">
        <f>IF(G201=1,0,IF(E201&gt;HORAS!$B$97,E201-HORAS!$B$97,0))</f>
        <v>0</v>
      </c>
      <c r="L201" s="68">
        <f t="shared" si="87"/>
        <v>0</v>
      </c>
      <c r="M201" s="68">
        <f t="shared" si="88"/>
        <v>0</v>
      </c>
      <c r="N201" s="67">
        <f t="shared" si="89"/>
        <v>0</v>
      </c>
      <c r="O201" s="67">
        <f>IF(E201&lt;HORAS!$B$97,J201,0)</f>
        <v>0</v>
      </c>
      <c r="P201" s="67">
        <f t="shared" si="90"/>
        <v>0</v>
      </c>
      <c r="Q201" s="67">
        <f>IF(E201&gt;HORAS!$B$97,J201,0)</f>
        <v>0</v>
      </c>
      <c r="R201" s="67">
        <f t="shared" si="91"/>
        <v>0</v>
      </c>
      <c r="S201" s="67">
        <f t="shared" si="92"/>
        <v>0</v>
      </c>
      <c r="T201" s="67"/>
      <c r="U201" s="67">
        <f t="shared" si="93"/>
        <v>6</v>
      </c>
      <c r="V201" s="70" t="e">
        <f>VLOOKUP(C201,HORAS!$A$120:$A$137,1,FALSE)</f>
        <v>#N/A</v>
      </c>
      <c r="W201" s="67" t="b">
        <f t="shared" si="94"/>
        <v>1</v>
      </c>
      <c r="X201" s="59">
        <f t="shared" si="95"/>
        <v>0</v>
      </c>
      <c r="Y201" s="71">
        <f t="shared" si="96"/>
        <v>0</v>
      </c>
      <c r="Z201" s="71">
        <f t="shared" si="97"/>
        <v>0</v>
      </c>
      <c r="AA201" s="67">
        <f t="shared" si="98"/>
        <v>0</v>
      </c>
      <c r="AB201" s="67">
        <f t="shared" si="99"/>
        <v>0</v>
      </c>
      <c r="AC201" s="69">
        <f>IF(U201=7,IF(E201&gt;HORAS!$B$97,E201-HORAS!$B$97,0),IF(W201=FALSE,IF(E201&gt;HORAS!$B$97,E201-HORAS!$B$97,0),0))</f>
        <v>0</v>
      </c>
      <c r="AD201" s="71">
        <f t="shared" si="100"/>
        <v>0</v>
      </c>
      <c r="AE201" s="71">
        <f t="shared" si="101"/>
        <v>0</v>
      </c>
      <c r="AF201" s="68">
        <f>IF(AE201&lt;=HORAS!$B$115,0,IF(AE201&lt;=HORAS!$B$116,0.25,IF(AE201&lt;=HORAS!$B$117,0.5,IF(AE201&lt;=HORAS!$B$114,0.75,1))))</f>
        <v>0</v>
      </c>
      <c r="AG201" s="67">
        <f t="shared" si="102"/>
        <v>0</v>
      </c>
      <c r="AH201" s="67">
        <f>IF(AA201&gt;=8,IF(E201&lt;HORAS!$B$97,AF201,0),0)</f>
        <v>0</v>
      </c>
      <c r="AI201" s="67">
        <f>IF(E201&gt;=HORAS!$B$97,AF201,0)</f>
        <v>0</v>
      </c>
      <c r="AJ201" s="67">
        <f t="shared" si="84"/>
        <v>0</v>
      </c>
      <c r="AK201" s="67">
        <f t="shared" si="84"/>
        <v>0</v>
      </c>
      <c r="AL201" s="71">
        <f t="shared" si="103"/>
        <v>0</v>
      </c>
      <c r="AN201" s="59">
        <f t="shared" si="104"/>
        <v>0</v>
      </c>
      <c r="AO201" s="58">
        <f>IF(H201=1,IF(D201&lt;HORAS!$B$104,HORAS!$D$104-HORAS!$B$104,HORAS!$D$104-D201),0)</f>
        <v>0</v>
      </c>
      <c r="AP201" s="58">
        <f>IF(H201=1,IF(E201&gt;HORAS!$C$104,HORAS!$C$104,E201),0)</f>
        <v>0</v>
      </c>
      <c r="AQ201" s="58">
        <f t="shared" si="105"/>
        <v>0</v>
      </c>
      <c r="AR201" s="72">
        <f t="shared" si="106"/>
        <v>0</v>
      </c>
      <c r="AS201" s="72">
        <f t="shared" si="107"/>
        <v>0</v>
      </c>
      <c r="AT201" s="68">
        <f>IF(AS201&lt;=HORAS!$B$115,0,IF(AS201&lt;=HORAS!$B$116,0.25,IF(AS201&lt;=HORAS!$B$117,0.5,IF(AS201&lt;=HORAS!$B$114,0.75,1))))</f>
        <v>0</v>
      </c>
      <c r="AU201" s="67">
        <f t="shared" si="108"/>
        <v>0</v>
      </c>
      <c r="AV201" s="59">
        <f>IF(H201=1,IF(E201&gt;HORAS!$C$104,E201-HORAS!$C$104),0)</f>
        <v>0</v>
      </c>
      <c r="AW201" s="67">
        <f t="shared" si="109"/>
        <v>0</v>
      </c>
      <c r="AX201" s="67">
        <f t="shared" si="110"/>
        <v>0</v>
      </c>
      <c r="AY201" s="68">
        <f>IF(AX201&lt;=HORAS!$B$115,0,IF(AX201&lt;=HORAS!$B$116,0.25,IF(AX201&lt;=HORAS!$B$117,0.5,IF(AX201&lt;=HORAS!$B$114,0.75,1))))</f>
        <v>0</v>
      </c>
      <c r="AZ201" s="67">
        <f t="shared" si="111"/>
        <v>0</v>
      </c>
      <c r="BA201" s="67"/>
    </row>
    <row r="202" spans="1:53" s="72" customFormat="1" hidden="1" x14ac:dyDescent="0.2">
      <c r="A202" s="64" t="s">
        <v>228</v>
      </c>
      <c r="B202" s="64" t="s">
        <v>7</v>
      </c>
      <c r="C202" s="61"/>
      <c r="D202" s="62"/>
      <c r="E202" s="59"/>
      <c r="F202" s="66">
        <f>IF(G202=1,0,IF(E202&gt;HORAS!$B$96,E202-HORAS!$B$96,))</f>
        <v>0</v>
      </c>
      <c r="G202" s="67">
        <f t="shared" si="85"/>
        <v>0</v>
      </c>
      <c r="H202" s="67">
        <f>IF(D202&gt;=HORAS!$B$103,1,0)</f>
        <v>0</v>
      </c>
      <c r="I202" s="68">
        <f t="shared" si="86"/>
        <v>0</v>
      </c>
      <c r="J202" s="68">
        <f>IF(I202&lt;=HORAS!$B$115,0,IF(I202&lt;=HORAS!$B$116,0.25,IF(I202&lt;=HORAS!$B$117,0.5,IF(I202&lt;=HORAS!$B$114,0.75,1))))</f>
        <v>0</v>
      </c>
      <c r="K202" s="69">
        <f>IF(G202=1,0,IF(E202&gt;HORAS!$B$97,E202-HORAS!$B$97,0))</f>
        <v>0</v>
      </c>
      <c r="L202" s="68">
        <f t="shared" si="87"/>
        <v>0</v>
      </c>
      <c r="M202" s="68">
        <f t="shared" si="88"/>
        <v>0</v>
      </c>
      <c r="N202" s="67">
        <f t="shared" si="89"/>
        <v>0</v>
      </c>
      <c r="O202" s="67">
        <f>IF(E202&lt;HORAS!$B$97,J202,0)</f>
        <v>0</v>
      </c>
      <c r="P202" s="67">
        <f t="shared" si="90"/>
        <v>0</v>
      </c>
      <c r="Q202" s="67">
        <f>IF(E202&gt;HORAS!$B$97,J202,0)</f>
        <v>0</v>
      </c>
      <c r="R202" s="67">
        <f t="shared" si="91"/>
        <v>0</v>
      </c>
      <c r="S202" s="67">
        <f t="shared" si="92"/>
        <v>0</v>
      </c>
      <c r="T202" s="67"/>
      <c r="U202" s="67">
        <f t="shared" si="93"/>
        <v>6</v>
      </c>
      <c r="V202" s="70" t="e">
        <f>VLOOKUP(C202,HORAS!$A$120:$A$137,1,FALSE)</f>
        <v>#N/A</v>
      </c>
      <c r="W202" s="67" t="b">
        <f t="shared" si="94"/>
        <v>1</v>
      </c>
      <c r="X202" s="59">
        <f t="shared" si="95"/>
        <v>0</v>
      </c>
      <c r="Y202" s="71">
        <f t="shared" si="96"/>
        <v>0</v>
      </c>
      <c r="Z202" s="71">
        <f t="shared" si="97"/>
        <v>0</v>
      </c>
      <c r="AA202" s="67">
        <f t="shared" si="98"/>
        <v>0</v>
      </c>
      <c r="AB202" s="67">
        <f t="shared" si="99"/>
        <v>0</v>
      </c>
      <c r="AC202" s="69">
        <f>IF(U202=7,IF(E202&gt;HORAS!$B$97,E202-HORAS!$B$97,0),IF(W202=FALSE,IF(E202&gt;HORAS!$B$97,E202-HORAS!$B$97,0),0))</f>
        <v>0</v>
      </c>
      <c r="AD202" s="71">
        <f t="shared" si="100"/>
        <v>0</v>
      </c>
      <c r="AE202" s="71">
        <f t="shared" si="101"/>
        <v>0</v>
      </c>
      <c r="AF202" s="68">
        <f>IF(AE202&lt;=HORAS!$B$115,0,IF(AE202&lt;=HORAS!$B$116,0.25,IF(AE202&lt;=HORAS!$B$117,0.5,IF(AE202&lt;=HORAS!$B$114,0.75,1))))</f>
        <v>0</v>
      </c>
      <c r="AG202" s="67">
        <f t="shared" si="102"/>
        <v>0</v>
      </c>
      <c r="AH202" s="67">
        <f>IF(AA202&gt;=8,IF(E202&lt;HORAS!$B$97,AF202,0),0)</f>
        <v>0</v>
      </c>
      <c r="AI202" s="67">
        <f>IF(E202&gt;=HORAS!$B$97,AF202,0)</f>
        <v>0</v>
      </c>
      <c r="AJ202" s="67">
        <f t="shared" si="84"/>
        <v>0</v>
      </c>
      <c r="AK202" s="67">
        <f t="shared" si="84"/>
        <v>0</v>
      </c>
      <c r="AL202" s="71">
        <f t="shared" si="103"/>
        <v>0</v>
      </c>
      <c r="AN202" s="59">
        <f t="shared" si="104"/>
        <v>0</v>
      </c>
      <c r="AO202" s="58">
        <f>IF(H202=1,IF(D202&lt;HORAS!$B$104,HORAS!$D$104-HORAS!$B$104,HORAS!$D$104-D202),0)</f>
        <v>0</v>
      </c>
      <c r="AP202" s="58">
        <f>IF(H202=1,IF(E202&gt;HORAS!$C$104,HORAS!$C$104,E202),0)</f>
        <v>0</v>
      </c>
      <c r="AQ202" s="58">
        <f t="shared" si="105"/>
        <v>0</v>
      </c>
      <c r="AR202" s="72">
        <f t="shared" si="106"/>
        <v>0</v>
      </c>
      <c r="AS202" s="72">
        <f t="shared" si="107"/>
        <v>0</v>
      </c>
      <c r="AT202" s="68">
        <f>IF(AS202&lt;=HORAS!$B$115,0,IF(AS202&lt;=HORAS!$B$116,0.25,IF(AS202&lt;=HORAS!$B$117,0.5,IF(AS202&lt;=HORAS!$B$114,0.75,1))))</f>
        <v>0</v>
      </c>
      <c r="AU202" s="67">
        <f t="shared" si="108"/>
        <v>0</v>
      </c>
      <c r="AV202" s="59">
        <f>IF(H202=1,IF(E202&gt;HORAS!$C$104,E202-HORAS!$C$104),0)</f>
        <v>0</v>
      </c>
      <c r="AW202" s="67">
        <f t="shared" si="109"/>
        <v>0</v>
      </c>
      <c r="AX202" s="67">
        <f t="shared" si="110"/>
        <v>0</v>
      </c>
      <c r="AY202" s="68">
        <f>IF(AX202&lt;=HORAS!$B$115,0,IF(AX202&lt;=HORAS!$B$116,0.25,IF(AX202&lt;=HORAS!$B$117,0.5,IF(AX202&lt;=HORAS!$B$114,0.75,1))))</f>
        <v>0</v>
      </c>
      <c r="AZ202" s="67">
        <f t="shared" si="111"/>
        <v>0</v>
      </c>
      <c r="BA202" s="67"/>
    </row>
    <row r="203" spans="1:53" s="72" customFormat="1" hidden="1" x14ac:dyDescent="0.2">
      <c r="A203" s="64" t="s">
        <v>228</v>
      </c>
      <c r="B203" s="64" t="s">
        <v>7</v>
      </c>
      <c r="C203" s="61"/>
      <c r="D203" s="62"/>
      <c r="E203" s="59"/>
      <c r="F203" s="66">
        <f>IF(G203=1,0,IF(E203&gt;HORAS!$B$96,E203-HORAS!$B$96,))</f>
        <v>0</v>
      </c>
      <c r="G203" s="67">
        <f t="shared" si="85"/>
        <v>0</v>
      </c>
      <c r="H203" s="67">
        <f>IF(D203&gt;=HORAS!$B$103,1,0)</f>
        <v>0</v>
      </c>
      <c r="I203" s="68">
        <f t="shared" si="86"/>
        <v>0</v>
      </c>
      <c r="J203" s="68">
        <f>IF(I203&lt;=HORAS!$B$115,0,IF(I203&lt;=HORAS!$B$116,0.25,IF(I203&lt;=HORAS!$B$117,0.5,IF(I203&lt;=HORAS!$B$114,0.75,1))))</f>
        <v>0</v>
      </c>
      <c r="K203" s="69">
        <f>IF(G203=1,0,IF(E203&gt;HORAS!$B$97,E203-HORAS!$B$97,0))</f>
        <v>0</v>
      </c>
      <c r="L203" s="68">
        <f t="shared" si="87"/>
        <v>0</v>
      </c>
      <c r="M203" s="68">
        <f t="shared" si="88"/>
        <v>0</v>
      </c>
      <c r="N203" s="67">
        <f t="shared" si="89"/>
        <v>0</v>
      </c>
      <c r="O203" s="67">
        <f>IF(E203&lt;HORAS!$B$97,J203,0)</f>
        <v>0</v>
      </c>
      <c r="P203" s="67">
        <f t="shared" si="90"/>
        <v>0</v>
      </c>
      <c r="Q203" s="67">
        <f>IF(E203&gt;HORAS!$B$97,J203,0)</f>
        <v>0</v>
      </c>
      <c r="R203" s="67">
        <f t="shared" si="91"/>
        <v>0</v>
      </c>
      <c r="S203" s="67">
        <f t="shared" si="92"/>
        <v>0</v>
      </c>
      <c r="T203" s="67"/>
      <c r="U203" s="67">
        <f t="shared" si="93"/>
        <v>6</v>
      </c>
      <c r="V203" s="70" t="e">
        <f>VLOOKUP(C203,HORAS!$A$120:$A$137,1,FALSE)</f>
        <v>#N/A</v>
      </c>
      <c r="W203" s="67" t="b">
        <f t="shared" si="94"/>
        <v>1</v>
      </c>
      <c r="X203" s="59">
        <f t="shared" si="95"/>
        <v>0</v>
      </c>
      <c r="Y203" s="71">
        <f t="shared" si="96"/>
        <v>0</v>
      </c>
      <c r="Z203" s="71">
        <f t="shared" si="97"/>
        <v>0</v>
      </c>
      <c r="AA203" s="67">
        <f t="shared" si="98"/>
        <v>0</v>
      </c>
      <c r="AB203" s="67">
        <f t="shared" si="99"/>
        <v>0</v>
      </c>
      <c r="AC203" s="69">
        <f>IF(U203=7,IF(E203&gt;HORAS!$B$97,E203-HORAS!$B$97,0),IF(W203=FALSE,IF(E203&gt;HORAS!$B$97,E203-HORAS!$B$97,0),0))</f>
        <v>0</v>
      </c>
      <c r="AD203" s="71">
        <f t="shared" si="100"/>
        <v>0</v>
      </c>
      <c r="AE203" s="71">
        <f t="shared" si="101"/>
        <v>0</v>
      </c>
      <c r="AF203" s="68">
        <f>IF(AE203&lt;=HORAS!$B$115,0,IF(AE203&lt;=HORAS!$B$116,0.25,IF(AE203&lt;=HORAS!$B$117,0.5,IF(AE203&lt;=HORAS!$B$114,0.75,1))))</f>
        <v>0</v>
      </c>
      <c r="AG203" s="67">
        <f t="shared" si="102"/>
        <v>0</v>
      </c>
      <c r="AH203" s="67">
        <f>IF(AA203&gt;=8,IF(E203&lt;HORAS!$B$97,AF203,0),0)</f>
        <v>0</v>
      </c>
      <c r="AI203" s="67">
        <f>IF(E203&gt;=HORAS!$B$97,AF203,0)</f>
        <v>0</v>
      </c>
      <c r="AJ203" s="67">
        <f t="shared" si="84"/>
        <v>0</v>
      </c>
      <c r="AK203" s="67">
        <f t="shared" si="84"/>
        <v>0</v>
      </c>
      <c r="AL203" s="71">
        <f t="shared" si="103"/>
        <v>0</v>
      </c>
      <c r="AN203" s="59">
        <f t="shared" si="104"/>
        <v>0</v>
      </c>
      <c r="AO203" s="58">
        <f>IF(H203=1,IF(D203&lt;HORAS!$B$104,HORAS!$D$104-HORAS!$B$104,HORAS!$D$104-D203),0)</f>
        <v>0</v>
      </c>
      <c r="AP203" s="58">
        <f>IF(H203=1,IF(E203&gt;HORAS!$C$104,HORAS!$C$104,E203),0)</f>
        <v>0</v>
      </c>
      <c r="AQ203" s="58">
        <f t="shared" si="105"/>
        <v>0</v>
      </c>
      <c r="AR203" s="72">
        <f t="shared" si="106"/>
        <v>0</v>
      </c>
      <c r="AS203" s="72">
        <f t="shared" si="107"/>
        <v>0</v>
      </c>
      <c r="AT203" s="68">
        <f>IF(AS203&lt;=HORAS!$B$115,0,IF(AS203&lt;=HORAS!$B$116,0.25,IF(AS203&lt;=HORAS!$B$117,0.5,IF(AS203&lt;=HORAS!$B$114,0.75,1))))</f>
        <v>0</v>
      </c>
      <c r="AU203" s="67">
        <f t="shared" si="108"/>
        <v>0</v>
      </c>
      <c r="AV203" s="59">
        <f>IF(H203=1,IF(E203&gt;HORAS!$C$104,E203-HORAS!$C$104),0)</f>
        <v>0</v>
      </c>
      <c r="AW203" s="67">
        <f t="shared" si="109"/>
        <v>0</v>
      </c>
      <c r="AX203" s="67">
        <f t="shared" si="110"/>
        <v>0</v>
      </c>
      <c r="AY203" s="68">
        <f>IF(AX203&lt;=HORAS!$B$115,0,IF(AX203&lt;=HORAS!$B$116,0.25,IF(AX203&lt;=HORAS!$B$117,0.5,IF(AX203&lt;=HORAS!$B$114,0.75,1))))</f>
        <v>0</v>
      </c>
      <c r="AZ203" s="67">
        <f t="shared" si="111"/>
        <v>0</v>
      </c>
      <c r="BA203" s="67"/>
    </row>
    <row r="204" spans="1:53" s="72" customFormat="1" hidden="1" x14ac:dyDescent="0.2">
      <c r="A204" s="64" t="s">
        <v>228</v>
      </c>
      <c r="B204" s="64" t="s">
        <v>7</v>
      </c>
      <c r="C204" s="61"/>
      <c r="D204" s="62"/>
      <c r="E204" s="59"/>
      <c r="F204" s="66">
        <f>IF(G204=1,0,IF(E204&gt;HORAS!$B$96,E204-HORAS!$B$96,))</f>
        <v>0</v>
      </c>
      <c r="G204" s="67">
        <f t="shared" si="85"/>
        <v>0</v>
      </c>
      <c r="H204" s="67">
        <f>IF(D204&gt;=HORAS!$B$103,1,0)</f>
        <v>0</v>
      </c>
      <c r="I204" s="68">
        <f t="shared" si="86"/>
        <v>0</v>
      </c>
      <c r="J204" s="68">
        <f>IF(I204&lt;=HORAS!$B$115,0,IF(I204&lt;=HORAS!$B$116,0.25,IF(I204&lt;=HORAS!$B$117,0.5,IF(I204&lt;=HORAS!$B$114,0.75,1))))</f>
        <v>0</v>
      </c>
      <c r="K204" s="69">
        <f>IF(G204=1,0,IF(E204&gt;HORAS!$B$97,E204-HORAS!$B$97,0))</f>
        <v>0</v>
      </c>
      <c r="L204" s="68">
        <f t="shared" si="87"/>
        <v>0</v>
      </c>
      <c r="M204" s="68">
        <f t="shared" si="88"/>
        <v>0</v>
      </c>
      <c r="N204" s="67">
        <f t="shared" si="89"/>
        <v>0</v>
      </c>
      <c r="O204" s="67">
        <f>IF(E204&lt;HORAS!$B$97,J204,0)</f>
        <v>0</v>
      </c>
      <c r="P204" s="67">
        <f t="shared" si="90"/>
        <v>0</v>
      </c>
      <c r="Q204" s="67">
        <f>IF(E204&gt;HORAS!$B$97,J204,0)</f>
        <v>0</v>
      </c>
      <c r="R204" s="67">
        <f t="shared" si="91"/>
        <v>0</v>
      </c>
      <c r="S204" s="67">
        <f t="shared" si="92"/>
        <v>0</v>
      </c>
      <c r="T204" s="67"/>
      <c r="U204" s="67">
        <f t="shared" si="93"/>
        <v>6</v>
      </c>
      <c r="V204" s="70" t="e">
        <f>VLOOKUP(C204,HORAS!$A$120:$A$137,1,FALSE)</f>
        <v>#N/A</v>
      </c>
      <c r="W204" s="67" t="b">
        <f t="shared" si="94"/>
        <v>1</v>
      </c>
      <c r="X204" s="59">
        <f t="shared" si="95"/>
        <v>0</v>
      </c>
      <c r="Y204" s="71">
        <f t="shared" si="96"/>
        <v>0</v>
      </c>
      <c r="Z204" s="71">
        <f t="shared" si="97"/>
        <v>0</v>
      </c>
      <c r="AA204" s="67">
        <f t="shared" si="98"/>
        <v>0</v>
      </c>
      <c r="AB204" s="67">
        <f t="shared" si="99"/>
        <v>0</v>
      </c>
      <c r="AC204" s="69">
        <f>IF(U204=7,IF(E204&gt;HORAS!$B$97,E204-HORAS!$B$97,0),IF(W204=FALSE,IF(E204&gt;HORAS!$B$97,E204-HORAS!$B$97,0),0))</f>
        <v>0</v>
      </c>
      <c r="AD204" s="71">
        <f t="shared" si="100"/>
        <v>0</v>
      </c>
      <c r="AE204" s="71">
        <f t="shared" si="101"/>
        <v>0</v>
      </c>
      <c r="AF204" s="68">
        <f>IF(AE204&lt;=HORAS!$B$115,0,IF(AE204&lt;=HORAS!$B$116,0.25,IF(AE204&lt;=HORAS!$B$117,0.5,IF(AE204&lt;=HORAS!$B$114,0.75,1))))</f>
        <v>0</v>
      </c>
      <c r="AG204" s="67">
        <f t="shared" si="102"/>
        <v>0</v>
      </c>
      <c r="AH204" s="67">
        <f>IF(AA204&gt;=8,IF(E204&lt;HORAS!$B$97,AF204,0),0)</f>
        <v>0</v>
      </c>
      <c r="AI204" s="67">
        <f>IF(E204&gt;=HORAS!$B$97,AF204,0)</f>
        <v>0</v>
      </c>
      <c r="AJ204" s="67">
        <f t="shared" si="84"/>
        <v>0</v>
      </c>
      <c r="AK204" s="67">
        <f t="shared" si="84"/>
        <v>0</v>
      </c>
      <c r="AL204" s="71">
        <f t="shared" si="103"/>
        <v>0</v>
      </c>
      <c r="AN204" s="59">
        <f t="shared" si="104"/>
        <v>0</v>
      </c>
      <c r="AO204" s="58">
        <f>IF(H204=1,IF(D204&lt;HORAS!$B$104,HORAS!$D$104-HORAS!$B$104,HORAS!$D$104-D204),0)</f>
        <v>0</v>
      </c>
      <c r="AP204" s="58">
        <f>IF(H204=1,IF(E204&gt;HORAS!$C$104,HORAS!$C$104,E204),0)</f>
        <v>0</v>
      </c>
      <c r="AQ204" s="58">
        <f t="shared" si="105"/>
        <v>0</v>
      </c>
      <c r="AR204" s="72">
        <f t="shared" si="106"/>
        <v>0</v>
      </c>
      <c r="AS204" s="72">
        <f t="shared" si="107"/>
        <v>0</v>
      </c>
      <c r="AT204" s="68">
        <f>IF(AS204&lt;=HORAS!$B$115,0,IF(AS204&lt;=HORAS!$B$116,0.25,IF(AS204&lt;=HORAS!$B$117,0.5,IF(AS204&lt;=HORAS!$B$114,0.75,1))))</f>
        <v>0</v>
      </c>
      <c r="AU204" s="67">
        <f t="shared" si="108"/>
        <v>0</v>
      </c>
      <c r="AV204" s="59">
        <f>IF(H204=1,IF(E204&gt;HORAS!$C$104,E204-HORAS!$C$104),0)</f>
        <v>0</v>
      </c>
      <c r="AW204" s="67">
        <f t="shared" si="109"/>
        <v>0</v>
      </c>
      <c r="AX204" s="67">
        <f t="shared" si="110"/>
        <v>0</v>
      </c>
      <c r="AY204" s="68">
        <f>IF(AX204&lt;=HORAS!$B$115,0,IF(AX204&lt;=HORAS!$B$116,0.25,IF(AX204&lt;=HORAS!$B$117,0.5,IF(AX204&lt;=HORAS!$B$114,0.75,1))))</f>
        <v>0</v>
      </c>
      <c r="AZ204" s="67">
        <f t="shared" si="111"/>
        <v>0</v>
      </c>
      <c r="BA204" s="67"/>
    </row>
    <row r="205" spans="1:53" s="72" customFormat="1" x14ac:dyDescent="0.2">
      <c r="A205" s="64" t="s">
        <v>229</v>
      </c>
      <c r="B205" s="64" t="s">
        <v>252</v>
      </c>
      <c r="C205" s="74">
        <v>45665</v>
      </c>
      <c r="D205" s="62">
        <v>0.83333333333333337</v>
      </c>
      <c r="E205" s="59">
        <v>4.1666666666666664E-2</v>
      </c>
      <c r="F205" s="66">
        <f>IF(G205=1,0,IF(E205&gt;HORAS!$B$96,E205-HORAS!$B$96,))</f>
        <v>0</v>
      </c>
      <c r="G205" s="67">
        <f t="shared" si="85"/>
        <v>0</v>
      </c>
      <c r="H205" s="67">
        <f>IF(D205&gt;=HORAS!$B$103,1,0)</f>
        <v>1</v>
      </c>
      <c r="I205" s="68">
        <f t="shared" si="86"/>
        <v>0</v>
      </c>
      <c r="J205" s="68">
        <f>IF(I205&lt;=HORAS!$B$115,0,IF(I205&lt;=HORAS!$B$116,0.25,IF(I205&lt;=HORAS!$B$117,0.5,IF(I205&lt;=HORAS!$B$114,0.75,1))))</f>
        <v>0</v>
      </c>
      <c r="K205" s="69">
        <f>IF(G205=1,0,IF(E205&gt;HORAS!$B$97,E205-HORAS!$B$97,0))</f>
        <v>0</v>
      </c>
      <c r="L205" s="68">
        <f t="shared" si="87"/>
        <v>0</v>
      </c>
      <c r="M205" s="68">
        <f t="shared" si="88"/>
        <v>0</v>
      </c>
      <c r="N205" s="67">
        <f t="shared" si="89"/>
        <v>0</v>
      </c>
      <c r="O205" s="67">
        <f>IF(E205&lt;HORAS!$B$97,J205,0)</f>
        <v>0</v>
      </c>
      <c r="P205" s="67">
        <f t="shared" si="90"/>
        <v>0</v>
      </c>
      <c r="Q205" s="67">
        <f>IF(E205&gt;HORAS!$B$97,J205,0)</f>
        <v>0</v>
      </c>
      <c r="R205" s="100">
        <v>1</v>
      </c>
      <c r="S205" s="67">
        <f t="shared" si="92"/>
        <v>0</v>
      </c>
      <c r="T205" s="67"/>
      <c r="U205" s="67">
        <f t="shared" si="93"/>
        <v>3</v>
      </c>
      <c r="V205" s="70" t="e">
        <f>VLOOKUP(C205,HORAS!$A$120:$A$137,1,FALSE)</f>
        <v>#N/A</v>
      </c>
      <c r="W205" s="67" t="b">
        <f t="shared" si="94"/>
        <v>1</v>
      </c>
      <c r="X205" s="59">
        <f t="shared" si="95"/>
        <v>0</v>
      </c>
      <c r="Y205" s="71">
        <f t="shared" si="96"/>
        <v>0</v>
      </c>
      <c r="Z205" s="71">
        <f t="shared" si="97"/>
        <v>0</v>
      </c>
      <c r="AA205" s="67">
        <f t="shared" si="98"/>
        <v>0</v>
      </c>
      <c r="AB205" s="67">
        <f t="shared" si="99"/>
        <v>0</v>
      </c>
      <c r="AC205" s="69">
        <f>IF(U205=7,IF(E205&gt;HORAS!$B$97,E205-HORAS!$B$97,0),IF(W205=FALSE,IF(E205&gt;HORAS!$B$97,E205-HORAS!$B$97,0),0))</f>
        <v>0</v>
      </c>
      <c r="AD205" s="71">
        <f t="shared" si="100"/>
        <v>0</v>
      </c>
      <c r="AE205" s="71">
        <f t="shared" si="101"/>
        <v>0</v>
      </c>
      <c r="AF205" s="68">
        <f>IF(AE205&lt;=HORAS!$B$115,0,IF(AE205&lt;=HORAS!$B$116,0.25,IF(AE205&lt;=HORAS!$B$117,0.5,IF(AE205&lt;=HORAS!$B$114,0.75,1))))</f>
        <v>0</v>
      </c>
      <c r="AG205" s="67">
        <f t="shared" si="102"/>
        <v>0</v>
      </c>
      <c r="AH205" s="67">
        <f>IF(AA205&gt;=8,IF(E205&lt;HORAS!$B$97,AF205,0),0)</f>
        <v>0</v>
      </c>
      <c r="AI205" s="67">
        <f>IF(E205&gt;=HORAS!$B$97,AF205,0)</f>
        <v>0</v>
      </c>
      <c r="AJ205" s="67">
        <f t="shared" si="84"/>
        <v>0</v>
      </c>
      <c r="AK205" s="67">
        <f t="shared" si="84"/>
        <v>0</v>
      </c>
      <c r="AL205" s="71">
        <f t="shared" si="103"/>
        <v>0</v>
      </c>
      <c r="AN205" s="59">
        <f t="shared" si="104"/>
        <v>11.208333333333332</v>
      </c>
      <c r="AO205" s="58">
        <f>IF(H205=1,IF(D205&lt;HORAS!$B$104,HORAS!$D$104-HORAS!$B$104,HORAS!$D$104-D205),0)</f>
        <v>23.125</v>
      </c>
      <c r="AP205" s="58">
        <f>IF(H205=1,IF(E205&gt;HORAS!$C$104,HORAS!$C$104,E205),0)</f>
        <v>4.1666666666666664E-2</v>
      </c>
      <c r="AQ205" s="58">
        <f t="shared" si="105"/>
        <v>23.166666666666668</v>
      </c>
      <c r="AR205" s="72">
        <f t="shared" si="106"/>
        <v>4</v>
      </c>
      <c r="AS205" s="72">
        <f t="shared" si="107"/>
        <v>0</v>
      </c>
      <c r="AT205" s="68">
        <f>IF(AS205&lt;=HORAS!$B$115,0,IF(AS205&lt;=HORAS!$B$116,0.25,IF(AS205&lt;=HORAS!$B$117,0.5,IF(AS205&lt;=HORAS!$B$114,0.75,1))))</f>
        <v>0</v>
      </c>
      <c r="AU205" s="100">
        <f t="shared" si="108"/>
        <v>4</v>
      </c>
      <c r="AV205" s="59" t="b">
        <f>IF(H205=1,IF(E205&gt;HORAS!$C$104,E205-HORAS!$C$104),0)</f>
        <v>0</v>
      </c>
      <c r="AW205" s="67">
        <f t="shared" si="109"/>
        <v>0</v>
      </c>
      <c r="AX205" s="67">
        <f t="shared" si="110"/>
        <v>0</v>
      </c>
      <c r="AY205" s="68">
        <f>IF(AX205&lt;=HORAS!$B$115,0,IF(AX205&lt;=HORAS!$B$116,0.25,IF(AX205&lt;=HORAS!$B$117,0.5,IF(AX205&lt;=HORAS!$B$114,0.75,1))))</f>
        <v>0</v>
      </c>
      <c r="AZ205" s="67">
        <f t="shared" si="111"/>
        <v>0</v>
      </c>
      <c r="BA205" s="67"/>
    </row>
    <row r="206" spans="1:53" s="72" customFormat="1" x14ac:dyDescent="0.2">
      <c r="A206" s="64" t="s">
        <v>229</v>
      </c>
      <c r="B206" s="64" t="s">
        <v>252</v>
      </c>
      <c r="C206" s="74">
        <v>45667</v>
      </c>
      <c r="D206" s="62">
        <v>0.65625</v>
      </c>
      <c r="E206" s="59">
        <v>0.79166666666666663</v>
      </c>
      <c r="F206" s="66">
        <f>IF(G206=1,0,IF(E206&gt;HORAS!$B$96,E206-HORAS!$B$96,))</f>
        <v>0.13541666666666663</v>
      </c>
      <c r="G206" s="67">
        <f t="shared" si="85"/>
        <v>0</v>
      </c>
      <c r="H206" s="67">
        <f>IF(D206&gt;=HORAS!$B$103,1,0)</f>
        <v>0</v>
      </c>
      <c r="I206" s="68">
        <f t="shared" si="86"/>
        <v>15</v>
      </c>
      <c r="J206" s="68">
        <f>IF(I206&lt;=HORAS!$B$115,0,IF(I206&lt;=HORAS!$B$116,0.25,IF(I206&lt;=HORAS!$B$117,0.5,IF(I206&lt;=HORAS!$B$114,0.75,1))))</f>
        <v>0.25</v>
      </c>
      <c r="K206" s="69">
        <f>IF(G206=1,0,IF(E206&gt;HORAS!$B$97,E206-HORAS!$B$97,0))</f>
        <v>0</v>
      </c>
      <c r="L206" s="68">
        <f t="shared" si="87"/>
        <v>0</v>
      </c>
      <c r="M206" s="68">
        <f t="shared" si="88"/>
        <v>3</v>
      </c>
      <c r="N206" s="67">
        <f t="shared" si="89"/>
        <v>3</v>
      </c>
      <c r="O206" s="67">
        <f>IF(E206&lt;HORAS!$B$97,J206,0)</f>
        <v>0.25</v>
      </c>
      <c r="P206" s="67">
        <f t="shared" si="90"/>
        <v>0</v>
      </c>
      <c r="Q206" s="67">
        <f>IF(E206&gt;HORAS!$B$97,J206,0)</f>
        <v>0</v>
      </c>
      <c r="R206" s="100">
        <f t="shared" si="91"/>
        <v>3.25</v>
      </c>
      <c r="S206" s="67">
        <f t="shared" si="92"/>
        <v>0</v>
      </c>
      <c r="T206" s="67"/>
      <c r="U206" s="67">
        <f t="shared" si="93"/>
        <v>5</v>
      </c>
      <c r="V206" s="70" t="e">
        <f>VLOOKUP(C206,HORAS!$A$120:$A$137,1,FALSE)</f>
        <v>#N/A</v>
      </c>
      <c r="W206" s="67" t="b">
        <f t="shared" si="94"/>
        <v>1</v>
      </c>
      <c r="X206" s="59">
        <f t="shared" si="95"/>
        <v>0</v>
      </c>
      <c r="Y206" s="71">
        <f t="shared" si="96"/>
        <v>0</v>
      </c>
      <c r="Z206" s="71">
        <f t="shared" si="97"/>
        <v>0</v>
      </c>
      <c r="AA206" s="67">
        <f t="shared" si="98"/>
        <v>0</v>
      </c>
      <c r="AB206" s="67">
        <f t="shared" si="99"/>
        <v>0</v>
      </c>
      <c r="AC206" s="69">
        <f>IF(U206=7,IF(E206&gt;HORAS!$B$97,E206-HORAS!$B$97,0),IF(W206=FALSE,IF(E206&gt;HORAS!$B$97,E206-HORAS!$B$97,0),0))</f>
        <v>0</v>
      </c>
      <c r="AD206" s="71">
        <f t="shared" si="100"/>
        <v>0</v>
      </c>
      <c r="AE206" s="71">
        <f t="shared" si="101"/>
        <v>0</v>
      </c>
      <c r="AF206" s="68">
        <f>IF(AE206&lt;=HORAS!$B$115,0,IF(AE206&lt;=HORAS!$B$116,0.25,IF(AE206&lt;=HORAS!$B$117,0.5,IF(AE206&lt;=HORAS!$B$114,0.75,1))))</f>
        <v>0</v>
      </c>
      <c r="AG206" s="67">
        <f t="shared" si="102"/>
        <v>0</v>
      </c>
      <c r="AH206" s="67">
        <f>IF(AA206&gt;=8,IF(E206&lt;HORAS!$B$97,AF206,0),0)</f>
        <v>0</v>
      </c>
      <c r="AI206" s="67">
        <f>IF(E206&gt;=HORAS!$B$97,AF206,0)</f>
        <v>0</v>
      </c>
      <c r="AJ206" s="67">
        <f t="shared" si="84"/>
        <v>0</v>
      </c>
      <c r="AK206" s="67">
        <f t="shared" si="84"/>
        <v>0</v>
      </c>
      <c r="AL206" s="71">
        <f t="shared" si="103"/>
        <v>0</v>
      </c>
      <c r="AN206" s="59">
        <f t="shared" si="104"/>
        <v>0</v>
      </c>
      <c r="AO206" s="58">
        <f>IF(H206=1,IF(D206&lt;HORAS!$B$104,HORAS!$D$104-HORAS!$B$104,HORAS!$D$104-D206),0)</f>
        <v>0</v>
      </c>
      <c r="AP206" s="58">
        <f>IF(H206=1,IF(E206&gt;HORAS!$C$104,HORAS!$C$104,E206),0)</f>
        <v>0</v>
      </c>
      <c r="AQ206" s="58">
        <f t="shared" si="105"/>
        <v>0</v>
      </c>
      <c r="AR206" s="72">
        <f t="shared" si="106"/>
        <v>0</v>
      </c>
      <c r="AS206" s="72">
        <f t="shared" si="107"/>
        <v>0</v>
      </c>
      <c r="AT206" s="68">
        <f>IF(AS206&lt;=HORAS!$B$115,0,IF(AS206&lt;=HORAS!$B$116,0.25,IF(AS206&lt;=HORAS!$B$117,0.5,IF(AS206&lt;=HORAS!$B$114,0.75,1))))</f>
        <v>0</v>
      </c>
      <c r="AU206" s="67">
        <f t="shared" si="108"/>
        <v>0</v>
      </c>
      <c r="AV206" s="59">
        <f>IF(H206=1,IF(E206&gt;HORAS!$C$104,E206-HORAS!$C$104),0)</f>
        <v>0</v>
      </c>
      <c r="AW206" s="67">
        <f t="shared" si="109"/>
        <v>0</v>
      </c>
      <c r="AX206" s="67">
        <f t="shared" si="110"/>
        <v>0</v>
      </c>
      <c r="AY206" s="68">
        <f>IF(AX206&lt;=HORAS!$B$115,0,IF(AX206&lt;=HORAS!$B$116,0.25,IF(AX206&lt;=HORAS!$B$117,0.5,IF(AX206&lt;=HORAS!$B$114,0.75,1))))</f>
        <v>0</v>
      </c>
      <c r="AZ206" s="67">
        <f t="shared" si="111"/>
        <v>0</v>
      </c>
      <c r="BA206" s="67"/>
    </row>
    <row r="207" spans="1:53" s="72" customFormat="1" hidden="1" x14ac:dyDescent="0.2">
      <c r="A207" s="64" t="s">
        <v>230</v>
      </c>
      <c r="B207" s="64" t="s">
        <v>7</v>
      </c>
      <c r="C207" s="61"/>
      <c r="D207" s="62"/>
      <c r="E207" s="59"/>
      <c r="F207" s="66">
        <f>IF(G207=1,0,IF(E207&gt;HORAS!$B$96,E207-HORAS!$B$96,))</f>
        <v>0</v>
      </c>
      <c r="G207" s="67">
        <f t="shared" si="85"/>
        <v>0</v>
      </c>
      <c r="H207" s="67">
        <f>IF(D207&gt;=HORAS!$B$103,1,0)</f>
        <v>0</v>
      </c>
      <c r="I207" s="68">
        <f t="shared" si="86"/>
        <v>0</v>
      </c>
      <c r="J207" s="68">
        <f>IF(I207&lt;=HORAS!$B$115,0,IF(I207&lt;=HORAS!$B$116,0.25,IF(I207&lt;=HORAS!$B$117,0.5,IF(I207&lt;=HORAS!$B$114,0.75,1))))</f>
        <v>0</v>
      </c>
      <c r="K207" s="69">
        <f>IF(G207=1,0,IF(E207&gt;HORAS!$B$97,E207-HORAS!$B$97,0))</f>
        <v>0</v>
      </c>
      <c r="L207" s="68">
        <f t="shared" si="87"/>
        <v>0</v>
      </c>
      <c r="M207" s="68">
        <f t="shared" si="88"/>
        <v>0</v>
      </c>
      <c r="N207" s="67">
        <f t="shared" si="89"/>
        <v>0</v>
      </c>
      <c r="O207" s="67">
        <f>IF(E207&lt;HORAS!$B$97,J207,0)</f>
        <v>0</v>
      </c>
      <c r="P207" s="67">
        <f t="shared" si="90"/>
        <v>0</v>
      </c>
      <c r="Q207" s="67">
        <f>IF(E207&gt;HORAS!$B$97,J207,0)</f>
        <v>0</v>
      </c>
      <c r="R207" s="67">
        <f t="shared" si="91"/>
        <v>0</v>
      </c>
      <c r="S207" s="67">
        <f t="shared" si="92"/>
        <v>0</v>
      </c>
      <c r="T207" s="67"/>
      <c r="U207" s="67">
        <f t="shared" si="93"/>
        <v>6</v>
      </c>
      <c r="V207" s="70" t="e">
        <f>VLOOKUP(C207,HORAS!$A$120:$A$137,1,FALSE)</f>
        <v>#N/A</v>
      </c>
      <c r="W207" s="67" t="b">
        <f t="shared" si="94"/>
        <v>1</v>
      </c>
      <c r="X207" s="59">
        <f t="shared" si="95"/>
        <v>0</v>
      </c>
      <c r="Y207" s="71">
        <f t="shared" si="96"/>
        <v>0</v>
      </c>
      <c r="Z207" s="71">
        <f t="shared" si="97"/>
        <v>0</v>
      </c>
      <c r="AA207" s="67">
        <f t="shared" si="98"/>
        <v>0</v>
      </c>
      <c r="AB207" s="67">
        <f t="shared" si="99"/>
        <v>0</v>
      </c>
      <c r="AC207" s="69">
        <f>IF(U207=7,IF(E207&gt;HORAS!$B$97,E207-HORAS!$B$97,0),IF(W207=FALSE,IF(E207&gt;HORAS!$B$97,E207-HORAS!$B$97,0),0))</f>
        <v>0</v>
      </c>
      <c r="AD207" s="71">
        <f t="shared" si="100"/>
        <v>0</v>
      </c>
      <c r="AE207" s="71">
        <f t="shared" si="101"/>
        <v>0</v>
      </c>
      <c r="AF207" s="68">
        <f>IF(AE207&lt;=HORAS!$B$115,0,IF(AE207&lt;=HORAS!$B$116,0.25,IF(AE207&lt;=HORAS!$B$117,0.5,IF(AE207&lt;=HORAS!$B$114,0.75,1))))</f>
        <v>0</v>
      </c>
      <c r="AG207" s="67">
        <f t="shared" si="102"/>
        <v>0</v>
      </c>
      <c r="AH207" s="67">
        <f>IF(AA207&gt;=8,IF(E207&lt;HORAS!$B$97,AF207,0),0)</f>
        <v>0</v>
      </c>
      <c r="AI207" s="67">
        <f>IF(E207&gt;=HORAS!$B$97,AF207,0)</f>
        <v>0</v>
      </c>
      <c r="AJ207" s="67">
        <f t="shared" ref="AJ207:AK259" si="112">AA207+AG207</f>
        <v>0</v>
      </c>
      <c r="AK207" s="67">
        <f t="shared" si="112"/>
        <v>0</v>
      </c>
      <c r="AL207" s="71">
        <f t="shared" si="103"/>
        <v>0</v>
      </c>
      <c r="AN207" s="59">
        <f t="shared" si="104"/>
        <v>0</v>
      </c>
      <c r="AO207" s="58">
        <f>IF(H207=1,IF(D207&lt;HORAS!$B$104,HORAS!$D$104-HORAS!$B$104,HORAS!$D$104-D207),0)</f>
        <v>0</v>
      </c>
      <c r="AP207" s="58">
        <f>IF(H207=1,IF(E207&gt;HORAS!$C$104,HORAS!$C$104,E207),0)</f>
        <v>0</v>
      </c>
      <c r="AQ207" s="58">
        <f t="shared" si="105"/>
        <v>0</v>
      </c>
      <c r="AR207" s="72">
        <f t="shared" si="106"/>
        <v>0</v>
      </c>
      <c r="AS207" s="72">
        <f t="shared" si="107"/>
        <v>0</v>
      </c>
      <c r="AT207" s="68">
        <f>IF(AS207&lt;=HORAS!$B$115,0,IF(AS207&lt;=HORAS!$B$116,0.25,IF(AS207&lt;=HORAS!$B$117,0.5,IF(AS207&lt;=HORAS!$B$114,0.75,1))))</f>
        <v>0</v>
      </c>
      <c r="AU207" s="67">
        <f t="shared" si="108"/>
        <v>0</v>
      </c>
      <c r="AV207" s="59">
        <f>IF(H207=1,IF(E207&gt;HORAS!$C$104,E207-HORAS!$C$104),0)</f>
        <v>0</v>
      </c>
      <c r="AW207" s="67">
        <f t="shared" si="109"/>
        <v>0</v>
      </c>
      <c r="AX207" s="67">
        <f t="shared" si="110"/>
        <v>0</v>
      </c>
      <c r="AY207" s="68">
        <f>IF(AX207&lt;=HORAS!$B$115,0,IF(AX207&lt;=HORAS!$B$116,0.25,IF(AX207&lt;=HORAS!$B$117,0.5,IF(AX207&lt;=HORAS!$B$114,0.75,1))))</f>
        <v>0</v>
      </c>
      <c r="AZ207" s="67">
        <f t="shared" si="111"/>
        <v>0</v>
      </c>
      <c r="BA207" s="67"/>
    </row>
    <row r="208" spans="1:53" s="72" customFormat="1" hidden="1" x14ac:dyDescent="0.2">
      <c r="A208" s="64" t="s">
        <v>230</v>
      </c>
      <c r="B208" s="64" t="s">
        <v>7</v>
      </c>
      <c r="C208" s="61"/>
      <c r="D208" s="62"/>
      <c r="E208" s="59"/>
      <c r="F208" s="66">
        <f>IF(G208=1,0,IF(E208&gt;HORAS!$B$96,E208-HORAS!$B$96,))</f>
        <v>0</v>
      </c>
      <c r="G208" s="67">
        <f t="shared" si="85"/>
        <v>0</v>
      </c>
      <c r="H208" s="67">
        <f>IF(D208&gt;=HORAS!$B$103,1,0)</f>
        <v>0</v>
      </c>
      <c r="I208" s="68">
        <f t="shared" si="86"/>
        <v>0</v>
      </c>
      <c r="J208" s="68">
        <f>IF(I208&lt;=HORAS!$B$115,0,IF(I208&lt;=HORAS!$B$116,0.25,IF(I208&lt;=HORAS!$B$117,0.5,IF(I208&lt;=HORAS!$B$114,0.75,1))))</f>
        <v>0</v>
      </c>
      <c r="K208" s="69">
        <f>IF(G208=1,0,IF(E208&gt;HORAS!$B$97,E208-HORAS!$B$97,0))</f>
        <v>0</v>
      </c>
      <c r="L208" s="68">
        <f t="shared" si="87"/>
        <v>0</v>
      </c>
      <c r="M208" s="68">
        <f t="shared" si="88"/>
        <v>0</v>
      </c>
      <c r="N208" s="67">
        <f t="shared" si="89"/>
        <v>0</v>
      </c>
      <c r="O208" s="67">
        <f>IF(E208&lt;HORAS!$B$97,J208,0)</f>
        <v>0</v>
      </c>
      <c r="P208" s="67">
        <f t="shared" si="90"/>
        <v>0</v>
      </c>
      <c r="Q208" s="67">
        <f>IF(E208&gt;HORAS!$B$97,J208,0)</f>
        <v>0</v>
      </c>
      <c r="R208" s="67">
        <f t="shared" si="91"/>
        <v>0</v>
      </c>
      <c r="S208" s="67">
        <f t="shared" si="92"/>
        <v>0</v>
      </c>
      <c r="T208" s="67"/>
      <c r="U208" s="67">
        <f t="shared" si="93"/>
        <v>6</v>
      </c>
      <c r="V208" s="70" t="e">
        <f>VLOOKUP(C208,HORAS!$A$120:$A$137,1,FALSE)</f>
        <v>#N/A</v>
      </c>
      <c r="W208" s="67" t="b">
        <f t="shared" si="94"/>
        <v>1</v>
      </c>
      <c r="X208" s="59">
        <f t="shared" si="95"/>
        <v>0</v>
      </c>
      <c r="Y208" s="71">
        <f t="shared" si="96"/>
        <v>0</v>
      </c>
      <c r="Z208" s="71">
        <f t="shared" si="97"/>
        <v>0</v>
      </c>
      <c r="AA208" s="67">
        <f t="shared" si="98"/>
        <v>0</v>
      </c>
      <c r="AB208" s="67">
        <f t="shared" si="99"/>
        <v>0</v>
      </c>
      <c r="AC208" s="69">
        <f>IF(U208=7,IF(E208&gt;HORAS!$B$97,E208-HORAS!$B$97,0),IF(W208=FALSE,IF(E208&gt;HORAS!$B$97,E208-HORAS!$B$97,0),0))</f>
        <v>0</v>
      </c>
      <c r="AD208" s="71">
        <f t="shared" si="100"/>
        <v>0</v>
      </c>
      <c r="AE208" s="71">
        <f t="shared" si="101"/>
        <v>0</v>
      </c>
      <c r="AF208" s="68">
        <f>IF(AE208&lt;=HORAS!$B$115,0,IF(AE208&lt;=HORAS!$B$116,0.25,IF(AE208&lt;=HORAS!$B$117,0.5,IF(AE208&lt;=HORAS!$B$114,0.75,1))))</f>
        <v>0</v>
      </c>
      <c r="AG208" s="67">
        <f t="shared" si="102"/>
        <v>0</v>
      </c>
      <c r="AH208" s="67">
        <f>IF(AA208&gt;=8,IF(E208&lt;HORAS!$B$97,AF208,0),0)</f>
        <v>0</v>
      </c>
      <c r="AI208" s="67">
        <f>IF(E208&gt;=HORAS!$B$97,AF208,0)</f>
        <v>0</v>
      </c>
      <c r="AJ208" s="67">
        <f t="shared" si="112"/>
        <v>0</v>
      </c>
      <c r="AK208" s="67">
        <f t="shared" si="112"/>
        <v>0</v>
      </c>
      <c r="AL208" s="71">
        <f t="shared" si="103"/>
        <v>0</v>
      </c>
      <c r="AN208" s="59">
        <f t="shared" si="104"/>
        <v>0</v>
      </c>
      <c r="AO208" s="58">
        <f>IF(H208=1,IF(D208&lt;HORAS!$B$104,HORAS!$D$104-HORAS!$B$104,HORAS!$D$104-D208),0)</f>
        <v>0</v>
      </c>
      <c r="AP208" s="58">
        <f>IF(H208=1,IF(E208&gt;HORAS!$C$104,HORAS!$C$104,E208),0)</f>
        <v>0</v>
      </c>
      <c r="AQ208" s="58">
        <f t="shared" si="105"/>
        <v>0</v>
      </c>
      <c r="AR208" s="72">
        <f t="shared" si="106"/>
        <v>0</v>
      </c>
      <c r="AS208" s="72">
        <f t="shared" si="107"/>
        <v>0</v>
      </c>
      <c r="AT208" s="68">
        <f>IF(AS208&lt;=HORAS!$B$115,0,IF(AS208&lt;=HORAS!$B$116,0.25,IF(AS208&lt;=HORAS!$B$117,0.5,IF(AS208&lt;=HORAS!$B$114,0.75,1))))</f>
        <v>0</v>
      </c>
      <c r="AU208" s="67">
        <f t="shared" si="108"/>
        <v>0</v>
      </c>
      <c r="AV208" s="59">
        <f>IF(H208=1,IF(E208&gt;HORAS!$C$104,E208-HORAS!$C$104),0)</f>
        <v>0</v>
      </c>
      <c r="AW208" s="67">
        <f t="shared" si="109"/>
        <v>0</v>
      </c>
      <c r="AX208" s="67">
        <f t="shared" si="110"/>
        <v>0</v>
      </c>
      <c r="AY208" s="68">
        <f>IF(AX208&lt;=HORAS!$B$115,0,IF(AX208&lt;=HORAS!$B$116,0.25,IF(AX208&lt;=HORAS!$B$117,0.5,IF(AX208&lt;=HORAS!$B$114,0.75,1))))</f>
        <v>0</v>
      </c>
      <c r="AZ208" s="67">
        <f t="shared" si="111"/>
        <v>0</v>
      </c>
      <c r="BA208" s="67"/>
    </row>
    <row r="209" spans="1:53" s="72" customFormat="1" hidden="1" x14ac:dyDescent="0.2">
      <c r="A209" s="64" t="s">
        <v>230</v>
      </c>
      <c r="B209" s="64" t="s">
        <v>7</v>
      </c>
      <c r="C209" s="61"/>
      <c r="D209" s="62"/>
      <c r="E209" s="59"/>
      <c r="F209" s="66">
        <f>IF(G209=1,0,IF(E209&gt;HORAS!$B$96,E209-HORAS!$B$96,))</f>
        <v>0</v>
      </c>
      <c r="G209" s="67">
        <f t="shared" si="85"/>
        <v>0</v>
      </c>
      <c r="H209" s="67">
        <f>IF(D209&gt;=HORAS!$B$103,1,0)</f>
        <v>0</v>
      </c>
      <c r="I209" s="68">
        <f t="shared" si="86"/>
        <v>0</v>
      </c>
      <c r="J209" s="68">
        <f>IF(I209&lt;=HORAS!$B$115,0,IF(I209&lt;=HORAS!$B$116,0.25,IF(I209&lt;=HORAS!$B$117,0.5,IF(I209&lt;=HORAS!$B$114,0.75,1))))</f>
        <v>0</v>
      </c>
      <c r="K209" s="69">
        <f>IF(G209=1,0,IF(E209&gt;HORAS!$B$97,E209-HORAS!$B$97,0))</f>
        <v>0</v>
      </c>
      <c r="L209" s="68">
        <f t="shared" si="87"/>
        <v>0</v>
      </c>
      <c r="M209" s="68">
        <f t="shared" si="88"/>
        <v>0</v>
      </c>
      <c r="N209" s="67">
        <f t="shared" si="89"/>
        <v>0</v>
      </c>
      <c r="O209" s="67">
        <f>IF(E209&lt;HORAS!$B$97,J209,0)</f>
        <v>0</v>
      </c>
      <c r="P209" s="67">
        <f t="shared" si="90"/>
        <v>0</v>
      </c>
      <c r="Q209" s="67">
        <f>IF(E209&gt;HORAS!$B$97,J209,0)</f>
        <v>0</v>
      </c>
      <c r="R209" s="67">
        <f t="shared" si="91"/>
        <v>0</v>
      </c>
      <c r="S209" s="67">
        <f t="shared" si="92"/>
        <v>0</v>
      </c>
      <c r="T209" s="67"/>
      <c r="U209" s="67">
        <f t="shared" si="93"/>
        <v>6</v>
      </c>
      <c r="V209" s="70" t="e">
        <f>VLOOKUP(C209,HORAS!$A$120:$A$137,1,FALSE)</f>
        <v>#N/A</v>
      </c>
      <c r="W209" s="67" t="b">
        <f t="shared" si="94"/>
        <v>1</v>
      </c>
      <c r="X209" s="59">
        <f t="shared" si="95"/>
        <v>0</v>
      </c>
      <c r="Y209" s="71">
        <f t="shared" si="96"/>
        <v>0</v>
      </c>
      <c r="Z209" s="71">
        <f t="shared" si="97"/>
        <v>0</v>
      </c>
      <c r="AA209" s="67">
        <f t="shared" si="98"/>
        <v>0</v>
      </c>
      <c r="AB209" s="67">
        <f t="shared" si="99"/>
        <v>0</v>
      </c>
      <c r="AC209" s="69">
        <f>IF(U209=7,IF(E209&gt;HORAS!$B$97,E209-HORAS!$B$97,0),IF(W209=FALSE,IF(E209&gt;HORAS!$B$97,E209-HORAS!$B$97,0),0))</f>
        <v>0</v>
      </c>
      <c r="AD209" s="71">
        <f t="shared" si="100"/>
        <v>0</v>
      </c>
      <c r="AE209" s="71">
        <f t="shared" si="101"/>
        <v>0</v>
      </c>
      <c r="AF209" s="68">
        <f>IF(AE209&lt;=HORAS!$B$115,0,IF(AE209&lt;=HORAS!$B$116,0.25,IF(AE209&lt;=HORAS!$B$117,0.5,IF(AE209&lt;=HORAS!$B$114,0.75,1))))</f>
        <v>0</v>
      </c>
      <c r="AG209" s="67">
        <f t="shared" si="102"/>
        <v>0</v>
      </c>
      <c r="AH209" s="67">
        <f>IF(AA209&gt;=8,IF(E209&lt;HORAS!$B$97,AF209,0),0)</f>
        <v>0</v>
      </c>
      <c r="AI209" s="67">
        <f>IF(E209&gt;=HORAS!$B$97,AF209,0)</f>
        <v>0</v>
      </c>
      <c r="AJ209" s="67">
        <f t="shared" si="112"/>
        <v>0</v>
      </c>
      <c r="AK209" s="67">
        <f t="shared" si="112"/>
        <v>0</v>
      </c>
      <c r="AL209" s="71">
        <f t="shared" si="103"/>
        <v>0</v>
      </c>
      <c r="AN209" s="59">
        <f t="shared" si="104"/>
        <v>0</v>
      </c>
      <c r="AO209" s="58">
        <f>IF(H209=1,IF(D209&lt;HORAS!$B$104,HORAS!$D$104-HORAS!$B$104,HORAS!$D$104-D209),0)</f>
        <v>0</v>
      </c>
      <c r="AP209" s="58">
        <f>IF(H209=1,IF(E209&gt;HORAS!$C$104,HORAS!$C$104,E209),0)</f>
        <v>0</v>
      </c>
      <c r="AQ209" s="58">
        <f t="shared" si="105"/>
        <v>0</v>
      </c>
      <c r="AR209" s="72">
        <f t="shared" si="106"/>
        <v>0</v>
      </c>
      <c r="AS209" s="72">
        <f t="shared" si="107"/>
        <v>0</v>
      </c>
      <c r="AT209" s="68">
        <f>IF(AS209&lt;=HORAS!$B$115,0,IF(AS209&lt;=HORAS!$B$116,0.25,IF(AS209&lt;=HORAS!$B$117,0.5,IF(AS209&lt;=HORAS!$B$114,0.75,1))))</f>
        <v>0</v>
      </c>
      <c r="AU209" s="67">
        <f t="shared" si="108"/>
        <v>0</v>
      </c>
      <c r="AV209" s="59">
        <f>IF(H209=1,IF(E209&gt;HORAS!$C$104,E209-HORAS!$C$104),0)</f>
        <v>0</v>
      </c>
      <c r="AW209" s="67">
        <f t="shared" si="109"/>
        <v>0</v>
      </c>
      <c r="AX209" s="67">
        <f t="shared" si="110"/>
        <v>0</v>
      </c>
      <c r="AY209" s="68">
        <f>IF(AX209&lt;=HORAS!$B$115,0,IF(AX209&lt;=HORAS!$B$116,0.25,IF(AX209&lt;=HORAS!$B$117,0.5,IF(AX209&lt;=HORAS!$B$114,0.75,1))))</f>
        <v>0</v>
      </c>
      <c r="AZ209" s="67">
        <f t="shared" si="111"/>
        <v>0</v>
      </c>
      <c r="BA209" s="67"/>
    </row>
    <row r="210" spans="1:53" s="72" customFormat="1" hidden="1" x14ac:dyDescent="0.2">
      <c r="A210" s="64" t="s">
        <v>230</v>
      </c>
      <c r="B210" s="64" t="s">
        <v>7</v>
      </c>
      <c r="C210" s="61"/>
      <c r="D210" s="62"/>
      <c r="E210" s="59"/>
      <c r="F210" s="66">
        <f>IF(G210=1,0,IF(E210&gt;HORAS!$B$96,E210-HORAS!$B$96,))</f>
        <v>0</v>
      </c>
      <c r="G210" s="67">
        <f t="shared" si="85"/>
        <v>0</v>
      </c>
      <c r="H210" s="67">
        <f>IF(D210&gt;=HORAS!$B$103,1,0)</f>
        <v>0</v>
      </c>
      <c r="I210" s="68">
        <f t="shared" si="86"/>
        <v>0</v>
      </c>
      <c r="J210" s="68">
        <f>IF(I210&lt;=HORAS!$B$115,0,IF(I210&lt;=HORAS!$B$116,0.25,IF(I210&lt;=HORAS!$B$117,0.5,IF(I210&lt;=HORAS!$B$114,0.75,1))))</f>
        <v>0</v>
      </c>
      <c r="K210" s="69">
        <f>IF(G210=1,0,IF(E210&gt;HORAS!$B$97,E210-HORAS!$B$97,0))</f>
        <v>0</v>
      </c>
      <c r="L210" s="68">
        <f t="shared" si="87"/>
        <v>0</v>
      </c>
      <c r="M210" s="68">
        <f t="shared" si="88"/>
        <v>0</v>
      </c>
      <c r="N210" s="67">
        <f t="shared" si="89"/>
        <v>0</v>
      </c>
      <c r="O210" s="67">
        <f>IF(E210&lt;HORAS!$B$97,J210,0)</f>
        <v>0</v>
      </c>
      <c r="P210" s="67">
        <f t="shared" si="90"/>
        <v>0</v>
      </c>
      <c r="Q210" s="67">
        <f>IF(E210&gt;HORAS!$B$97,J210,0)</f>
        <v>0</v>
      </c>
      <c r="R210" s="67">
        <f t="shared" si="91"/>
        <v>0</v>
      </c>
      <c r="S210" s="67">
        <f t="shared" si="92"/>
        <v>0</v>
      </c>
      <c r="T210" s="67"/>
      <c r="U210" s="67">
        <f t="shared" si="93"/>
        <v>6</v>
      </c>
      <c r="V210" s="70" t="e">
        <f>VLOOKUP(C210,HORAS!$A$120:$A$137,1,FALSE)</f>
        <v>#N/A</v>
      </c>
      <c r="W210" s="67" t="b">
        <f t="shared" si="94"/>
        <v>1</v>
      </c>
      <c r="X210" s="59">
        <f t="shared" si="95"/>
        <v>0</v>
      </c>
      <c r="Y210" s="71">
        <f t="shared" si="96"/>
        <v>0</v>
      </c>
      <c r="Z210" s="71">
        <f t="shared" si="97"/>
        <v>0</v>
      </c>
      <c r="AA210" s="67">
        <f t="shared" si="98"/>
        <v>0</v>
      </c>
      <c r="AB210" s="67">
        <f t="shared" si="99"/>
        <v>0</v>
      </c>
      <c r="AC210" s="69">
        <f>IF(U210=7,IF(E210&gt;HORAS!$B$97,E210-HORAS!$B$97,0),IF(W210=FALSE,IF(E210&gt;HORAS!$B$97,E210-HORAS!$B$97,0),0))</f>
        <v>0</v>
      </c>
      <c r="AD210" s="71">
        <f t="shared" si="100"/>
        <v>0</v>
      </c>
      <c r="AE210" s="71">
        <f t="shared" si="101"/>
        <v>0</v>
      </c>
      <c r="AF210" s="68">
        <f>IF(AE210&lt;=HORAS!$B$115,0,IF(AE210&lt;=HORAS!$B$116,0.25,IF(AE210&lt;=HORAS!$B$117,0.5,IF(AE210&lt;=HORAS!$B$114,0.75,1))))</f>
        <v>0</v>
      </c>
      <c r="AG210" s="67">
        <f t="shared" si="102"/>
        <v>0</v>
      </c>
      <c r="AH210" s="67">
        <f>IF(AA210&gt;=8,IF(E210&lt;HORAS!$B$97,AF210,0),0)</f>
        <v>0</v>
      </c>
      <c r="AI210" s="67">
        <f>IF(E210&gt;=HORAS!$B$97,AF210,0)</f>
        <v>0</v>
      </c>
      <c r="AJ210" s="67">
        <f t="shared" si="112"/>
        <v>0</v>
      </c>
      <c r="AK210" s="67">
        <f t="shared" si="112"/>
        <v>0</v>
      </c>
      <c r="AL210" s="71">
        <f t="shared" si="103"/>
        <v>0</v>
      </c>
      <c r="AN210" s="59">
        <f t="shared" si="104"/>
        <v>0</v>
      </c>
      <c r="AO210" s="58">
        <f>IF(H210=1,IF(D210&lt;HORAS!$B$104,HORAS!$D$104-HORAS!$B$104,HORAS!$D$104-D210),0)</f>
        <v>0</v>
      </c>
      <c r="AP210" s="58">
        <f>IF(H210=1,IF(E210&gt;HORAS!$C$104,HORAS!$C$104,E210),0)</f>
        <v>0</v>
      </c>
      <c r="AQ210" s="58">
        <f t="shared" si="105"/>
        <v>0</v>
      </c>
      <c r="AR210" s="72">
        <f t="shared" si="106"/>
        <v>0</v>
      </c>
      <c r="AS210" s="72">
        <f t="shared" si="107"/>
        <v>0</v>
      </c>
      <c r="AT210" s="68">
        <f>IF(AS210&lt;=HORAS!$B$115,0,IF(AS210&lt;=HORAS!$B$116,0.25,IF(AS210&lt;=HORAS!$B$117,0.5,IF(AS210&lt;=HORAS!$B$114,0.75,1))))</f>
        <v>0</v>
      </c>
      <c r="AU210" s="67">
        <f t="shared" si="108"/>
        <v>0</v>
      </c>
      <c r="AV210" s="59">
        <f>IF(H210=1,IF(E210&gt;HORAS!$C$104,E210-HORAS!$C$104),0)</f>
        <v>0</v>
      </c>
      <c r="AW210" s="67">
        <f t="shared" si="109"/>
        <v>0</v>
      </c>
      <c r="AX210" s="67">
        <f t="shared" si="110"/>
        <v>0</v>
      </c>
      <c r="AY210" s="68">
        <f>IF(AX210&lt;=HORAS!$B$115,0,IF(AX210&lt;=HORAS!$B$116,0.25,IF(AX210&lt;=HORAS!$B$117,0.5,IF(AX210&lt;=HORAS!$B$114,0.75,1))))</f>
        <v>0</v>
      </c>
      <c r="AZ210" s="67">
        <f t="shared" si="111"/>
        <v>0</v>
      </c>
      <c r="BA210" s="67"/>
    </row>
    <row r="211" spans="1:53" s="72" customFormat="1" hidden="1" x14ac:dyDescent="0.2">
      <c r="A211" s="64" t="s">
        <v>230</v>
      </c>
      <c r="B211" s="64" t="s">
        <v>7</v>
      </c>
      <c r="C211" s="61"/>
      <c r="D211" s="62"/>
      <c r="E211" s="59"/>
      <c r="F211" s="66">
        <f>IF(G211=1,0,IF(E211&gt;HORAS!$B$96,E211-HORAS!$B$96,))</f>
        <v>0</v>
      </c>
      <c r="G211" s="67">
        <f t="shared" si="85"/>
        <v>0</v>
      </c>
      <c r="H211" s="67">
        <f>IF(D211&gt;=HORAS!$B$103,1,0)</f>
        <v>0</v>
      </c>
      <c r="I211" s="68">
        <f t="shared" si="86"/>
        <v>0</v>
      </c>
      <c r="J211" s="68">
        <f>IF(I211&lt;=HORAS!$B$115,0,IF(I211&lt;=HORAS!$B$116,0.25,IF(I211&lt;=HORAS!$B$117,0.5,IF(I211&lt;=HORAS!$B$114,0.75,1))))</f>
        <v>0</v>
      </c>
      <c r="K211" s="69">
        <f>IF(G211=1,0,IF(E211&gt;HORAS!$B$97,E211-HORAS!$B$97,0))</f>
        <v>0</v>
      </c>
      <c r="L211" s="68">
        <f t="shared" si="87"/>
        <v>0</v>
      </c>
      <c r="M211" s="68">
        <f t="shared" si="88"/>
        <v>0</v>
      </c>
      <c r="N211" s="67">
        <f t="shared" si="89"/>
        <v>0</v>
      </c>
      <c r="O211" s="67">
        <f>IF(E211&lt;HORAS!$B$97,J211,0)</f>
        <v>0</v>
      </c>
      <c r="P211" s="67">
        <f t="shared" si="90"/>
        <v>0</v>
      </c>
      <c r="Q211" s="67">
        <f>IF(E211&gt;HORAS!$B$97,J211,0)</f>
        <v>0</v>
      </c>
      <c r="R211" s="67">
        <f t="shared" si="91"/>
        <v>0</v>
      </c>
      <c r="S211" s="67">
        <f t="shared" si="92"/>
        <v>0</v>
      </c>
      <c r="T211" s="67"/>
      <c r="U211" s="67">
        <f t="shared" si="93"/>
        <v>6</v>
      </c>
      <c r="V211" s="70" t="e">
        <f>VLOOKUP(C211,HORAS!$A$120:$A$137,1,FALSE)</f>
        <v>#N/A</v>
      </c>
      <c r="W211" s="67" t="b">
        <f t="shared" si="94"/>
        <v>1</v>
      </c>
      <c r="X211" s="59">
        <f t="shared" si="95"/>
        <v>0</v>
      </c>
      <c r="Y211" s="71">
        <f t="shared" si="96"/>
        <v>0</v>
      </c>
      <c r="Z211" s="71">
        <f t="shared" si="97"/>
        <v>0</v>
      </c>
      <c r="AA211" s="67">
        <f t="shared" si="98"/>
        <v>0</v>
      </c>
      <c r="AB211" s="67">
        <f t="shared" si="99"/>
        <v>0</v>
      </c>
      <c r="AC211" s="69">
        <f>IF(U211=7,IF(E211&gt;HORAS!$B$97,E211-HORAS!$B$97,0),IF(W211=FALSE,IF(E211&gt;HORAS!$B$97,E211-HORAS!$B$97,0),0))</f>
        <v>0</v>
      </c>
      <c r="AD211" s="71">
        <f t="shared" si="100"/>
        <v>0</v>
      </c>
      <c r="AE211" s="71">
        <f t="shared" si="101"/>
        <v>0</v>
      </c>
      <c r="AF211" s="68">
        <f>IF(AE211&lt;=HORAS!$B$115,0,IF(AE211&lt;=HORAS!$B$116,0.25,IF(AE211&lt;=HORAS!$B$117,0.5,IF(AE211&lt;=HORAS!$B$114,0.75,1))))</f>
        <v>0</v>
      </c>
      <c r="AG211" s="67">
        <f t="shared" si="102"/>
        <v>0</v>
      </c>
      <c r="AH211" s="67">
        <f>IF(AA211&gt;=8,IF(E211&lt;HORAS!$B$97,AF211,0),0)</f>
        <v>0</v>
      </c>
      <c r="AI211" s="67">
        <f>IF(E211&gt;=HORAS!$B$97,AF211,0)</f>
        <v>0</v>
      </c>
      <c r="AJ211" s="67">
        <f t="shared" si="112"/>
        <v>0</v>
      </c>
      <c r="AK211" s="67">
        <f t="shared" si="112"/>
        <v>0</v>
      </c>
      <c r="AL211" s="71">
        <f t="shared" si="103"/>
        <v>0</v>
      </c>
      <c r="AN211" s="59">
        <f t="shared" si="104"/>
        <v>0</v>
      </c>
      <c r="AO211" s="58">
        <f>IF(H211=1,IF(D211&lt;HORAS!$B$104,HORAS!$D$104-HORAS!$B$104,HORAS!$D$104-D211),0)</f>
        <v>0</v>
      </c>
      <c r="AP211" s="58">
        <f>IF(H211=1,IF(E211&gt;HORAS!$C$104,HORAS!$C$104,E211),0)</f>
        <v>0</v>
      </c>
      <c r="AQ211" s="58">
        <f t="shared" si="105"/>
        <v>0</v>
      </c>
      <c r="AR211" s="72">
        <f t="shared" si="106"/>
        <v>0</v>
      </c>
      <c r="AS211" s="72">
        <f t="shared" si="107"/>
        <v>0</v>
      </c>
      <c r="AT211" s="68">
        <f>IF(AS211&lt;=HORAS!$B$115,0,IF(AS211&lt;=HORAS!$B$116,0.25,IF(AS211&lt;=HORAS!$B$117,0.5,IF(AS211&lt;=HORAS!$B$114,0.75,1))))</f>
        <v>0</v>
      </c>
      <c r="AU211" s="67">
        <f t="shared" si="108"/>
        <v>0</v>
      </c>
      <c r="AV211" s="59">
        <f>IF(H211=1,IF(E211&gt;HORAS!$C$104,E211-HORAS!$C$104),0)</f>
        <v>0</v>
      </c>
      <c r="AW211" s="67">
        <f t="shared" si="109"/>
        <v>0</v>
      </c>
      <c r="AX211" s="67">
        <f t="shared" si="110"/>
        <v>0</v>
      </c>
      <c r="AY211" s="68">
        <f>IF(AX211&lt;=HORAS!$B$115,0,IF(AX211&lt;=HORAS!$B$116,0.25,IF(AX211&lt;=HORAS!$B$117,0.5,IF(AX211&lt;=HORAS!$B$114,0.75,1))))</f>
        <v>0</v>
      </c>
      <c r="AZ211" s="67">
        <f t="shared" si="111"/>
        <v>0</v>
      </c>
      <c r="BA211" s="67"/>
    </row>
    <row r="212" spans="1:53" s="72" customFormat="1" hidden="1" x14ac:dyDescent="0.2">
      <c r="A212" s="64" t="s">
        <v>246</v>
      </c>
      <c r="B212" s="64" t="s">
        <v>84</v>
      </c>
      <c r="C212" s="61"/>
      <c r="D212" s="62"/>
      <c r="E212" s="63"/>
      <c r="F212" s="66">
        <f>IF(G212=1,0,IF(E212&gt;HORAS!$B$96,E212-HORAS!$B$96,))</f>
        <v>0</v>
      </c>
      <c r="G212" s="67">
        <f t="shared" si="85"/>
        <v>0</v>
      </c>
      <c r="H212" s="67">
        <f>IF(D212&gt;=HORAS!$B$103,1,0)</f>
        <v>0</v>
      </c>
      <c r="I212" s="68">
        <f t="shared" si="86"/>
        <v>0</v>
      </c>
      <c r="J212" s="68">
        <f>IF(I212&lt;=HORAS!$B$115,0,IF(I212&lt;=HORAS!$B$116,0.25,IF(I212&lt;=HORAS!$B$117,0.5,IF(I212&lt;=HORAS!$B$114,0.75,1))))</f>
        <v>0</v>
      </c>
      <c r="K212" s="69">
        <f>IF(G212=1,0,IF(E212&gt;HORAS!$B$97,E212-HORAS!$B$97,0))</f>
        <v>0</v>
      </c>
      <c r="L212" s="68">
        <f t="shared" si="87"/>
        <v>0</v>
      </c>
      <c r="M212" s="68">
        <f t="shared" si="88"/>
        <v>0</v>
      </c>
      <c r="N212" s="67">
        <f t="shared" si="89"/>
        <v>0</v>
      </c>
      <c r="O212" s="67">
        <f>IF(E212&lt;HORAS!$B$97,J212,0)</f>
        <v>0</v>
      </c>
      <c r="P212" s="67">
        <f t="shared" si="90"/>
        <v>0</v>
      </c>
      <c r="Q212" s="67">
        <f>IF(E212&gt;HORAS!$B$97,J212,0)</f>
        <v>0</v>
      </c>
      <c r="R212" s="67">
        <f t="shared" si="91"/>
        <v>0</v>
      </c>
      <c r="S212" s="67">
        <f t="shared" si="92"/>
        <v>0</v>
      </c>
      <c r="T212" s="67"/>
      <c r="U212" s="67">
        <f t="shared" si="93"/>
        <v>6</v>
      </c>
      <c r="V212" s="70" t="e">
        <f>VLOOKUP(C212,HORAS!$A$120:$A$137,1,FALSE)</f>
        <v>#N/A</v>
      </c>
      <c r="W212" s="67" t="b">
        <f t="shared" si="94"/>
        <v>1</v>
      </c>
      <c r="X212" s="59">
        <f t="shared" si="95"/>
        <v>0</v>
      </c>
      <c r="Y212" s="71">
        <f t="shared" si="96"/>
        <v>0</v>
      </c>
      <c r="Z212" s="71">
        <f t="shared" si="97"/>
        <v>0</v>
      </c>
      <c r="AA212" s="67">
        <f t="shared" si="98"/>
        <v>0</v>
      </c>
      <c r="AB212" s="67">
        <f t="shared" si="99"/>
        <v>0</v>
      </c>
      <c r="AC212" s="69">
        <f>IF(U212=7,IF(E212&gt;HORAS!$B$97,E212-HORAS!$B$97,0),IF(W212=FALSE,IF(E212&gt;HORAS!$B$97,E212-HORAS!$B$97,0),0))</f>
        <v>0</v>
      </c>
      <c r="AD212" s="71">
        <f t="shared" si="100"/>
        <v>0</v>
      </c>
      <c r="AE212" s="71">
        <f t="shared" si="101"/>
        <v>0</v>
      </c>
      <c r="AF212" s="68">
        <f>IF(AE212&lt;=HORAS!$B$115,0,IF(AE212&lt;=HORAS!$B$116,0.25,IF(AE212&lt;=HORAS!$B$117,0.5,IF(AE212&lt;=HORAS!$B$114,0.75,1))))</f>
        <v>0</v>
      </c>
      <c r="AG212" s="67">
        <f t="shared" si="102"/>
        <v>0</v>
      </c>
      <c r="AH212" s="67">
        <f>IF(AA212&gt;=8,IF(E212&lt;HORAS!$B$97,AF212,0),0)</f>
        <v>0</v>
      </c>
      <c r="AI212" s="67">
        <f>IF(E212&gt;=HORAS!$B$97,AF212,0)</f>
        <v>0</v>
      </c>
      <c r="AJ212" s="67">
        <f t="shared" si="112"/>
        <v>0</v>
      </c>
      <c r="AK212" s="67">
        <f t="shared" si="112"/>
        <v>0</v>
      </c>
      <c r="AL212" s="71">
        <f t="shared" si="103"/>
        <v>0</v>
      </c>
      <c r="AN212" s="59">
        <f t="shared" si="104"/>
        <v>0</v>
      </c>
      <c r="AO212" s="58">
        <f>IF(H212=1,IF(D212&lt;HORAS!$B$104,HORAS!$D$104-HORAS!$B$104,HORAS!$D$104-D212),0)</f>
        <v>0</v>
      </c>
      <c r="AP212" s="58">
        <f>IF(H212=1,IF(E212&gt;HORAS!$C$104,HORAS!$C$104,E212),0)</f>
        <v>0</v>
      </c>
      <c r="AQ212" s="58">
        <f t="shared" si="105"/>
        <v>0</v>
      </c>
      <c r="AR212" s="72">
        <f t="shared" si="106"/>
        <v>0</v>
      </c>
      <c r="AS212" s="72">
        <f t="shared" si="107"/>
        <v>0</v>
      </c>
      <c r="AT212" s="68">
        <f>IF(AS212&lt;=HORAS!$B$115,0,IF(AS212&lt;=HORAS!$B$116,0.25,IF(AS212&lt;=HORAS!$B$117,0.5,IF(AS212&lt;=HORAS!$B$114,0.75,1))))</f>
        <v>0</v>
      </c>
      <c r="AU212" s="67">
        <f t="shared" si="108"/>
        <v>0</v>
      </c>
      <c r="AV212" s="59">
        <f>IF(H212=1,IF(E212&gt;HORAS!$C$104,E212-HORAS!$C$104),0)</f>
        <v>0</v>
      </c>
      <c r="AW212" s="67">
        <f t="shared" si="109"/>
        <v>0</v>
      </c>
      <c r="AX212" s="67">
        <f t="shared" si="110"/>
        <v>0</v>
      </c>
      <c r="AY212" s="68">
        <f>IF(AX212&lt;=HORAS!$B$115,0,IF(AX212&lt;=HORAS!$B$116,0.25,IF(AX212&lt;=HORAS!$B$117,0.5,IF(AX212&lt;=HORAS!$B$114,0.75,1))))</f>
        <v>0</v>
      </c>
      <c r="AZ212" s="67">
        <f t="shared" si="111"/>
        <v>0</v>
      </c>
      <c r="BA212" s="67"/>
    </row>
    <row r="213" spans="1:53" s="72" customFormat="1" hidden="1" x14ac:dyDescent="0.2">
      <c r="A213" s="64" t="s">
        <v>246</v>
      </c>
      <c r="B213" s="64" t="s">
        <v>84</v>
      </c>
      <c r="C213" s="61"/>
      <c r="D213" s="62"/>
      <c r="E213" s="64"/>
      <c r="F213" s="66">
        <f>IF(G213=1,0,IF(E213&gt;HORAS!$B$96,E213-HORAS!$B$96,))</f>
        <v>0</v>
      </c>
      <c r="G213" s="67">
        <f t="shared" si="85"/>
        <v>0</v>
      </c>
      <c r="H213" s="67">
        <f>IF(D213&gt;=HORAS!$B$103,1,0)</f>
        <v>0</v>
      </c>
      <c r="I213" s="68">
        <f t="shared" si="86"/>
        <v>0</v>
      </c>
      <c r="J213" s="68">
        <f>IF(I213&lt;=HORAS!$B$115,0,IF(I213&lt;=HORAS!$B$116,0.25,IF(I213&lt;=HORAS!$B$117,0.5,IF(I213&lt;=HORAS!$B$114,0.75,1))))</f>
        <v>0</v>
      </c>
      <c r="K213" s="69">
        <f>IF(G213=1,0,IF(E213&gt;HORAS!$B$97,E213-HORAS!$B$97,0))</f>
        <v>0</v>
      </c>
      <c r="L213" s="68">
        <f t="shared" si="87"/>
        <v>0</v>
      </c>
      <c r="M213" s="68">
        <f t="shared" si="88"/>
        <v>0</v>
      </c>
      <c r="N213" s="67">
        <f t="shared" si="89"/>
        <v>0</v>
      </c>
      <c r="O213" s="67">
        <f>IF(E213&lt;HORAS!$B$97,J213,0)</f>
        <v>0</v>
      </c>
      <c r="P213" s="67">
        <f t="shared" si="90"/>
        <v>0</v>
      </c>
      <c r="Q213" s="67">
        <f>IF(E213&gt;HORAS!$B$97,J213,0)</f>
        <v>0</v>
      </c>
      <c r="R213" s="67">
        <f t="shared" si="91"/>
        <v>0</v>
      </c>
      <c r="S213" s="67">
        <f t="shared" si="92"/>
        <v>0</v>
      </c>
      <c r="T213" s="67"/>
      <c r="U213" s="67">
        <f t="shared" si="93"/>
        <v>6</v>
      </c>
      <c r="V213" s="70" t="e">
        <f>VLOOKUP(C213,HORAS!$A$120:$A$137,1,FALSE)</f>
        <v>#N/A</v>
      </c>
      <c r="W213" s="67" t="b">
        <f t="shared" si="94"/>
        <v>1</v>
      </c>
      <c r="X213" s="59">
        <f t="shared" si="95"/>
        <v>0</v>
      </c>
      <c r="Y213" s="71">
        <f t="shared" si="96"/>
        <v>0</v>
      </c>
      <c r="Z213" s="71">
        <f t="shared" si="97"/>
        <v>0</v>
      </c>
      <c r="AA213" s="67">
        <f t="shared" si="98"/>
        <v>0</v>
      </c>
      <c r="AB213" s="67">
        <f t="shared" si="99"/>
        <v>0</v>
      </c>
      <c r="AC213" s="69">
        <f>IF(U213=7,IF(E213&gt;HORAS!$B$97,E213-HORAS!$B$97,0),IF(W213=FALSE,IF(E213&gt;HORAS!$B$97,E213-HORAS!$B$97,0),0))</f>
        <v>0</v>
      </c>
      <c r="AD213" s="71">
        <f t="shared" si="100"/>
        <v>0</v>
      </c>
      <c r="AE213" s="71">
        <f t="shared" si="101"/>
        <v>0</v>
      </c>
      <c r="AF213" s="68">
        <f>IF(AE213&lt;=HORAS!$B$115,0,IF(AE213&lt;=HORAS!$B$116,0.25,IF(AE213&lt;=HORAS!$B$117,0.5,IF(AE213&lt;=HORAS!$B$114,0.75,1))))</f>
        <v>0</v>
      </c>
      <c r="AG213" s="67">
        <f t="shared" si="102"/>
        <v>0</v>
      </c>
      <c r="AH213" s="67">
        <f>IF(AA213&gt;=8,IF(E213&lt;HORAS!$B$97,AF213,0),0)</f>
        <v>0</v>
      </c>
      <c r="AI213" s="67">
        <f>IF(E213&gt;=HORAS!$B$97,AF213,0)</f>
        <v>0</v>
      </c>
      <c r="AJ213" s="67">
        <f t="shared" si="112"/>
        <v>0</v>
      </c>
      <c r="AK213" s="67">
        <f t="shared" si="112"/>
        <v>0</v>
      </c>
      <c r="AL213" s="71">
        <f t="shared" si="103"/>
        <v>0</v>
      </c>
      <c r="AN213" s="59">
        <f t="shared" si="104"/>
        <v>0</v>
      </c>
      <c r="AO213" s="58">
        <f>IF(H213=1,IF(D213&lt;HORAS!$B$104,HORAS!$D$104-HORAS!$B$104,HORAS!$D$104-D213),0)</f>
        <v>0</v>
      </c>
      <c r="AP213" s="58">
        <f>IF(H213=1,IF(E213&gt;HORAS!$C$104,HORAS!$C$104,E213),0)</f>
        <v>0</v>
      </c>
      <c r="AQ213" s="58">
        <f t="shared" si="105"/>
        <v>0</v>
      </c>
      <c r="AR213" s="72">
        <f t="shared" si="106"/>
        <v>0</v>
      </c>
      <c r="AS213" s="72">
        <f t="shared" si="107"/>
        <v>0</v>
      </c>
      <c r="AT213" s="68">
        <f>IF(AS213&lt;=HORAS!$B$115,0,IF(AS213&lt;=HORAS!$B$116,0.25,IF(AS213&lt;=HORAS!$B$117,0.5,IF(AS213&lt;=HORAS!$B$114,0.75,1))))</f>
        <v>0</v>
      </c>
      <c r="AU213" s="67">
        <f t="shared" si="108"/>
        <v>0</v>
      </c>
      <c r="AV213" s="59">
        <f>IF(H213=1,IF(E213&gt;HORAS!$C$104,E213-HORAS!$C$104),0)</f>
        <v>0</v>
      </c>
      <c r="AW213" s="67">
        <f t="shared" si="109"/>
        <v>0</v>
      </c>
      <c r="AX213" s="67">
        <f t="shared" si="110"/>
        <v>0</v>
      </c>
      <c r="AY213" s="68">
        <f>IF(AX213&lt;=HORAS!$B$115,0,IF(AX213&lt;=HORAS!$B$116,0.25,IF(AX213&lt;=HORAS!$B$117,0.5,IF(AX213&lt;=HORAS!$B$114,0.75,1))))</f>
        <v>0</v>
      </c>
      <c r="AZ213" s="67">
        <f t="shared" si="111"/>
        <v>0</v>
      </c>
      <c r="BA213" s="67"/>
    </row>
    <row r="214" spans="1:53" s="72" customFormat="1" hidden="1" x14ac:dyDescent="0.2">
      <c r="A214" s="64" t="s">
        <v>246</v>
      </c>
      <c r="B214" s="64" t="s">
        <v>84</v>
      </c>
      <c r="C214" s="61"/>
      <c r="D214" s="62"/>
      <c r="E214" s="59"/>
      <c r="F214" s="66">
        <f>IF(G214=1,0,IF(E214&gt;HORAS!$B$96,E214-HORAS!$B$96,))</f>
        <v>0</v>
      </c>
      <c r="G214" s="67">
        <f t="shared" si="85"/>
        <v>0</v>
      </c>
      <c r="H214" s="67">
        <f>IF(D214&gt;=HORAS!$B$103,1,0)</f>
        <v>0</v>
      </c>
      <c r="I214" s="68">
        <f t="shared" si="86"/>
        <v>0</v>
      </c>
      <c r="J214" s="68">
        <f>IF(I214&lt;=HORAS!$B$115,0,IF(I214&lt;=HORAS!$B$116,0.25,IF(I214&lt;=HORAS!$B$117,0.5,IF(I214&lt;=HORAS!$B$114,0.75,1))))</f>
        <v>0</v>
      </c>
      <c r="K214" s="69">
        <f>IF(G214=1,0,IF(E214&gt;HORAS!$B$97,E214-HORAS!$B$97,0))</f>
        <v>0</v>
      </c>
      <c r="L214" s="68">
        <f t="shared" si="87"/>
        <v>0</v>
      </c>
      <c r="M214" s="68">
        <f t="shared" si="88"/>
        <v>0</v>
      </c>
      <c r="N214" s="67">
        <f t="shared" si="89"/>
        <v>0</v>
      </c>
      <c r="O214" s="67">
        <f>IF(E214&lt;HORAS!$B$97,J214,0)</f>
        <v>0</v>
      </c>
      <c r="P214" s="67">
        <f t="shared" si="90"/>
        <v>0</v>
      </c>
      <c r="Q214" s="67">
        <f>IF(E214&gt;HORAS!$B$97,J214,0)</f>
        <v>0</v>
      </c>
      <c r="R214" s="67">
        <f t="shared" si="91"/>
        <v>0</v>
      </c>
      <c r="S214" s="67">
        <f t="shared" si="92"/>
        <v>0</v>
      </c>
      <c r="T214" s="67"/>
      <c r="U214" s="67">
        <f t="shared" si="93"/>
        <v>6</v>
      </c>
      <c r="V214" s="70" t="e">
        <f>VLOOKUP(C214,HORAS!$A$120:$A$137,1,FALSE)</f>
        <v>#N/A</v>
      </c>
      <c r="W214" s="67" t="b">
        <f t="shared" si="94"/>
        <v>1</v>
      </c>
      <c r="X214" s="59">
        <f t="shared" si="95"/>
        <v>0</v>
      </c>
      <c r="Y214" s="71">
        <f t="shared" si="96"/>
        <v>0</v>
      </c>
      <c r="Z214" s="71">
        <f t="shared" si="97"/>
        <v>0</v>
      </c>
      <c r="AA214" s="67">
        <f t="shared" si="98"/>
        <v>0</v>
      </c>
      <c r="AB214" s="67">
        <f t="shared" si="99"/>
        <v>0</v>
      </c>
      <c r="AC214" s="69">
        <f>IF(U214=7,IF(E214&gt;HORAS!$B$97,E214-HORAS!$B$97,0),IF(W214=FALSE,IF(E214&gt;HORAS!$B$97,E214-HORAS!$B$97,0),0))</f>
        <v>0</v>
      </c>
      <c r="AD214" s="71">
        <f t="shared" si="100"/>
        <v>0</v>
      </c>
      <c r="AE214" s="71">
        <f t="shared" si="101"/>
        <v>0</v>
      </c>
      <c r="AF214" s="68">
        <f>IF(AE214&lt;=HORAS!$B$115,0,IF(AE214&lt;=HORAS!$B$116,0.25,IF(AE214&lt;=HORAS!$B$117,0.5,IF(AE214&lt;=HORAS!$B$114,0.75,1))))</f>
        <v>0</v>
      </c>
      <c r="AG214" s="67">
        <f t="shared" si="102"/>
        <v>0</v>
      </c>
      <c r="AH214" s="67">
        <f>IF(AA214&gt;=8,IF(E214&lt;HORAS!$B$97,AF214,0),0)</f>
        <v>0</v>
      </c>
      <c r="AI214" s="67">
        <f>IF(E214&gt;=HORAS!$B$97,AF214,0)</f>
        <v>0</v>
      </c>
      <c r="AJ214" s="67">
        <f t="shared" si="112"/>
        <v>0</v>
      </c>
      <c r="AK214" s="67">
        <f t="shared" si="112"/>
        <v>0</v>
      </c>
      <c r="AL214" s="71">
        <f t="shared" si="103"/>
        <v>0</v>
      </c>
      <c r="AN214" s="59">
        <f t="shared" si="104"/>
        <v>0</v>
      </c>
      <c r="AO214" s="58">
        <f>IF(H214=1,IF(D214&lt;HORAS!$B$104,HORAS!$D$104-HORAS!$B$104,HORAS!$D$104-D214),0)</f>
        <v>0</v>
      </c>
      <c r="AP214" s="58">
        <f>IF(H214=1,IF(E214&gt;HORAS!$C$104,HORAS!$C$104,E214),0)</f>
        <v>0</v>
      </c>
      <c r="AQ214" s="58">
        <f t="shared" si="105"/>
        <v>0</v>
      </c>
      <c r="AR214" s="72">
        <f t="shared" si="106"/>
        <v>0</v>
      </c>
      <c r="AS214" s="72">
        <f t="shared" si="107"/>
        <v>0</v>
      </c>
      <c r="AT214" s="68">
        <f>IF(AS214&lt;=HORAS!$B$115,0,IF(AS214&lt;=HORAS!$B$116,0.25,IF(AS214&lt;=HORAS!$B$117,0.5,IF(AS214&lt;=HORAS!$B$114,0.75,1))))</f>
        <v>0</v>
      </c>
      <c r="AU214" s="67">
        <f t="shared" si="108"/>
        <v>0</v>
      </c>
      <c r="AV214" s="59">
        <f>IF(H214=1,IF(E214&gt;HORAS!$C$104,E214-HORAS!$C$104),0)</f>
        <v>0</v>
      </c>
      <c r="AW214" s="67">
        <f t="shared" si="109"/>
        <v>0</v>
      </c>
      <c r="AX214" s="67">
        <f t="shared" si="110"/>
        <v>0</v>
      </c>
      <c r="AY214" s="68">
        <f>IF(AX214&lt;=HORAS!$B$115,0,IF(AX214&lt;=HORAS!$B$116,0.25,IF(AX214&lt;=HORAS!$B$117,0.5,IF(AX214&lt;=HORAS!$B$114,0.75,1))))</f>
        <v>0</v>
      </c>
      <c r="AZ214" s="67">
        <f t="shared" si="111"/>
        <v>0</v>
      </c>
      <c r="BA214" s="67"/>
    </row>
    <row r="215" spans="1:53" s="72" customFormat="1" hidden="1" x14ac:dyDescent="0.2">
      <c r="A215" s="64" t="s">
        <v>246</v>
      </c>
      <c r="B215" s="64" t="s">
        <v>84</v>
      </c>
      <c r="C215" s="61"/>
      <c r="D215" s="62"/>
      <c r="E215" s="59"/>
      <c r="F215" s="66">
        <f>IF(G215=1,0,IF(E215&gt;HORAS!$B$96,E215-HORAS!$B$96,))</f>
        <v>0</v>
      </c>
      <c r="G215" s="67">
        <f t="shared" si="85"/>
        <v>0</v>
      </c>
      <c r="H215" s="67">
        <f>IF(D215&gt;=HORAS!$B$103,1,0)</f>
        <v>0</v>
      </c>
      <c r="I215" s="68">
        <f t="shared" si="86"/>
        <v>0</v>
      </c>
      <c r="J215" s="68">
        <f>IF(I215&lt;=HORAS!$B$115,0,IF(I215&lt;=HORAS!$B$116,0.25,IF(I215&lt;=HORAS!$B$117,0.5,IF(I215&lt;=HORAS!$B$114,0.75,1))))</f>
        <v>0</v>
      </c>
      <c r="K215" s="69">
        <f>IF(G215=1,0,IF(E215&gt;HORAS!$B$97,E215-HORAS!$B$97,0))</f>
        <v>0</v>
      </c>
      <c r="L215" s="68">
        <f t="shared" si="87"/>
        <v>0</v>
      </c>
      <c r="M215" s="68">
        <f t="shared" si="88"/>
        <v>0</v>
      </c>
      <c r="N215" s="67">
        <f t="shared" si="89"/>
        <v>0</v>
      </c>
      <c r="O215" s="67">
        <f>IF(E215&lt;HORAS!$B$97,J215,0)</f>
        <v>0</v>
      </c>
      <c r="P215" s="67">
        <f t="shared" si="90"/>
        <v>0</v>
      </c>
      <c r="Q215" s="67">
        <f>IF(E215&gt;HORAS!$B$97,J215,0)</f>
        <v>0</v>
      </c>
      <c r="R215" s="67">
        <f t="shared" si="91"/>
        <v>0</v>
      </c>
      <c r="S215" s="67">
        <f t="shared" si="92"/>
        <v>0</v>
      </c>
      <c r="T215" s="67"/>
      <c r="U215" s="67">
        <f t="shared" si="93"/>
        <v>6</v>
      </c>
      <c r="V215" s="70" t="e">
        <f>VLOOKUP(C215,HORAS!$A$120:$A$137,1,FALSE)</f>
        <v>#N/A</v>
      </c>
      <c r="W215" s="67" t="b">
        <f t="shared" si="94"/>
        <v>1</v>
      </c>
      <c r="X215" s="59">
        <f t="shared" si="95"/>
        <v>0</v>
      </c>
      <c r="Y215" s="71">
        <f t="shared" si="96"/>
        <v>0</v>
      </c>
      <c r="Z215" s="71">
        <f t="shared" si="97"/>
        <v>0</v>
      </c>
      <c r="AA215" s="67">
        <f t="shared" si="98"/>
        <v>0</v>
      </c>
      <c r="AB215" s="67">
        <f t="shared" si="99"/>
        <v>0</v>
      </c>
      <c r="AC215" s="69">
        <f>IF(U215=7,IF(E215&gt;HORAS!$B$97,E215-HORAS!$B$97,0),IF(W215=FALSE,IF(E215&gt;HORAS!$B$97,E215-HORAS!$B$97,0),0))</f>
        <v>0</v>
      </c>
      <c r="AD215" s="71">
        <f t="shared" si="100"/>
        <v>0</v>
      </c>
      <c r="AE215" s="71">
        <f t="shared" si="101"/>
        <v>0</v>
      </c>
      <c r="AF215" s="68">
        <f>IF(AE215&lt;=HORAS!$B$115,0,IF(AE215&lt;=HORAS!$B$116,0.25,IF(AE215&lt;=HORAS!$B$117,0.5,IF(AE215&lt;=HORAS!$B$114,0.75,1))))</f>
        <v>0</v>
      </c>
      <c r="AG215" s="67">
        <f t="shared" si="102"/>
        <v>0</v>
      </c>
      <c r="AH215" s="67">
        <f>IF(AA215&gt;=8,IF(E215&lt;HORAS!$B$97,AF215,0),0)</f>
        <v>0</v>
      </c>
      <c r="AI215" s="67">
        <f>IF(E215&gt;=HORAS!$B$97,AF215,0)</f>
        <v>0</v>
      </c>
      <c r="AJ215" s="67">
        <f t="shared" si="112"/>
        <v>0</v>
      </c>
      <c r="AK215" s="67">
        <f t="shared" si="112"/>
        <v>0</v>
      </c>
      <c r="AL215" s="71">
        <f t="shared" si="103"/>
        <v>0</v>
      </c>
      <c r="AN215" s="59">
        <f t="shared" si="104"/>
        <v>0</v>
      </c>
      <c r="AO215" s="58">
        <f>IF(H215=1,IF(D215&lt;HORAS!$B$104,HORAS!$D$104-HORAS!$B$104,HORAS!$D$104-D215),0)</f>
        <v>0</v>
      </c>
      <c r="AP215" s="58">
        <f>IF(H215=1,IF(E215&gt;HORAS!$C$104,HORAS!$C$104,E215),0)</f>
        <v>0</v>
      </c>
      <c r="AQ215" s="58">
        <f t="shared" si="105"/>
        <v>0</v>
      </c>
      <c r="AR215" s="72">
        <f t="shared" si="106"/>
        <v>0</v>
      </c>
      <c r="AS215" s="72">
        <f t="shared" si="107"/>
        <v>0</v>
      </c>
      <c r="AT215" s="68">
        <f>IF(AS215&lt;=HORAS!$B$115,0,IF(AS215&lt;=HORAS!$B$116,0.25,IF(AS215&lt;=HORAS!$B$117,0.5,IF(AS215&lt;=HORAS!$B$114,0.75,1))))</f>
        <v>0</v>
      </c>
      <c r="AU215" s="67">
        <f t="shared" si="108"/>
        <v>0</v>
      </c>
      <c r="AV215" s="59">
        <f>IF(H215=1,IF(E215&gt;HORAS!$C$104,E215-HORAS!$C$104),0)</f>
        <v>0</v>
      </c>
      <c r="AW215" s="67">
        <f t="shared" si="109"/>
        <v>0</v>
      </c>
      <c r="AX215" s="67">
        <f t="shared" si="110"/>
        <v>0</v>
      </c>
      <c r="AY215" s="68">
        <f>IF(AX215&lt;=HORAS!$B$115,0,IF(AX215&lt;=HORAS!$B$116,0.25,IF(AX215&lt;=HORAS!$B$117,0.5,IF(AX215&lt;=HORAS!$B$114,0.75,1))))</f>
        <v>0</v>
      </c>
      <c r="AZ215" s="67">
        <f t="shared" si="111"/>
        <v>0</v>
      </c>
      <c r="BA215" s="67"/>
    </row>
    <row r="216" spans="1:53" s="72" customFormat="1" hidden="1" x14ac:dyDescent="0.2">
      <c r="A216" s="64" t="s">
        <v>246</v>
      </c>
      <c r="B216" s="64" t="s">
        <v>84</v>
      </c>
      <c r="C216" s="61"/>
      <c r="D216" s="62"/>
      <c r="E216" s="59"/>
      <c r="F216" s="66">
        <f>IF(G216=1,0,IF(E216&gt;HORAS!$B$96,E216-HORAS!$B$96,))</f>
        <v>0</v>
      </c>
      <c r="G216" s="67">
        <f t="shared" si="85"/>
        <v>0</v>
      </c>
      <c r="H216" s="67">
        <f>IF(D216&gt;=HORAS!$B$103,1,0)</f>
        <v>0</v>
      </c>
      <c r="I216" s="68">
        <f t="shared" si="86"/>
        <v>0</v>
      </c>
      <c r="J216" s="68">
        <f>IF(I216&lt;=HORAS!$B$115,0,IF(I216&lt;=HORAS!$B$116,0.25,IF(I216&lt;=HORAS!$B$117,0.5,IF(I216&lt;=HORAS!$B$114,0.75,1))))</f>
        <v>0</v>
      </c>
      <c r="K216" s="69">
        <f>IF(G216=1,0,IF(E216&gt;HORAS!$B$97,E216-HORAS!$B$97,0))</f>
        <v>0</v>
      </c>
      <c r="L216" s="68">
        <f t="shared" si="87"/>
        <v>0</v>
      </c>
      <c r="M216" s="68">
        <f t="shared" si="88"/>
        <v>0</v>
      </c>
      <c r="N216" s="67">
        <f t="shared" si="89"/>
        <v>0</v>
      </c>
      <c r="O216" s="67">
        <f>IF(E216&lt;HORAS!$B$97,J216,0)</f>
        <v>0</v>
      </c>
      <c r="P216" s="67">
        <f t="shared" si="90"/>
        <v>0</v>
      </c>
      <c r="Q216" s="67">
        <f>IF(E216&gt;HORAS!$B$97,J216,0)</f>
        <v>0</v>
      </c>
      <c r="R216" s="67">
        <f t="shared" si="91"/>
        <v>0</v>
      </c>
      <c r="S216" s="67">
        <f t="shared" si="92"/>
        <v>0</v>
      </c>
      <c r="T216" s="67"/>
      <c r="U216" s="67">
        <f t="shared" si="93"/>
        <v>6</v>
      </c>
      <c r="V216" s="70" t="e">
        <f>VLOOKUP(C216,HORAS!$A$120:$A$137,1,FALSE)</f>
        <v>#N/A</v>
      </c>
      <c r="W216" s="67" t="b">
        <f t="shared" si="94"/>
        <v>1</v>
      </c>
      <c r="X216" s="59">
        <f t="shared" si="95"/>
        <v>0</v>
      </c>
      <c r="Y216" s="71">
        <f t="shared" si="96"/>
        <v>0</v>
      </c>
      <c r="Z216" s="71">
        <f t="shared" si="97"/>
        <v>0</v>
      </c>
      <c r="AA216" s="67">
        <f t="shared" si="98"/>
        <v>0</v>
      </c>
      <c r="AB216" s="67">
        <f t="shared" si="99"/>
        <v>0</v>
      </c>
      <c r="AC216" s="69">
        <f>IF(U216=7,IF(E216&gt;HORAS!$B$97,E216-HORAS!$B$97,0),IF(W216=FALSE,IF(E216&gt;HORAS!$B$97,E216-HORAS!$B$97,0),0))</f>
        <v>0</v>
      </c>
      <c r="AD216" s="71">
        <f t="shared" si="100"/>
        <v>0</v>
      </c>
      <c r="AE216" s="71">
        <f t="shared" si="101"/>
        <v>0</v>
      </c>
      <c r="AF216" s="68">
        <f>IF(AE216&lt;=HORAS!$B$115,0,IF(AE216&lt;=HORAS!$B$116,0.25,IF(AE216&lt;=HORAS!$B$117,0.5,IF(AE216&lt;=HORAS!$B$114,0.75,1))))</f>
        <v>0</v>
      </c>
      <c r="AG216" s="67">
        <f t="shared" si="102"/>
        <v>0</v>
      </c>
      <c r="AH216" s="67">
        <f>IF(AA216&gt;=8,IF(E216&lt;HORAS!$B$97,AF216,0),0)</f>
        <v>0</v>
      </c>
      <c r="AI216" s="67">
        <f>IF(E216&gt;=HORAS!$B$97,AF216,0)</f>
        <v>0</v>
      </c>
      <c r="AJ216" s="67">
        <f t="shared" si="112"/>
        <v>0</v>
      </c>
      <c r="AK216" s="67">
        <f t="shared" si="112"/>
        <v>0</v>
      </c>
      <c r="AL216" s="71">
        <f t="shared" si="103"/>
        <v>0</v>
      </c>
      <c r="AN216" s="59">
        <f t="shared" si="104"/>
        <v>0</v>
      </c>
      <c r="AO216" s="58">
        <f>IF(H216=1,IF(D216&lt;HORAS!$B$104,HORAS!$D$104-HORAS!$B$104,HORAS!$D$104-D216),0)</f>
        <v>0</v>
      </c>
      <c r="AP216" s="58">
        <f>IF(H216=1,IF(E216&gt;HORAS!$C$104,HORAS!$C$104,E216),0)</f>
        <v>0</v>
      </c>
      <c r="AQ216" s="58">
        <f t="shared" si="105"/>
        <v>0</v>
      </c>
      <c r="AR216" s="72">
        <f t="shared" si="106"/>
        <v>0</v>
      </c>
      <c r="AS216" s="72">
        <f t="shared" si="107"/>
        <v>0</v>
      </c>
      <c r="AT216" s="68">
        <f>IF(AS216&lt;=HORAS!$B$115,0,IF(AS216&lt;=HORAS!$B$116,0.25,IF(AS216&lt;=HORAS!$B$117,0.5,IF(AS216&lt;=HORAS!$B$114,0.75,1))))</f>
        <v>0</v>
      </c>
      <c r="AU216" s="67">
        <f t="shared" si="108"/>
        <v>0</v>
      </c>
      <c r="AV216" s="59">
        <f>IF(H216=1,IF(E216&gt;HORAS!$C$104,E216-HORAS!$C$104),0)</f>
        <v>0</v>
      </c>
      <c r="AW216" s="67">
        <f t="shared" si="109"/>
        <v>0</v>
      </c>
      <c r="AX216" s="67">
        <f t="shared" si="110"/>
        <v>0</v>
      </c>
      <c r="AY216" s="68">
        <f>IF(AX216&lt;=HORAS!$B$115,0,IF(AX216&lt;=HORAS!$B$116,0.25,IF(AX216&lt;=HORAS!$B$117,0.5,IF(AX216&lt;=HORAS!$B$114,0.75,1))))</f>
        <v>0</v>
      </c>
      <c r="AZ216" s="67">
        <f t="shared" si="111"/>
        <v>0</v>
      </c>
      <c r="BA216" s="67"/>
    </row>
    <row r="217" spans="1:53" s="72" customFormat="1" hidden="1" x14ac:dyDescent="0.2">
      <c r="A217" s="64" t="s">
        <v>246</v>
      </c>
      <c r="B217" s="64" t="s">
        <v>84</v>
      </c>
      <c r="C217" s="61"/>
      <c r="D217" s="62"/>
      <c r="E217" s="59"/>
      <c r="F217" s="66">
        <f>IF(G217=1,0,IF(E217&gt;HORAS!$B$96,E217-HORAS!$B$96,))</f>
        <v>0</v>
      </c>
      <c r="G217" s="67">
        <f t="shared" si="85"/>
        <v>0</v>
      </c>
      <c r="H217" s="67">
        <f>IF(D217&gt;=HORAS!$B$103,1,0)</f>
        <v>0</v>
      </c>
      <c r="I217" s="68">
        <f t="shared" si="86"/>
        <v>0</v>
      </c>
      <c r="J217" s="68">
        <f>IF(I217&lt;=HORAS!$B$115,0,IF(I217&lt;=HORAS!$B$116,0.25,IF(I217&lt;=HORAS!$B$117,0.5,IF(I217&lt;=HORAS!$B$114,0.75,1))))</f>
        <v>0</v>
      </c>
      <c r="K217" s="69">
        <f>IF(G217=1,0,IF(E217&gt;HORAS!$B$97,E217-HORAS!$B$97,0))</f>
        <v>0</v>
      </c>
      <c r="L217" s="68">
        <f t="shared" si="87"/>
        <v>0</v>
      </c>
      <c r="M217" s="68">
        <f t="shared" si="88"/>
        <v>0</v>
      </c>
      <c r="N217" s="67">
        <f t="shared" si="89"/>
        <v>0</v>
      </c>
      <c r="O217" s="67">
        <f>IF(E217&lt;HORAS!$B$97,J217,0)</f>
        <v>0</v>
      </c>
      <c r="P217" s="67">
        <f t="shared" si="90"/>
        <v>0</v>
      </c>
      <c r="Q217" s="67">
        <f>IF(E217&gt;HORAS!$B$97,J217,0)</f>
        <v>0</v>
      </c>
      <c r="R217" s="67">
        <f t="shared" si="91"/>
        <v>0</v>
      </c>
      <c r="S217" s="67">
        <f t="shared" si="92"/>
        <v>0</v>
      </c>
      <c r="T217" s="67"/>
      <c r="U217" s="67">
        <f t="shared" si="93"/>
        <v>6</v>
      </c>
      <c r="V217" s="70" t="e">
        <f>VLOOKUP(C217,HORAS!$A$120:$A$137,1,FALSE)</f>
        <v>#N/A</v>
      </c>
      <c r="W217" s="67" t="b">
        <f t="shared" si="94"/>
        <v>1</v>
      </c>
      <c r="X217" s="59">
        <f t="shared" si="95"/>
        <v>0</v>
      </c>
      <c r="Y217" s="71">
        <f t="shared" si="96"/>
        <v>0</v>
      </c>
      <c r="Z217" s="71">
        <f t="shared" si="97"/>
        <v>0</v>
      </c>
      <c r="AA217" s="67">
        <f t="shared" si="98"/>
        <v>0</v>
      </c>
      <c r="AB217" s="67">
        <f t="shared" si="99"/>
        <v>0</v>
      </c>
      <c r="AC217" s="69">
        <f>IF(U217=7,IF(E217&gt;HORAS!$B$97,E217-HORAS!$B$97,0),IF(W217=FALSE,IF(E217&gt;HORAS!$B$97,E217-HORAS!$B$97,0),0))</f>
        <v>0</v>
      </c>
      <c r="AD217" s="71">
        <f t="shared" si="100"/>
        <v>0</v>
      </c>
      <c r="AE217" s="71">
        <f t="shared" si="101"/>
        <v>0</v>
      </c>
      <c r="AF217" s="68">
        <f>IF(AE217&lt;=HORAS!$B$115,0,IF(AE217&lt;=HORAS!$B$116,0.25,IF(AE217&lt;=HORAS!$B$117,0.5,IF(AE217&lt;=HORAS!$B$114,0.75,1))))</f>
        <v>0</v>
      </c>
      <c r="AG217" s="67">
        <f t="shared" si="102"/>
        <v>0</v>
      </c>
      <c r="AH217" s="67">
        <f>IF(AA217&gt;=8,IF(E217&lt;HORAS!$B$97,AF217,0),0)</f>
        <v>0</v>
      </c>
      <c r="AI217" s="67">
        <f>IF(E217&gt;=HORAS!$B$97,AF217,0)</f>
        <v>0</v>
      </c>
      <c r="AJ217" s="67">
        <f t="shared" si="112"/>
        <v>0</v>
      </c>
      <c r="AK217" s="67">
        <f t="shared" si="112"/>
        <v>0</v>
      </c>
      <c r="AL217" s="71">
        <f t="shared" si="103"/>
        <v>0</v>
      </c>
      <c r="AN217" s="59">
        <f t="shared" si="104"/>
        <v>0</v>
      </c>
      <c r="AO217" s="58">
        <f>IF(H217=1,IF(D217&lt;HORAS!$B$104,HORAS!$D$104-HORAS!$B$104,HORAS!$D$104-D217),0)</f>
        <v>0</v>
      </c>
      <c r="AP217" s="58">
        <f>IF(H217=1,IF(E217&gt;HORAS!$C$104,HORAS!$C$104,E217),0)</f>
        <v>0</v>
      </c>
      <c r="AQ217" s="58">
        <f t="shared" si="105"/>
        <v>0</v>
      </c>
      <c r="AR217" s="72">
        <f t="shared" si="106"/>
        <v>0</v>
      </c>
      <c r="AS217" s="72">
        <f t="shared" si="107"/>
        <v>0</v>
      </c>
      <c r="AT217" s="68">
        <f>IF(AS217&lt;=HORAS!$B$115,0,IF(AS217&lt;=HORAS!$B$116,0.25,IF(AS217&lt;=HORAS!$B$117,0.5,IF(AS217&lt;=HORAS!$B$114,0.75,1))))</f>
        <v>0</v>
      </c>
      <c r="AU217" s="67">
        <f t="shared" si="108"/>
        <v>0</v>
      </c>
      <c r="AV217" s="59">
        <f>IF(H217=1,IF(E217&gt;HORAS!$C$104,E217-HORAS!$C$104),0)</f>
        <v>0</v>
      </c>
      <c r="AW217" s="67">
        <f t="shared" si="109"/>
        <v>0</v>
      </c>
      <c r="AX217" s="67">
        <f t="shared" si="110"/>
        <v>0</v>
      </c>
      <c r="AY217" s="68">
        <f>IF(AX217&lt;=HORAS!$B$115,0,IF(AX217&lt;=HORAS!$B$116,0.25,IF(AX217&lt;=HORAS!$B$117,0.5,IF(AX217&lt;=HORAS!$B$114,0.75,1))))</f>
        <v>0</v>
      </c>
      <c r="AZ217" s="67">
        <f t="shared" si="111"/>
        <v>0</v>
      </c>
      <c r="BA217" s="67"/>
    </row>
    <row r="218" spans="1:53" s="72" customFormat="1" hidden="1" x14ac:dyDescent="0.2">
      <c r="A218" s="64" t="s">
        <v>246</v>
      </c>
      <c r="B218" s="64" t="s">
        <v>84</v>
      </c>
      <c r="C218" s="61"/>
      <c r="D218" s="62"/>
      <c r="E218" s="59"/>
      <c r="F218" s="66">
        <f>IF(G218=1,0,IF(E218&gt;HORAS!$B$96,E218-HORAS!$B$96,))</f>
        <v>0</v>
      </c>
      <c r="G218" s="67">
        <f t="shared" si="85"/>
        <v>0</v>
      </c>
      <c r="H218" s="67">
        <f>IF(D218&gt;=HORAS!$B$103,1,0)</f>
        <v>0</v>
      </c>
      <c r="I218" s="68">
        <f t="shared" si="86"/>
        <v>0</v>
      </c>
      <c r="J218" s="68">
        <f>IF(I218&lt;=HORAS!$B$115,0,IF(I218&lt;=HORAS!$B$116,0.25,IF(I218&lt;=HORAS!$B$117,0.5,IF(I218&lt;=HORAS!$B$114,0.75,1))))</f>
        <v>0</v>
      </c>
      <c r="K218" s="69">
        <f>IF(G218=1,0,IF(E218&gt;HORAS!$B$97,E218-HORAS!$B$97,0))</f>
        <v>0</v>
      </c>
      <c r="L218" s="68">
        <f t="shared" si="87"/>
        <v>0</v>
      </c>
      <c r="M218" s="68">
        <f t="shared" si="88"/>
        <v>0</v>
      </c>
      <c r="N218" s="67">
        <f t="shared" si="89"/>
        <v>0</v>
      </c>
      <c r="O218" s="67">
        <f>IF(E218&lt;HORAS!$B$97,J218,0)</f>
        <v>0</v>
      </c>
      <c r="P218" s="67">
        <f t="shared" si="90"/>
        <v>0</v>
      </c>
      <c r="Q218" s="67">
        <f>IF(E218&gt;HORAS!$B$97,J218,0)</f>
        <v>0</v>
      </c>
      <c r="R218" s="67">
        <f t="shared" si="91"/>
        <v>0</v>
      </c>
      <c r="S218" s="67">
        <f t="shared" si="92"/>
        <v>0</v>
      </c>
      <c r="T218" s="67"/>
      <c r="U218" s="67">
        <f t="shared" si="93"/>
        <v>6</v>
      </c>
      <c r="V218" s="70" t="e">
        <f>VLOOKUP(C218,HORAS!$A$120:$A$137,1,FALSE)</f>
        <v>#N/A</v>
      </c>
      <c r="W218" s="67" t="b">
        <f t="shared" si="94"/>
        <v>1</v>
      </c>
      <c r="X218" s="59">
        <f t="shared" si="95"/>
        <v>0</v>
      </c>
      <c r="Y218" s="71">
        <f t="shared" si="96"/>
        <v>0</v>
      </c>
      <c r="Z218" s="71">
        <f t="shared" si="97"/>
        <v>0</v>
      </c>
      <c r="AA218" s="67">
        <f t="shared" si="98"/>
        <v>0</v>
      </c>
      <c r="AB218" s="67">
        <f t="shared" si="99"/>
        <v>0</v>
      </c>
      <c r="AC218" s="69">
        <f>IF(U218=7,IF(E218&gt;HORAS!$B$97,E218-HORAS!$B$97,0),IF(W218=FALSE,IF(E218&gt;HORAS!$B$97,E218-HORAS!$B$97,0),0))</f>
        <v>0</v>
      </c>
      <c r="AD218" s="71">
        <f t="shared" si="100"/>
        <v>0</v>
      </c>
      <c r="AE218" s="71">
        <f t="shared" si="101"/>
        <v>0</v>
      </c>
      <c r="AF218" s="68">
        <f>IF(AE218&lt;=HORAS!$B$115,0,IF(AE218&lt;=HORAS!$B$116,0.25,IF(AE218&lt;=HORAS!$B$117,0.5,IF(AE218&lt;=HORAS!$B$114,0.75,1))))</f>
        <v>0</v>
      </c>
      <c r="AG218" s="67">
        <f t="shared" si="102"/>
        <v>0</v>
      </c>
      <c r="AH218" s="67">
        <f>IF(AA218&gt;=8,IF(E218&lt;HORAS!$B$97,AF218,0),0)</f>
        <v>0</v>
      </c>
      <c r="AI218" s="67">
        <f>IF(E218&gt;=HORAS!$B$97,AF218,0)</f>
        <v>0</v>
      </c>
      <c r="AJ218" s="67">
        <f t="shared" si="112"/>
        <v>0</v>
      </c>
      <c r="AK218" s="67">
        <f t="shared" si="112"/>
        <v>0</v>
      </c>
      <c r="AL218" s="71">
        <f t="shared" si="103"/>
        <v>0</v>
      </c>
      <c r="AN218" s="59">
        <f t="shared" si="104"/>
        <v>0</v>
      </c>
      <c r="AO218" s="58">
        <f>IF(H218=1,IF(D218&lt;HORAS!$B$104,HORAS!$D$104-HORAS!$B$104,HORAS!$D$104-D218),0)</f>
        <v>0</v>
      </c>
      <c r="AP218" s="58">
        <f>IF(H218=1,IF(E218&gt;HORAS!$C$104,HORAS!$C$104,E218),0)</f>
        <v>0</v>
      </c>
      <c r="AQ218" s="58">
        <f t="shared" si="105"/>
        <v>0</v>
      </c>
      <c r="AR218" s="72">
        <f t="shared" si="106"/>
        <v>0</v>
      </c>
      <c r="AS218" s="72">
        <f t="shared" si="107"/>
        <v>0</v>
      </c>
      <c r="AT218" s="68">
        <f>IF(AS218&lt;=HORAS!$B$115,0,IF(AS218&lt;=HORAS!$B$116,0.25,IF(AS218&lt;=HORAS!$B$117,0.5,IF(AS218&lt;=HORAS!$B$114,0.75,1))))</f>
        <v>0</v>
      </c>
      <c r="AU218" s="67">
        <f t="shared" si="108"/>
        <v>0</v>
      </c>
      <c r="AV218" s="59">
        <f>IF(H218=1,IF(E218&gt;HORAS!$C$104,E218-HORAS!$C$104),0)</f>
        <v>0</v>
      </c>
      <c r="AW218" s="67">
        <f t="shared" si="109"/>
        <v>0</v>
      </c>
      <c r="AX218" s="67">
        <f t="shared" si="110"/>
        <v>0</v>
      </c>
      <c r="AY218" s="68">
        <f>IF(AX218&lt;=HORAS!$B$115,0,IF(AX218&lt;=HORAS!$B$116,0.25,IF(AX218&lt;=HORAS!$B$117,0.5,IF(AX218&lt;=HORAS!$B$114,0.75,1))))</f>
        <v>0</v>
      </c>
      <c r="AZ218" s="67">
        <f t="shared" si="111"/>
        <v>0</v>
      </c>
      <c r="BA218" s="67"/>
    </row>
    <row r="219" spans="1:53" s="72" customFormat="1" hidden="1" x14ac:dyDescent="0.2">
      <c r="A219" s="64" t="s">
        <v>246</v>
      </c>
      <c r="B219" s="64" t="s">
        <v>84</v>
      </c>
      <c r="C219" s="61"/>
      <c r="D219" s="62"/>
      <c r="E219" s="59"/>
      <c r="F219" s="66">
        <f>IF(G219=1,0,IF(E219&gt;HORAS!$B$96,E219-HORAS!$B$96,))</f>
        <v>0</v>
      </c>
      <c r="G219" s="67">
        <f t="shared" ref="G219:G282" si="113">IF(U219=7,1,IF(W219=FALSE,1,0))</f>
        <v>0</v>
      </c>
      <c r="H219" s="67">
        <f>IF(D219&gt;=HORAS!$B$103,1,0)</f>
        <v>0</v>
      </c>
      <c r="I219" s="68">
        <f t="shared" ref="I219:I282" si="114">MINUTE(F219)</f>
        <v>0</v>
      </c>
      <c r="J219" s="68">
        <f>IF(I219&lt;=HORAS!$B$115,0,IF(I219&lt;=HORAS!$B$116,0.25,IF(I219&lt;=HORAS!$B$117,0.5,IF(I219&lt;=HORAS!$B$114,0.75,1))))</f>
        <v>0</v>
      </c>
      <c r="K219" s="69">
        <f>IF(G219=1,0,IF(E219&gt;HORAS!$B$97,E219-HORAS!$B$97,0))</f>
        <v>0</v>
      </c>
      <c r="L219" s="68">
        <f t="shared" ref="L219:L282" si="115">MINUTE(K219)</f>
        <v>0</v>
      </c>
      <c r="M219" s="68">
        <f t="shared" ref="M219:M282" si="116">HOUR(F219)</f>
        <v>0</v>
      </c>
      <c r="N219" s="67">
        <f t="shared" ref="N219:N282" si="117">M219-P219</f>
        <v>0</v>
      </c>
      <c r="O219" s="67">
        <f>IF(E219&lt;HORAS!$B$97,J219,0)</f>
        <v>0</v>
      </c>
      <c r="P219" s="67">
        <f t="shared" ref="P219:P282" si="118">HOUR(K219)</f>
        <v>0</v>
      </c>
      <c r="Q219" s="67">
        <f>IF(E219&gt;HORAS!$B$97,J219,0)</f>
        <v>0</v>
      </c>
      <c r="R219" s="67">
        <f t="shared" si="91"/>
        <v>0</v>
      </c>
      <c r="S219" s="67">
        <f t="shared" si="92"/>
        <v>0</v>
      </c>
      <c r="T219" s="67"/>
      <c r="U219" s="67">
        <f t="shared" si="93"/>
        <v>6</v>
      </c>
      <c r="V219" s="70" t="e">
        <f>VLOOKUP(C219,HORAS!$A$120:$A$137,1,FALSE)</f>
        <v>#N/A</v>
      </c>
      <c r="W219" s="67" t="b">
        <f t="shared" si="94"/>
        <v>1</v>
      </c>
      <c r="X219" s="59">
        <f t="shared" si="95"/>
        <v>0</v>
      </c>
      <c r="Y219" s="71">
        <f t="shared" si="96"/>
        <v>0</v>
      </c>
      <c r="Z219" s="71">
        <f t="shared" si="97"/>
        <v>0</v>
      </c>
      <c r="AA219" s="67">
        <f t="shared" si="98"/>
        <v>0</v>
      </c>
      <c r="AB219" s="67">
        <f t="shared" si="99"/>
        <v>0</v>
      </c>
      <c r="AC219" s="69">
        <f>IF(U219=7,IF(E219&gt;HORAS!$B$97,E219-HORAS!$B$97,0),IF(W219=FALSE,IF(E219&gt;HORAS!$B$97,E219-HORAS!$B$97,0),0))</f>
        <v>0</v>
      </c>
      <c r="AD219" s="71">
        <f t="shared" si="100"/>
        <v>0</v>
      </c>
      <c r="AE219" s="71">
        <f t="shared" si="101"/>
        <v>0</v>
      </c>
      <c r="AF219" s="68">
        <f>IF(AE219&lt;=HORAS!$B$115,0,IF(AE219&lt;=HORAS!$B$116,0.25,IF(AE219&lt;=HORAS!$B$117,0.5,IF(AE219&lt;=HORAS!$B$114,0.75,1))))</f>
        <v>0</v>
      </c>
      <c r="AG219" s="67">
        <f t="shared" si="102"/>
        <v>0</v>
      </c>
      <c r="AH219" s="67">
        <f>IF(AA219&gt;=8,IF(E219&lt;HORAS!$B$97,AF219,0),0)</f>
        <v>0</v>
      </c>
      <c r="AI219" s="67">
        <f>IF(E219&gt;=HORAS!$B$97,AF219,0)</f>
        <v>0</v>
      </c>
      <c r="AJ219" s="67">
        <f t="shared" si="112"/>
        <v>0</v>
      </c>
      <c r="AK219" s="67">
        <f t="shared" si="112"/>
        <v>0</v>
      </c>
      <c r="AL219" s="71">
        <f t="shared" si="103"/>
        <v>0</v>
      </c>
      <c r="AN219" s="59">
        <f t="shared" si="104"/>
        <v>0</v>
      </c>
      <c r="AO219" s="58">
        <f>IF(H219=1,IF(D219&lt;HORAS!$B$104,HORAS!$D$104-HORAS!$B$104,HORAS!$D$104-D219),0)</f>
        <v>0</v>
      </c>
      <c r="AP219" s="58">
        <f>IF(H219=1,IF(E219&gt;HORAS!$C$104,HORAS!$C$104,E219),0)</f>
        <v>0</v>
      </c>
      <c r="AQ219" s="58">
        <f t="shared" si="105"/>
        <v>0</v>
      </c>
      <c r="AR219" s="72">
        <f t="shared" si="106"/>
        <v>0</v>
      </c>
      <c r="AS219" s="72">
        <f t="shared" si="107"/>
        <v>0</v>
      </c>
      <c r="AT219" s="68">
        <f>IF(AS219&lt;=HORAS!$B$115,0,IF(AS219&lt;=HORAS!$B$116,0.25,IF(AS219&lt;=HORAS!$B$117,0.5,IF(AS219&lt;=HORAS!$B$114,0.75,1))))</f>
        <v>0</v>
      </c>
      <c r="AU219" s="67">
        <f t="shared" si="108"/>
        <v>0</v>
      </c>
      <c r="AV219" s="59">
        <f>IF(H219=1,IF(E219&gt;HORAS!$C$104,E219-HORAS!$C$104),0)</f>
        <v>0</v>
      </c>
      <c r="AW219" s="67">
        <f t="shared" si="109"/>
        <v>0</v>
      </c>
      <c r="AX219" s="67">
        <f t="shared" si="110"/>
        <v>0</v>
      </c>
      <c r="AY219" s="68">
        <f>IF(AX219&lt;=HORAS!$B$115,0,IF(AX219&lt;=HORAS!$B$116,0.25,IF(AX219&lt;=HORAS!$B$117,0.5,IF(AX219&lt;=HORAS!$B$114,0.75,1))))</f>
        <v>0</v>
      </c>
      <c r="AZ219" s="67">
        <f t="shared" si="111"/>
        <v>0</v>
      </c>
      <c r="BA219" s="67"/>
    </row>
    <row r="220" spans="1:53" s="72" customFormat="1" hidden="1" x14ac:dyDescent="0.2">
      <c r="A220" s="64" t="s">
        <v>246</v>
      </c>
      <c r="B220" s="64" t="s">
        <v>84</v>
      </c>
      <c r="C220" s="61"/>
      <c r="D220" s="62"/>
      <c r="E220" s="59"/>
      <c r="F220" s="66">
        <f>IF(G220=1,0,IF(E220&gt;HORAS!$B$96,E220-HORAS!$B$96,))</f>
        <v>0</v>
      </c>
      <c r="G220" s="67">
        <f t="shared" si="113"/>
        <v>0</v>
      </c>
      <c r="H220" s="67">
        <f>IF(D220&gt;=HORAS!$B$103,1,0)</f>
        <v>0</v>
      </c>
      <c r="I220" s="68">
        <f t="shared" si="114"/>
        <v>0</v>
      </c>
      <c r="J220" s="68">
        <f>IF(I220&lt;=HORAS!$B$115,0,IF(I220&lt;=HORAS!$B$116,0.25,IF(I220&lt;=HORAS!$B$117,0.5,IF(I220&lt;=HORAS!$B$114,0.75,1))))</f>
        <v>0</v>
      </c>
      <c r="K220" s="69">
        <f>IF(G220=1,0,IF(E220&gt;HORAS!$B$97,E220-HORAS!$B$97,0))</f>
        <v>0</v>
      </c>
      <c r="L220" s="68">
        <f t="shared" si="115"/>
        <v>0</v>
      </c>
      <c r="M220" s="68">
        <f t="shared" si="116"/>
        <v>0</v>
      </c>
      <c r="N220" s="67">
        <f t="shared" si="117"/>
        <v>0</v>
      </c>
      <c r="O220" s="67">
        <f>IF(E220&lt;HORAS!$B$97,J220,0)</f>
        <v>0</v>
      </c>
      <c r="P220" s="67">
        <f t="shared" si="118"/>
        <v>0</v>
      </c>
      <c r="Q220" s="67">
        <f>IF(E220&gt;HORAS!$B$97,J220,0)</f>
        <v>0</v>
      </c>
      <c r="R220" s="67">
        <f t="shared" si="91"/>
        <v>0</v>
      </c>
      <c r="S220" s="67">
        <f t="shared" si="92"/>
        <v>0</v>
      </c>
      <c r="T220" s="67"/>
      <c r="U220" s="67">
        <f t="shared" si="93"/>
        <v>6</v>
      </c>
      <c r="V220" s="70" t="e">
        <f>VLOOKUP(C220,HORAS!$A$120:$A$137,1,FALSE)</f>
        <v>#N/A</v>
      </c>
      <c r="W220" s="67" t="b">
        <f t="shared" si="94"/>
        <v>1</v>
      </c>
      <c r="X220" s="59">
        <f t="shared" si="95"/>
        <v>0</v>
      </c>
      <c r="Y220" s="71">
        <f t="shared" si="96"/>
        <v>0</v>
      </c>
      <c r="Z220" s="71">
        <f t="shared" si="97"/>
        <v>0</v>
      </c>
      <c r="AA220" s="67">
        <f t="shared" si="98"/>
        <v>0</v>
      </c>
      <c r="AB220" s="67">
        <f t="shared" si="99"/>
        <v>0</v>
      </c>
      <c r="AC220" s="69">
        <f>IF(U220=7,IF(E220&gt;HORAS!$B$97,E220-HORAS!$B$97,0),IF(W220=FALSE,IF(E220&gt;HORAS!$B$97,E220-HORAS!$B$97,0),0))</f>
        <v>0</v>
      </c>
      <c r="AD220" s="71">
        <f t="shared" si="100"/>
        <v>0</v>
      </c>
      <c r="AE220" s="71">
        <f t="shared" si="101"/>
        <v>0</v>
      </c>
      <c r="AF220" s="68">
        <f>IF(AE220&lt;=HORAS!$B$115,0,IF(AE220&lt;=HORAS!$B$116,0.25,IF(AE220&lt;=HORAS!$B$117,0.5,IF(AE220&lt;=HORAS!$B$114,0.75,1))))</f>
        <v>0</v>
      </c>
      <c r="AG220" s="67">
        <f t="shared" si="102"/>
        <v>0</v>
      </c>
      <c r="AH220" s="67">
        <f>IF(AA220&gt;=8,IF(E220&lt;HORAS!$B$97,AF220,0),0)</f>
        <v>0</v>
      </c>
      <c r="AI220" s="67">
        <f>IF(E220&gt;=HORAS!$B$97,AF220,0)</f>
        <v>0</v>
      </c>
      <c r="AJ220" s="67">
        <f t="shared" si="112"/>
        <v>0</v>
      </c>
      <c r="AK220" s="67">
        <f t="shared" si="112"/>
        <v>0</v>
      </c>
      <c r="AL220" s="71">
        <f t="shared" si="103"/>
        <v>0</v>
      </c>
      <c r="AN220" s="59">
        <f t="shared" si="104"/>
        <v>0</v>
      </c>
      <c r="AO220" s="58">
        <f>IF(H220=1,IF(D220&lt;HORAS!$B$104,HORAS!$D$104-HORAS!$B$104,HORAS!$D$104-D220),0)</f>
        <v>0</v>
      </c>
      <c r="AP220" s="58">
        <f>IF(H220=1,IF(E220&gt;HORAS!$C$104,HORAS!$C$104,E220),0)</f>
        <v>0</v>
      </c>
      <c r="AQ220" s="58">
        <f t="shared" si="105"/>
        <v>0</v>
      </c>
      <c r="AR220" s="72">
        <f t="shared" si="106"/>
        <v>0</v>
      </c>
      <c r="AS220" s="72">
        <f t="shared" si="107"/>
        <v>0</v>
      </c>
      <c r="AT220" s="68">
        <f>IF(AS220&lt;=HORAS!$B$115,0,IF(AS220&lt;=HORAS!$B$116,0.25,IF(AS220&lt;=HORAS!$B$117,0.5,IF(AS220&lt;=HORAS!$B$114,0.75,1))))</f>
        <v>0</v>
      </c>
      <c r="AU220" s="67">
        <f t="shared" si="108"/>
        <v>0</v>
      </c>
      <c r="AV220" s="59">
        <f>IF(H220=1,IF(E220&gt;HORAS!$C$104,E220-HORAS!$C$104),0)</f>
        <v>0</v>
      </c>
      <c r="AW220" s="67">
        <f t="shared" si="109"/>
        <v>0</v>
      </c>
      <c r="AX220" s="67">
        <f t="shared" si="110"/>
        <v>0</v>
      </c>
      <c r="AY220" s="68">
        <f>IF(AX220&lt;=HORAS!$B$115,0,IF(AX220&lt;=HORAS!$B$116,0.25,IF(AX220&lt;=HORAS!$B$117,0.5,IF(AX220&lt;=HORAS!$B$114,0.75,1))))</f>
        <v>0</v>
      </c>
      <c r="AZ220" s="67">
        <f t="shared" si="111"/>
        <v>0</v>
      </c>
      <c r="BA220" s="67"/>
    </row>
    <row r="221" spans="1:53" s="72" customFormat="1" hidden="1" x14ac:dyDescent="0.2">
      <c r="A221" s="64" t="s">
        <v>246</v>
      </c>
      <c r="B221" s="64" t="s">
        <v>84</v>
      </c>
      <c r="C221" s="61"/>
      <c r="D221" s="62"/>
      <c r="E221" s="59"/>
      <c r="F221" s="66">
        <f>IF(G221=1,0,IF(E221&gt;HORAS!$B$96,E221-HORAS!$B$96,))</f>
        <v>0</v>
      </c>
      <c r="G221" s="67">
        <f t="shared" si="113"/>
        <v>0</v>
      </c>
      <c r="H221" s="67">
        <f>IF(D221&gt;=HORAS!$B$103,1,0)</f>
        <v>0</v>
      </c>
      <c r="I221" s="68">
        <f t="shared" si="114"/>
        <v>0</v>
      </c>
      <c r="J221" s="68">
        <f>IF(I221&lt;=HORAS!$B$115,0,IF(I221&lt;=HORAS!$B$116,0.25,IF(I221&lt;=HORAS!$B$117,0.5,IF(I221&lt;=HORAS!$B$114,0.75,1))))</f>
        <v>0</v>
      </c>
      <c r="K221" s="69">
        <f>IF(G221=1,0,IF(E221&gt;HORAS!$B$97,E221-HORAS!$B$97,0))</f>
        <v>0</v>
      </c>
      <c r="L221" s="68">
        <f t="shared" si="115"/>
        <v>0</v>
      </c>
      <c r="M221" s="68">
        <f t="shared" si="116"/>
        <v>0</v>
      </c>
      <c r="N221" s="67">
        <f t="shared" si="117"/>
        <v>0</v>
      </c>
      <c r="O221" s="67">
        <f>IF(E221&lt;HORAS!$B$97,J221,0)</f>
        <v>0</v>
      </c>
      <c r="P221" s="67">
        <f t="shared" si="118"/>
        <v>0</v>
      </c>
      <c r="Q221" s="67">
        <f>IF(E221&gt;HORAS!$B$97,J221,0)</f>
        <v>0</v>
      </c>
      <c r="R221" s="67">
        <f t="shared" si="91"/>
        <v>0</v>
      </c>
      <c r="S221" s="67">
        <f t="shared" si="92"/>
        <v>0</v>
      </c>
      <c r="T221" s="67"/>
      <c r="U221" s="67">
        <f t="shared" si="93"/>
        <v>6</v>
      </c>
      <c r="V221" s="70" t="e">
        <f>VLOOKUP(C221,HORAS!$A$120:$A$137,1,FALSE)</f>
        <v>#N/A</v>
      </c>
      <c r="W221" s="67" t="b">
        <f t="shared" si="94"/>
        <v>1</v>
      </c>
      <c r="X221" s="59">
        <f t="shared" si="95"/>
        <v>0</v>
      </c>
      <c r="Y221" s="71">
        <f t="shared" si="96"/>
        <v>0</v>
      </c>
      <c r="Z221" s="71">
        <f t="shared" si="97"/>
        <v>0</v>
      </c>
      <c r="AA221" s="67">
        <f t="shared" si="98"/>
        <v>0</v>
      </c>
      <c r="AB221" s="67">
        <f t="shared" si="99"/>
        <v>0</v>
      </c>
      <c r="AC221" s="69">
        <f>IF(U221=7,IF(E221&gt;HORAS!$B$97,E221-HORAS!$B$97,0),IF(W221=FALSE,IF(E221&gt;HORAS!$B$97,E221-HORAS!$B$97,0),0))</f>
        <v>0</v>
      </c>
      <c r="AD221" s="71">
        <f t="shared" si="100"/>
        <v>0</v>
      </c>
      <c r="AE221" s="71">
        <f t="shared" si="101"/>
        <v>0</v>
      </c>
      <c r="AF221" s="68">
        <f>IF(AE221&lt;=HORAS!$B$115,0,IF(AE221&lt;=HORAS!$B$116,0.25,IF(AE221&lt;=HORAS!$B$117,0.5,IF(AE221&lt;=HORAS!$B$114,0.75,1))))</f>
        <v>0</v>
      </c>
      <c r="AG221" s="67">
        <f t="shared" si="102"/>
        <v>0</v>
      </c>
      <c r="AH221" s="67">
        <f>IF(AA221&gt;=8,IF(E221&lt;HORAS!$B$97,AF221,0),0)</f>
        <v>0</v>
      </c>
      <c r="AI221" s="67">
        <f>IF(E221&gt;=HORAS!$B$97,AF221,0)</f>
        <v>0</v>
      </c>
      <c r="AJ221" s="67">
        <f t="shared" si="112"/>
        <v>0</v>
      </c>
      <c r="AK221" s="67">
        <f t="shared" si="112"/>
        <v>0</v>
      </c>
      <c r="AL221" s="71">
        <f t="shared" si="103"/>
        <v>0</v>
      </c>
      <c r="AN221" s="59">
        <f t="shared" si="104"/>
        <v>0</v>
      </c>
      <c r="AO221" s="58">
        <f>IF(H221=1,IF(D221&lt;HORAS!$B$104,HORAS!$D$104-HORAS!$B$104,HORAS!$D$104-D221),0)</f>
        <v>0</v>
      </c>
      <c r="AP221" s="58">
        <f>IF(H221=1,IF(E221&gt;HORAS!$C$104,HORAS!$C$104,E221),0)</f>
        <v>0</v>
      </c>
      <c r="AQ221" s="58">
        <f t="shared" si="105"/>
        <v>0</v>
      </c>
      <c r="AR221" s="72">
        <f t="shared" si="106"/>
        <v>0</v>
      </c>
      <c r="AS221" s="72">
        <f t="shared" si="107"/>
        <v>0</v>
      </c>
      <c r="AT221" s="68">
        <f>IF(AS221&lt;=HORAS!$B$115,0,IF(AS221&lt;=HORAS!$B$116,0.25,IF(AS221&lt;=HORAS!$B$117,0.5,IF(AS221&lt;=HORAS!$B$114,0.75,1))))</f>
        <v>0</v>
      </c>
      <c r="AU221" s="67">
        <f t="shared" si="108"/>
        <v>0</v>
      </c>
      <c r="AV221" s="59">
        <f>IF(H221=1,IF(E221&gt;HORAS!$C$104,E221-HORAS!$C$104),0)</f>
        <v>0</v>
      </c>
      <c r="AW221" s="67">
        <f t="shared" si="109"/>
        <v>0</v>
      </c>
      <c r="AX221" s="67">
        <f t="shared" si="110"/>
        <v>0</v>
      </c>
      <c r="AY221" s="68">
        <f>IF(AX221&lt;=HORAS!$B$115,0,IF(AX221&lt;=HORAS!$B$116,0.25,IF(AX221&lt;=HORAS!$B$117,0.5,IF(AX221&lt;=HORAS!$B$114,0.75,1))))</f>
        <v>0</v>
      </c>
      <c r="AZ221" s="67">
        <f t="shared" si="111"/>
        <v>0</v>
      </c>
      <c r="BA221" s="67"/>
    </row>
    <row r="222" spans="1:53" s="72" customFormat="1" hidden="1" x14ac:dyDescent="0.2">
      <c r="A222" s="64" t="s">
        <v>246</v>
      </c>
      <c r="B222" s="64" t="s">
        <v>84</v>
      </c>
      <c r="C222" s="61"/>
      <c r="D222" s="62"/>
      <c r="E222" s="59"/>
      <c r="F222" s="66">
        <f>IF(G222=1,0,IF(E222&gt;HORAS!$B$96,E222-HORAS!$B$96,))</f>
        <v>0</v>
      </c>
      <c r="G222" s="67">
        <f t="shared" si="113"/>
        <v>0</v>
      </c>
      <c r="H222" s="67">
        <f>IF(D222&gt;=HORAS!$B$103,1,0)</f>
        <v>0</v>
      </c>
      <c r="I222" s="68">
        <f t="shared" si="114"/>
        <v>0</v>
      </c>
      <c r="J222" s="68">
        <f>IF(I222&lt;=HORAS!$B$115,0,IF(I222&lt;=HORAS!$B$116,0.25,IF(I222&lt;=HORAS!$B$117,0.5,IF(I222&lt;=HORAS!$B$114,0.75,1))))</f>
        <v>0</v>
      </c>
      <c r="K222" s="69">
        <f>IF(G222=1,0,IF(E222&gt;HORAS!$B$97,E222-HORAS!$B$97,0))</f>
        <v>0</v>
      </c>
      <c r="L222" s="68">
        <f t="shared" si="115"/>
        <v>0</v>
      </c>
      <c r="M222" s="68">
        <f t="shared" si="116"/>
        <v>0</v>
      </c>
      <c r="N222" s="67">
        <f t="shared" si="117"/>
        <v>0</v>
      </c>
      <c r="O222" s="67">
        <f>IF(E222&lt;HORAS!$B$97,J222,0)</f>
        <v>0</v>
      </c>
      <c r="P222" s="67">
        <f t="shared" si="118"/>
        <v>0</v>
      </c>
      <c r="Q222" s="67">
        <f>IF(E222&gt;HORAS!$B$97,J222,0)</f>
        <v>0</v>
      </c>
      <c r="R222" s="67">
        <f t="shared" si="91"/>
        <v>0</v>
      </c>
      <c r="S222" s="67">
        <f t="shared" si="92"/>
        <v>0</v>
      </c>
      <c r="T222" s="67"/>
      <c r="U222" s="67">
        <f t="shared" si="93"/>
        <v>6</v>
      </c>
      <c r="V222" s="70" t="e">
        <f>VLOOKUP(C222,HORAS!$A$120:$A$137,1,FALSE)</f>
        <v>#N/A</v>
      </c>
      <c r="W222" s="67" t="b">
        <f t="shared" si="94"/>
        <v>1</v>
      </c>
      <c r="X222" s="59">
        <f t="shared" si="95"/>
        <v>0</v>
      </c>
      <c r="Y222" s="71">
        <f t="shared" si="96"/>
        <v>0</v>
      </c>
      <c r="Z222" s="71">
        <f t="shared" si="97"/>
        <v>0</v>
      </c>
      <c r="AA222" s="67">
        <f t="shared" si="98"/>
        <v>0</v>
      </c>
      <c r="AB222" s="67">
        <f t="shared" si="99"/>
        <v>0</v>
      </c>
      <c r="AC222" s="69">
        <f>IF(U222=7,IF(E222&gt;HORAS!$B$97,E222-HORAS!$B$97,0),IF(W222=FALSE,IF(E222&gt;HORAS!$B$97,E222-HORAS!$B$97,0),0))</f>
        <v>0</v>
      </c>
      <c r="AD222" s="71">
        <f t="shared" si="100"/>
        <v>0</v>
      </c>
      <c r="AE222" s="71">
        <f t="shared" si="101"/>
        <v>0</v>
      </c>
      <c r="AF222" s="68">
        <f>IF(AE222&lt;=HORAS!$B$115,0,IF(AE222&lt;=HORAS!$B$116,0.25,IF(AE222&lt;=HORAS!$B$117,0.5,IF(AE222&lt;=HORAS!$B$114,0.75,1))))</f>
        <v>0</v>
      </c>
      <c r="AG222" s="67">
        <f t="shared" si="102"/>
        <v>0</v>
      </c>
      <c r="AH222" s="67">
        <f>IF(AA222&gt;=8,IF(E222&lt;HORAS!$B$97,AF222,0),0)</f>
        <v>0</v>
      </c>
      <c r="AI222" s="67">
        <f>IF(E222&gt;=HORAS!$B$97,AF222,0)</f>
        <v>0</v>
      </c>
      <c r="AJ222" s="67">
        <f t="shared" si="112"/>
        <v>0</v>
      </c>
      <c r="AK222" s="67">
        <f t="shared" si="112"/>
        <v>0</v>
      </c>
      <c r="AL222" s="71">
        <f t="shared" si="103"/>
        <v>0</v>
      </c>
      <c r="AN222" s="59">
        <f t="shared" si="104"/>
        <v>0</v>
      </c>
      <c r="AO222" s="58">
        <f>IF(H222=1,IF(D222&lt;HORAS!$B$104,HORAS!$D$104-HORAS!$B$104,HORAS!$D$104-D222),0)</f>
        <v>0</v>
      </c>
      <c r="AP222" s="58">
        <f>IF(H222=1,IF(E222&gt;HORAS!$C$104,HORAS!$C$104,E222),0)</f>
        <v>0</v>
      </c>
      <c r="AQ222" s="58">
        <f t="shared" si="105"/>
        <v>0</v>
      </c>
      <c r="AR222" s="72">
        <f t="shared" si="106"/>
        <v>0</v>
      </c>
      <c r="AS222" s="72">
        <f t="shared" si="107"/>
        <v>0</v>
      </c>
      <c r="AT222" s="68">
        <f>IF(AS222&lt;=HORAS!$B$115,0,IF(AS222&lt;=HORAS!$B$116,0.25,IF(AS222&lt;=HORAS!$B$117,0.5,IF(AS222&lt;=HORAS!$B$114,0.75,1))))</f>
        <v>0</v>
      </c>
      <c r="AU222" s="67">
        <f t="shared" si="108"/>
        <v>0</v>
      </c>
      <c r="AV222" s="59">
        <f>IF(H222=1,IF(E222&gt;HORAS!$C$104,E222-HORAS!$C$104),0)</f>
        <v>0</v>
      </c>
      <c r="AW222" s="67">
        <f t="shared" si="109"/>
        <v>0</v>
      </c>
      <c r="AX222" s="67">
        <f t="shared" si="110"/>
        <v>0</v>
      </c>
      <c r="AY222" s="68">
        <f>IF(AX222&lt;=HORAS!$B$115,0,IF(AX222&lt;=HORAS!$B$116,0.25,IF(AX222&lt;=HORAS!$B$117,0.5,IF(AX222&lt;=HORAS!$B$114,0.75,1))))</f>
        <v>0</v>
      </c>
      <c r="AZ222" s="67">
        <f t="shared" si="111"/>
        <v>0</v>
      </c>
      <c r="BA222" s="67"/>
    </row>
    <row r="223" spans="1:53" s="72" customFormat="1" hidden="1" x14ac:dyDescent="0.2">
      <c r="A223" s="64" t="s">
        <v>246</v>
      </c>
      <c r="B223" s="64" t="s">
        <v>84</v>
      </c>
      <c r="C223" s="61"/>
      <c r="D223" s="62"/>
      <c r="E223" s="59"/>
      <c r="F223" s="66">
        <f>IF(G223=1,0,IF(E223&gt;HORAS!$B$96,E223-HORAS!$B$96,))</f>
        <v>0</v>
      </c>
      <c r="G223" s="67">
        <f t="shared" si="113"/>
        <v>0</v>
      </c>
      <c r="H223" s="67">
        <f>IF(D223&gt;=HORAS!$B$103,1,0)</f>
        <v>0</v>
      </c>
      <c r="I223" s="68">
        <f t="shared" si="114"/>
        <v>0</v>
      </c>
      <c r="J223" s="68">
        <f>IF(I223&lt;=HORAS!$B$115,0,IF(I223&lt;=HORAS!$B$116,0.25,IF(I223&lt;=HORAS!$B$117,0.5,IF(I223&lt;=HORAS!$B$114,0.75,1))))</f>
        <v>0</v>
      </c>
      <c r="K223" s="69">
        <f>IF(G223=1,0,IF(E223&gt;HORAS!$B$97,E223-HORAS!$B$97,0))</f>
        <v>0</v>
      </c>
      <c r="L223" s="68">
        <f t="shared" si="115"/>
        <v>0</v>
      </c>
      <c r="M223" s="68">
        <f t="shared" si="116"/>
        <v>0</v>
      </c>
      <c r="N223" s="67">
        <f t="shared" si="117"/>
        <v>0</v>
      </c>
      <c r="O223" s="67">
        <f>IF(E223&lt;HORAS!$B$97,J223,0)</f>
        <v>0</v>
      </c>
      <c r="P223" s="67">
        <f t="shared" si="118"/>
        <v>0</v>
      </c>
      <c r="Q223" s="67">
        <f>IF(E223&gt;HORAS!$B$97,J223,0)</f>
        <v>0</v>
      </c>
      <c r="R223" s="67">
        <f t="shared" si="91"/>
        <v>0</v>
      </c>
      <c r="S223" s="67">
        <f t="shared" si="92"/>
        <v>0</v>
      </c>
      <c r="T223" s="67"/>
      <c r="U223" s="67">
        <f t="shared" si="93"/>
        <v>6</v>
      </c>
      <c r="V223" s="70" t="e">
        <f>VLOOKUP(C223,HORAS!$A$120:$A$137,1,FALSE)</f>
        <v>#N/A</v>
      </c>
      <c r="W223" s="67" t="b">
        <f t="shared" si="94"/>
        <v>1</v>
      </c>
      <c r="X223" s="59">
        <f t="shared" si="95"/>
        <v>0</v>
      </c>
      <c r="Y223" s="71">
        <f t="shared" si="96"/>
        <v>0</v>
      </c>
      <c r="Z223" s="71">
        <f t="shared" si="97"/>
        <v>0</v>
      </c>
      <c r="AA223" s="67">
        <f t="shared" si="98"/>
        <v>0</v>
      </c>
      <c r="AB223" s="67">
        <f t="shared" si="99"/>
        <v>0</v>
      </c>
      <c r="AC223" s="69">
        <f>IF(U223=7,IF(E223&gt;HORAS!$B$97,E223-HORAS!$B$97,0),IF(W223=FALSE,IF(E223&gt;HORAS!$B$97,E223-HORAS!$B$97,0),0))</f>
        <v>0</v>
      </c>
      <c r="AD223" s="71">
        <f t="shared" si="100"/>
        <v>0</v>
      </c>
      <c r="AE223" s="71">
        <f t="shared" si="101"/>
        <v>0</v>
      </c>
      <c r="AF223" s="68">
        <f>IF(AE223&lt;=HORAS!$B$115,0,IF(AE223&lt;=HORAS!$B$116,0.25,IF(AE223&lt;=HORAS!$B$117,0.5,IF(AE223&lt;=HORAS!$B$114,0.75,1))))</f>
        <v>0</v>
      </c>
      <c r="AG223" s="67">
        <f t="shared" si="102"/>
        <v>0</v>
      </c>
      <c r="AH223" s="67">
        <f>IF(AA223&gt;=8,IF(E223&lt;HORAS!$B$97,AF223,0),0)</f>
        <v>0</v>
      </c>
      <c r="AI223" s="67">
        <f>IF(E223&gt;=HORAS!$B$97,AF223,0)</f>
        <v>0</v>
      </c>
      <c r="AJ223" s="67">
        <f t="shared" si="112"/>
        <v>0</v>
      </c>
      <c r="AK223" s="67">
        <f t="shared" si="112"/>
        <v>0</v>
      </c>
      <c r="AL223" s="71">
        <f t="shared" si="103"/>
        <v>0</v>
      </c>
      <c r="AN223" s="59">
        <f t="shared" si="104"/>
        <v>0</v>
      </c>
      <c r="AO223" s="58">
        <f>IF(H223=1,IF(D223&lt;HORAS!$B$104,HORAS!$D$104-HORAS!$B$104,HORAS!$D$104-D223),0)</f>
        <v>0</v>
      </c>
      <c r="AP223" s="58">
        <f>IF(H223=1,IF(E223&gt;HORAS!$C$104,HORAS!$C$104,E223),0)</f>
        <v>0</v>
      </c>
      <c r="AQ223" s="58">
        <f t="shared" si="105"/>
        <v>0</v>
      </c>
      <c r="AR223" s="72">
        <f t="shared" si="106"/>
        <v>0</v>
      </c>
      <c r="AS223" s="72">
        <f t="shared" si="107"/>
        <v>0</v>
      </c>
      <c r="AT223" s="68">
        <f>IF(AS223&lt;=HORAS!$B$115,0,IF(AS223&lt;=HORAS!$B$116,0.25,IF(AS223&lt;=HORAS!$B$117,0.5,IF(AS223&lt;=HORAS!$B$114,0.75,1))))</f>
        <v>0</v>
      </c>
      <c r="AU223" s="67">
        <f t="shared" si="108"/>
        <v>0</v>
      </c>
      <c r="AV223" s="59">
        <f>IF(H223=1,IF(E223&gt;HORAS!$C$104,E223-HORAS!$C$104),0)</f>
        <v>0</v>
      </c>
      <c r="AW223" s="67">
        <f t="shared" si="109"/>
        <v>0</v>
      </c>
      <c r="AX223" s="67">
        <f t="shared" si="110"/>
        <v>0</v>
      </c>
      <c r="AY223" s="68">
        <f>IF(AX223&lt;=HORAS!$B$115,0,IF(AX223&lt;=HORAS!$B$116,0.25,IF(AX223&lt;=HORAS!$B$117,0.5,IF(AX223&lt;=HORAS!$B$114,0.75,1))))</f>
        <v>0</v>
      </c>
      <c r="AZ223" s="67">
        <f t="shared" si="111"/>
        <v>0</v>
      </c>
      <c r="BA223" s="67"/>
    </row>
    <row r="224" spans="1:53" s="72" customFormat="1" hidden="1" x14ac:dyDescent="0.2">
      <c r="A224" s="64" t="s">
        <v>246</v>
      </c>
      <c r="B224" s="64" t="s">
        <v>84</v>
      </c>
      <c r="C224" s="61"/>
      <c r="D224" s="62"/>
      <c r="E224" s="59"/>
      <c r="F224" s="66">
        <f>IF(G224=1,0,IF(E224&gt;HORAS!$B$96,E224-HORAS!$B$96,))</f>
        <v>0</v>
      </c>
      <c r="G224" s="67">
        <f t="shared" si="113"/>
        <v>0</v>
      </c>
      <c r="H224" s="67">
        <f>IF(D224&gt;=HORAS!$B$103,1,0)</f>
        <v>0</v>
      </c>
      <c r="I224" s="68">
        <f t="shared" si="114"/>
        <v>0</v>
      </c>
      <c r="J224" s="68">
        <f>IF(I224&lt;=HORAS!$B$115,0,IF(I224&lt;=HORAS!$B$116,0.25,IF(I224&lt;=HORAS!$B$117,0.5,IF(I224&lt;=HORAS!$B$114,0.75,1))))</f>
        <v>0</v>
      </c>
      <c r="K224" s="69">
        <f>IF(G224=1,0,IF(E224&gt;HORAS!$B$97,E224-HORAS!$B$97,0))</f>
        <v>0</v>
      </c>
      <c r="L224" s="68">
        <f t="shared" si="115"/>
        <v>0</v>
      </c>
      <c r="M224" s="68">
        <f t="shared" si="116"/>
        <v>0</v>
      </c>
      <c r="N224" s="67">
        <f t="shared" si="117"/>
        <v>0</v>
      </c>
      <c r="O224" s="67">
        <f>IF(E224&lt;HORAS!$B$97,J224,0)</f>
        <v>0</v>
      </c>
      <c r="P224" s="67">
        <f t="shared" si="118"/>
        <v>0</v>
      </c>
      <c r="Q224" s="67">
        <f>IF(E224&gt;HORAS!$B$97,J224,0)</f>
        <v>0</v>
      </c>
      <c r="R224" s="67">
        <f t="shared" si="91"/>
        <v>0</v>
      </c>
      <c r="S224" s="67">
        <f t="shared" si="92"/>
        <v>0</v>
      </c>
      <c r="T224" s="67"/>
      <c r="U224" s="67">
        <f t="shared" si="93"/>
        <v>6</v>
      </c>
      <c r="V224" s="70" t="e">
        <f>VLOOKUP(C224,HORAS!$A$120:$A$137,1,FALSE)</f>
        <v>#N/A</v>
      </c>
      <c r="W224" s="67" t="b">
        <f t="shared" si="94"/>
        <v>1</v>
      </c>
      <c r="X224" s="59">
        <f t="shared" si="95"/>
        <v>0</v>
      </c>
      <c r="Y224" s="71">
        <f t="shared" si="96"/>
        <v>0</v>
      </c>
      <c r="Z224" s="71">
        <f t="shared" si="97"/>
        <v>0</v>
      </c>
      <c r="AA224" s="67">
        <f t="shared" si="98"/>
        <v>0</v>
      </c>
      <c r="AB224" s="67">
        <f t="shared" si="99"/>
        <v>0</v>
      </c>
      <c r="AC224" s="69">
        <f>IF(U224=7,IF(E224&gt;HORAS!$B$97,E224-HORAS!$B$97,0),IF(W224=FALSE,IF(E224&gt;HORAS!$B$97,E224-HORAS!$B$97,0),0))</f>
        <v>0</v>
      </c>
      <c r="AD224" s="71">
        <f t="shared" si="100"/>
        <v>0</v>
      </c>
      <c r="AE224" s="71">
        <f t="shared" si="101"/>
        <v>0</v>
      </c>
      <c r="AF224" s="68">
        <f>IF(AE224&lt;=HORAS!$B$115,0,IF(AE224&lt;=HORAS!$B$116,0.25,IF(AE224&lt;=HORAS!$B$117,0.5,IF(AE224&lt;=HORAS!$B$114,0.75,1))))</f>
        <v>0</v>
      </c>
      <c r="AG224" s="67">
        <f t="shared" si="102"/>
        <v>0</v>
      </c>
      <c r="AH224" s="67">
        <f>IF(AA224&gt;=8,IF(E224&lt;HORAS!$B$97,AF224,0),0)</f>
        <v>0</v>
      </c>
      <c r="AI224" s="67">
        <f>IF(E224&gt;=HORAS!$B$97,AF224,0)</f>
        <v>0</v>
      </c>
      <c r="AJ224" s="67">
        <f t="shared" si="112"/>
        <v>0</v>
      </c>
      <c r="AK224" s="67">
        <f t="shared" si="112"/>
        <v>0</v>
      </c>
      <c r="AL224" s="71">
        <f t="shared" si="103"/>
        <v>0</v>
      </c>
      <c r="AN224" s="59">
        <f t="shared" si="104"/>
        <v>0</v>
      </c>
      <c r="AO224" s="58">
        <f>IF(H224=1,IF(D224&lt;HORAS!$B$104,HORAS!$D$104-HORAS!$B$104,HORAS!$D$104-D224),0)</f>
        <v>0</v>
      </c>
      <c r="AP224" s="58">
        <f>IF(H224=1,IF(E224&gt;HORAS!$C$104,HORAS!$C$104,E224),0)</f>
        <v>0</v>
      </c>
      <c r="AQ224" s="58">
        <f t="shared" si="105"/>
        <v>0</v>
      </c>
      <c r="AR224" s="72">
        <f t="shared" si="106"/>
        <v>0</v>
      </c>
      <c r="AS224" s="72">
        <f t="shared" si="107"/>
        <v>0</v>
      </c>
      <c r="AT224" s="68">
        <f>IF(AS224&lt;=HORAS!$B$115,0,IF(AS224&lt;=HORAS!$B$116,0.25,IF(AS224&lt;=HORAS!$B$117,0.5,IF(AS224&lt;=HORAS!$B$114,0.75,1))))</f>
        <v>0</v>
      </c>
      <c r="AU224" s="67">
        <f t="shared" si="108"/>
        <v>0</v>
      </c>
      <c r="AV224" s="59">
        <f>IF(H224=1,IF(E224&gt;HORAS!$C$104,E224-HORAS!$C$104),0)</f>
        <v>0</v>
      </c>
      <c r="AW224" s="67">
        <f t="shared" si="109"/>
        <v>0</v>
      </c>
      <c r="AX224" s="67">
        <f t="shared" si="110"/>
        <v>0</v>
      </c>
      <c r="AY224" s="68">
        <f>IF(AX224&lt;=HORAS!$B$115,0,IF(AX224&lt;=HORAS!$B$116,0.25,IF(AX224&lt;=HORAS!$B$117,0.5,IF(AX224&lt;=HORAS!$B$114,0.75,1))))</f>
        <v>0</v>
      </c>
      <c r="AZ224" s="67">
        <f t="shared" si="111"/>
        <v>0</v>
      </c>
      <c r="BA224" s="67"/>
    </row>
    <row r="225" spans="1:53" s="72" customFormat="1" hidden="1" x14ac:dyDescent="0.2">
      <c r="A225" s="64" t="s">
        <v>244</v>
      </c>
      <c r="B225" s="64" t="s">
        <v>55</v>
      </c>
      <c r="C225" s="61"/>
      <c r="D225" s="62"/>
      <c r="E225" s="59"/>
      <c r="F225" s="66">
        <f>IF(G225=1,0,IF(E225&gt;HORAS!$B$96,E225-HORAS!$B$96,))</f>
        <v>0</v>
      </c>
      <c r="G225" s="67">
        <f t="shared" si="113"/>
        <v>0</v>
      </c>
      <c r="H225" s="67">
        <f>IF(D225&gt;=HORAS!$B$103,1,0)</f>
        <v>0</v>
      </c>
      <c r="I225" s="68">
        <f t="shared" si="114"/>
        <v>0</v>
      </c>
      <c r="J225" s="68">
        <f>IF(I225&lt;=HORAS!$B$115,0,IF(I225&lt;=HORAS!$B$116,0.25,IF(I225&lt;=HORAS!$B$117,0.5,IF(I225&lt;=HORAS!$B$114,0.75,1))))</f>
        <v>0</v>
      </c>
      <c r="K225" s="69">
        <f>IF(G225=1,0,IF(E225&gt;HORAS!$B$97,E225-HORAS!$B$97,0))</f>
        <v>0</v>
      </c>
      <c r="L225" s="68">
        <f t="shared" si="115"/>
        <v>0</v>
      </c>
      <c r="M225" s="68">
        <f t="shared" si="116"/>
        <v>0</v>
      </c>
      <c r="N225" s="67">
        <f t="shared" si="117"/>
        <v>0</v>
      </c>
      <c r="O225" s="67">
        <f>IF(E225&lt;HORAS!$B$97,J225,0)</f>
        <v>0</v>
      </c>
      <c r="P225" s="67">
        <f t="shared" si="118"/>
        <v>0</v>
      </c>
      <c r="Q225" s="67">
        <f>IF(E225&gt;HORAS!$B$97,J225,0)</f>
        <v>0</v>
      </c>
      <c r="R225" s="67">
        <f t="shared" si="91"/>
        <v>0</v>
      </c>
      <c r="S225" s="67">
        <f t="shared" si="92"/>
        <v>0</v>
      </c>
      <c r="T225" s="67"/>
      <c r="U225" s="67">
        <f t="shared" si="93"/>
        <v>6</v>
      </c>
      <c r="V225" s="70" t="e">
        <f>VLOOKUP(C225,HORAS!$A$120:$A$137,1,FALSE)</f>
        <v>#N/A</v>
      </c>
      <c r="W225" s="67" t="b">
        <f t="shared" si="94"/>
        <v>1</v>
      </c>
      <c r="X225" s="59">
        <f t="shared" si="95"/>
        <v>0</v>
      </c>
      <c r="Y225" s="71">
        <f t="shared" si="96"/>
        <v>0</v>
      </c>
      <c r="Z225" s="71">
        <f t="shared" si="97"/>
        <v>0</v>
      </c>
      <c r="AA225" s="67">
        <f t="shared" si="98"/>
        <v>0</v>
      </c>
      <c r="AB225" s="67">
        <f t="shared" si="99"/>
        <v>0</v>
      </c>
      <c r="AC225" s="69">
        <f>IF(U225=7,IF(E225&gt;HORAS!$B$97,E225-HORAS!$B$97,0),IF(W225=FALSE,IF(E225&gt;HORAS!$B$97,E225-HORAS!$B$97,0),0))</f>
        <v>0</v>
      </c>
      <c r="AD225" s="71">
        <f t="shared" si="100"/>
        <v>0</v>
      </c>
      <c r="AE225" s="71">
        <f t="shared" si="101"/>
        <v>0</v>
      </c>
      <c r="AF225" s="68">
        <f>IF(AE225&lt;=HORAS!$B$115,0,IF(AE225&lt;=HORAS!$B$116,0.25,IF(AE225&lt;=HORAS!$B$117,0.5,IF(AE225&lt;=HORAS!$B$114,0.75,1))))</f>
        <v>0</v>
      </c>
      <c r="AG225" s="67">
        <f t="shared" si="102"/>
        <v>0</v>
      </c>
      <c r="AH225" s="67">
        <f>IF(AA225&gt;=8,IF(E225&lt;HORAS!$B$97,AF225,0),0)</f>
        <v>0</v>
      </c>
      <c r="AI225" s="67">
        <f>IF(E225&gt;=HORAS!$B$97,AF225,0)</f>
        <v>0</v>
      </c>
      <c r="AJ225" s="67">
        <f t="shared" si="112"/>
        <v>0</v>
      </c>
      <c r="AK225" s="67">
        <f t="shared" si="112"/>
        <v>0</v>
      </c>
      <c r="AL225" s="71">
        <f t="shared" si="103"/>
        <v>0</v>
      </c>
      <c r="AN225" s="59">
        <f t="shared" si="104"/>
        <v>0</v>
      </c>
      <c r="AO225" s="58">
        <f>IF(H225=1,IF(D225&lt;HORAS!$B$104,HORAS!$D$104-HORAS!$B$104,HORAS!$D$104-D225),0)</f>
        <v>0</v>
      </c>
      <c r="AP225" s="58">
        <f>IF(H225=1,IF(E225&gt;HORAS!$C$104,HORAS!$C$104,E225),0)</f>
        <v>0</v>
      </c>
      <c r="AQ225" s="58">
        <f t="shared" si="105"/>
        <v>0</v>
      </c>
      <c r="AR225" s="72">
        <f t="shared" si="106"/>
        <v>0</v>
      </c>
      <c r="AS225" s="72">
        <f t="shared" si="107"/>
        <v>0</v>
      </c>
      <c r="AT225" s="68">
        <f>IF(AS225&lt;=HORAS!$B$115,0,IF(AS225&lt;=HORAS!$B$116,0.25,IF(AS225&lt;=HORAS!$B$117,0.5,IF(AS225&lt;=HORAS!$B$114,0.75,1))))</f>
        <v>0</v>
      </c>
      <c r="AU225" s="67">
        <f t="shared" si="108"/>
        <v>0</v>
      </c>
      <c r="AV225" s="59">
        <f>IF(H225=1,IF(E225&gt;HORAS!$C$104,E225-HORAS!$C$104),0)</f>
        <v>0</v>
      </c>
      <c r="AW225" s="67">
        <f t="shared" si="109"/>
        <v>0</v>
      </c>
      <c r="AX225" s="67">
        <f t="shared" si="110"/>
        <v>0</v>
      </c>
      <c r="AY225" s="68">
        <f>IF(AX225&lt;=HORAS!$B$115,0,IF(AX225&lt;=HORAS!$B$116,0.25,IF(AX225&lt;=HORAS!$B$117,0.5,IF(AX225&lt;=HORAS!$B$114,0.75,1))))</f>
        <v>0</v>
      </c>
      <c r="AZ225" s="67">
        <f t="shared" si="111"/>
        <v>0</v>
      </c>
      <c r="BA225" s="67"/>
    </row>
    <row r="226" spans="1:53" s="72" customFormat="1" hidden="1" x14ac:dyDescent="0.2">
      <c r="A226" s="64" t="s">
        <v>244</v>
      </c>
      <c r="B226" s="64" t="s">
        <v>55</v>
      </c>
      <c r="C226" s="61"/>
      <c r="D226" s="62"/>
      <c r="E226" s="59"/>
      <c r="F226" s="66">
        <f>IF(G226=1,0,IF(E226&gt;HORAS!$B$96,E226-HORAS!$B$96,))</f>
        <v>0</v>
      </c>
      <c r="G226" s="67">
        <f t="shared" si="113"/>
        <v>0</v>
      </c>
      <c r="H226" s="67">
        <f>IF(D226&gt;=HORAS!$B$103,1,0)</f>
        <v>0</v>
      </c>
      <c r="I226" s="68">
        <f t="shared" si="114"/>
        <v>0</v>
      </c>
      <c r="J226" s="68">
        <f>IF(I226&lt;=HORAS!$B$115,0,IF(I226&lt;=HORAS!$B$116,0.25,IF(I226&lt;=HORAS!$B$117,0.5,IF(I226&lt;=HORAS!$B$114,0.75,1))))</f>
        <v>0</v>
      </c>
      <c r="K226" s="69">
        <f>IF(G226=1,0,IF(E226&gt;HORAS!$B$97,E226-HORAS!$B$97,0))</f>
        <v>0</v>
      </c>
      <c r="L226" s="68">
        <f t="shared" si="115"/>
        <v>0</v>
      </c>
      <c r="M226" s="68">
        <f t="shared" si="116"/>
        <v>0</v>
      </c>
      <c r="N226" s="67">
        <f t="shared" si="117"/>
        <v>0</v>
      </c>
      <c r="O226" s="67">
        <f>IF(E226&lt;HORAS!$B$97,J226,0)</f>
        <v>0</v>
      </c>
      <c r="P226" s="67">
        <f t="shared" si="118"/>
        <v>0</v>
      </c>
      <c r="Q226" s="67">
        <f>IF(E226&gt;HORAS!$B$97,J226,0)</f>
        <v>0</v>
      </c>
      <c r="R226" s="67">
        <f t="shared" si="91"/>
        <v>0</v>
      </c>
      <c r="S226" s="67">
        <f t="shared" si="92"/>
        <v>0</v>
      </c>
      <c r="T226" s="67"/>
      <c r="U226" s="67">
        <f t="shared" si="93"/>
        <v>6</v>
      </c>
      <c r="V226" s="70" t="e">
        <f>VLOOKUP(C226,HORAS!$A$120:$A$137,1,FALSE)</f>
        <v>#N/A</v>
      </c>
      <c r="W226" s="67" t="b">
        <f t="shared" si="94"/>
        <v>1</v>
      </c>
      <c r="X226" s="59">
        <f t="shared" si="95"/>
        <v>0</v>
      </c>
      <c r="Y226" s="71">
        <f t="shared" si="96"/>
        <v>0</v>
      </c>
      <c r="Z226" s="71">
        <f t="shared" si="97"/>
        <v>0</v>
      </c>
      <c r="AA226" s="67">
        <f t="shared" si="98"/>
        <v>0</v>
      </c>
      <c r="AB226" s="67">
        <f t="shared" si="99"/>
        <v>0</v>
      </c>
      <c r="AC226" s="69">
        <f>IF(U226=7,IF(E226&gt;HORAS!$B$97,E226-HORAS!$B$97,0),IF(W226=FALSE,IF(E226&gt;HORAS!$B$97,E226-HORAS!$B$97,0),0))</f>
        <v>0</v>
      </c>
      <c r="AD226" s="71">
        <f t="shared" si="100"/>
        <v>0</v>
      </c>
      <c r="AE226" s="71">
        <f t="shared" si="101"/>
        <v>0</v>
      </c>
      <c r="AF226" s="68">
        <f>IF(AE226&lt;=HORAS!$B$115,0,IF(AE226&lt;=HORAS!$B$116,0.25,IF(AE226&lt;=HORAS!$B$117,0.5,IF(AE226&lt;=HORAS!$B$114,0.75,1))))</f>
        <v>0</v>
      </c>
      <c r="AG226" s="67">
        <f t="shared" si="102"/>
        <v>0</v>
      </c>
      <c r="AH226" s="67">
        <f>IF(AA226&gt;=8,IF(E226&lt;HORAS!$B$97,AF226,0),0)</f>
        <v>0</v>
      </c>
      <c r="AI226" s="67">
        <f>IF(E226&gt;=HORAS!$B$97,AF226,0)</f>
        <v>0</v>
      </c>
      <c r="AJ226" s="67">
        <f t="shared" si="112"/>
        <v>0</v>
      </c>
      <c r="AK226" s="67">
        <f t="shared" si="112"/>
        <v>0</v>
      </c>
      <c r="AL226" s="71">
        <f t="shared" si="103"/>
        <v>0</v>
      </c>
      <c r="AN226" s="59">
        <f t="shared" si="104"/>
        <v>0</v>
      </c>
      <c r="AO226" s="58">
        <f>IF(H226=1,IF(D226&lt;HORAS!$B$104,HORAS!$D$104-HORAS!$B$104,HORAS!$D$104-D226),0)</f>
        <v>0</v>
      </c>
      <c r="AP226" s="58">
        <f>IF(H226=1,IF(E226&gt;HORAS!$C$104,HORAS!$C$104,E226),0)</f>
        <v>0</v>
      </c>
      <c r="AQ226" s="58">
        <f t="shared" si="105"/>
        <v>0</v>
      </c>
      <c r="AR226" s="72">
        <f t="shared" si="106"/>
        <v>0</v>
      </c>
      <c r="AS226" s="72">
        <f t="shared" si="107"/>
        <v>0</v>
      </c>
      <c r="AT226" s="68">
        <f>IF(AS226&lt;=HORAS!$B$115,0,IF(AS226&lt;=HORAS!$B$116,0.25,IF(AS226&lt;=HORAS!$B$117,0.5,IF(AS226&lt;=HORAS!$B$114,0.75,1))))</f>
        <v>0</v>
      </c>
      <c r="AU226" s="67">
        <f t="shared" si="108"/>
        <v>0</v>
      </c>
      <c r="AV226" s="59">
        <f>IF(H226=1,IF(E226&gt;HORAS!$C$104,E226-HORAS!$C$104),0)</f>
        <v>0</v>
      </c>
      <c r="AW226" s="67">
        <f t="shared" si="109"/>
        <v>0</v>
      </c>
      <c r="AX226" s="67">
        <f t="shared" si="110"/>
        <v>0</v>
      </c>
      <c r="AY226" s="68">
        <f>IF(AX226&lt;=HORAS!$B$115,0,IF(AX226&lt;=HORAS!$B$116,0.25,IF(AX226&lt;=HORAS!$B$117,0.5,IF(AX226&lt;=HORAS!$B$114,0.75,1))))</f>
        <v>0</v>
      </c>
      <c r="AZ226" s="67">
        <f t="shared" si="111"/>
        <v>0</v>
      </c>
      <c r="BA226" s="67"/>
    </row>
    <row r="227" spans="1:53" s="72" customFormat="1" hidden="1" x14ac:dyDescent="0.2">
      <c r="A227" s="64" t="s">
        <v>244</v>
      </c>
      <c r="B227" s="64" t="s">
        <v>55</v>
      </c>
      <c r="C227" s="61"/>
      <c r="D227" s="62"/>
      <c r="E227" s="59"/>
      <c r="F227" s="66">
        <f>IF(G227=1,0,IF(E227&gt;HORAS!$B$96,E227-HORAS!$B$96,))</f>
        <v>0</v>
      </c>
      <c r="G227" s="67">
        <f t="shared" si="113"/>
        <v>0</v>
      </c>
      <c r="H227" s="67">
        <f>IF(D227&gt;=HORAS!$B$103,1,0)</f>
        <v>0</v>
      </c>
      <c r="I227" s="68">
        <f t="shared" si="114"/>
        <v>0</v>
      </c>
      <c r="J227" s="68">
        <f>IF(I227&lt;=HORAS!$B$115,0,IF(I227&lt;=HORAS!$B$116,0.25,IF(I227&lt;=HORAS!$B$117,0.5,IF(I227&lt;=HORAS!$B$114,0.75,1))))</f>
        <v>0</v>
      </c>
      <c r="K227" s="69">
        <f>IF(G227=1,0,IF(E227&gt;HORAS!$B$97,E227-HORAS!$B$97,0))</f>
        <v>0</v>
      </c>
      <c r="L227" s="68">
        <f t="shared" si="115"/>
        <v>0</v>
      </c>
      <c r="M227" s="68">
        <f t="shared" si="116"/>
        <v>0</v>
      </c>
      <c r="N227" s="67">
        <f t="shared" si="117"/>
        <v>0</v>
      </c>
      <c r="O227" s="67">
        <f>IF(E227&lt;HORAS!$B$97,J227,0)</f>
        <v>0</v>
      </c>
      <c r="P227" s="67">
        <f t="shared" si="118"/>
        <v>0</v>
      </c>
      <c r="Q227" s="67">
        <f>IF(E227&gt;HORAS!$B$97,J227,0)</f>
        <v>0</v>
      </c>
      <c r="R227" s="67">
        <f t="shared" si="91"/>
        <v>0</v>
      </c>
      <c r="S227" s="67">
        <f t="shared" si="92"/>
        <v>0</v>
      </c>
      <c r="T227" s="67"/>
      <c r="U227" s="67">
        <f t="shared" si="93"/>
        <v>6</v>
      </c>
      <c r="V227" s="70" t="e">
        <f>VLOOKUP(C227,HORAS!$A$120:$A$137,1,FALSE)</f>
        <v>#N/A</v>
      </c>
      <c r="W227" s="67" t="b">
        <f t="shared" si="94"/>
        <v>1</v>
      </c>
      <c r="X227" s="59">
        <f t="shared" si="95"/>
        <v>0</v>
      </c>
      <c r="Y227" s="71">
        <f t="shared" si="96"/>
        <v>0</v>
      </c>
      <c r="Z227" s="71">
        <f t="shared" si="97"/>
        <v>0</v>
      </c>
      <c r="AA227" s="67">
        <f t="shared" si="98"/>
        <v>0</v>
      </c>
      <c r="AB227" s="67">
        <f t="shared" si="99"/>
        <v>0</v>
      </c>
      <c r="AC227" s="69">
        <f>IF(U227=7,IF(E227&gt;HORAS!$B$97,E227-HORAS!$B$97,0),IF(W227=FALSE,IF(E227&gt;HORAS!$B$97,E227-HORAS!$B$97,0),0))</f>
        <v>0</v>
      </c>
      <c r="AD227" s="71">
        <f t="shared" si="100"/>
        <v>0</v>
      </c>
      <c r="AE227" s="71">
        <f t="shared" si="101"/>
        <v>0</v>
      </c>
      <c r="AF227" s="68">
        <f>IF(AE227&lt;=HORAS!$B$115,0,IF(AE227&lt;=HORAS!$B$116,0.25,IF(AE227&lt;=HORAS!$B$117,0.5,IF(AE227&lt;=HORAS!$B$114,0.75,1))))</f>
        <v>0</v>
      </c>
      <c r="AG227" s="67">
        <f t="shared" si="102"/>
        <v>0</v>
      </c>
      <c r="AH227" s="67">
        <f>IF(AA227&gt;=8,IF(E227&lt;HORAS!$B$97,AF227,0),0)</f>
        <v>0</v>
      </c>
      <c r="AI227" s="67">
        <f>IF(E227&gt;=HORAS!$B$97,AF227,0)</f>
        <v>0</v>
      </c>
      <c r="AJ227" s="67">
        <f t="shared" si="112"/>
        <v>0</v>
      </c>
      <c r="AK227" s="67">
        <f t="shared" si="112"/>
        <v>0</v>
      </c>
      <c r="AL227" s="71">
        <f t="shared" si="103"/>
        <v>0</v>
      </c>
      <c r="AN227" s="59">
        <f t="shared" si="104"/>
        <v>0</v>
      </c>
      <c r="AO227" s="58">
        <f>IF(H227=1,IF(D227&lt;HORAS!$B$104,HORAS!$D$104-HORAS!$B$104,HORAS!$D$104-D227),0)</f>
        <v>0</v>
      </c>
      <c r="AP227" s="58">
        <f>IF(H227=1,IF(E227&gt;HORAS!$C$104,HORAS!$C$104,E227),0)</f>
        <v>0</v>
      </c>
      <c r="AQ227" s="58">
        <f t="shared" si="105"/>
        <v>0</v>
      </c>
      <c r="AR227" s="72">
        <f t="shared" si="106"/>
        <v>0</v>
      </c>
      <c r="AS227" s="72">
        <f t="shared" si="107"/>
        <v>0</v>
      </c>
      <c r="AT227" s="68">
        <f>IF(AS227&lt;=HORAS!$B$115,0,IF(AS227&lt;=HORAS!$B$116,0.25,IF(AS227&lt;=HORAS!$B$117,0.5,IF(AS227&lt;=HORAS!$B$114,0.75,1))))</f>
        <v>0</v>
      </c>
      <c r="AU227" s="67">
        <f t="shared" si="108"/>
        <v>0</v>
      </c>
      <c r="AV227" s="59">
        <f>IF(H227=1,IF(E227&gt;HORAS!$C$104,E227-HORAS!$C$104),0)</f>
        <v>0</v>
      </c>
      <c r="AW227" s="67">
        <f t="shared" si="109"/>
        <v>0</v>
      </c>
      <c r="AX227" s="67">
        <f t="shared" si="110"/>
        <v>0</v>
      </c>
      <c r="AY227" s="68">
        <f>IF(AX227&lt;=HORAS!$B$115,0,IF(AX227&lt;=HORAS!$B$116,0.25,IF(AX227&lt;=HORAS!$B$117,0.5,IF(AX227&lt;=HORAS!$B$114,0.75,1))))</f>
        <v>0</v>
      </c>
      <c r="AZ227" s="67">
        <f t="shared" si="111"/>
        <v>0</v>
      </c>
      <c r="BA227" s="67"/>
    </row>
    <row r="228" spans="1:53" s="72" customFormat="1" hidden="1" x14ac:dyDescent="0.2">
      <c r="A228" s="64" t="s">
        <v>244</v>
      </c>
      <c r="B228" s="64" t="s">
        <v>55</v>
      </c>
      <c r="C228" s="61"/>
      <c r="D228" s="62"/>
      <c r="E228" s="59"/>
      <c r="F228" s="66">
        <f>IF(G228=1,0,IF(E228&gt;HORAS!$B$96,E228-HORAS!$B$96,))</f>
        <v>0</v>
      </c>
      <c r="G228" s="67">
        <f t="shared" si="113"/>
        <v>0</v>
      </c>
      <c r="H228" s="67">
        <f>IF(D228&gt;=HORAS!$B$103,1,0)</f>
        <v>0</v>
      </c>
      <c r="I228" s="68">
        <f t="shared" si="114"/>
        <v>0</v>
      </c>
      <c r="J228" s="68">
        <f>IF(I228&lt;=HORAS!$B$115,0,IF(I228&lt;=HORAS!$B$116,0.25,IF(I228&lt;=HORAS!$B$117,0.5,IF(I228&lt;=HORAS!$B$114,0.75,1))))</f>
        <v>0</v>
      </c>
      <c r="K228" s="69">
        <f>IF(G228=1,0,IF(E228&gt;HORAS!$B$97,E228-HORAS!$B$97,0))</f>
        <v>0</v>
      </c>
      <c r="L228" s="68">
        <f t="shared" si="115"/>
        <v>0</v>
      </c>
      <c r="M228" s="68">
        <f t="shared" si="116"/>
        <v>0</v>
      </c>
      <c r="N228" s="67">
        <f t="shared" si="117"/>
        <v>0</v>
      </c>
      <c r="O228" s="67">
        <f>IF(E228&lt;HORAS!$B$97,J228,0)</f>
        <v>0</v>
      </c>
      <c r="P228" s="67">
        <f t="shared" si="118"/>
        <v>0</v>
      </c>
      <c r="Q228" s="67">
        <f>IF(E228&gt;HORAS!$B$97,J228,0)</f>
        <v>0</v>
      </c>
      <c r="R228" s="67">
        <f t="shared" si="91"/>
        <v>0</v>
      </c>
      <c r="S228" s="67">
        <f t="shared" si="92"/>
        <v>0</v>
      </c>
      <c r="T228" s="67"/>
      <c r="U228" s="67">
        <f t="shared" si="93"/>
        <v>6</v>
      </c>
      <c r="V228" s="70" t="e">
        <f>VLOOKUP(C228,HORAS!$A$120:$A$137,1,FALSE)</f>
        <v>#N/A</v>
      </c>
      <c r="W228" s="67" t="b">
        <f t="shared" si="94"/>
        <v>1</v>
      </c>
      <c r="X228" s="59">
        <f t="shared" si="95"/>
        <v>0</v>
      </c>
      <c r="Y228" s="71">
        <f t="shared" si="96"/>
        <v>0</v>
      </c>
      <c r="Z228" s="71">
        <f t="shared" si="97"/>
        <v>0</v>
      </c>
      <c r="AA228" s="67">
        <f t="shared" si="98"/>
        <v>0</v>
      </c>
      <c r="AB228" s="67">
        <f t="shared" si="99"/>
        <v>0</v>
      </c>
      <c r="AC228" s="69">
        <f>IF(U228=7,IF(E228&gt;HORAS!$B$97,E228-HORAS!$B$97,0),IF(W228=FALSE,IF(E228&gt;HORAS!$B$97,E228-HORAS!$B$97,0),0))</f>
        <v>0</v>
      </c>
      <c r="AD228" s="71">
        <f t="shared" si="100"/>
        <v>0</v>
      </c>
      <c r="AE228" s="71">
        <f t="shared" si="101"/>
        <v>0</v>
      </c>
      <c r="AF228" s="68">
        <f>IF(AE228&lt;=HORAS!$B$115,0,IF(AE228&lt;=HORAS!$B$116,0.25,IF(AE228&lt;=HORAS!$B$117,0.5,IF(AE228&lt;=HORAS!$B$114,0.75,1))))</f>
        <v>0</v>
      </c>
      <c r="AG228" s="67">
        <f t="shared" si="102"/>
        <v>0</v>
      </c>
      <c r="AH228" s="67">
        <f>IF(AA228&gt;=8,IF(E228&lt;HORAS!$B$97,AF228,0),0)</f>
        <v>0</v>
      </c>
      <c r="AI228" s="67">
        <f>IF(E228&gt;=HORAS!$B$97,AF228,0)</f>
        <v>0</v>
      </c>
      <c r="AJ228" s="67">
        <f t="shared" si="112"/>
        <v>0</v>
      </c>
      <c r="AK228" s="67">
        <f t="shared" si="112"/>
        <v>0</v>
      </c>
      <c r="AL228" s="71">
        <f t="shared" si="103"/>
        <v>0</v>
      </c>
      <c r="AN228" s="59">
        <f t="shared" si="104"/>
        <v>0</v>
      </c>
      <c r="AO228" s="58">
        <f>IF(H228=1,IF(D228&lt;HORAS!$B$104,HORAS!$D$104-HORAS!$B$104,HORAS!$D$104-D228),0)</f>
        <v>0</v>
      </c>
      <c r="AP228" s="58">
        <f>IF(H228=1,IF(E228&gt;HORAS!$C$104,HORAS!$C$104,E228),0)</f>
        <v>0</v>
      </c>
      <c r="AQ228" s="58">
        <f t="shared" si="105"/>
        <v>0</v>
      </c>
      <c r="AR228" s="72">
        <f t="shared" si="106"/>
        <v>0</v>
      </c>
      <c r="AS228" s="72">
        <f t="shared" si="107"/>
        <v>0</v>
      </c>
      <c r="AT228" s="68">
        <f>IF(AS228&lt;=HORAS!$B$115,0,IF(AS228&lt;=HORAS!$B$116,0.25,IF(AS228&lt;=HORAS!$B$117,0.5,IF(AS228&lt;=HORAS!$B$114,0.75,1))))</f>
        <v>0</v>
      </c>
      <c r="AU228" s="67">
        <f t="shared" si="108"/>
        <v>0</v>
      </c>
      <c r="AV228" s="59">
        <f>IF(H228=1,IF(E228&gt;HORAS!$C$104,E228-HORAS!$C$104),0)</f>
        <v>0</v>
      </c>
      <c r="AW228" s="67">
        <f t="shared" si="109"/>
        <v>0</v>
      </c>
      <c r="AX228" s="67">
        <f t="shared" si="110"/>
        <v>0</v>
      </c>
      <c r="AY228" s="68">
        <f>IF(AX228&lt;=HORAS!$B$115,0,IF(AX228&lt;=HORAS!$B$116,0.25,IF(AX228&lt;=HORAS!$B$117,0.5,IF(AX228&lt;=HORAS!$B$114,0.75,1))))</f>
        <v>0</v>
      </c>
      <c r="AZ228" s="67">
        <f t="shared" si="111"/>
        <v>0</v>
      </c>
      <c r="BA228" s="67"/>
    </row>
    <row r="229" spans="1:53" s="72" customFormat="1" hidden="1" x14ac:dyDescent="0.2">
      <c r="A229" s="64" t="s">
        <v>244</v>
      </c>
      <c r="B229" s="64" t="s">
        <v>55</v>
      </c>
      <c r="C229" s="61"/>
      <c r="D229" s="62"/>
      <c r="E229" s="59"/>
      <c r="F229" s="66">
        <f>IF(G229=1,0,IF(E229&gt;HORAS!$B$96,E229-HORAS!$B$96,))</f>
        <v>0</v>
      </c>
      <c r="G229" s="67">
        <f t="shared" si="113"/>
        <v>0</v>
      </c>
      <c r="H229" s="67">
        <f>IF(D229&gt;=HORAS!$B$103,1,0)</f>
        <v>0</v>
      </c>
      <c r="I229" s="68">
        <f t="shared" si="114"/>
        <v>0</v>
      </c>
      <c r="J229" s="68">
        <f>IF(I229&lt;=HORAS!$B$115,0,IF(I229&lt;=HORAS!$B$116,0.25,IF(I229&lt;=HORAS!$B$117,0.5,IF(I229&lt;=HORAS!$B$114,0.75,1))))</f>
        <v>0</v>
      </c>
      <c r="K229" s="69">
        <f>IF(G229=1,0,IF(E229&gt;HORAS!$B$97,E229-HORAS!$B$97,0))</f>
        <v>0</v>
      </c>
      <c r="L229" s="68">
        <f t="shared" si="115"/>
        <v>0</v>
      </c>
      <c r="M229" s="68">
        <f t="shared" si="116"/>
        <v>0</v>
      </c>
      <c r="N229" s="67">
        <f t="shared" si="117"/>
        <v>0</v>
      </c>
      <c r="O229" s="67">
        <f>IF(E229&lt;HORAS!$B$97,J229,0)</f>
        <v>0</v>
      </c>
      <c r="P229" s="67">
        <f t="shared" si="118"/>
        <v>0</v>
      </c>
      <c r="Q229" s="67">
        <f>IF(E229&gt;HORAS!$B$97,J229,0)</f>
        <v>0</v>
      </c>
      <c r="R229" s="67">
        <f t="shared" si="91"/>
        <v>0</v>
      </c>
      <c r="S229" s="67">
        <f t="shared" si="92"/>
        <v>0</v>
      </c>
      <c r="T229" s="67"/>
      <c r="U229" s="67">
        <f t="shared" si="93"/>
        <v>6</v>
      </c>
      <c r="V229" s="70" t="e">
        <f>VLOOKUP(C229,HORAS!$A$120:$A$137,1,FALSE)</f>
        <v>#N/A</v>
      </c>
      <c r="W229" s="67" t="b">
        <f t="shared" si="94"/>
        <v>1</v>
      </c>
      <c r="X229" s="59">
        <f t="shared" si="95"/>
        <v>0</v>
      </c>
      <c r="Y229" s="71">
        <f t="shared" si="96"/>
        <v>0</v>
      </c>
      <c r="Z229" s="71">
        <f t="shared" si="97"/>
        <v>0</v>
      </c>
      <c r="AA229" s="67">
        <f t="shared" si="98"/>
        <v>0</v>
      </c>
      <c r="AB229" s="67">
        <f t="shared" si="99"/>
        <v>0</v>
      </c>
      <c r="AC229" s="69">
        <f>IF(U229=7,IF(E229&gt;HORAS!$B$97,E229-HORAS!$B$97,0),IF(W229=FALSE,IF(E229&gt;HORAS!$B$97,E229-HORAS!$B$97,0),0))</f>
        <v>0</v>
      </c>
      <c r="AD229" s="71">
        <f t="shared" si="100"/>
        <v>0</v>
      </c>
      <c r="AE229" s="71">
        <f t="shared" si="101"/>
        <v>0</v>
      </c>
      <c r="AF229" s="68">
        <f>IF(AE229&lt;=HORAS!$B$115,0,IF(AE229&lt;=HORAS!$B$116,0.25,IF(AE229&lt;=HORAS!$B$117,0.5,IF(AE229&lt;=HORAS!$B$114,0.75,1))))</f>
        <v>0</v>
      </c>
      <c r="AG229" s="67">
        <f t="shared" si="102"/>
        <v>0</v>
      </c>
      <c r="AH229" s="67">
        <f>IF(AA229&gt;=8,IF(E229&lt;HORAS!$B$97,AF229,0),0)</f>
        <v>0</v>
      </c>
      <c r="AI229" s="67">
        <f>IF(E229&gt;=HORAS!$B$97,AF229,0)</f>
        <v>0</v>
      </c>
      <c r="AJ229" s="67">
        <f t="shared" si="112"/>
        <v>0</v>
      </c>
      <c r="AK229" s="67">
        <f t="shared" si="112"/>
        <v>0</v>
      </c>
      <c r="AL229" s="71">
        <f t="shared" si="103"/>
        <v>0</v>
      </c>
      <c r="AN229" s="59">
        <f t="shared" si="104"/>
        <v>0</v>
      </c>
      <c r="AO229" s="58">
        <f>IF(H229=1,IF(D229&lt;HORAS!$B$104,HORAS!$D$104-HORAS!$B$104,HORAS!$D$104-D229),0)</f>
        <v>0</v>
      </c>
      <c r="AP229" s="58">
        <f>IF(H229=1,IF(E229&gt;HORAS!$C$104,HORAS!$C$104,E229),0)</f>
        <v>0</v>
      </c>
      <c r="AQ229" s="58">
        <f t="shared" si="105"/>
        <v>0</v>
      </c>
      <c r="AR229" s="72">
        <f t="shared" si="106"/>
        <v>0</v>
      </c>
      <c r="AS229" s="72">
        <f t="shared" si="107"/>
        <v>0</v>
      </c>
      <c r="AT229" s="68">
        <f>IF(AS229&lt;=HORAS!$B$115,0,IF(AS229&lt;=HORAS!$B$116,0.25,IF(AS229&lt;=HORAS!$B$117,0.5,IF(AS229&lt;=HORAS!$B$114,0.75,1))))</f>
        <v>0</v>
      </c>
      <c r="AU229" s="67">
        <f t="shared" si="108"/>
        <v>0</v>
      </c>
      <c r="AV229" s="59">
        <f>IF(H229=1,IF(E229&gt;HORAS!$C$104,E229-HORAS!$C$104),0)</f>
        <v>0</v>
      </c>
      <c r="AW229" s="67">
        <f t="shared" si="109"/>
        <v>0</v>
      </c>
      <c r="AX229" s="67">
        <f t="shared" si="110"/>
        <v>0</v>
      </c>
      <c r="AY229" s="68">
        <f>IF(AX229&lt;=HORAS!$B$115,0,IF(AX229&lt;=HORAS!$B$116,0.25,IF(AX229&lt;=HORAS!$B$117,0.5,IF(AX229&lt;=HORAS!$B$114,0.75,1))))</f>
        <v>0</v>
      </c>
      <c r="AZ229" s="67">
        <f t="shared" si="111"/>
        <v>0</v>
      </c>
      <c r="BA229" s="67"/>
    </row>
    <row r="230" spans="1:53" s="72" customFormat="1" x14ac:dyDescent="0.2">
      <c r="A230" s="73" t="s">
        <v>240</v>
      </c>
      <c r="B230" s="64" t="s">
        <v>7</v>
      </c>
      <c r="C230" s="74">
        <v>45665</v>
      </c>
      <c r="D230" s="62">
        <v>0.83333333333333337</v>
      </c>
      <c r="E230" s="63">
        <v>4.1666666666666664E-2</v>
      </c>
      <c r="F230" s="66">
        <f>IF(G230=1,0,IF(E230&gt;HORAS!$B$96,E230-HORAS!$B$96,))</f>
        <v>0</v>
      </c>
      <c r="G230" s="67">
        <f t="shared" si="113"/>
        <v>0</v>
      </c>
      <c r="H230" s="67">
        <f>IF(D230&gt;=HORAS!$B$103,1,0)</f>
        <v>1</v>
      </c>
      <c r="I230" s="68">
        <f t="shared" si="114"/>
        <v>0</v>
      </c>
      <c r="J230" s="68">
        <f>IF(I230&lt;=HORAS!$B$115,0,IF(I230&lt;=HORAS!$B$116,0.25,IF(I230&lt;=HORAS!$B$117,0.5,IF(I230&lt;=HORAS!$B$114,0.75,1))))</f>
        <v>0</v>
      </c>
      <c r="K230" s="69">
        <f>IF(G230=1,0,IF(E230&gt;HORAS!$B$97,E230-HORAS!$B$97,0))</f>
        <v>0</v>
      </c>
      <c r="L230" s="68">
        <f t="shared" si="115"/>
        <v>0</v>
      </c>
      <c r="M230" s="68">
        <f t="shared" si="116"/>
        <v>0</v>
      </c>
      <c r="N230" s="67">
        <f t="shared" si="117"/>
        <v>0</v>
      </c>
      <c r="O230" s="67">
        <f>IF(E230&lt;HORAS!$B$97,J230,0)</f>
        <v>0</v>
      </c>
      <c r="P230" s="67">
        <f t="shared" si="118"/>
        <v>0</v>
      </c>
      <c r="Q230" s="67">
        <f>IF(E230&gt;HORAS!$B$97,J230,0)</f>
        <v>0</v>
      </c>
      <c r="R230" s="100">
        <v>1</v>
      </c>
      <c r="S230" s="67">
        <f t="shared" si="92"/>
        <v>0</v>
      </c>
      <c r="T230" s="67"/>
      <c r="U230" s="67">
        <f t="shared" si="93"/>
        <v>3</v>
      </c>
      <c r="V230" s="70" t="e">
        <f>VLOOKUP(C230,HORAS!$A$120:$A$137,1,FALSE)</f>
        <v>#N/A</v>
      </c>
      <c r="W230" s="67" t="b">
        <f t="shared" si="94"/>
        <v>1</v>
      </c>
      <c r="X230" s="59">
        <f t="shared" si="95"/>
        <v>0</v>
      </c>
      <c r="Y230" s="71">
        <f t="shared" si="96"/>
        <v>0</v>
      </c>
      <c r="Z230" s="71">
        <f t="shared" si="97"/>
        <v>0</v>
      </c>
      <c r="AA230" s="67">
        <f t="shared" si="98"/>
        <v>0</v>
      </c>
      <c r="AB230" s="67">
        <f t="shared" si="99"/>
        <v>0</v>
      </c>
      <c r="AC230" s="69">
        <f>IF(U230=7,IF(E230&gt;HORAS!$B$97,E230-HORAS!$B$97,0),IF(W230=FALSE,IF(E230&gt;HORAS!$B$97,E230-HORAS!$B$97,0),0))</f>
        <v>0</v>
      </c>
      <c r="AD230" s="71">
        <f t="shared" si="100"/>
        <v>0</v>
      </c>
      <c r="AE230" s="71">
        <f t="shared" si="101"/>
        <v>0</v>
      </c>
      <c r="AF230" s="68">
        <f>IF(AE230&lt;=HORAS!$B$115,0,IF(AE230&lt;=HORAS!$B$116,0.25,IF(AE230&lt;=HORAS!$B$117,0.5,IF(AE230&lt;=HORAS!$B$114,0.75,1))))</f>
        <v>0</v>
      </c>
      <c r="AG230" s="67">
        <f t="shared" si="102"/>
        <v>0</v>
      </c>
      <c r="AH230" s="67">
        <f>IF(AA230&gt;=8,IF(E230&lt;HORAS!$B$97,AF230,0),0)</f>
        <v>0</v>
      </c>
      <c r="AI230" s="67">
        <f>IF(E230&gt;=HORAS!$B$97,AF230,0)</f>
        <v>0</v>
      </c>
      <c r="AJ230" s="67">
        <f t="shared" si="112"/>
        <v>0</v>
      </c>
      <c r="AK230" s="67">
        <f t="shared" si="112"/>
        <v>0</v>
      </c>
      <c r="AL230" s="71">
        <f t="shared" si="103"/>
        <v>0</v>
      </c>
      <c r="AN230" s="59">
        <f t="shared" si="104"/>
        <v>11.208333333333332</v>
      </c>
      <c r="AO230" s="58">
        <f>IF(H230=1,IF(D230&lt;HORAS!$B$104,HORAS!$D$104-HORAS!$B$104,HORAS!$D$104-D230),0)</f>
        <v>23.125</v>
      </c>
      <c r="AP230" s="58">
        <f>IF(H230=1,IF(E230&gt;HORAS!$C$104,HORAS!$C$104,E230),0)</f>
        <v>4.1666666666666664E-2</v>
      </c>
      <c r="AQ230" s="58">
        <f t="shared" si="105"/>
        <v>23.166666666666668</v>
      </c>
      <c r="AR230" s="72">
        <f t="shared" si="106"/>
        <v>4</v>
      </c>
      <c r="AS230" s="72">
        <f t="shared" si="107"/>
        <v>0</v>
      </c>
      <c r="AT230" s="68">
        <f>IF(AS230&lt;=HORAS!$B$115,0,IF(AS230&lt;=HORAS!$B$116,0.25,IF(AS230&lt;=HORAS!$B$117,0.5,IF(AS230&lt;=HORAS!$B$114,0.75,1))))</f>
        <v>0</v>
      </c>
      <c r="AU230" s="100">
        <f t="shared" si="108"/>
        <v>4</v>
      </c>
      <c r="AV230" s="59" t="b">
        <f>IF(H230=1,IF(E230&gt;HORAS!$C$104,E230-HORAS!$C$104),0)</f>
        <v>0</v>
      </c>
      <c r="AW230" s="67">
        <f t="shared" si="109"/>
        <v>0</v>
      </c>
      <c r="AX230" s="67">
        <f t="shared" si="110"/>
        <v>0</v>
      </c>
      <c r="AY230" s="68">
        <f>IF(AX230&lt;=HORAS!$B$115,0,IF(AX230&lt;=HORAS!$B$116,0.25,IF(AX230&lt;=HORAS!$B$117,0.5,IF(AX230&lt;=HORAS!$B$114,0.75,1))))</f>
        <v>0</v>
      </c>
      <c r="AZ230" s="67">
        <f t="shared" si="111"/>
        <v>0</v>
      </c>
      <c r="BA230" s="67"/>
    </row>
    <row r="231" spans="1:53" s="72" customFormat="1" hidden="1" x14ac:dyDescent="0.2">
      <c r="A231" s="64" t="s">
        <v>231</v>
      </c>
      <c r="B231" s="64" t="s">
        <v>7</v>
      </c>
      <c r="C231" s="61"/>
      <c r="D231" s="62"/>
      <c r="E231" s="59"/>
      <c r="F231" s="66">
        <f>IF(G231=1,0,IF(E231&gt;HORAS!$B$96,E231-HORAS!$B$96,))</f>
        <v>0</v>
      </c>
      <c r="G231" s="67">
        <f t="shared" si="113"/>
        <v>0</v>
      </c>
      <c r="H231" s="67">
        <f>IF(D231&gt;=HORAS!$B$103,1,0)</f>
        <v>0</v>
      </c>
      <c r="I231" s="68">
        <f t="shared" si="114"/>
        <v>0</v>
      </c>
      <c r="J231" s="68">
        <f>IF(I231&lt;=HORAS!$B$115,0,IF(I231&lt;=HORAS!$B$116,0.25,IF(I231&lt;=HORAS!$B$117,0.5,IF(I231&lt;=HORAS!$B$114,0.75,1))))</f>
        <v>0</v>
      </c>
      <c r="K231" s="69">
        <f>IF(G231=1,0,IF(E231&gt;HORAS!$B$97,E231-HORAS!$B$97,0))</f>
        <v>0</v>
      </c>
      <c r="L231" s="68">
        <f t="shared" si="115"/>
        <v>0</v>
      </c>
      <c r="M231" s="68">
        <f t="shared" si="116"/>
        <v>0</v>
      </c>
      <c r="N231" s="67">
        <f t="shared" si="117"/>
        <v>0</v>
      </c>
      <c r="O231" s="67">
        <f>IF(E231&lt;HORAS!$B$97,J231,0)</f>
        <v>0</v>
      </c>
      <c r="P231" s="67">
        <f t="shared" si="118"/>
        <v>0</v>
      </c>
      <c r="Q231" s="67">
        <f>IF(E231&gt;HORAS!$B$97,J231,0)</f>
        <v>0</v>
      </c>
      <c r="R231" s="67">
        <f t="shared" si="91"/>
        <v>0</v>
      </c>
      <c r="S231" s="67">
        <f t="shared" si="92"/>
        <v>0</v>
      </c>
      <c r="T231" s="67"/>
      <c r="U231" s="67">
        <f t="shared" si="93"/>
        <v>6</v>
      </c>
      <c r="V231" s="70" t="e">
        <f>VLOOKUP(C231,HORAS!$A$120:$A$137,1,FALSE)</f>
        <v>#N/A</v>
      </c>
      <c r="W231" s="67" t="b">
        <f t="shared" si="94"/>
        <v>1</v>
      </c>
      <c r="X231" s="59">
        <f t="shared" si="95"/>
        <v>0</v>
      </c>
      <c r="Y231" s="71">
        <f t="shared" si="96"/>
        <v>0</v>
      </c>
      <c r="Z231" s="71">
        <f t="shared" si="97"/>
        <v>0</v>
      </c>
      <c r="AA231" s="67">
        <f t="shared" si="98"/>
        <v>0</v>
      </c>
      <c r="AB231" s="67">
        <f t="shared" si="99"/>
        <v>0</v>
      </c>
      <c r="AC231" s="69">
        <f>IF(U231=7,IF(E231&gt;HORAS!$B$97,E231-HORAS!$B$97,0),IF(W231=FALSE,IF(E231&gt;HORAS!$B$97,E231-HORAS!$B$97,0),0))</f>
        <v>0</v>
      </c>
      <c r="AD231" s="71">
        <f t="shared" si="100"/>
        <v>0</v>
      </c>
      <c r="AE231" s="71">
        <f t="shared" si="101"/>
        <v>0</v>
      </c>
      <c r="AF231" s="68">
        <f>IF(AE231&lt;=HORAS!$B$115,0,IF(AE231&lt;=HORAS!$B$116,0.25,IF(AE231&lt;=HORAS!$B$117,0.5,IF(AE231&lt;=HORAS!$B$114,0.75,1))))</f>
        <v>0</v>
      </c>
      <c r="AG231" s="67">
        <f t="shared" si="102"/>
        <v>0</v>
      </c>
      <c r="AH231" s="67">
        <f>IF(AA231&gt;=8,IF(E231&lt;HORAS!$B$97,AF231,0),0)</f>
        <v>0</v>
      </c>
      <c r="AI231" s="67">
        <f>IF(E231&gt;=HORAS!$B$97,AF231,0)</f>
        <v>0</v>
      </c>
      <c r="AJ231" s="67">
        <f t="shared" si="112"/>
        <v>0</v>
      </c>
      <c r="AK231" s="67">
        <f t="shared" si="112"/>
        <v>0</v>
      </c>
      <c r="AL231" s="71">
        <f t="shared" si="103"/>
        <v>0</v>
      </c>
      <c r="AN231" s="59">
        <f t="shared" si="104"/>
        <v>0</v>
      </c>
      <c r="AO231" s="58">
        <f>IF(H231=1,IF(D231&lt;HORAS!$B$104,HORAS!$D$104-HORAS!$B$104,HORAS!$D$104-D231),0)</f>
        <v>0</v>
      </c>
      <c r="AP231" s="58">
        <f>IF(H231=1,IF(E231&gt;HORAS!$C$104,HORAS!$C$104,E231),0)</f>
        <v>0</v>
      </c>
      <c r="AQ231" s="58">
        <f t="shared" si="105"/>
        <v>0</v>
      </c>
      <c r="AR231" s="72">
        <f t="shared" si="106"/>
        <v>0</v>
      </c>
      <c r="AS231" s="72">
        <f t="shared" si="107"/>
        <v>0</v>
      </c>
      <c r="AT231" s="68">
        <f>IF(AS231&lt;=HORAS!$B$115,0,IF(AS231&lt;=HORAS!$B$116,0.25,IF(AS231&lt;=HORAS!$B$117,0.5,IF(AS231&lt;=HORAS!$B$114,0.75,1))))</f>
        <v>0</v>
      </c>
      <c r="AU231" s="67">
        <f t="shared" si="108"/>
        <v>0</v>
      </c>
      <c r="AV231" s="59">
        <f>IF(H231=1,IF(E231&gt;HORAS!$C$104,E231-HORAS!$C$104),0)</f>
        <v>0</v>
      </c>
      <c r="AW231" s="67">
        <f t="shared" si="109"/>
        <v>0</v>
      </c>
      <c r="AX231" s="67">
        <f t="shared" si="110"/>
        <v>0</v>
      </c>
      <c r="AY231" s="68">
        <f>IF(AX231&lt;=HORAS!$B$115,0,IF(AX231&lt;=HORAS!$B$116,0.25,IF(AX231&lt;=HORAS!$B$117,0.5,IF(AX231&lt;=HORAS!$B$114,0.75,1))))</f>
        <v>0</v>
      </c>
      <c r="AZ231" s="67">
        <f t="shared" si="111"/>
        <v>0</v>
      </c>
      <c r="BA231" s="67"/>
    </row>
    <row r="232" spans="1:53" s="72" customFormat="1" hidden="1" x14ac:dyDescent="0.2">
      <c r="A232" s="64" t="s">
        <v>231</v>
      </c>
      <c r="B232" s="64" t="s">
        <v>7</v>
      </c>
      <c r="C232" s="61"/>
      <c r="D232" s="62"/>
      <c r="E232" s="59"/>
      <c r="F232" s="66">
        <f>IF(G232=1,0,IF(E232&gt;HORAS!$B$96,E232-HORAS!$B$96,))</f>
        <v>0</v>
      </c>
      <c r="G232" s="67">
        <f t="shared" si="113"/>
        <v>0</v>
      </c>
      <c r="H232" s="67">
        <f>IF(D232&gt;=HORAS!$B$103,1,0)</f>
        <v>0</v>
      </c>
      <c r="I232" s="68">
        <f t="shared" si="114"/>
        <v>0</v>
      </c>
      <c r="J232" s="68">
        <f>IF(I232&lt;=HORAS!$B$115,0,IF(I232&lt;=HORAS!$B$116,0.25,IF(I232&lt;=HORAS!$B$117,0.5,IF(I232&lt;=HORAS!$B$114,0.75,1))))</f>
        <v>0</v>
      </c>
      <c r="K232" s="69">
        <f>IF(G232=1,0,IF(E232&gt;HORAS!$B$97,E232-HORAS!$B$97,0))</f>
        <v>0</v>
      </c>
      <c r="L232" s="68">
        <f t="shared" si="115"/>
        <v>0</v>
      </c>
      <c r="M232" s="68">
        <f t="shared" si="116"/>
        <v>0</v>
      </c>
      <c r="N232" s="67">
        <f t="shared" si="117"/>
        <v>0</v>
      </c>
      <c r="O232" s="67">
        <f>IF(E232&lt;HORAS!$B$97,J232,0)</f>
        <v>0</v>
      </c>
      <c r="P232" s="67">
        <f t="shared" si="118"/>
        <v>0</v>
      </c>
      <c r="Q232" s="67">
        <f>IF(E232&gt;HORAS!$B$97,J232,0)</f>
        <v>0</v>
      </c>
      <c r="R232" s="67">
        <f t="shared" si="91"/>
        <v>0</v>
      </c>
      <c r="S232" s="67">
        <f t="shared" si="92"/>
        <v>0</v>
      </c>
      <c r="T232" s="67"/>
      <c r="U232" s="67">
        <f t="shared" si="93"/>
        <v>6</v>
      </c>
      <c r="V232" s="70" t="e">
        <f>VLOOKUP(C232,HORAS!$A$120:$A$137,1,FALSE)</f>
        <v>#N/A</v>
      </c>
      <c r="W232" s="67" t="b">
        <f t="shared" si="94"/>
        <v>1</v>
      </c>
      <c r="X232" s="59">
        <f t="shared" si="95"/>
        <v>0</v>
      </c>
      <c r="Y232" s="71">
        <f t="shared" si="96"/>
        <v>0</v>
      </c>
      <c r="Z232" s="71">
        <f t="shared" si="97"/>
        <v>0</v>
      </c>
      <c r="AA232" s="67">
        <f t="shared" si="98"/>
        <v>0</v>
      </c>
      <c r="AB232" s="67">
        <f t="shared" si="99"/>
        <v>0</v>
      </c>
      <c r="AC232" s="69">
        <f>IF(U232=7,IF(E232&gt;HORAS!$B$97,E232-HORAS!$B$97,0),IF(W232=FALSE,IF(E232&gt;HORAS!$B$97,E232-HORAS!$B$97,0),0))</f>
        <v>0</v>
      </c>
      <c r="AD232" s="71">
        <f t="shared" si="100"/>
        <v>0</v>
      </c>
      <c r="AE232" s="71">
        <f t="shared" si="101"/>
        <v>0</v>
      </c>
      <c r="AF232" s="68">
        <f>IF(AE232&lt;=HORAS!$B$115,0,IF(AE232&lt;=HORAS!$B$116,0.25,IF(AE232&lt;=HORAS!$B$117,0.5,IF(AE232&lt;=HORAS!$B$114,0.75,1))))</f>
        <v>0</v>
      </c>
      <c r="AG232" s="67">
        <f t="shared" si="102"/>
        <v>0</v>
      </c>
      <c r="AH232" s="67">
        <f>IF(AA232&gt;=8,IF(E232&lt;HORAS!$B$97,AF232,0),0)</f>
        <v>0</v>
      </c>
      <c r="AI232" s="67">
        <f>IF(E232&gt;=HORAS!$B$97,AF232,0)</f>
        <v>0</v>
      </c>
      <c r="AJ232" s="67">
        <f t="shared" si="112"/>
        <v>0</v>
      </c>
      <c r="AK232" s="67">
        <f t="shared" si="112"/>
        <v>0</v>
      </c>
      <c r="AL232" s="71">
        <f t="shared" si="103"/>
        <v>0</v>
      </c>
      <c r="AN232" s="59">
        <f t="shared" si="104"/>
        <v>0</v>
      </c>
      <c r="AO232" s="58">
        <f>IF(H232=1,IF(D232&lt;HORAS!$B$104,HORAS!$D$104-HORAS!$B$104,HORAS!$D$104-D232),0)</f>
        <v>0</v>
      </c>
      <c r="AP232" s="58">
        <f>IF(H232=1,IF(E232&gt;HORAS!$C$104,HORAS!$C$104,E232),0)</f>
        <v>0</v>
      </c>
      <c r="AQ232" s="58">
        <f t="shared" si="105"/>
        <v>0</v>
      </c>
      <c r="AR232" s="72">
        <f t="shared" si="106"/>
        <v>0</v>
      </c>
      <c r="AS232" s="72">
        <f t="shared" si="107"/>
        <v>0</v>
      </c>
      <c r="AT232" s="68">
        <f>IF(AS232&lt;=HORAS!$B$115,0,IF(AS232&lt;=HORAS!$B$116,0.25,IF(AS232&lt;=HORAS!$B$117,0.5,IF(AS232&lt;=HORAS!$B$114,0.75,1))))</f>
        <v>0</v>
      </c>
      <c r="AU232" s="67">
        <f t="shared" si="108"/>
        <v>0</v>
      </c>
      <c r="AV232" s="59">
        <f>IF(H232=1,IF(E232&gt;HORAS!$C$104,E232-HORAS!$C$104),0)</f>
        <v>0</v>
      </c>
      <c r="AW232" s="67">
        <f t="shared" si="109"/>
        <v>0</v>
      </c>
      <c r="AX232" s="67">
        <f t="shared" si="110"/>
        <v>0</v>
      </c>
      <c r="AY232" s="68">
        <f>IF(AX232&lt;=HORAS!$B$115,0,IF(AX232&lt;=HORAS!$B$116,0.25,IF(AX232&lt;=HORAS!$B$117,0.5,IF(AX232&lt;=HORAS!$B$114,0.75,1))))</f>
        <v>0</v>
      </c>
      <c r="AZ232" s="67">
        <f t="shared" si="111"/>
        <v>0</v>
      </c>
      <c r="BA232" s="67"/>
    </row>
    <row r="233" spans="1:53" s="72" customFormat="1" hidden="1" x14ac:dyDescent="0.2">
      <c r="A233" s="64" t="s">
        <v>231</v>
      </c>
      <c r="B233" s="64" t="s">
        <v>7</v>
      </c>
      <c r="C233" s="61"/>
      <c r="D233" s="62"/>
      <c r="E233" s="59"/>
      <c r="F233" s="66">
        <f>IF(G233=1,0,IF(E233&gt;HORAS!$B$96,E233-HORAS!$B$96,))</f>
        <v>0</v>
      </c>
      <c r="G233" s="67">
        <f t="shared" si="113"/>
        <v>0</v>
      </c>
      <c r="H233" s="67">
        <f>IF(D233&gt;=HORAS!$B$103,1,0)</f>
        <v>0</v>
      </c>
      <c r="I233" s="68">
        <f t="shared" si="114"/>
        <v>0</v>
      </c>
      <c r="J233" s="68">
        <f>IF(I233&lt;=HORAS!$B$115,0,IF(I233&lt;=HORAS!$B$116,0.25,IF(I233&lt;=HORAS!$B$117,0.5,IF(I233&lt;=HORAS!$B$114,0.75,1))))</f>
        <v>0</v>
      </c>
      <c r="K233" s="69">
        <f>IF(G233=1,0,IF(E233&gt;HORAS!$B$97,E233-HORAS!$B$97,0))</f>
        <v>0</v>
      </c>
      <c r="L233" s="68">
        <f t="shared" si="115"/>
        <v>0</v>
      </c>
      <c r="M233" s="68">
        <f t="shared" si="116"/>
        <v>0</v>
      </c>
      <c r="N233" s="67">
        <f t="shared" si="117"/>
        <v>0</v>
      </c>
      <c r="O233" s="67">
        <f>IF(E233&lt;HORAS!$B$97,J233,0)</f>
        <v>0</v>
      </c>
      <c r="P233" s="67">
        <f t="shared" si="118"/>
        <v>0</v>
      </c>
      <c r="Q233" s="67">
        <f>IF(E233&gt;HORAS!$B$97,J233,0)</f>
        <v>0</v>
      </c>
      <c r="R233" s="67">
        <f t="shared" si="91"/>
        <v>0</v>
      </c>
      <c r="S233" s="67">
        <f t="shared" si="92"/>
        <v>0</v>
      </c>
      <c r="T233" s="67"/>
      <c r="U233" s="67">
        <f t="shared" si="93"/>
        <v>6</v>
      </c>
      <c r="V233" s="70" t="e">
        <f>VLOOKUP(C233,HORAS!$A$120:$A$137,1,FALSE)</f>
        <v>#N/A</v>
      </c>
      <c r="W233" s="67" t="b">
        <f t="shared" si="94"/>
        <v>1</v>
      </c>
      <c r="X233" s="59">
        <f t="shared" si="95"/>
        <v>0</v>
      </c>
      <c r="Y233" s="71">
        <f t="shared" si="96"/>
        <v>0</v>
      </c>
      <c r="Z233" s="71">
        <f t="shared" si="97"/>
        <v>0</v>
      </c>
      <c r="AA233" s="67">
        <f t="shared" si="98"/>
        <v>0</v>
      </c>
      <c r="AB233" s="67">
        <f t="shared" si="99"/>
        <v>0</v>
      </c>
      <c r="AC233" s="69">
        <f>IF(U233=7,IF(E233&gt;HORAS!$B$97,E233-HORAS!$B$97,0),IF(W233=FALSE,IF(E233&gt;HORAS!$B$97,E233-HORAS!$B$97,0),0))</f>
        <v>0</v>
      </c>
      <c r="AD233" s="71">
        <f t="shared" si="100"/>
        <v>0</v>
      </c>
      <c r="AE233" s="71">
        <f t="shared" si="101"/>
        <v>0</v>
      </c>
      <c r="AF233" s="68">
        <f>IF(AE233&lt;=HORAS!$B$115,0,IF(AE233&lt;=HORAS!$B$116,0.25,IF(AE233&lt;=HORAS!$B$117,0.5,IF(AE233&lt;=HORAS!$B$114,0.75,1))))</f>
        <v>0</v>
      </c>
      <c r="AG233" s="67">
        <f t="shared" si="102"/>
        <v>0</v>
      </c>
      <c r="AH233" s="67">
        <f>IF(AA233&gt;=8,IF(E233&lt;HORAS!$B$97,AF233,0),0)</f>
        <v>0</v>
      </c>
      <c r="AI233" s="67">
        <f>IF(E233&gt;=HORAS!$B$97,AF233,0)</f>
        <v>0</v>
      </c>
      <c r="AJ233" s="67">
        <f t="shared" si="112"/>
        <v>0</v>
      </c>
      <c r="AK233" s="67">
        <f t="shared" si="112"/>
        <v>0</v>
      </c>
      <c r="AL233" s="71">
        <f t="shared" si="103"/>
        <v>0</v>
      </c>
      <c r="AN233" s="59">
        <f t="shared" si="104"/>
        <v>0</v>
      </c>
      <c r="AO233" s="58">
        <f>IF(H233=1,IF(D233&lt;HORAS!$B$104,HORAS!$D$104-HORAS!$B$104,HORAS!$D$104-D233),0)</f>
        <v>0</v>
      </c>
      <c r="AP233" s="58">
        <f>IF(H233=1,IF(E233&gt;HORAS!$C$104,HORAS!$C$104,E233),0)</f>
        <v>0</v>
      </c>
      <c r="AQ233" s="58">
        <f t="shared" si="105"/>
        <v>0</v>
      </c>
      <c r="AR233" s="72">
        <f t="shared" si="106"/>
        <v>0</v>
      </c>
      <c r="AS233" s="72">
        <f t="shared" si="107"/>
        <v>0</v>
      </c>
      <c r="AT233" s="68">
        <f>IF(AS233&lt;=HORAS!$B$115,0,IF(AS233&lt;=HORAS!$B$116,0.25,IF(AS233&lt;=HORAS!$B$117,0.5,IF(AS233&lt;=HORAS!$B$114,0.75,1))))</f>
        <v>0</v>
      </c>
      <c r="AU233" s="67">
        <f t="shared" si="108"/>
        <v>0</v>
      </c>
      <c r="AV233" s="59">
        <f>IF(H233=1,IF(E233&gt;HORAS!$C$104,E233-HORAS!$C$104),0)</f>
        <v>0</v>
      </c>
      <c r="AW233" s="67">
        <f t="shared" si="109"/>
        <v>0</v>
      </c>
      <c r="AX233" s="67">
        <f t="shared" si="110"/>
        <v>0</v>
      </c>
      <c r="AY233" s="68">
        <f>IF(AX233&lt;=HORAS!$B$115,0,IF(AX233&lt;=HORAS!$B$116,0.25,IF(AX233&lt;=HORAS!$B$117,0.5,IF(AX233&lt;=HORAS!$B$114,0.75,1))))</f>
        <v>0</v>
      </c>
      <c r="AZ233" s="67">
        <f t="shared" si="111"/>
        <v>0</v>
      </c>
      <c r="BA233" s="67"/>
    </row>
    <row r="234" spans="1:53" s="72" customFormat="1" hidden="1" x14ac:dyDescent="0.2">
      <c r="A234" s="64" t="s">
        <v>231</v>
      </c>
      <c r="B234" s="64" t="s">
        <v>7</v>
      </c>
      <c r="C234" s="61"/>
      <c r="D234" s="62"/>
      <c r="E234" s="63"/>
      <c r="F234" s="66">
        <f>IF(G234=1,0,IF(E234&gt;HORAS!$B$96,E234-HORAS!$B$96,))</f>
        <v>0</v>
      </c>
      <c r="G234" s="67">
        <f t="shared" si="113"/>
        <v>0</v>
      </c>
      <c r="H234" s="67">
        <f>IF(D234&gt;=HORAS!$B$103,1,0)</f>
        <v>0</v>
      </c>
      <c r="I234" s="68">
        <f t="shared" si="114"/>
        <v>0</v>
      </c>
      <c r="J234" s="68">
        <f>IF(I234&lt;=HORAS!$B$115,0,IF(I234&lt;=HORAS!$B$116,0.25,IF(I234&lt;=HORAS!$B$117,0.5,IF(I234&lt;=HORAS!$B$114,0.75,1))))</f>
        <v>0</v>
      </c>
      <c r="K234" s="69">
        <f>IF(G234=1,0,IF(E234&gt;HORAS!$B$97,E234-HORAS!$B$97,0))</f>
        <v>0</v>
      </c>
      <c r="L234" s="68">
        <f t="shared" si="115"/>
        <v>0</v>
      </c>
      <c r="M234" s="68">
        <f t="shared" si="116"/>
        <v>0</v>
      </c>
      <c r="N234" s="67">
        <f t="shared" si="117"/>
        <v>0</v>
      </c>
      <c r="O234" s="67">
        <f>IF(E234&lt;HORAS!$B$97,J234,0)</f>
        <v>0</v>
      </c>
      <c r="P234" s="67">
        <f t="shared" si="118"/>
        <v>0</v>
      </c>
      <c r="Q234" s="67">
        <f>IF(E234&gt;HORAS!$B$97,J234,0)</f>
        <v>0</v>
      </c>
      <c r="R234" s="67">
        <f t="shared" si="91"/>
        <v>0</v>
      </c>
      <c r="S234" s="67">
        <f t="shared" si="92"/>
        <v>0</v>
      </c>
      <c r="T234" s="67"/>
      <c r="U234" s="67">
        <f t="shared" si="93"/>
        <v>6</v>
      </c>
      <c r="V234" s="70" t="e">
        <f>VLOOKUP(C234,HORAS!$A$120:$A$137,1,FALSE)</f>
        <v>#N/A</v>
      </c>
      <c r="W234" s="67" t="b">
        <f t="shared" si="94"/>
        <v>1</v>
      </c>
      <c r="X234" s="59">
        <f t="shared" si="95"/>
        <v>0</v>
      </c>
      <c r="Y234" s="71">
        <f t="shared" si="96"/>
        <v>0</v>
      </c>
      <c r="Z234" s="71">
        <f t="shared" si="97"/>
        <v>0</v>
      </c>
      <c r="AA234" s="67">
        <f t="shared" si="98"/>
        <v>0</v>
      </c>
      <c r="AB234" s="67">
        <f t="shared" si="99"/>
        <v>0</v>
      </c>
      <c r="AC234" s="69">
        <f>IF(U234=7,IF(E234&gt;HORAS!$B$97,E234-HORAS!$B$97,0),IF(W234=FALSE,IF(E234&gt;HORAS!$B$97,E234-HORAS!$B$97,0),0))</f>
        <v>0</v>
      </c>
      <c r="AD234" s="71">
        <f t="shared" si="100"/>
        <v>0</v>
      </c>
      <c r="AE234" s="71">
        <f t="shared" si="101"/>
        <v>0</v>
      </c>
      <c r="AF234" s="68">
        <f>IF(AE234&lt;=HORAS!$B$115,0,IF(AE234&lt;=HORAS!$B$116,0.25,IF(AE234&lt;=HORAS!$B$117,0.5,IF(AE234&lt;=HORAS!$B$114,0.75,1))))</f>
        <v>0</v>
      </c>
      <c r="AG234" s="67">
        <f t="shared" si="102"/>
        <v>0</v>
      </c>
      <c r="AH234" s="67">
        <f>IF(AA234&gt;=8,IF(E234&lt;HORAS!$B$97,AF234,0),0)</f>
        <v>0</v>
      </c>
      <c r="AI234" s="67">
        <f>IF(E234&gt;=HORAS!$B$97,AF234,0)</f>
        <v>0</v>
      </c>
      <c r="AJ234" s="67">
        <f t="shared" si="112"/>
        <v>0</v>
      </c>
      <c r="AK234" s="67">
        <f t="shared" si="112"/>
        <v>0</v>
      </c>
      <c r="AL234" s="71">
        <f t="shared" si="103"/>
        <v>0</v>
      </c>
      <c r="AN234" s="59">
        <f t="shared" si="104"/>
        <v>0</v>
      </c>
      <c r="AO234" s="58">
        <f>IF(H234=1,IF(D234&lt;HORAS!$B$104,HORAS!$D$104-HORAS!$B$104,HORAS!$D$104-D234),0)</f>
        <v>0</v>
      </c>
      <c r="AP234" s="58">
        <f>IF(H234=1,IF(E234&gt;HORAS!$C$104,HORAS!$C$104,E234),0)</f>
        <v>0</v>
      </c>
      <c r="AQ234" s="58">
        <f t="shared" si="105"/>
        <v>0</v>
      </c>
      <c r="AR234" s="72">
        <f t="shared" si="106"/>
        <v>0</v>
      </c>
      <c r="AS234" s="72">
        <f t="shared" si="107"/>
        <v>0</v>
      </c>
      <c r="AT234" s="68">
        <f>IF(AS234&lt;=HORAS!$B$115,0,IF(AS234&lt;=HORAS!$B$116,0.25,IF(AS234&lt;=HORAS!$B$117,0.5,IF(AS234&lt;=HORAS!$B$114,0.75,1))))</f>
        <v>0</v>
      </c>
      <c r="AU234" s="67">
        <f t="shared" si="108"/>
        <v>0</v>
      </c>
      <c r="AV234" s="59">
        <f>IF(H234=1,IF(E234&gt;HORAS!$C$104,E234-HORAS!$C$104),0)</f>
        <v>0</v>
      </c>
      <c r="AW234" s="67">
        <f t="shared" si="109"/>
        <v>0</v>
      </c>
      <c r="AX234" s="67">
        <f t="shared" si="110"/>
        <v>0</v>
      </c>
      <c r="AY234" s="68">
        <f>IF(AX234&lt;=HORAS!$B$115,0,IF(AX234&lt;=HORAS!$B$116,0.25,IF(AX234&lt;=HORAS!$B$117,0.5,IF(AX234&lt;=HORAS!$B$114,0.75,1))))</f>
        <v>0</v>
      </c>
      <c r="AZ234" s="67">
        <f t="shared" si="111"/>
        <v>0</v>
      </c>
      <c r="BA234" s="67"/>
    </row>
    <row r="235" spans="1:53" s="72" customFormat="1" hidden="1" x14ac:dyDescent="0.2">
      <c r="A235" s="64" t="s">
        <v>231</v>
      </c>
      <c r="B235" s="64" t="s">
        <v>7</v>
      </c>
      <c r="C235" s="61"/>
      <c r="D235" s="62"/>
      <c r="E235" s="64"/>
      <c r="F235" s="66">
        <f>IF(G235=1,0,IF(E235&gt;HORAS!$B$96,E235-HORAS!$B$96,))</f>
        <v>0</v>
      </c>
      <c r="G235" s="67">
        <f t="shared" si="113"/>
        <v>0</v>
      </c>
      <c r="H235" s="67">
        <f>IF(D235&gt;=HORAS!$B$103,1,0)</f>
        <v>0</v>
      </c>
      <c r="I235" s="68">
        <f t="shared" si="114"/>
        <v>0</v>
      </c>
      <c r="J235" s="68">
        <f>IF(I235&lt;=HORAS!$B$115,0,IF(I235&lt;=HORAS!$B$116,0.25,IF(I235&lt;=HORAS!$B$117,0.5,IF(I235&lt;=HORAS!$B$114,0.75,1))))</f>
        <v>0</v>
      </c>
      <c r="K235" s="69">
        <f>IF(G235=1,0,IF(E235&gt;HORAS!$B$97,E235-HORAS!$B$97,0))</f>
        <v>0</v>
      </c>
      <c r="L235" s="68">
        <f t="shared" si="115"/>
        <v>0</v>
      </c>
      <c r="M235" s="68">
        <f t="shared" si="116"/>
        <v>0</v>
      </c>
      <c r="N235" s="67">
        <f t="shared" si="117"/>
        <v>0</v>
      </c>
      <c r="O235" s="67">
        <f>IF(E235&lt;HORAS!$B$97,J235,0)</f>
        <v>0</v>
      </c>
      <c r="P235" s="67">
        <f t="shared" si="118"/>
        <v>0</v>
      </c>
      <c r="Q235" s="67">
        <f>IF(E235&gt;HORAS!$B$97,J235,0)</f>
        <v>0</v>
      </c>
      <c r="R235" s="67">
        <f t="shared" si="91"/>
        <v>0</v>
      </c>
      <c r="S235" s="67">
        <f t="shared" si="92"/>
        <v>0</v>
      </c>
      <c r="T235" s="67"/>
      <c r="U235" s="67">
        <f t="shared" si="93"/>
        <v>6</v>
      </c>
      <c r="V235" s="70" t="e">
        <f>VLOOKUP(C235,HORAS!$A$120:$A$137,1,FALSE)</f>
        <v>#N/A</v>
      </c>
      <c r="W235" s="67" t="b">
        <f t="shared" si="94"/>
        <v>1</v>
      </c>
      <c r="X235" s="59">
        <f t="shared" si="95"/>
        <v>0</v>
      </c>
      <c r="Y235" s="71">
        <f t="shared" si="96"/>
        <v>0</v>
      </c>
      <c r="Z235" s="71">
        <f t="shared" si="97"/>
        <v>0</v>
      </c>
      <c r="AA235" s="67">
        <f t="shared" si="98"/>
        <v>0</v>
      </c>
      <c r="AB235" s="67">
        <f t="shared" si="99"/>
        <v>0</v>
      </c>
      <c r="AC235" s="69">
        <f>IF(U235=7,IF(E235&gt;HORAS!$B$97,E235-HORAS!$B$97,0),IF(W235=FALSE,IF(E235&gt;HORAS!$B$97,E235-HORAS!$B$97,0),0))</f>
        <v>0</v>
      </c>
      <c r="AD235" s="71">
        <f t="shared" si="100"/>
        <v>0</v>
      </c>
      <c r="AE235" s="71">
        <f t="shared" si="101"/>
        <v>0</v>
      </c>
      <c r="AF235" s="68">
        <f>IF(AE235&lt;=HORAS!$B$115,0,IF(AE235&lt;=HORAS!$B$116,0.25,IF(AE235&lt;=HORAS!$B$117,0.5,IF(AE235&lt;=HORAS!$B$114,0.75,1))))</f>
        <v>0</v>
      </c>
      <c r="AG235" s="67">
        <f t="shared" si="102"/>
        <v>0</v>
      </c>
      <c r="AH235" s="67">
        <f>IF(AA235&gt;=8,IF(E235&lt;HORAS!$B$97,AF235,0),0)</f>
        <v>0</v>
      </c>
      <c r="AI235" s="67">
        <f>IF(E235&gt;=HORAS!$B$97,AF235,0)</f>
        <v>0</v>
      </c>
      <c r="AJ235" s="67">
        <f t="shared" si="112"/>
        <v>0</v>
      </c>
      <c r="AK235" s="67">
        <f t="shared" si="112"/>
        <v>0</v>
      </c>
      <c r="AL235" s="71">
        <f t="shared" si="103"/>
        <v>0</v>
      </c>
      <c r="AN235" s="59">
        <f t="shared" si="104"/>
        <v>0</v>
      </c>
      <c r="AO235" s="58">
        <f>IF(H235=1,IF(D235&lt;HORAS!$B$104,HORAS!$D$104-HORAS!$B$104,HORAS!$D$104-D235),0)</f>
        <v>0</v>
      </c>
      <c r="AP235" s="58">
        <f>IF(H235=1,IF(E235&gt;HORAS!$C$104,HORAS!$C$104,E235),0)</f>
        <v>0</v>
      </c>
      <c r="AQ235" s="58">
        <f t="shared" si="105"/>
        <v>0</v>
      </c>
      <c r="AR235" s="72">
        <f t="shared" si="106"/>
        <v>0</v>
      </c>
      <c r="AS235" s="72">
        <f t="shared" si="107"/>
        <v>0</v>
      </c>
      <c r="AT235" s="68">
        <f>IF(AS235&lt;=HORAS!$B$115,0,IF(AS235&lt;=HORAS!$B$116,0.25,IF(AS235&lt;=HORAS!$B$117,0.5,IF(AS235&lt;=HORAS!$B$114,0.75,1))))</f>
        <v>0</v>
      </c>
      <c r="AU235" s="67">
        <f t="shared" si="108"/>
        <v>0</v>
      </c>
      <c r="AV235" s="59">
        <f>IF(H235=1,IF(E235&gt;HORAS!$C$104,E235-HORAS!$C$104),0)</f>
        <v>0</v>
      </c>
      <c r="AW235" s="67">
        <f t="shared" si="109"/>
        <v>0</v>
      </c>
      <c r="AX235" s="67">
        <f t="shared" si="110"/>
        <v>0</v>
      </c>
      <c r="AY235" s="68">
        <f>IF(AX235&lt;=HORAS!$B$115,0,IF(AX235&lt;=HORAS!$B$116,0.25,IF(AX235&lt;=HORAS!$B$117,0.5,IF(AX235&lt;=HORAS!$B$114,0.75,1))))</f>
        <v>0</v>
      </c>
      <c r="AZ235" s="67">
        <f t="shared" si="111"/>
        <v>0</v>
      </c>
      <c r="BA235" s="67"/>
    </row>
    <row r="236" spans="1:53" s="72" customFormat="1" hidden="1" x14ac:dyDescent="0.2">
      <c r="A236" s="64" t="s">
        <v>231</v>
      </c>
      <c r="B236" s="64" t="s">
        <v>7</v>
      </c>
      <c r="C236" s="61"/>
      <c r="D236" s="62"/>
      <c r="E236" s="59"/>
      <c r="F236" s="66">
        <f>IF(G236=1,0,IF(E236&gt;HORAS!$B$96,E236-HORAS!$B$96,))</f>
        <v>0</v>
      </c>
      <c r="G236" s="67">
        <f t="shared" si="113"/>
        <v>0</v>
      </c>
      <c r="H236" s="67">
        <f>IF(D236&gt;=HORAS!$B$103,1,0)</f>
        <v>0</v>
      </c>
      <c r="I236" s="68">
        <f t="shared" si="114"/>
        <v>0</v>
      </c>
      <c r="J236" s="68">
        <f>IF(I236&lt;=HORAS!$B$115,0,IF(I236&lt;=HORAS!$B$116,0.25,IF(I236&lt;=HORAS!$B$117,0.5,IF(I236&lt;=HORAS!$B$114,0.75,1))))</f>
        <v>0</v>
      </c>
      <c r="K236" s="69">
        <f>IF(G236=1,0,IF(E236&gt;HORAS!$B$97,E236-HORAS!$B$97,0))</f>
        <v>0</v>
      </c>
      <c r="L236" s="68">
        <f t="shared" si="115"/>
        <v>0</v>
      </c>
      <c r="M236" s="68">
        <f t="shared" si="116"/>
        <v>0</v>
      </c>
      <c r="N236" s="67">
        <f t="shared" si="117"/>
        <v>0</v>
      </c>
      <c r="O236" s="67">
        <f>IF(E236&lt;HORAS!$B$97,J236,0)</f>
        <v>0</v>
      </c>
      <c r="P236" s="67">
        <f t="shared" si="118"/>
        <v>0</v>
      </c>
      <c r="Q236" s="67">
        <f>IF(E236&gt;HORAS!$B$97,J236,0)</f>
        <v>0</v>
      </c>
      <c r="R236" s="67">
        <f t="shared" si="91"/>
        <v>0</v>
      </c>
      <c r="S236" s="67">
        <f t="shared" si="92"/>
        <v>0</v>
      </c>
      <c r="T236" s="67"/>
      <c r="U236" s="67">
        <f t="shared" si="93"/>
        <v>6</v>
      </c>
      <c r="V236" s="70" t="e">
        <f>VLOOKUP(C236,HORAS!$A$120:$A$137,1,FALSE)</f>
        <v>#N/A</v>
      </c>
      <c r="W236" s="67" t="b">
        <f t="shared" si="94"/>
        <v>1</v>
      </c>
      <c r="X236" s="59">
        <f t="shared" si="95"/>
        <v>0</v>
      </c>
      <c r="Y236" s="71">
        <f t="shared" si="96"/>
        <v>0</v>
      </c>
      <c r="Z236" s="71">
        <f t="shared" si="97"/>
        <v>0</v>
      </c>
      <c r="AA236" s="67">
        <f t="shared" si="98"/>
        <v>0</v>
      </c>
      <c r="AB236" s="67">
        <f t="shared" si="99"/>
        <v>0</v>
      </c>
      <c r="AC236" s="69">
        <f>IF(U236=7,IF(E236&gt;HORAS!$B$97,E236-HORAS!$B$97,0),IF(W236=FALSE,IF(E236&gt;HORAS!$B$97,E236-HORAS!$B$97,0),0))</f>
        <v>0</v>
      </c>
      <c r="AD236" s="71">
        <f t="shared" si="100"/>
        <v>0</v>
      </c>
      <c r="AE236" s="71">
        <f t="shared" si="101"/>
        <v>0</v>
      </c>
      <c r="AF236" s="68">
        <f>IF(AE236&lt;=HORAS!$B$115,0,IF(AE236&lt;=HORAS!$B$116,0.25,IF(AE236&lt;=HORAS!$B$117,0.5,IF(AE236&lt;=HORAS!$B$114,0.75,1))))</f>
        <v>0</v>
      </c>
      <c r="AG236" s="67">
        <f t="shared" si="102"/>
        <v>0</v>
      </c>
      <c r="AH236" s="67">
        <f>IF(AA236&gt;=8,IF(E236&lt;HORAS!$B$97,AF236,0),0)</f>
        <v>0</v>
      </c>
      <c r="AI236" s="67">
        <f>IF(E236&gt;=HORAS!$B$97,AF236,0)</f>
        <v>0</v>
      </c>
      <c r="AJ236" s="67">
        <f t="shared" si="112"/>
        <v>0</v>
      </c>
      <c r="AK236" s="67">
        <f t="shared" si="112"/>
        <v>0</v>
      </c>
      <c r="AL236" s="71">
        <f t="shared" si="103"/>
        <v>0</v>
      </c>
      <c r="AN236" s="59">
        <f t="shared" si="104"/>
        <v>0</v>
      </c>
      <c r="AO236" s="58">
        <f>IF(H236=1,IF(D236&lt;HORAS!$B$104,HORAS!$D$104-HORAS!$B$104,HORAS!$D$104-D236),0)</f>
        <v>0</v>
      </c>
      <c r="AP236" s="58">
        <f>IF(H236=1,IF(E236&gt;HORAS!$C$104,HORAS!$C$104,E236),0)</f>
        <v>0</v>
      </c>
      <c r="AQ236" s="58">
        <f t="shared" si="105"/>
        <v>0</v>
      </c>
      <c r="AR236" s="72">
        <f t="shared" si="106"/>
        <v>0</v>
      </c>
      <c r="AS236" s="72">
        <f t="shared" si="107"/>
        <v>0</v>
      </c>
      <c r="AT236" s="68">
        <f>IF(AS236&lt;=HORAS!$B$115,0,IF(AS236&lt;=HORAS!$B$116,0.25,IF(AS236&lt;=HORAS!$B$117,0.5,IF(AS236&lt;=HORAS!$B$114,0.75,1))))</f>
        <v>0</v>
      </c>
      <c r="AU236" s="67">
        <f t="shared" si="108"/>
        <v>0</v>
      </c>
      <c r="AV236" s="59">
        <f>IF(H236=1,IF(E236&gt;HORAS!$C$104,E236-HORAS!$C$104),0)</f>
        <v>0</v>
      </c>
      <c r="AW236" s="67">
        <f t="shared" si="109"/>
        <v>0</v>
      </c>
      <c r="AX236" s="67">
        <f t="shared" si="110"/>
        <v>0</v>
      </c>
      <c r="AY236" s="68">
        <f>IF(AX236&lt;=HORAS!$B$115,0,IF(AX236&lt;=HORAS!$B$116,0.25,IF(AX236&lt;=HORAS!$B$117,0.5,IF(AX236&lt;=HORAS!$B$114,0.75,1))))</f>
        <v>0</v>
      </c>
      <c r="AZ236" s="67">
        <f t="shared" si="111"/>
        <v>0</v>
      </c>
      <c r="BA236" s="67"/>
    </row>
    <row r="237" spans="1:53" s="72" customFormat="1" hidden="1" x14ac:dyDescent="0.2">
      <c r="A237" s="64" t="s">
        <v>231</v>
      </c>
      <c r="B237" s="64" t="s">
        <v>7</v>
      </c>
      <c r="C237" s="61"/>
      <c r="D237" s="62"/>
      <c r="E237" s="59"/>
      <c r="F237" s="66">
        <f>IF(G237=1,0,IF(E237&gt;HORAS!$B$96,E237-HORAS!$B$96,))</f>
        <v>0</v>
      </c>
      <c r="G237" s="67">
        <f t="shared" si="113"/>
        <v>0</v>
      </c>
      <c r="H237" s="67">
        <f>IF(D237&gt;=HORAS!$B$103,1,0)</f>
        <v>0</v>
      </c>
      <c r="I237" s="68">
        <f t="shared" si="114"/>
        <v>0</v>
      </c>
      <c r="J237" s="68">
        <f>IF(I237&lt;=HORAS!$B$115,0,IF(I237&lt;=HORAS!$B$116,0.25,IF(I237&lt;=HORAS!$B$117,0.5,IF(I237&lt;=HORAS!$B$114,0.75,1))))</f>
        <v>0</v>
      </c>
      <c r="K237" s="69">
        <f>IF(G237=1,0,IF(E237&gt;HORAS!$B$97,E237-HORAS!$B$97,0))</f>
        <v>0</v>
      </c>
      <c r="L237" s="68">
        <f t="shared" si="115"/>
        <v>0</v>
      </c>
      <c r="M237" s="68">
        <f t="shared" si="116"/>
        <v>0</v>
      </c>
      <c r="N237" s="67">
        <f t="shared" si="117"/>
        <v>0</v>
      </c>
      <c r="O237" s="67">
        <f>IF(E237&lt;HORAS!$B$97,J237,0)</f>
        <v>0</v>
      </c>
      <c r="P237" s="67">
        <f t="shared" si="118"/>
        <v>0</v>
      </c>
      <c r="Q237" s="67">
        <f>IF(E237&gt;HORAS!$B$97,J237,0)</f>
        <v>0</v>
      </c>
      <c r="R237" s="67">
        <f t="shared" si="91"/>
        <v>0</v>
      </c>
      <c r="S237" s="67">
        <f t="shared" si="92"/>
        <v>0</v>
      </c>
      <c r="T237" s="67"/>
      <c r="U237" s="67">
        <f t="shared" si="93"/>
        <v>6</v>
      </c>
      <c r="V237" s="70" t="e">
        <f>VLOOKUP(C237,HORAS!$A$120:$A$137,1,FALSE)</f>
        <v>#N/A</v>
      </c>
      <c r="W237" s="67" t="b">
        <f t="shared" si="94"/>
        <v>1</v>
      </c>
      <c r="X237" s="59">
        <f t="shared" si="95"/>
        <v>0</v>
      </c>
      <c r="Y237" s="71">
        <f t="shared" si="96"/>
        <v>0</v>
      </c>
      <c r="Z237" s="71">
        <f t="shared" si="97"/>
        <v>0</v>
      </c>
      <c r="AA237" s="67">
        <f t="shared" si="98"/>
        <v>0</v>
      </c>
      <c r="AB237" s="67">
        <f t="shared" si="99"/>
        <v>0</v>
      </c>
      <c r="AC237" s="69">
        <f>IF(U237=7,IF(E237&gt;HORAS!$B$97,E237-HORAS!$B$97,0),IF(W237=FALSE,IF(E237&gt;HORAS!$B$97,E237-HORAS!$B$97,0),0))</f>
        <v>0</v>
      </c>
      <c r="AD237" s="71">
        <f t="shared" si="100"/>
        <v>0</v>
      </c>
      <c r="AE237" s="71">
        <f t="shared" si="101"/>
        <v>0</v>
      </c>
      <c r="AF237" s="68">
        <f>IF(AE237&lt;=HORAS!$B$115,0,IF(AE237&lt;=HORAS!$B$116,0.25,IF(AE237&lt;=HORAS!$B$117,0.5,IF(AE237&lt;=HORAS!$B$114,0.75,1))))</f>
        <v>0</v>
      </c>
      <c r="AG237" s="67">
        <f t="shared" si="102"/>
        <v>0</v>
      </c>
      <c r="AH237" s="67">
        <f>IF(AA237&gt;=8,IF(E237&lt;HORAS!$B$97,AF237,0),0)</f>
        <v>0</v>
      </c>
      <c r="AI237" s="67">
        <f>IF(E237&gt;=HORAS!$B$97,AF237,0)</f>
        <v>0</v>
      </c>
      <c r="AJ237" s="67">
        <f t="shared" si="112"/>
        <v>0</v>
      </c>
      <c r="AK237" s="67">
        <f t="shared" si="112"/>
        <v>0</v>
      </c>
      <c r="AL237" s="71">
        <f t="shared" si="103"/>
        <v>0</v>
      </c>
      <c r="AN237" s="59">
        <f t="shared" si="104"/>
        <v>0</v>
      </c>
      <c r="AO237" s="58">
        <f>IF(H237=1,IF(D237&lt;HORAS!$B$104,HORAS!$D$104-HORAS!$B$104,HORAS!$D$104-D237),0)</f>
        <v>0</v>
      </c>
      <c r="AP237" s="58">
        <f>IF(H237=1,IF(E237&gt;HORAS!$C$104,HORAS!$C$104,E237),0)</f>
        <v>0</v>
      </c>
      <c r="AQ237" s="58">
        <f t="shared" si="105"/>
        <v>0</v>
      </c>
      <c r="AR237" s="72">
        <f t="shared" si="106"/>
        <v>0</v>
      </c>
      <c r="AS237" s="72">
        <f t="shared" si="107"/>
        <v>0</v>
      </c>
      <c r="AT237" s="68">
        <f>IF(AS237&lt;=HORAS!$B$115,0,IF(AS237&lt;=HORAS!$B$116,0.25,IF(AS237&lt;=HORAS!$B$117,0.5,IF(AS237&lt;=HORAS!$B$114,0.75,1))))</f>
        <v>0</v>
      </c>
      <c r="AU237" s="67">
        <f t="shared" si="108"/>
        <v>0</v>
      </c>
      <c r="AV237" s="59">
        <f>IF(H237=1,IF(E237&gt;HORAS!$C$104,E237-HORAS!$C$104),0)</f>
        <v>0</v>
      </c>
      <c r="AW237" s="67">
        <f t="shared" si="109"/>
        <v>0</v>
      </c>
      <c r="AX237" s="67">
        <f t="shared" si="110"/>
        <v>0</v>
      </c>
      <c r="AY237" s="68">
        <f>IF(AX237&lt;=HORAS!$B$115,0,IF(AX237&lt;=HORAS!$B$116,0.25,IF(AX237&lt;=HORAS!$B$117,0.5,IF(AX237&lt;=HORAS!$B$114,0.75,1))))</f>
        <v>0</v>
      </c>
      <c r="AZ237" s="67">
        <f t="shared" si="111"/>
        <v>0</v>
      </c>
      <c r="BA237" s="67"/>
    </row>
    <row r="238" spans="1:53" s="72" customFormat="1" hidden="1" x14ac:dyDescent="0.2">
      <c r="A238" s="64" t="s">
        <v>231</v>
      </c>
      <c r="B238" s="64" t="s">
        <v>7</v>
      </c>
      <c r="C238" s="61"/>
      <c r="D238" s="62"/>
      <c r="E238" s="59"/>
      <c r="F238" s="66">
        <f>IF(G238=1,0,IF(E238&gt;HORAS!$B$96,E238-HORAS!$B$96,))</f>
        <v>0</v>
      </c>
      <c r="G238" s="67">
        <f t="shared" si="113"/>
        <v>0</v>
      </c>
      <c r="H238" s="67">
        <f>IF(D238&gt;=HORAS!$B$103,1,0)</f>
        <v>0</v>
      </c>
      <c r="I238" s="68">
        <f t="shared" si="114"/>
        <v>0</v>
      </c>
      <c r="J238" s="68">
        <f>IF(I238&lt;=HORAS!$B$115,0,IF(I238&lt;=HORAS!$B$116,0.25,IF(I238&lt;=HORAS!$B$117,0.5,IF(I238&lt;=HORAS!$B$114,0.75,1))))</f>
        <v>0</v>
      </c>
      <c r="K238" s="69">
        <f>IF(G238=1,0,IF(E238&gt;HORAS!$B$97,E238-HORAS!$B$97,0))</f>
        <v>0</v>
      </c>
      <c r="L238" s="68">
        <f t="shared" si="115"/>
        <v>0</v>
      </c>
      <c r="M238" s="68">
        <f t="shared" si="116"/>
        <v>0</v>
      </c>
      <c r="N238" s="67">
        <f t="shared" si="117"/>
        <v>0</v>
      </c>
      <c r="O238" s="67">
        <f>IF(E238&lt;HORAS!$B$97,J238,0)</f>
        <v>0</v>
      </c>
      <c r="P238" s="67">
        <f t="shared" si="118"/>
        <v>0</v>
      </c>
      <c r="Q238" s="67">
        <f>IF(E238&gt;HORAS!$B$97,J238,0)</f>
        <v>0</v>
      </c>
      <c r="R238" s="67">
        <f t="shared" si="91"/>
        <v>0</v>
      </c>
      <c r="S238" s="67">
        <f t="shared" si="92"/>
        <v>0</v>
      </c>
      <c r="T238" s="67"/>
      <c r="U238" s="67">
        <f t="shared" si="93"/>
        <v>6</v>
      </c>
      <c r="V238" s="70" t="e">
        <f>VLOOKUP(C238,HORAS!$A$120:$A$137,1,FALSE)</f>
        <v>#N/A</v>
      </c>
      <c r="W238" s="67" t="b">
        <f t="shared" si="94"/>
        <v>1</v>
      </c>
      <c r="X238" s="59">
        <f t="shared" si="95"/>
        <v>0</v>
      </c>
      <c r="Y238" s="71">
        <f t="shared" si="96"/>
        <v>0</v>
      </c>
      <c r="Z238" s="71">
        <f t="shared" si="97"/>
        <v>0</v>
      </c>
      <c r="AA238" s="67">
        <f t="shared" si="98"/>
        <v>0</v>
      </c>
      <c r="AB238" s="67">
        <f t="shared" si="99"/>
        <v>0</v>
      </c>
      <c r="AC238" s="69">
        <f>IF(U238=7,IF(E238&gt;HORAS!$B$97,E238-HORAS!$B$97,0),IF(W238=FALSE,IF(E238&gt;HORAS!$B$97,E238-HORAS!$B$97,0),0))</f>
        <v>0</v>
      </c>
      <c r="AD238" s="71">
        <f t="shared" si="100"/>
        <v>0</v>
      </c>
      <c r="AE238" s="71">
        <f t="shared" si="101"/>
        <v>0</v>
      </c>
      <c r="AF238" s="68">
        <f>IF(AE238&lt;=HORAS!$B$115,0,IF(AE238&lt;=HORAS!$B$116,0.25,IF(AE238&lt;=HORAS!$B$117,0.5,IF(AE238&lt;=HORAS!$B$114,0.75,1))))</f>
        <v>0</v>
      </c>
      <c r="AG238" s="67">
        <f t="shared" si="102"/>
        <v>0</v>
      </c>
      <c r="AH238" s="67">
        <f>IF(AA238&gt;=8,IF(E238&lt;HORAS!$B$97,AF238,0),0)</f>
        <v>0</v>
      </c>
      <c r="AI238" s="67">
        <f>IF(E238&gt;=HORAS!$B$97,AF238,0)</f>
        <v>0</v>
      </c>
      <c r="AJ238" s="67">
        <f t="shared" si="112"/>
        <v>0</v>
      </c>
      <c r="AK238" s="67">
        <f t="shared" si="112"/>
        <v>0</v>
      </c>
      <c r="AL238" s="71">
        <f t="shared" si="103"/>
        <v>0</v>
      </c>
      <c r="AN238" s="59">
        <f t="shared" si="104"/>
        <v>0</v>
      </c>
      <c r="AO238" s="58">
        <f>IF(H238=1,IF(D238&lt;HORAS!$B$104,HORAS!$D$104-HORAS!$B$104,HORAS!$D$104-D238),0)</f>
        <v>0</v>
      </c>
      <c r="AP238" s="58">
        <f>IF(H238=1,IF(E238&gt;HORAS!$C$104,HORAS!$C$104,E238),0)</f>
        <v>0</v>
      </c>
      <c r="AQ238" s="58">
        <f t="shared" si="105"/>
        <v>0</v>
      </c>
      <c r="AR238" s="72">
        <f t="shared" si="106"/>
        <v>0</v>
      </c>
      <c r="AS238" s="72">
        <f t="shared" si="107"/>
        <v>0</v>
      </c>
      <c r="AT238" s="68">
        <f>IF(AS238&lt;=HORAS!$B$115,0,IF(AS238&lt;=HORAS!$B$116,0.25,IF(AS238&lt;=HORAS!$B$117,0.5,IF(AS238&lt;=HORAS!$B$114,0.75,1))))</f>
        <v>0</v>
      </c>
      <c r="AU238" s="67">
        <f t="shared" si="108"/>
        <v>0</v>
      </c>
      <c r="AV238" s="59">
        <f>IF(H238=1,IF(E238&gt;HORAS!$C$104,E238-HORAS!$C$104),0)</f>
        <v>0</v>
      </c>
      <c r="AW238" s="67">
        <f t="shared" si="109"/>
        <v>0</v>
      </c>
      <c r="AX238" s="67">
        <f t="shared" si="110"/>
        <v>0</v>
      </c>
      <c r="AY238" s="68">
        <f>IF(AX238&lt;=HORAS!$B$115,0,IF(AX238&lt;=HORAS!$B$116,0.25,IF(AX238&lt;=HORAS!$B$117,0.5,IF(AX238&lt;=HORAS!$B$114,0.75,1))))</f>
        <v>0</v>
      </c>
      <c r="AZ238" s="67">
        <f t="shared" si="111"/>
        <v>0</v>
      </c>
      <c r="BA238" s="67"/>
    </row>
    <row r="239" spans="1:53" s="72" customFormat="1" hidden="1" x14ac:dyDescent="0.2">
      <c r="A239" s="64" t="s">
        <v>231</v>
      </c>
      <c r="B239" s="64" t="s">
        <v>7</v>
      </c>
      <c r="C239" s="61"/>
      <c r="D239" s="62"/>
      <c r="E239" s="59"/>
      <c r="F239" s="66">
        <f>IF(G239=1,0,IF(E239&gt;HORAS!$B$96,E239-HORAS!$B$96,))</f>
        <v>0</v>
      </c>
      <c r="G239" s="67">
        <f t="shared" si="113"/>
        <v>0</v>
      </c>
      <c r="H239" s="67">
        <f>IF(D239&gt;=HORAS!$B$103,1,0)</f>
        <v>0</v>
      </c>
      <c r="I239" s="68">
        <f t="shared" si="114"/>
        <v>0</v>
      </c>
      <c r="J239" s="68">
        <f>IF(I239&lt;=HORAS!$B$115,0,IF(I239&lt;=HORAS!$B$116,0.25,IF(I239&lt;=HORAS!$B$117,0.5,IF(I239&lt;=HORAS!$B$114,0.75,1))))</f>
        <v>0</v>
      </c>
      <c r="K239" s="69">
        <f>IF(G239=1,0,IF(E239&gt;HORAS!$B$97,E239-HORAS!$B$97,0))</f>
        <v>0</v>
      </c>
      <c r="L239" s="68">
        <f t="shared" si="115"/>
        <v>0</v>
      </c>
      <c r="M239" s="68">
        <f t="shared" si="116"/>
        <v>0</v>
      </c>
      <c r="N239" s="67">
        <f t="shared" si="117"/>
        <v>0</v>
      </c>
      <c r="O239" s="67">
        <f>IF(E239&lt;HORAS!$B$97,J239,0)</f>
        <v>0</v>
      </c>
      <c r="P239" s="67">
        <f t="shared" si="118"/>
        <v>0</v>
      </c>
      <c r="Q239" s="67">
        <f>IF(E239&gt;HORAS!$B$97,J239,0)</f>
        <v>0</v>
      </c>
      <c r="R239" s="67">
        <f t="shared" si="91"/>
        <v>0</v>
      </c>
      <c r="S239" s="67">
        <f t="shared" si="92"/>
        <v>0</v>
      </c>
      <c r="T239" s="67"/>
      <c r="U239" s="67">
        <f t="shared" si="93"/>
        <v>6</v>
      </c>
      <c r="V239" s="70" t="e">
        <f>VLOOKUP(C239,HORAS!$A$120:$A$137,1,FALSE)</f>
        <v>#N/A</v>
      </c>
      <c r="W239" s="67" t="b">
        <f t="shared" si="94"/>
        <v>1</v>
      </c>
      <c r="X239" s="59">
        <f t="shared" si="95"/>
        <v>0</v>
      </c>
      <c r="Y239" s="71">
        <f t="shared" si="96"/>
        <v>0</v>
      </c>
      <c r="Z239" s="71">
        <f t="shared" si="97"/>
        <v>0</v>
      </c>
      <c r="AA239" s="67">
        <f t="shared" si="98"/>
        <v>0</v>
      </c>
      <c r="AB239" s="67">
        <f t="shared" si="99"/>
        <v>0</v>
      </c>
      <c r="AC239" s="69">
        <f>IF(U239=7,IF(E239&gt;HORAS!$B$97,E239-HORAS!$B$97,0),IF(W239=FALSE,IF(E239&gt;HORAS!$B$97,E239-HORAS!$B$97,0),0))</f>
        <v>0</v>
      </c>
      <c r="AD239" s="71">
        <f t="shared" si="100"/>
        <v>0</v>
      </c>
      <c r="AE239" s="71">
        <f t="shared" si="101"/>
        <v>0</v>
      </c>
      <c r="AF239" s="68">
        <f>IF(AE239&lt;=HORAS!$B$115,0,IF(AE239&lt;=HORAS!$B$116,0.25,IF(AE239&lt;=HORAS!$B$117,0.5,IF(AE239&lt;=HORAS!$B$114,0.75,1))))</f>
        <v>0</v>
      </c>
      <c r="AG239" s="67">
        <f t="shared" si="102"/>
        <v>0</v>
      </c>
      <c r="AH239" s="67">
        <f>IF(AA239&gt;=8,IF(E239&lt;HORAS!$B$97,AF239,0),0)</f>
        <v>0</v>
      </c>
      <c r="AI239" s="67">
        <f>IF(E239&gt;=HORAS!$B$97,AF239,0)</f>
        <v>0</v>
      </c>
      <c r="AJ239" s="67">
        <f t="shared" si="112"/>
        <v>0</v>
      </c>
      <c r="AK239" s="67">
        <f t="shared" si="112"/>
        <v>0</v>
      </c>
      <c r="AL239" s="71">
        <f t="shared" si="103"/>
        <v>0</v>
      </c>
      <c r="AN239" s="59">
        <f t="shared" si="104"/>
        <v>0</v>
      </c>
      <c r="AO239" s="58">
        <f>IF(H239=1,IF(D239&lt;HORAS!$B$104,HORAS!$D$104-HORAS!$B$104,HORAS!$D$104-D239),0)</f>
        <v>0</v>
      </c>
      <c r="AP239" s="58">
        <f>IF(H239=1,IF(E239&gt;HORAS!$C$104,HORAS!$C$104,E239),0)</f>
        <v>0</v>
      </c>
      <c r="AQ239" s="58">
        <f t="shared" si="105"/>
        <v>0</v>
      </c>
      <c r="AR239" s="72">
        <f t="shared" si="106"/>
        <v>0</v>
      </c>
      <c r="AS239" s="72">
        <f t="shared" si="107"/>
        <v>0</v>
      </c>
      <c r="AT239" s="68">
        <f>IF(AS239&lt;=HORAS!$B$115,0,IF(AS239&lt;=HORAS!$B$116,0.25,IF(AS239&lt;=HORAS!$B$117,0.5,IF(AS239&lt;=HORAS!$B$114,0.75,1))))</f>
        <v>0</v>
      </c>
      <c r="AU239" s="67">
        <f t="shared" si="108"/>
        <v>0</v>
      </c>
      <c r="AV239" s="59">
        <f>IF(H239=1,IF(E239&gt;HORAS!$C$104,E239-HORAS!$C$104),0)</f>
        <v>0</v>
      </c>
      <c r="AW239" s="67">
        <f t="shared" si="109"/>
        <v>0</v>
      </c>
      <c r="AX239" s="67">
        <f t="shared" si="110"/>
        <v>0</v>
      </c>
      <c r="AY239" s="68">
        <f>IF(AX239&lt;=HORAS!$B$115,0,IF(AX239&lt;=HORAS!$B$116,0.25,IF(AX239&lt;=HORAS!$B$117,0.5,IF(AX239&lt;=HORAS!$B$114,0.75,1))))</f>
        <v>0</v>
      </c>
      <c r="AZ239" s="67">
        <f t="shared" si="111"/>
        <v>0</v>
      </c>
      <c r="BA239" s="67"/>
    </row>
    <row r="240" spans="1:53" s="72" customFormat="1" hidden="1" x14ac:dyDescent="0.2">
      <c r="A240" s="64" t="s">
        <v>231</v>
      </c>
      <c r="B240" s="64" t="s">
        <v>7</v>
      </c>
      <c r="C240" s="61"/>
      <c r="D240" s="62"/>
      <c r="E240" s="59"/>
      <c r="F240" s="66">
        <f>IF(G240=1,0,IF(E240&gt;HORAS!$B$96,E240-HORAS!$B$96,))</f>
        <v>0</v>
      </c>
      <c r="G240" s="67">
        <f t="shared" si="113"/>
        <v>0</v>
      </c>
      <c r="H240" s="67">
        <f>IF(D240&gt;=HORAS!$B$103,1,0)</f>
        <v>0</v>
      </c>
      <c r="I240" s="68">
        <f t="shared" si="114"/>
        <v>0</v>
      </c>
      <c r="J240" s="68">
        <f>IF(I240&lt;=HORAS!$B$115,0,IF(I240&lt;=HORAS!$B$116,0.25,IF(I240&lt;=HORAS!$B$117,0.5,IF(I240&lt;=HORAS!$B$114,0.75,1))))</f>
        <v>0</v>
      </c>
      <c r="K240" s="69">
        <f>IF(G240=1,0,IF(E240&gt;HORAS!$B$97,E240-HORAS!$B$97,0))</f>
        <v>0</v>
      </c>
      <c r="L240" s="68">
        <f t="shared" si="115"/>
        <v>0</v>
      </c>
      <c r="M240" s="68">
        <f t="shared" si="116"/>
        <v>0</v>
      </c>
      <c r="N240" s="67">
        <f t="shared" si="117"/>
        <v>0</v>
      </c>
      <c r="O240" s="67">
        <f>IF(E240&lt;HORAS!$B$97,J240,0)</f>
        <v>0</v>
      </c>
      <c r="P240" s="67">
        <f t="shared" si="118"/>
        <v>0</v>
      </c>
      <c r="Q240" s="67">
        <f>IF(E240&gt;HORAS!$B$97,J240,0)</f>
        <v>0</v>
      </c>
      <c r="R240" s="67">
        <f t="shared" si="91"/>
        <v>0</v>
      </c>
      <c r="S240" s="67">
        <f t="shared" si="92"/>
        <v>0</v>
      </c>
      <c r="T240" s="67"/>
      <c r="U240" s="67">
        <f t="shared" si="93"/>
        <v>6</v>
      </c>
      <c r="V240" s="70" t="e">
        <f>VLOOKUP(C240,HORAS!$A$120:$A$137,1,FALSE)</f>
        <v>#N/A</v>
      </c>
      <c r="W240" s="67" t="b">
        <f t="shared" si="94"/>
        <v>1</v>
      </c>
      <c r="X240" s="59">
        <f t="shared" si="95"/>
        <v>0</v>
      </c>
      <c r="Y240" s="71">
        <f t="shared" si="96"/>
        <v>0</v>
      </c>
      <c r="Z240" s="71">
        <f t="shared" si="97"/>
        <v>0</v>
      </c>
      <c r="AA240" s="67">
        <f t="shared" si="98"/>
        <v>0</v>
      </c>
      <c r="AB240" s="67">
        <f t="shared" si="99"/>
        <v>0</v>
      </c>
      <c r="AC240" s="69">
        <f>IF(U240=7,IF(E240&gt;HORAS!$B$97,E240-HORAS!$B$97,0),IF(W240=FALSE,IF(E240&gt;HORAS!$B$97,E240-HORAS!$B$97,0),0))</f>
        <v>0</v>
      </c>
      <c r="AD240" s="71">
        <f t="shared" si="100"/>
        <v>0</v>
      </c>
      <c r="AE240" s="71">
        <f t="shared" si="101"/>
        <v>0</v>
      </c>
      <c r="AF240" s="68">
        <f>IF(AE240&lt;=HORAS!$B$115,0,IF(AE240&lt;=HORAS!$B$116,0.25,IF(AE240&lt;=HORAS!$B$117,0.5,IF(AE240&lt;=HORAS!$B$114,0.75,1))))</f>
        <v>0</v>
      </c>
      <c r="AG240" s="67">
        <f t="shared" si="102"/>
        <v>0</v>
      </c>
      <c r="AH240" s="67">
        <f>IF(AA240&gt;=8,IF(E240&lt;HORAS!$B$97,AF240,0),0)</f>
        <v>0</v>
      </c>
      <c r="AI240" s="67">
        <f>IF(E240&gt;=HORAS!$B$97,AF240,0)</f>
        <v>0</v>
      </c>
      <c r="AJ240" s="67">
        <f t="shared" si="112"/>
        <v>0</v>
      </c>
      <c r="AK240" s="67">
        <f t="shared" si="112"/>
        <v>0</v>
      </c>
      <c r="AL240" s="71">
        <f t="shared" si="103"/>
        <v>0</v>
      </c>
      <c r="AN240" s="59">
        <f t="shared" si="104"/>
        <v>0</v>
      </c>
      <c r="AO240" s="58">
        <f>IF(H240=1,IF(D240&lt;HORAS!$B$104,HORAS!$D$104-HORAS!$B$104,HORAS!$D$104-D240),0)</f>
        <v>0</v>
      </c>
      <c r="AP240" s="58">
        <f>IF(H240=1,IF(E240&gt;HORAS!$C$104,HORAS!$C$104,E240),0)</f>
        <v>0</v>
      </c>
      <c r="AQ240" s="58">
        <f t="shared" si="105"/>
        <v>0</v>
      </c>
      <c r="AR240" s="72">
        <f t="shared" si="106"/>
        <v>0</v>
      </c>
      <c r="AS240" s="72">
        <f t="shared" si="107"/>
        <v>0</v>
      </c>
      <c r="AT240" s="68">
        <f>IF(AS240&lt;=HORAS!$B$115,0,IF(AS240&lt;=HORAS!$B$116,0.25,IF(AS240&lt;=HORAS!$B$117,0.5,IF(AS240&lt;=HORAS!$B$114,0.75,1))))</f>
        <v>0</v>
      </c>
      <c r="AU240" s="67">
        <f t="shared" si="108"/>
        <v>0</v>
      </c>
      <c r="AV240" s="59">
        <f>IF(H240=1,IF(E240&gt;HORAS!$C$104,E240-HORAS!$C$104),0)</f>
        <v>0</v>
      </c>
      <c r="AW240" s="67">
        <f t="shared" si="109"/>
        <v>0</v>
      </c>
      <c r="AX240" s="67">
        <f t="shared" si="110"/>
        <v>0</v>
      </c>
      <c r="AY240" s="68">
        <f>IF(AX240&lt;=HORAS!$B$115,0,IF(AX240&lt;=HORAS!$B$116,0.25,IF(AX240&lt;=HORAS!$B$117,0.5,IF(AX240&lt;=HORAS!$B$114,0.75,1))))</f>
        <v>0</v>
      </c>
      <c r="AZ240" s="67">
        <f t="shared" si="111"/>
        <v>0</v>
      </c>
      <c r="BA240" s="67"/>
    </row>
    <row r="241" spans="1:53" s="72" customFormat="1" hidden="1" x14ac:dyDescent="0.2">
      <c r="A241" s="64" t="s">
        <v>231</v>
      </c>
      <c r="B241" s="64" t="s">
        <v>7</v>
      </c>
      <c r="C241" s="61"/>
      <c r="D241" s="62"/>
      <c r="E241" s="59"/>
      <c r="F241" s="66">
        <f>IF(G241=1,0,IF(E241&gt;HORAS!$B$96,E241-HORAS!$B$96,))</f>
        <v>0</v>
      </c>
      <c r="G241" s="67">
        <f t="shared" si="113"/>
        <v>0</v>
      </c>
      <c r="H241" s="67">
        <f>IF(D241&gt;=HORAS!$B$103,1,0)</f>
        <v>0</v>
      </c>
      <c r="I241" s="68">
        <f t="shared" si="114"/>
        <v>0</v>
      </c>
      <c r="J241" s="68">
        <f>IF(I241&lt;=HORAS!$B$115,0,IF(I241&lt;=HORAS!$B$116,0.25,IF(I241&lt;=HORAS!$B$117,0.5,IF(I241&lt;=HORAS!$B$114,0.75,1))))</f>
        <v>0</v>
      </c>
      <c r="K241" s="69">
        <f>IF(G241=1,0,IF(E241&gt;HORAS!$B$97,E241-HORAS!$B$97,0))</f>
        <v>0</v>
      </c>
      <c r="L241" s="68">
        <f t="shared" si="115"/>
        <v>0</v>
      </c>
      <c r="M241" s="68">
        <f t="shared" si="116"/>
        <v>0</v>
      </c>
      <c r="N241" s="67">
        <f t="shared" si="117"/>
        <v>0</v>
      </c>
      <c r="O241" s="67">
        <f>IF(E241&lt;HORAS!$B$97,J241,0)</f>
        <v>0</v>
      </c>
      <c r="P241" s="67">
        <f t="shared" si="118"/>
        <v>0</v>
      </c>
      <c r="Q241" s="67">
        <f>IF(E241&gt;HORAS!$B$97,J241,0)</f>
        <v>0</v>
      </c>
      <c r="R241" s="67">
        <f t="shared" si="91"/>
        <v>0</v>
      </c>
      <c r="S241" s="67">
        <f t="shared" si="92"/>
        <v>0</v>
      </c>
      <c r="T241" s="67"/>
      <c r="U241" s="67">
        <f t="shared" si="93"/>
        <v>6</v>
      </c>
      <c r="V241" s="70" t="e">
        <f>VLOOKUP(C241,HORAS!$A$120:$A$137,1,FALSE)</f>
        <v>#N/A</v>
      </c>
      <c r="W241" s="67" t="b">
        <f t="shared" si="94"/>
        <v>1</v>
      </c>
      <c r="X241" s="59">
        <f t="shared" si="95"/>
        <v>0</v>
      </c>
      <c r="Y241" s="71">
        <f t="shared" si="96"/>
        <v>0</v>
      </c>
      <c r="Z241" s="71">
        <f t="shared" si="97"/>
        <v>0</v>
      </c>
      <c r="AA241" s="67">
        <f t="shared" si="98"/>
        <v>0</v>
      </c>
      <c r="AB241" s="67">
        <f t="shared" si="99"/>
        <v>0</v>
      </c>
      <c r="AC241" s="69">
        <f>IF(U241=7,IF(E241&gt;HORAS!$B$97,E241-HORAS!$B$97,0),IF(W241=FALSE,IF(E241&gt;HORAS!$B$97,E241-HORAS!$B$97,0),0))</f>
        <v>0</v>
      </c>
      <c r="AD241" s="71">
        <f t="shared" si="100"/>
        <v>0</v>
      </c>
      <c r="AE241" s="71">
        <f t="shared" si="101"/>
        <v>0</v>
      </c>
      <c r="AF241" s="68">
        <f>IF(AE241&lt;=HORAS!$B$115,0,IF(AE241&lt;=HORAS!$B$116,0.25,IF(AE241&lt;=HORAS!$B$117,0.5,IF(AE241&lt;=HORAS!$B$114,0.75,1))))</f>
        <v>0</v>
      </c>
      <c r="AG241" s="67">
        <f t="shared" si="102"/>
        <v>0</v>
      </c>
      <c r="AH241" s="67">
        <f>IF(AA241&gt;=8,IF(E241&lt;HORAS!$B$97,AF241,0),0)</f>
        <v>0</v>
      </c>
      <c r="AI241" s="67">
        <f>IF(E241&gt;=HORAS!$B$97,AF241,0)</f>
        <v>0</v>
      </c>
      <c r="AJ241" s="67">
        <f t="shared" si="112"/>
        <v>0</v>
      </c>
      <c r="AK241" s="67">
        <f t="shared" si="112"/>
        <v>0</v>
      </c>
      <c r="AL241" s="71">
        <f t="shared" si="103"/>
        <v>0</v>
      </c>
      <c r="AN241" s="59">
        <f t="shared" si="104"/>
        <v>0</v>
      </c>
      <c r="AO241" s="58">
        <f>IF(H241=1,IF(D241&lt;HORAS!$B$104,HORAS!$D$104-HORAS!$B$104,HORAS!$D$104-D241),0)</f>
        <v>0</v>
      </c>
      <c r="AP241" s="58">
        <f>IF(H241=1,IF(E241&gt;HORAS!$C$104,HORAS!$C$104,E241),0)</f>
        <v>0</v>
      </c>
      <c r="AQ241" s="58">
        <f t="shared" si="105"/>
        <v>0</v>
      </c>
      <c r="AR241" s="72">
        <f t="shared" si="106"/>
        <v>0</v>
      </c>
      <c r="AS241" s="72">
        <f t="shared" si="107"/>
        <v>0</v>
      </c>
      <c r="AT241" s="68">
        <f>IF(AS241&lt;=HORAS!$B$115,0,IF(AS241&lt;=HORAS!$B$116,0.25,IF(AS241&lt;=HORAS!$B$117,0.5,IF(AS241&lt;=HORAS!$B$114,0.75,1))))</f>
        <v>0</v>
      </c>
      <c r="AU241" s="67">
        <f t="shared" si="108"/>
        <v>0</v>
      </c>
      <c r="AV241" s="59">
        <f>IF(H241=1,IF(E241&gt;HORAS!$C$104,E241-HORAS!$C$104),0)</f>
        <v>0</v>
      </c>
      <c r="AW241" s="67">
        <f t="shared" si="109"/>
        <v>0</v>
      </c>
      <c r="AX241" s="67">
        <f t="shared" si="110"/>
        <v>0</v>
      </c>
      <c r="AY241" s="68">
        <f>IF(AX241&lt;=HORAS!$B$115,0,IF(AX241&lt;=HORAS!$B$116,0.25,IF(AX241&lt;=HORAS!$B$117,0.5,IF(AX241&lt;=HORAS!$B$114,0.75,1))))</f>
        <v>0</v>
      </c>
      <c r="AZ241" s="67">
        <f t="shared" si="111"/>
        <v>0</v>
      </c>
      <c r="BA241" s="67"/>
    </row>
    <row r="242" spans="1:53" s="72" customFormat="1" hidden="1" x14ac:dyDescent="0.2">
      <c r="A242" s="64" t="s">
        <v>231</v>
      </c>
      <c r="B242" s="64" t="s">
        <v>7</v>
      </c>
      <c r="C242" s="61"/>
      <c r="D242" s="62"/>
      <c r="E242" s="59"/>
      <c r="F242" s="66">
        <f>IF(G242=1,0,IF(E242&gt;HORAS!$B$96,E242-HORAS!$B$96,))</f>
        <v>0</v>
      </c>
      <c r="G242" s="67">
        <f t="shared" si="113"/>
        <v>0</v>
      </c>
      <c r="H242" s="67">
        <f>IF(D242&gt;=HORAS!$B$103,1,0)</f>
        <v>0</v>
      </c>
      <c r="I242" s="68">
        <f t="shared" si="114"/>
        <v>0</v>
      </c>
      <c r="J242" s="68">
        <f>IF(I242&lt;=HORAS!$B$115,0,IF(I242&lt;=HORAS!$B$116,0.25,IF(I242&lt;=HORAS!$B$117,0.5,IF(I242&lt;=HORAS!$B$114,0.75,1))))</f>
        <v>0</v>
      </c>
      <c r="K242" s="69">
        <f>IF(G242=1,0,IF(E242&gt;HORAS!$B$97,E242-HORAS!$B$97,0))</f>
        <v>0</v>
      </c>
      <c r="L242" s="68">
        <f t="shared" si="115"/>
        <v>0</v>
      </c>
      <c r="M242" s="68">
        <f t="shared" si="116"/>
        <v>0</v>
      </c>
      <c r="N242" s="67">
        <f t="shared" si="117"/>
        <v>0</v>
      </c>
      <c r="O242" s="67">
        <f>IF(E242&lt;HORAS!$B$97,J242,0)</f>
        <v>0</v>
      </c>
      <c r="P242" s="67">
        <f t="shared" si="118"/>
        <v>0</v>
      </c>
      <c r="Q242" s="67">
        <f>IF(E242&gt;HORAS!$B$97,J242,0)</f>
        <v>0</v>
      </c>
      <c r="R242" s="67">
        <f t="shared" si="91"/>
        <v>0</v>
      </c>
      <c r="S242" s="67">
        <f t="shared" si="92"/>
        <v>0</v>
      </c>
      <c r="T242" s="67"/>
      <c r="U242" s="67">
        <f t="shared" si="93"/>
        <v>6</v>
      </c>
      <c r="V242" s="70" t="e">
        <f>VLOOKUP(C242,HORAS!$A$120:$A$137,1,FALSE)</f>
        <v>#N/A</v>
      </c>
      <c r="W242" s="67" t="b">
        <f t="shared" si="94"/>
        <v>1</v>
      </c>
      <c r="X242" s="59">
        <f t="shared" si="95"/>
        <v>0</v>
      </c>
      <c r="Y242" s="71">
        <f t="shared" si="96"/>
        <v>0</v>
      </c>
      <c r="Z242" s="71">
        <f t="shared" si="97"/>
        <v>0</v>
      </c>
      <c r="AA242" s="67">
        <f t="shared" si="98"/>
        <v>0</v>
      </c>
      <c r="AB242" s="67">
        <f t="shared" si="99"/>
        <v>0</v>
      </c>
      <c r="AC242" s="69">
        <f>IF(U242=7,IF(E242&gt;HORAS!$B$97,E242-HORAS!$B$97,0),IF(W242=FALSE,IF(E242&gt;HORAS!$B$97,E242-HORAS!$B$97,0),0))</f>
        <v>0</v>
      </c>
      <c r="AD242" s="71">
        <f t="shared" si="100"/>
        <v>0</v>
      </c>
      <c r="AE242" s="71">
        <f t="shared" si="101"/>
        <v>0</v>
      </c>
      <c r="AF242" s="68">
        <f>IF(AE242&lt;=HORAS!$B$115,0,IF(AE242&lt;=HORAS!$B$116,0.25,IF(AE242&lt;=HORAS!$B$117,0.5,IF(AE242&lt;=HORAS!$B$114,0.75,1))))</f>
        <v>0</v>
      </c>
      <c r="AG242" s="67">
        <f t="shared" si="102"/>
        <v>0</v>
      </c>
      <c r="AH242" s="67">
        <f>IF(AA242&gt;=8,IF(E242&lt;HORAS!$B$97,AF242,0),0)</f>
        <v>0</v>
      </c>
      <c r="AI242" s="67">
        <f>IF(E242&gt;=HORAS!$B$97,AF242,0)</f>
        <v>0</v>
      </c>
      <c r="AJ242" s="67">
        <f t="shared" si="112"/>
        <v>0</v>
      </c>
      <c r="AK242" s="67">
        <f t="shared" si="112"/>
        <v>0</v>
      </c>
      <c r="AL242" s="71">
        <f t="shared" si="103"/>
        <v>0</v>
      </c>
      <c r="AN242" s="59">
        <f t="shared" si="104"/>
        <v>0</v>
      </c>
      <c r="AO242" s="58">
        <f>IF(H242=1,IF(D242&lt;HORAS!$B$104,HORAS!$D$104-HORAS!$B$104,HORAS!$D$104-D242),0)</f>
        <v>0</v>
      </c>
      <c r="AP242" s="58">
        <f>IF(H242=1,IF(E242&gt;HORAS!$C$104,HORAS!$C$104,E242),0)</f>
        <v>0</v>
      </c>
      <c r="AQ242" s="58">
        <f t="shared" si="105"/>
        <v>0</v>
      </c>
      <c r="AR242" s="72">
        <f t="shared" si="106"/>
        <v>0</v>
      </c>
      <c r="AS242" s="72">
        <f t="shared" si="107"/>
        <v>0</v>
      </c>
      <c r="AT242" s="68">
        <f>IF(AS242&lt;=HORAS!$B$115,0,IF(AS242&lt;=HORAS!$B$116,0.25,IF(AS242&lt;=HORAS!$B$117,0.5,IF(AS242&lt;=HORAS!$B$114,0.75,1))))</f>
        <v>0</v>
      </c>
      <c r="AU242" s="67">
        <f t="shared" si="108"/>
        <v>0</v>
      </c>
      <c r="AV242" s="59">
        <f>IF(H242=1,IF(E242&gt;HORAS!$C$104,E242-HORAS!$C$104),0)</f>
        <v>0</v>
      </c>
      <c r="AW242" s="67">
        <f t="shared" si="109"/>
        <v>0</v>
      </c>
      <c r="AX242" s="67">
        <f t="shared" si="110"/>
        <v>0</v>
      </c>
      <c r="AY242" s="68">
        <f>IF(AX242&lt;=HORAS!$B$115,0,IF(AX242&lt;=HORAS!$B$116,0.25,IF(AX242&lt;=HORAS!$B$117,0.5,IF(AX242&lt;=HORAS!$B$114,0.75,1))))</f>
        <v>0</v>
      </c>
      <c r="AZ242" s="67">
        <f t="shared" si="111"/>
        <v>0</v>
      </c>
      <c r="BA242" s="67"/>
    </row>
    <row r="243" spans="1:53" s="72" customFormat="1" hidden="1" x14ac:dyDescent="0.2">
      <c r="A243" s="64" t="s">
        <v>231</v>
      </c>
      <c r="B243" s="64" t="s">
        <v>7</v>
      </c>
      <c r="C243" s="61"/>
      <c r="D243" s="62"/>
      <c r="E243" s="59"/>
      <c r="F243" s="66">
        <f>IF(G243=1,0,IF(E243&gt;HORAS!$B$96,E243-HORAS!$B$96,))</f>
        <v>0</v>
      </c>
      <c r="G243" s="67">
        <f t="shared" si="113"/>
        <v>0</v>
      </c>
      <c r="H243" s="67">
        <f>IF(D243&gt;=HORAS!$B$103,1,0)</f>
        <v>0</v>
      </c>
      <c r="I243" s="68">
        <f t="shared" si="114"/>
        <v>0</v>
      </c>
      <c r="J243" s="68">
        <f>IF(I243&lt;=HORAS!$B$115,0,IF(I243&lt;=HORAS!$B$116,0.25,IF(I243&lt;=HORAS!$B$117,0.5,IF(I243&lt;=HORAS!$B$114,0.75,1))))</f>
        <v>0</v>
      </c>
      <c r="K243" s="69">
        <f>IF(G243=1,0,IF(E243&gt;HORAS!$B$97,E243-HORAS!$B$97,0))</f>
        <v>0</v>
      </c>
      <c r="L243" s="68">
        <f t="shared" si="115"/>
        <v>0</v>
      </c>
      <c r="M243" s="68">
        <f t="shared" si="116"/>
        <v>0</v>
      </c>
      <c r="N243" s="67">
        <f t="shared" si="117"/>
        <v>0</v>
      </c>
      <c r="O243" s="67">
        <f>IF(E243&lt;HORAS!$B$97,J243,0)</f>
        <v>0</v>
      </c>
      <c r="P243" s="67">
        <f t="shared" si="118"/>
        <v>0</v>
      </c>
      <c r="Q243" s="67">
        <f>IF(E243&gt;HORAS!$B$97,J243,0)</f>
        <v>0</v>
      </c>
      <c r="R243" s="67">
        <f t="shared" si="91"/>
        <v>0</v>
      </c>
      <c r="S243" s="67">
        <f t="shared" si="92"/>
        <v>0</v>
      </c>
      <c r="T243" s="67"/>
      <c r="U243" s="67">
        <f t="shared" si="93"/>
        <v>6</v>
      </c>
      <c r="V243" s="70" t="e">
        <f>VLOOKUP(C243,HORAS!$A$120:$A$137,1,FALSE)</f>
        <v>#N/A</v>
      </c>
      <c r="W243" s="67" t="b">
        <f t="shared" si="94"/>
        <v>1</v>
      </c>
      <c r="X243" s="59">
        <f t="shared" si="95"/>
        <v>0</v>
      </c>
      <c r="Y243" s="71">
        <f t="shared" si="96"/>
        <v>0</v>
      </c>
      <c r="Z243" s="71">
        <f t="shared" si="97"/>
        <v>0</v>
      </c>
      <c r="AA243" s="67">
        <f t="shared" si="98"/>
        <v>0</v>
      </c>
      <c r="AB243" s="67">
        <f t="shared" si="99"/>
        <v>0</v>
      </c>
      <c r="AC243" s="69">
        <f>IF(U243=7,IF(E243&gt;HORAS!$B$97,E243-HORAS!$B$97,0),IF(W243=FALSE,IF(E243&gt;HORAS!$B$97,E243-HORAS!$B$97,0),0))</f>
        <v>0</v>
      </c>
      <c r="AD243" s="71">
        <f t="shared" si="100"/>
        <v>0</v>
      </c>
      <c r="AE243" s="71">
        <f t="shared" si="101"/>
        <v>0</v>
      </c>
      <c r="AF243" s="68">
        <f>IF(AE243&lt;=HORAS!$B$115,0,IF(AE243&lt;=HORAS!$B$116,0.25,IF(AE243&lt;=HORAS!$B$117,0.5,IF(AE243&lt;=HORAS!$B$114,0.75,1))))</f>
        <v>0</v>
      </c>
      <c r="AG243" s="67">
        <f t="shared" si="102"/>
        <v>0</v>
      </c>
      <c r="AH243" s="67">
        <f>IF(AA243&gt;=8,IF(E243&lt;HORAS!$B$97,AF243,0),0)</f>
        <v>0</v>
      </c>
      <c r="AI243" s="67">
        <f>IF(E243&gt;=HORAS!$B$97,AF243,0)</f>
        <v>0</v>
      </c>
      <c r="AJ243" s="67">
        <f t="shared" si="112"/>
        <v>0</v>
      </c>
      <c r="AK243" s="67">
        <f t="shared" si="112"/>
        <v>0</v>
      </c>
      <c r="AL243" s="71">
        <f t="shared" si="103"/>
        <v>0</v>
      </c>
      <c r="AN243" s="59">
        <f t="shared" si="104"/>
        <v>0</v>
      </c>
      <c r="AO243" s="58">
        <f>IF(H243=1,IF(D243&lt;HORAS!$B$104,HORAS!$D$104-HORAS!$B$104,HORAS!$D$104-D243),0)</f>
        <v>0</v>
      </c>
      <c r="AP243" s="58">
        <f>IF(H243=1,IF(E243&gt;HORAS!$C$104,HORAS!$C$104,E243),0)</f>
        <v>0</v>
      </c>
      <c r="AQ243" s="58">
        <f t="shared" si="105"/>
        <v>0</v>
      </c>
      <c r="AR243" s="72">
        <f t="shared" si="106"/>
        <v>0</v>
      </c>
      <c r="AS243" s="72">
        <f t="shared" si="107"/>
        <v>0</v>
      </c>
      <c r="AT243" s="68">
        <f>IF(AS243&lt;=HORAS!$B$115,0,IF(AS243&lt;=HORAS!$B$116,0.25,IF(AS243&lt;=HORAS!$B$117,0.5,IF(AS243&lt;=HORAS!$B$114,0.75,1))))</f>
        <v>0</v>
      </c>
      <c r="AU243" s="67">
        <f t="shared" si="108"/>
        <v>0</v>
      </c>
      <c r="AV243" s="59">
        <f>IF(H243=1,IF(E243&gt;HORAS!$C$104,E243-HORAS!$C$104),0)</f>
        <v>0</v>
      </c>
      <c r="AW243" s="67">
        <f t="shared" si="109"/>
        <v>0</v>
      </c>
      <c r="AX243" s="67">
        <f t="shared" si="110"/>
        <v>0</v>
      </c>
      <c r="AY243" s="68">
        <f>IF(AX243&lt;=HORAS!$B$115,0,IF(AX243&lt;=HORAS!$B$116,0.25,IF(AX243&lt;=HORAS!$B$117,0.5,IF(AX243&lt;=HORAS!$B$114,0.75,1))))</f>
        <v>0</v>
      </c>
      <c r="AZ243" s="67">
        <f t="shared" si="111"/>
        <v>0</v>
      </c>
      <c r="BA243" s="67"/>
    </row>
    <row r="244" spans="1:53" s="72" customFormat="1" hidden="1" x14ac:dyDescent="0.2">
      <c r="A244" s="64" t="s">
        <v>231</v>
      </c>
      <c r="B244" s="64" t="s">
        <v>7</v>
      </c>
      <c r="C244" s="61"/>
      <c r="D244" s="62"/>
      <c r="E244" s="59"/>
      <c r="F244" s="66">
        <f>IF(G244=1,0,IF(E244&gt;HORAS!$B$96,E244-HORAS!$B$96,))</f>
        <v>0</v>
      </c>
      <c r="G244" s="67">
        <f t="shared" si="113"/>
        <v>0</v>
      </c>
      <c r="H244" s="67">
        <f>IF(D244&gt;=HORAS!$B$103,1,0)</f>
        <v>0</v>
      </c>
      <c r="I244" s="68">
        <f t="shared" si="114"/>
        <v>0</v>
      </c>
      <c r="J244" s="68">
        <f>IF(I244&lt;=HORAS!$B$115,0,IF(I244&lt;=HORAS!$B$116,0.25,IF(I244&lt;=HORAS!$B$117,0.5,IF(I244&lt;=HORAS!$B$114,0.75,1))))</f>
        <v>0</v>
      </c>
      <c r="K244" s="69">
        <f>IF(G244=1,0,IF(E244&gt;HORAS!$B$97,E244-HORAS!$B$97,0))</f>
        <v>0</v>
      </c>
      <c r="L244" s="68">
        <f t="shared" si="115"/>
        <v>0</v>
      </c>
      <c r="M244" s="68">
        <f t="shared" si="116"/>
        <v>0</v>
      </c>
      <c r="N244" s="67">
        <f t="shared" si="117"/>
        <v>0</v>
      </c>
      <c r="O244" s="67">
        <f>IF(E244&lt;HORAS!$B$97,J244,0)</f>
        <v>0</v>
      </c>
      <c r="P244" s="67">
        <f t="shared" si="118"/>
        <v>0</v>
      </c>
      <c r="Q244" s="67">
        <f>IF(E244&gt;HORAS!$B$97,J244,0)</f>
        <v>0</v>
      </c>
      <c r="R244" s="67">
        <f t="shared" si="91"/>
        <v>0</v>
      </c>
      <c r="S244" s="67">
        <f t="shared" si="92"/>
        <v>0</v>
      </c>
      <c r="T244" s="67"/>
      <c r="U244" s="67">
        <f t="shared" si="93"/>
        <v>6</v>
      </c>
      <c r="V244" s="70" t="e">
        <f>VLOOKUP(C244,HORAS!$A$120:$A$137,1,FALSE)</f>
        <v>#N/A</v>
      </c>
      <c r="W244" s="67" t="b">
        <f t="shared" si="94"/>
        <v>1</v>
      </c>
      <c r="X244" s="59">
        <f t="shared" si="95"/>
        <v>0</v>
      </c>
      <c r="Y244" s="71">
        <f t="shared" si="96"/>
        <v>0</v>
      </c>
      <c r="Z244" s="71">
        <f t="shared" si="97"/>
        <v>0</v>
      </c>
      <c r="AA244" s="67">
        <f t="shared" si="98"/>
        <v>0</v>
      </c>
      <c r="AB244" s="67">
        <f t="shared" si="99"/>
        <v>0</v>
      </c>
      <c r="AC244" s="69">
        <f>IF(U244=7,IF(E244&gt;HORAS!$B$97,E244-HORAS!$B$97,0),IF(W244=FALSE,IF(E244&gt;HORAS!$B$97,E244-HORAS!$B$97,0),0))</f>
        <v>0</v>
      </c>
      <c r="AD244" s="71">
        <f t="shared" si="100"/>
        <v>0</v>
      </c>
      <c r="AE244" s="71">
        <f t="shared" si="101"/>
        <v>0</v>
      </c>
      <c r="AF244" s="68">
        <f>IF(AE244&lt;=HORAS!$B$115,0,IF(AE244&lt;=HORAS!$B$116,0.25,IF(AE244&lt;=HORAS!$B$117,0.5,IF(AE244&lt;=HORAS!$B$114,0.75,1))))</f>
        <v>0</v>
      </c>
      <c r="AG244" s="67">
        <f t="shared" si="102"/>
        <v>0</v>
      </c>
      <c r="AH244" s="67">
        <f>IF(AA244&gt;=8,IF(E244&lt;HORAS!$B$97,AF244,0),0)</f>
        <v>0</v>
      </c>
      <c r="AI244" s="67">
        <f>IF(E244&gt;=HORAS!$B$97,AF244,0)</f>
        <v>0</v>
      </c>
      <c r="AJ244" s="67">
        <f t="shared" si="112"/>
        <v>0</v>
      </c>
      <c r="AK244" s="67">
        <f t="shared" si="112"/>
        <v>0</v>
      </c>
      <c r="AL244" s="71">
        <f t="shared" si="103"/>
        <v>0</v>
      </c>
      <c r="AN244" s="59">
        <f t="shared" si="104"/>
        <v>0</v>
      </c>
      <c r="AO244" s="58">
        <f>IF(H244=1,IF(D244&lt;HORAS!$B$104,HORAS!$D$104-HORAS!$B$104,HORAS!$D$104-D244),0)</f>
        <v>0</v>
      </c>
      <c r="AP244" s="58">
        <f>IF(H244=1,IF(E244&gt;HORAS!$C$104,HORAS!$C$104,E244),0)</f>
        <v>0</v>
      </c>
      <c r="AQ244" s="58">
        <f t="shared" si="105"/>
        <v>0</v>
      </c>
      <c r="AR244" s="72">
        <f t="shared" si="106"/>
        <v>0</v>
      </c>
      <c r="AS244" s="72">
        <f t="shared" si="107"/>
        <v>0</v>
      </c>
      <c r="AT244" s="68">
        <f>IF(AS244&lt;=HORAS!$B$115,0,IF(AS244&lt;=HORAS!$B$116,0.25,IF(AS244&lt;=HORAS!$B$117,0.5,IF(AS244&lt;=HORAS!$B$114,0.75,1))))</f>
        <v>0</v>
      </c>
      <c r="AU244" s="67">
        <f t="shared" si="108"/>
        <v>0</v>
      </c>
      <c r="AV244" s="59">
        <f>IF(H244=1,IF(E244&gt;HORAS!$C$104,E244-HORAS!$C$104),0)</f>
        <v>0</v>
      </c>
      <c r="AW244" s="67">
        <f t="shared" si="109"/>
        <v>0</v>
      </c>
      <c r="AX244" s="67">
        <f t="shared" si="110"/>
        <v>0</v>
      </c>
      <c r="AY244" s="68">
        <f>IF(AX244&lt;=HORAS!$B$115,0,IF(AX244&lt;=HORAS!$B$116,0.25,IF(AX244&lt;=HORAS!$B$117,0.5,IF(AX244&lt;=HORAS!$B$114,0.75,1))))</f>
        <v>0</v>
      </c>
      <c r="AZ244" s="67">
        <f t="shared" si="111"/>
        <v>0</v>
      </c>
      <c r="BA244" s="67"/>
    </row>
    <row r="245" spans="1:53" s="72" customFormat="1" hidden="1" x14ac:dyDescent="0.2">
      <c r="A245" s="64" t="s">
        <v>231</v>
      </c>
      <c r="B245" s="64" t="s">
        <v>7</v>
      </c>
      <c r="C245" s="61"/>
      <c r="D245" s="62"/>
      <c r="E245" s="59"/>
      <c r="F245" s="66">
        <f>IF(G245=1,0,IF(E245&gt;HORAS!$B$96,E245-HORAS!$B$96,))</f>
        <v>0</v>
      </c>
      <c r="G245" s="67">
        <f t="shared" si="113"/>
        <v>0</v>
      </c>
      <c r="H245" s="67">
        <f>IF(D245&gt;=HORAS!$B$103,1,0)</f>
        <v>0</v>
      </c>
      <c r="I245" s="68">
        <f t="shared" si="114"/>
        <v>0</v>
      </c>
      <c r="J245" s="68">
        <f>IF(I245&lt;=HORAS!$B$115,0,IF(I245&lt;=HORAS!$B$116,0.25,IF(I245&lt;=HORAS!$B$117,0.5,IF(I245&lt;=HORAS!$B$114,0.75,1))))</f>
        <v>0</v>
      </c>
      <c r="K245" s="69">
        <f>IF(G245=1,0,IF(E245&gt;HORAS!$B$97,E245-HORAS!$B$97,0))</f>
        <v>0</v>
      </c>
      <c r="L245" s="68">
        <f t="shared" si="115"/>
        <v>0</v>
      </c>
      <c r="M245" s="68">
        <f t="shared" si="116"/>
        <v>0</v>
      </c>
      <c r="N245" s="67">
        <f t="shared" si="117"/>
        <v>0</v>
      </c>
      <c r="O245" s="67">
        <f>IF(E245&lt;HORAS!$B$97,J245,0)</f>
        <v>0</v>
      </c>
      <c r="P245" s="67">
        <f t="shared" si="118"/>
        <v>0</v>
      </c>
      <c r="Q245" s="67">
        <f>IF(E245&gt;HORAS!$B$97,J245,0)</f>
        <v>0</v>
      </c>
      <c r="R245" s="67">
        <f t="shared" si="91"/>
        <v>0</v>
      </c>
      <c r="S245" s="67">
        <f t="shared" si="92"/>
        <v>0</v>
      </c>
      <c r="T245" s="67"/>
      <c r="U245" s="67">
        <f t="shared" si="93"/>
        <v>6</v>
      </c>
      <c r="V245" s="70" t="e">
        <f>VLOOKUP(C245,HORAS!$A$120:$A$137,1,FALSE)</f>
        <v>#N/A</v>
      </c>
      <c r="W245" s="67" t="b">
        <f t="shared" si="94"/>
        <v>1</v>
      </c>
      <c r="X245" s="59">
        <f t="shared" si="95"/>
        <v>0</v>
      </c>
      <c r="Y245" s="71">
        <f t="shared" si="96"/>
        <v>0</v>
      </c>
      <c r="Z245" s="71">
        <f t="shared" si="97"/>
        <v>0</v>
      </c>
      <c r="AA245" s="67">
        <f t="shared" si="98"/>
        <v>0</v>
      </c>
      <c r="AB245" s="67">
        <f t="shared" si="99"/>
        <v>0</v>
      </c>
      <c r="AC245" s="69">
        <f>IF(U245=7,IF(E245&gt;HORAS!$B$97,E245-HORAS!$B$97,0),IF(W245=FALSE,IF(E245&gt;HORAS!$B$97,E245-HORAS!$B$97,0),0))</f>
        <v>0</v>
      </c>
      <c r="AD245" s="71">
        <f t="shared" si="100"/>
        <v>0</v>
      </c>
      <c r="AE245" s="71">
        <f t="shared" si="101"/>
        <v>0</v>
      </c>
      <c r="AF245" s="68">
        <f>IF(AE245&lt;=HORAS!$B$115,0,IF(AE245&lt;=HORAS!$B$116,0.25,IF(AE245&lt;=HORAS!$B$117,0.5,IF(AE245&lt;=HORAS!$B$114,0.75,1))))</f>
        <v>0</v>
      </c>
      <c r="AG245" s="67">
        <f t="shared" si="102"/>
        <v>0</v>
      </c>
      <c r="AH245" s="67">
        <f>IF(AA245&gt;=8,IF(E245&lt;HORAS!$B$97,AF245,0),0)</f>
        <v>0</v>
      </c>
      <c r="AI245" s="67">
        <f>IF(E245&gt;=HORAS!$B$97,AF245,0)</f>
        <v>0</v>
      </c>
      <c r="AJ245" s="67">
        <f t="shared" si="112"/>
        <v>0</v>
      </c>
      <c r="AK245" s="67">
        <f t="shared" si="112"/>
        <v>0</v>
      </c>
      <c r="AL245" s="71">
        <f t="shared" si="103"/>
        <v>0</v>
      </c>
      <c r="AN245" s="59">
        <f t="shared" si="104"/>
        <v>0</v>
      </c>
      <c r="AO245" s="58">
        <f>IF(H245=1,IF(D245&lt;HORAS!$B$104,HORAS!$D$104-HORAS!$B$104,HORAS!$D$104-D245),0)</f>
        <v>0</v>
      </c>
      <c r="AP245" s="58">
        <f>IF(H245=1,IF(E245&gt;HORAS!$C$104,HORAS!$C$104,E245),0)</f>
        <v>0</v>
      </c>
      <c r="AQ245" s="58">
        <f t="shared" si="105"/>
        <v>0</v>
      </c>
      <c r="AR245" s="72">
        <f t="shared" si="106"/>
        <v>0</v>
      </c>
      <c r="AS245" s="72">
        <f t="shared" si="107"/>
        <v>0</v>
      </c>
      <c r="AT245" s="68">
        <f>IF(AS245&lt;=HORAS!$B$115,0,IF(AS245&lt;=HORAS!$B$116,0.25,IF(AS245&lt;=HORAS!$B$117,0.5,IF(AS245&lt;=HORAS!$B$114,0.75,1))))</f>
        <v>0</v>
      </c>
      <c r="AU245" s="67">
        <f t="shared" si="108"/>
        <v>0</v>
      </c>
      <c r="AV245" s="59">
        <f>IF(H245=1,IF(E245&gt;HORAS!$C$104,E245-HORAS!$C$104),0)</f>
        <v>0</v>
      </c>
      <c r="AW245" s="67">
        <f t="shared" si="109"/>
        <v>0</v>
      </c>
      <c r="AX245" s="67">
        <f t="shared" si="110"/>
        <v>0</v>
      </c>
      <c r="AY245" s="68">
        <f>IF(AX245&lt;=HORAS!$B$115,0,IF(AX245&lt;=HORAS!$B$116,0.25,IF(AX245&lt;=HORAS!$B$117,0.5,IF(AX245&lt;=HORAS!$B$114,0.75,1))))</f>
        <v>0</v>
      </c>
      <c r="AZ245" s="67">
        <f t="shared" si="111"/>
        <v>0</v>
      </c>
      <c r="BA245" s="67"/>
    </row>
    <row r="246" spans="1:53" s="72" customFormat="1" hidden="1" x14ac:dyDescent="0.2">
      <c r="A246" s="64" t="s">
        <v>250</v>
      </c>
      <c r="B246" s="64" t="s">
        <v>55</v>
      </c>
      <c r="C246" s="61"/>
      <c r="D246" s="62"/>
      <c r="E246" s="63"/>
      <c r="F246" s="66">
        <f>IF(G246=1,0,IF(E246&gt;HORAS!$B$96,E246-HORAS!$B$96,))</f>
        <v>0</v>
      </c>
      <c r="G246" s="67">
        <f t="shared" si="113"/>
        <v>0</v>
      </c>
      <c r="H246" s="67">
        <f>IF(D246&gt;=HORAS!$B$103,1,0)</f>
        <v>0</v>
      </c>
      <c r="I246" s="68">
        <f t="shared" si="114"/>
        <v>0</v>
      </c>
      <c r="J246" s="68">
        <f>IF(I246&lt;=HORAS!$B$115,0,IF(I246&lt;=HORAS!$B$116,0.25,IF(I246&lt;=HORAS!$B$117,0.5,IF(I246&lt;=HORAS!$B$114,0.75,1))))</f>
        <v>0</v>
      </c>
      <c r="K246" s="69">
        <f>IF(G246=1,0,IF(E246&gt;HORAS!$B$97,E246-HORAS!$B$97,0))</f>
        <v>0</v>
      </c>
      <c r="L246" s="68">
        <f t="shared" si="115"/>
        <v>0</v>
      </c>
      <c r="M246" s="68">
        <f t="shared" si="116"/>
        <v>0</v>
      </c>
      <c r="N246" s="67">
        <f t="shared" si="117"/>
        <v>0</v>
      </c>
      <c r="O246" s="67">
        <f>IF(E246&lt;HORAS!$B$97,J246,0)</f>
        <v>0</v>
      </c>
      <c r="P246" s="67">
        <f t="shared" si="118"/>
        <v>0</v>
      </c>
      <c r="Q246" s="67">
        <f>IF(E246&gt;HORAS!$B$97,J246,0)</f>
        <v>0</v>
      </c>
      <c r="R246" s="67">
        <f t="shared" si="91"/>
        <v>0</v>
      </c>
      <c r="S246" s="67">
        <f t="shared" si="92"/>
        <v>0</v>
      </c>
      <c r="T246" s="67"/>
      <c r="U246" s="67">
        <f t="shared" si="93"/>
        <v>6</v>
      </c>
      <c r="V246" s="70" t="e">
        <f>VLOOKUP(C246,HORAS!$A$120:$A$137,1,FALSE)</f>
        <v>#N/A</v>
      </c>
      <c r="W246" s="67" t="b">
        <f t="shared" si="94"/>
        <v>1</v>
      </c>
      <c r="X246" s="59">
        <f t="shared" si="95"/>
        <v>0</v>
      </c>
      <c r="Y246" s="71">
        <f t="shared" si="96"/>
        <v>0</v>
      </c>
      <c r="Z246" s="71">
        <f t="shared" si="97"/>
        <v>0</v>
      </c>
      <c r="AA246" s="67">
        <f t="shared" si="98"/>
        <v>0</v>
      </c>
      <c r="AB246" s="67">
        <f t="shared" si="99"/>
        <v>0</v>
      </c>
      <c r="AC246" s="69">
        <f>IF(U246=7,IF(E246&gt;HORAS!$B$97,E246-HORAS!$B$97,0),IF(W246=FALSE,IF(E246&gt;HORAS!$B$97,E246-HORAS!$B$97,0),0))</f>
        <v>0</v>
      </c>
      <c r="AD246" s="71">
        <f t="shared" si="100"/>
        <v>0</v>
      </c>
      <c r="AE246" s="71">
        <f t="shared" si="101"/>
        <v>0</v>
      </c>
      <c r="AF246" s="68">
        <f>IF(AE246&lt;=HORAS!$B$115,0,IF(AE246&lt;=HORAS!$B$116,0.25,IF(AE246&lt;=HORAS!$B$117,0.5,IF(AE246&lt;=HORAS!$B$114,0.75,1))))</f>
        <v>0</v>
      </c>
      <c r="AG246" s="67">
        <f t="shared" si="102"/>
        <v>0</v>
      </c>
      <c r="AH246" s="67">
        <f>IF(AA246&gt;=8,IF(E246&lt;HORAS!$B$97,AF246,0),0)</f>
        <v>0</v>
      </c>
      <c r="AI246" s="67">
        <f>IF(E246&gt;=HORAS!$B$97,AF246,0)</f>
        <v>0</v>
      </c>
      <c r="AJ246" s="67">
        <f t="shared" si="112"/>
        <v>0</v>
      </c>
      <c r="AK246" s="67">
        <f t="shared" si="112"/>
        <v>0</v>
      </c>
      <c r="AL246" s="71">
        <f t="shared" si="103"/>
        <v>0</v>
      </c>
      <c r="AN246" s="59">
        <f t="shared" si="104"/>
        <v>0</v>
      </c>
      <c r="AO246" s="58">
        <f>IF(H246=1,IF(D246&lt;HORAS!$B$104,HORAS!$D$104-HORAS!$B$104,HORAS!$D$104-D246),0)</f>
        <v>0</v>
      </c>
      <c r="AP246" s="58">
        <f>IF(H246=1,IF(E246&gt;HORAS!$C$104,HORAS!$C$104,E246),0)</f>
        <v>0</v>
      </c>
      <c r="AQ246" s="58">
        <f t="shared" si="105"/>
        <v>0</v>
      </c>
      <c r="AR246" s="72">
        <f t="shared" si="106"/>
        <v>0</v>
      </c>
      <c r="AS246" s="72">
        <f t="shared" si="107"/>
        <v>0</v>
      </c>
      <c r="AT246" s="68">
        <f>IF(AS246&lt;=HORAS!$B$115,0,IF(AS246&lt;=HORAS!$B$116,0.25,IF(AS246&lt;=HORAS!$B$117,0.5,IF(AS246&lt;=HORAS!$B$114,0.75,1))))</f>
        <v>0</v>
      </c>
      <c r="AU246" s="67">
        <f t="shared" si="108"/>
        <v>0</v>
      </c>
      <c r="AV246" s="59">
        <f>IF(H246=1,IF(E246&gt;HORAS!$C$104,E246-HORAS!$C$104),0)</f>
        <v>0</v>
      </c>
      <c r="AW246" s="67">
        <f t="shared" si="109"/>
        <v>0</v>
      </c>
      <c r="AX246" s="67">
        <f t="shared" si="110"/>
        <v>0</v>
      </c>
      <c r="AY246" s="68">
        <f>IF(AX246&lt;=HORAS!$B$115,0,IF(AX246&lt;=HORAS!$B$116,0.25,IF(AX246&lt;=HORAS!$B$117,0.5,IF(AX246&lt;=HORAS!$B$114,0.75,1))))</f>
        <v>0</v>
      </c>
      <c r="AZ246" s="67">
        <f t="shared" si="111"/>
        <v>0</v>
      </c>
      <c r="BA246" s="67"/>
    </row>
    <row r="247" spans="1:53" s="72" customFormat="1" hidden="1" x14ac:dyDescent="0.2">
      <c r="A247" s="64" t="s">
        <v>250</v>
      </c>
      <c r="B247" s="64" t="s">
        <v>55</v>
      </c>
      <c r="C247" s="61"/>
      <c r="D247" s="62"/>
      <c r="E247" s="64"/>
      <c r="F247" s="66">
        <f>IF(G247=1,0,IF(E247&gt;HORAS!$B$96,E247-HORAS!$B$96,))</f>
        <v>0</v>
      </c>
      <c r="G247" s="67">
        <f t="shared" si="113"/>
        <v>0</v>
      </c>
      <c r="H247" s="67">
        <f>IF(D247&gt;=HORAS!$B$103,1,0)</f>
        <v>0</v>
      </c>
      <c r="I247" s="68">
        <f t="shared" si="114"/>
        <v>0</v>
      </c>
      <c r="J247" s="68">
        <f>IF(I247&lt;=HORAS!$B$115,0,IF(I247&lt;=HORAS!$B$116,0.25,IF(I247&lt;=HORAS!$B$117,0.5,IF(I247&lt;=HORAS!$B$114,0.75,1))))</f>
        <v>0</v>
      </c>
      <c r="K247" s="69">
        <f>IF(G247=1,0,IF(E247&gt;HORAS!$B$97,E247-HORAS!$B$97,0))</f>
        <v>0</v>
      </c>
      <c r="L247" s="68">
        <f t="shared" si="115"/>
        <v>0</v>
      </c>
      <c r="M247" s="68">
        <f t="shared" si="116"/>
        <v>0</v>
      </c>
      <c r="N247" s="67">
        <f t="shared" si="117"/>
        <v>0</v>
      </c>
      <c r="O247" s="67">
        <f>IF(E247&lt;HORAS!$B$97,J247,0)</f>
        <v>0</v>
      </c>
      <c r="P247" s="67">
        <f t="shared" si="118"/>
        <v>0</v>
      </c>
      <c r="Q247" s="67">
        <f>IF(E247&gt;HORAS!$B$97,J247,0)</f>
        <v>0</v>
      </c>
      <c r="R247" s="67">
        <f t="shared" si="91"/>
        <v>0</v>
      </c>
      <c r="S247" s="67">
        <f t="shared" si="92"/>
        <v>0</v>
      </c>
      <c r="T247" s="67"/>
      <c r="U247" s="67">
        <f t="shared" si="93"/>
        <v>6</v>
      </c>
      <c r="V247" s="70" t="e">
        <f>VLOOKUP(C247,HORAS!$A$120:$A$137,1,FALSE)</f>
        <v>#N/A</v>
      </c>
      <c r="W247" s="67" t="b">
        <f t="shared" si="94"/>
        <v>1</v>
      </c>
      <c r="X247" s="59">
        <f t="shared" si="95"/>
        <v>0</v>
      </c>
      <c r="Y247" s="71">
        <f t="shared" si="96"/>
        <v>0</v>
      </c>
      <c r="Z247" s="71">
        <f t="shared" si="97"/>
        <v>0</v>
      </c>
      <c r="AA247" s="67">
        <f t="shared" si="98"/>
        <v>0</v>
      </c>
      <c r="AB247" s="67">
        <f t="shared" si="99"/>
        <v>0</v>
      </c>
      <c r="AC247" s="69">
        <f>IF(U247=7,IF(E247&gt;HORAS!$B$97,E247-HORAS!$B$97,0),IF(W247=FALSE,IF(E247&gt;HORAS!$B$97,E247-HORAS!$B$97,0),0))</f>
        <v>0</v>
      </c>
      <c r="AD247" s="71">
        <f t="shared" si="100"/>
        <v>0</v>
      </c>
      <c r="AE247" s="71">
        <f t="shared" si="101"/>
        <v>0</v>
      </c>
      <c r="AF247" s="68">
        <f>IF(AE247&lt;=HORAS!$B$115,0,IF(AE247&lt;=HORAS!$B$116,0.25,IF(AE247&lt;=HORAS!$B$117,0.5,IF(AE247&lt;=HORAS!$B$114,0.75,1))))</f>
        <v>0</v>
      </c>
      <c r="AG247" s="67">
        <f t="shared" si="102"/>
        <v>0</v>
      </c>
      <c r="AH247" s="67">
        <f>IF(AA247&gt;=8,IF(E247&lt;HORAS!$B$97,AF247,0),0)</f>
        <v>0</v>
      </c>
      <c r="AI247" s="67">
        <f>IF(E247&gt;=HORAS!$B$97,AF247,0)</f>
        <v>0</v>
      </c>
      <c r="AJ247" s="67">
        <f t="shared" si="112"/>
        <v>0</v>
      </c>
      <c r="AK247" s="67">
        <f t="shared" si="112"/>
        <v>0</v>
      </c>
      <c r="AL247" s="71">
        <f t="shared" si="103"/>
        <v>0</v>
      </c>
      <c r="AN247" s="59">
        <f t="shared" si="104"/>
        <v>0</v>
      </c>
      <c r="AO247" s="58">
        <f>IF(H247=1,IF(D247&lt;HORAS!$B$104,HORAS!$D$104-HORAS!$B$104,HORAS!$D$104-D247),0)</f>
        <v>0</v>
      </c>
      <c r="AP247" s="58">
        <f>IF(H247=1,IF(E247&gt;HORAS!$C$104,HORAS!$C$104,E247),0)</f>
        <v>0</v>
      </c>
      <c r="AQ247" s="58">
        <f t="shared" si="105"/>
        <v>0</v>
      </c>
      <c r="AR247" s="72">
        <f t="shared" si="106"/>
        <v>0</v>
      </c>
      <c r="AS247" s="72">
        <f t="shared" si="107"/>
        <v>0</v>
      </c>
      <c r="AT247" s="68">
        <f>IF(AS247&lt;=HORAS!$B$115,0,IF(AS247&lt;=HORAS!$B$116,0.25,IF(AS247&lt;=HORAS!$B$117,0.5,IF(AS247&lt;=HORAS!$B$114,0.75,1))))</f>
        <v>0</v>
      </c>
      <c r="AU247" s="67">
        <f t="shared" si="108"/>
        <v>0</v>
      </c>
      <c r="AV247" s="59">
        <f>IF(H247=1,IF(E247&gt;HORAS!$C$104,E247-HORAS!$C$104),0)</f>
        <v>0</v>
      </c>
      <c r="AW247" s="67">
        <f t="shared" si="109"/>
        <v>0</v>
      </c>
      <c r="AX247" s="67">
        <f t="shared" si="110"/>
        <v>0</v>
      </c>
      <c r="AY247" s="68">
        <f>IF(AX247&lt;=HORAS!$B$115,0,IF(AX247&lt;=HORAS!$B$116,0.25,IF(AX247&lt;=HORAS!$B$117,0.5,IF(AX247&lt;=HORAS!$B$114,0.75,1))))</f>
        <v>0</v>
      </c>
      <c r="AZ247" s="67">
        <f t="shared" si="111"/>
        <v>0</v>
      </c>
      <c r="BA247" s="67"/>
    </row>
    <row r="248" spans="1:53" s="72" customFormat="1" hidden="1" x14ac:dyDescent="0.2">
      <c r="A248" s="64" t="s">
        <v>250</v>
      </c>
      <c r="B248" s="64" t="s">
        <v>55</v>
      </c>
      <c r="C248" s="61"/>
      <c r="D248" s="62"/>
      <c r="E248" s="59"/>
      <c r="F248" s="66">
        <f>IF(G248=1,0,IF(E248&gt;HORAS!$B$96,E248-HORAS!$B$96,))</f>
        <v>0</v>
      </c>
      <c r="G248" s="67">
        <f t="shared" si="113"/>
        <v>0</v>
      </c>
      <c r="H248" s="67">
        <f>IF(D248&gt;=HORAS!$B$103,1,0)</f>
        <v>0</v>
      </c>
      <c r="I248" s="68">
        <f t="shared" si="114"/>
        <v>0</v>
      </c>
      <c r="J248" s="68">
        <f>IF(I248&lt;=HORAS!$B$115,0,IF(I248&lt;=HORAS!$B$116,0.25,IF(I248&lt;=HORAS!$B$117,0.5,IF(I248&lt;=HORAS!$B$114,0.75,1))))</f>
        <v>0</v>
      </c>
      <c r="K248" s="69">
        <f>IF(G248=1,0,IF(E248&gt;HORAS!$B$97,E248-HORAS!$B$97,0))</f>
        <v>0</v>
      </c>
      <c r="L248" s="68">
        <f t="shared" si="115"/>
        <v>0</v>
      </c>
      <c r="M248" s="68">
        <f t="shared" si="116"/>
        <v>0</v>
      </c>
      <c r="N248" s="67">
        <f t="shared" si="117"/>
        <v>0</v>
      </c>
      <c r="O248" s="67">
        <f>IF(E248&lt;HORAS!$B$97,J248,0)</f>
        <v>0</v>
      </c>
      <c r="P248" s="67">
        <f t="shared" si="118"/>
        <v>0</v>
      </c>
      <c r="Q248" s="67">
        <f>IF(E248&gt;HORAS!$B$97,J248,0)</f>
        <v>0</v>
      </c>
      <c r="R248" s="67">
        <f t="shared" si="91"/>
        <v>0</v>
      </c>
      <c r="S248" s="67">
        <f t="shared" si="92"/>
        <v>0</v>
      </c>
      <c r="T248" s="67"/>
      <c r="U248" s="67">
        <f t="shared" si="93"/>
        <v>6</v>
      </c>
      <c r="V248" s="70" t="e">
        <f>VLOOKUP(C248,HORAS!$A$120:$A$137,1,FALSE)</f>
        <v>#N/A</v>
      </c>
      <c r="W248" s="67" t="b">
        <f t="shared" si="94"/>
        <v>1</v>
      </c>
      <c r="X248" s="59">
        <f t="shared" si="95"/>
        <v>0</v>
      </c>
      <c r="Y248" s="71">
        <f t="shared" si="96"/>
        <v>0</v>
      </c>
      <c r="Z248" s="71">
        <f t="shared" si="97"/>
        <v>0</v>
      </c>
      <c r="AA248" s="67">
        <f t="shared" si="98"/>
        <v>0</v>
      </c>
      <c r="AB248" s="67">
        <f t="shared" si="99"/>
        <v>0</v>
      </c>
      <c r="AC248" s="69">
        <f>IF(U248=7,IF(E248&gt;HORAS!$B$97,E248-HORAS!$B$97,0),IF(W248=FALSE,IF(E248&gt;HORAS!$B$97,E248-HORAS!$B$97,0),0))</f>
        <v>0</v>
      </c>
      <c r="AD248" s="71">
        <f t="shared" si="100"/>
        <v>0</v>
      </c>
      <c r="AE248" s="71">
        <f t="shared" si="101"/>
        <v>0</v>
      </c>
      <c r="AF248" s="68">
        <f>IF(AE248&lt;=HORAS!$B$115,0,IF(AE248&lt;=HORAS!$B$116,0.25,IF(AE248&lt;=HORAS!$B$117,0.5,IF(AE248&lt;=HORAS!$B$114,0.75,1))))</f>
        <v>0</v>
      </c>
      <c r="AG248" s="67">
        <f t="shared" si="102"/>
        <v>0</v>
      </c>
      <c r="AH248" s="67">
        <f>IF(AA248&gt;=8,IF(E248&lt;HORAS!$B$97,AF248,0),0)</f>
        <v>0</v>
      </c>
      <c r="AI248" s="67">
        <f>IF(E248&gt;=HORAS!$B$97,AF248,0)</f>
        <v>0</v>
      </c>
      <c r="AJ248" s="67">
        <f t="shared" si="112"/>
        <v>0</v>
      </c>
      <c r="AK248" s="67">
        <f t="shared" si="112"/>
        <v>0</v>
      </c>
      <c r="AL248" s="71">
        <f t="shared" si="103"/>
        <v>0</v>
      </c>
      <c r="AN248" s="59">
        <f t="shared" si="104"/>
        <v>0</v>
      </c>
      <c r="AO248" s="58">
        <f>IF(H248=1,IF(D248&lt;HORAS!$B$104,HORAS!$D$104-HORAS!$B$104,HORAS!$D$104-D248),0)</f>
        <v>0</v>
      </c>
      <c r="AP248" s="58">
        <f>IF(H248=1,IF(E248&gt;HORAS!$C$104,HORAS!$C$104,E248),0)</f>
        <v>0</v>
      </c>
      <c r="AQ248" s="58">
        <f t="shared" si="105"/>
        <v>0</v>
      </c>
      <c r="AR248" s="72">
        <f t="shared" si="106"/>
        <v>0</v>
      </c>
      <c r="AS248" s="72">
        <f t="shared" si="107"/>
        <v>0</v>
      </c>
      <c r="AT248" s="68">
        <f>IF(AS248&lt;=HORAS!$B$115,0,IF(AS248&lt;=HORAS!$B$116,0.25,IF(AS248&lt;=HORAS!$B$117,0.5,IF(AS248&lt;=HORAS!$B$114,0.75,1))))</f>
        <v>0</v>
      </c>
      <c r="AU248" s="67">
        <f t="shared" si="108"/>
        <v>0</v>
      </c>
      <c r="AV248" s="59">
        <f>IF(H248=1,IF(E248&gt;HORAS!$C$104,E248-HORAS!$C$104),0)</f>
        <v>0</v>
      </c>
      <c r="AW248" s="67">
        <f t="shared" si="109"/>
        <v>0</v>
      </c>
      <c r="AX248" s="67">
        <f t="shared" si="110"/>
        <v>0</v>
      </c>
      <c r="AY248" s="68">
        <f>IF(AX248&lt;=HORAS!$B$115,0,IF(AX248&lt;=HORAS!$B$116,0.25,IF(AX248&lt;=HORAS!$B$117,0.5,IF(AX248&lt;=HORAS!$B$114,0.75,1))))</f>
        <v>0</v>
      </c>
      <c r="AZ248" s="67">
        <f t="shared" si="111"/>
        <v>0</v>
      </c>
      <c r="BA248" s="67"/>
    </row>
    <row r="249" spans="1:53" s="72" customFormat="1" hidden="1" x14ac:dyDescent="0.2">
      <c r="A249" s="64" t="s">
        <v>250</v>
      </c>
      <c r="B249" s="64" t="s">
        <v>55</v>
      </c>
      <c r="C249" s="61"/>
      <c r="D249" s="62"/>
      <c r="E249" s="59"/>
      <c r="F249" s="66">
        <f>IF(G249=1,0,IF(E249&gt;HORAS!$B$96,E249-HORAS!$B$96,))</f>
        <v>0</v>
      </c>
      <c r="G249" s="67">
        <f t="shared" si="113"/>
        <v>0</v>
      </c>
      <c r="H249" s="67">
        <f>IF(D249&gt;=HORAS!$B$103,1,0)</f>
        <v>0</v>
      </c>
      <c r="I249" s="68">
        <f t="shared" si="114"/>
        <v>0</v>
      </c>
      <c r="J249" s="68">
        <f>IF(I249&lt;=HORAS!$B$115,0,IF(I249&lt;=HORAS!$B$116,0.25,IF(I249&lt;=HORAS!$B$117,0.5,IF(I249&lt;=HORAS!$B$114,0.75,1))))</f>
        <v>0</v>
      </c>
      <c r="K249" s="69">
        <f>IF(G249=1,0,IF(E249&gt;HORAS!$B$97,E249-HORAS!$B$97,0))</f>
        <v>0</v>
      </c>
      <c r="L249" s="68">
        <f t="shared" si="115"/>
        <v>0</v>
      </c>
      <c r="M249" s="68">
        <f t="shared" si="116"/>
        <v>0</v>
      </c>
      <c r="N249" s="67">
        <f t="shared" si="117"/>
        <v>0</v>
      </c>
      <c r="O249" s="67">
        <f>IF(E249&lt;HORAS!$B$97,J249,0)</f>
        <v>0</v>
      </c>
      <c r="P249" s="67">
        <f t="shared" si="118"/>
        <v>0</v>
      </c>
      <c r="Q249" s="67">
        <f>IF(E249&gt;HORAS!$B$97,J249,0)</f>
        <v>0</v>
      </c>
      <c r="R249" s="67">
        <f t="shared" si="91"/>
        <v>0</v>
      </c>
      <c r="S249" s="67">
        <f t="shared" si="92"/>
        <v>0</v>
      </c>
      <c r="T249" s="67"/>
      <c r="U249" s="67">
        <f t="shared" si="93"/>
        <v>6</v>
      </c>
      <c r="V249" s="70" t="e">
        <f>VLOOKUP(C249,HORAS!$A$120:$A$137,1,FALSE)</f>
        <v>#N/A</v>
      </c>
      <c r="W249" s="67" t="b">
        <f t="shared" si="94"/>
        <v>1</v>
      </c>
      <c r="X249" s="59">
        <f t="shared" si="95"/>
        <v>0</v>
      </c>
      <c r="Y249" s="71">
        <f t="shared" si="96"/>
        <v>0</v>
      </c>
      <c r="Z249" s="71">
        <f t="shared" si="97"/>
        <v>0</v>
      </c>
      <c r="AA249" s="67">
        <f t="shared" si="98"/>
        <v>0</v>
      </c>
      <c r="AB249" s="67">
        <f t="shared" si="99"/>
        <v>0</v>
      </c>
      <c r="AC249" s="69">
        <f>IF(U249=7,IF(E249&gt;HORAS!$B$97,E249-HORAS!$B$97,0),IF(W249=FALSE,IF(E249&gt;HORAS!$B$97,E249-HORAS!$B$97,0),0))</f>
        <v>0</v>
      </c>
      <c r="AD249" s="71">
        <f t="shared" si="100"/>
        <v>0</v>
      </c>
      <c r="AE249" s="71">
        <f t="shared" si="101"/>
        <v>0</v>
      </c>
      <c r="AF249" s="68">
        <f>IF(AE249&lt;=HORAS!$B$115,0,IF(AE249&lt;=HORAS!$B$116,0.25,IF(AE249&lt;=HORAS!$B$117,0.5,IF(AE249&lt;=HORAS!$B$114,0.75,1))))</f>
        <v>0</v>
      </c>
      <c r="AG249" s="67">
        <f t="shared" si="102"/>
        <v>0</v>
      </c>
      <c r="AH249" s="67">
        <f>IF(AA249&gt;=8,IF(E249&lt;HORAS!$B$97,AF249,0),0)</f>
        <v>0</v>
      </c>
      <c r="AI249" s="67">
        <f>IF(E249&gt;=HORAS!$B$97,AF249,0)</f>
        <v>0</v>
      </c>
      <c r="AJ249" s="67">
        <f t="shared" si="112"/>
        <v>0</v>
      </c>
      <c r="AK249" s="67">
        <f t="shared" si="112"/>
        <v>0</v>
      </c>
      <c r="AL249" s="71">
        <f t="shared" si="103"/>
        <v>0</v>
      </c>
      <c r="AN249" s="59">
        <f t="shared" si="104"/>
        <v>0</v>
      </c>
      <c r="AO249" s="58">
        <f>IF(H249=1,IF(D249&lt;HORAS!$B$104,HORAS!$D$104-HORAS!$B$104,HORAS!$D$104-D249),0)</f>
        <v>0</v>
      </c>
      <c r="AP249" s="58">
        <f>IF(H249=1,IF(E249&gt;HORAS!$C$104,HORAS!$C$104,E249),0)</f>
        <v>0</v>
      </c>
      <c r="AQ249" s="58">
        <f t="shared" si="105"/>
        <v>0</v>
      </c>
      <c r="AR249" s="72">
        <f t="shared" si="106"/>
        <v>0</v>
      </c>
      <c r="AS249" s="72">
        <f t="shared" si="107"/>
        <v>0</v>
      </c>
      <c r="AT249" s="68">
        <f>IF(AS249&lt;=HORAS!$B$115,0,IF(AS249&lt;=HORAS!$B$116,0.25,IF(AS249&lt;=HORAS!$B$117,0.5,IF(AS249&lt;=HORAS!$B$114,0.75,1))))</f>
        <v>0</v>
      </c>
      <c r="AU249" s="67">
        <f t="shared" si="108"/>
        <v>0</v>
      </c>
      <c r="AV249" s="59">
        <f>IF(H249=1,IF(E249&gt;HORAS!$C$104,E249-HORAS!$C$104),0)</f>
        <v>0</v>
      </c>
      <c r="AW249" s="67">
        <f t="shared" si="109"/>
        <v>0</v>
      </c>
      <c r="AX249" s="67">
        <f t="shared" si="110"/>
        <v>0</v>
      </c>
      <c r="AY249" s="68">
        <f>IF(AX249&lt;=HORAS!$B$115,0,IF(AX249&lt;=HORAS!$B$116,0.25,IF(AX249&lt;=HORAS!$B$117,0.5,IF(AX249&lt;=HORAS!$B$114,0.75,1))))</f>
        <v>0</v>
      </c>
      <c r="AZ249" s="67">
        <f t="shared" si="111"/>
        <v>0</v>
      </c>
      <c r="BA249" s="67"/>
    </row>
    <row r="250" spans="1:53" s="72" customFormat="1" hidden="1" x14ac:dyDescent="0.2">
      <c r="A250" s="64" t="s">
        <v>250</v>
      </c>
      <c r="B250" s="64" t="s">
        <v>55</v>
      </c>
      <c r="C250" s="61"/>
      <c r="D250" s="62"/>
      <c r="E250" s="59"/>
      <c r="F250" s="66">
        <f>IF(G250=1,0,IF(E250&gt;HORAS!$B$96,E250-HORAS!$B$96,))</f>
        <v>0</v>
      </c>
      <c r="G250" s="67">
        <f t="shared" si="113"/>
        <v>0</v>
      </c>
      <c r="H250" s="67">
        <f>IF(D250&gt;=HORAS!$B$103,1,0)</f>
        <v>0</v>
      </c>
      <c r="I250" s="68">
        <f t="shared" si="114"/>
        <v>0</v>
      </c>
      <c r="J250" s="68">
        <f>IF(I250&lt;=HORAS!$B$115,0,IF(I250&lt;=HORAS!$B$116,0.25,IF(I250&lt;=HORAS!$B$117,0.5,IF(I250&lt;=HORAS!$B$114,0.75,1))))</f>
        <v>0</v>
      </c>
      <c r="K250" s="69">
        <f>IF(G250=1,0,IF(E250&gt;HORAS!$B$97,E250-HORAS!$B$97,0))</f>
        <v>0</v>
      </c>
      <c r="L250" s="68">
        <f t="shared" si="115"/>
        <v>0</v>
      </c>
      <c r="M250" s="68">
        <f t="shared" si="116"/>
        <v>0</v>
      </c>
      <c r="N250" s="67">
        <f t="shared" si="117"/>
        <v>0</v>
      </c>
      <c r="O250" s="67">
        <f>IF(E250&lt;HORAS!$B$97,J250,0)</f>
        <v>0</v>
      </c>
      <c r="P250" s="67">
        <f t="shared" si="118"/>
        <v>0</v>
      </c>
      <c r="Q250" s="67">
        <f>IF(E250&gt;HORAS!$B$97,J250,0)</f>
        <v>0</v>
      </c>
      <c r="R250" s="67">
        <f t="shared" si="91"/>
        <v>0</v>
      </c>
      <c r="S250" s="67">
        <f t="shared" si="92"/>
        <v>0</v>
      </c>
      <c r="T250" s="67"/>
      <c r="U250" s="67">
        <f t="shared" si="93"/>
        <v>6</v>
      </c>
      <c r="V250" s="70" t="e">
        <f>VLOOKUP(C250,HORAS!$A$120:$A$137,1,FALSE)</f>
        <v>#N/A</v>
      </c>
      <c r="W250" s="67" t="b">
        <f t="shared" si="94"/>
        <v>1</v>
      </c>
      <c r="X250" s="59">
        <f t="shared" si="95"/>
        <v>0</v>
      </c>
      <c r="Y250" s="71">
        <f t="shared" si="96"/>
        <v>0</v>
      </c>
      <c r="Z250" s="71">
        <f t="shared" si="97"/>
        <v>0</v>
      </c>
      <c r="AA250" s="67">
        <f t="shared" si="98"/>
        <v>0</v>
      </c>
      <c r="AB250" s="67">
        <f t="shared" si="99"/>
        <v>0</v>
      </c>
      <c r="AC250" s="69">
        <f>IF(U250=7,IF(E250&gt;HORAS!$B$97,E250-HORAS!$B$97,0),IF(W250=FALSE,IF(E250&gt;HORAS!$B$97,E250-HORAS!$B$97,0),0))</f>
        <v>0</v>
      </c>
      <c r="AD250" s="71">
        <f t="shared" si="100"/>
        <v>0</v>
      </c>
      <c r="AE250" s="71">
        <f t="shared" si="101"/>
        <v>0</v>
      </c>
      <c r="AF250" s="68">
        <f>IF(AE250&lt;=HORAS!$B$115,0,IF(AE250&lt;=HORAS!$B$116,0.25,IF(AE250&lt;=HORAS!$B$117,0.5,IF(AE250&lt;=HORAS!$B$114,0.75,1))))</f>
        <v>0</v>
      </c>
      <c r="AG250" s="67">
        <f t="shared" si="102"/>
        <v>0</v>
      </c>
      <c r="AH250" s="67">
        <f>IF(AA250&gt;=8,IF(E250&lt;HORAS!$B$97,AF250,0),0)</f>
        <v>0</v>
      </c>
      <c r="AI250" s="67">
        <f>IF(E250&gt;=HORAS!$B$97,AF250,0)</f>
        <v>0</v>
      </c>
      <c r="AJ250" s="67">
        <f t="shared" si="112"/>
        <v>0</v>
      </c>
      <c r="AK250" s="67">
        <f t="shared" si="112"/>
        <v>0</v>
      </c>
      <c r="AL250" s="71">
        <f t="shared" si="103"/>
        <v>0</v>
      </c>
      <c r="AN250" s="59">
        <f t="shared" si="104"/>
        <v>0</v>
      </c>
      <c r="AO250" s="58">
        <f>IF(H250=1,IF(D250&lt;HORAS!$B$104,HORAS!$D$104-HORAS!$B$104,HORAS!$D$104-D250),0)</f>
        <v>0</v>
      </c>
      <c r="AP250" s="58">
        <f>IF(H250=1,IF(E250&gt;HORAS!$C$104,HORAS!$C$104,E250),0)</f>
        <v>0</v>
      </c>
      <c r="AQ250" s="58">
        <f t="shared" si="105"/>
        <v>0</v>
      </c>
      <c r="AR250" s="72">
        <f t="shared" si="106"/>
        <v>0</v>
      </c>
      <c r="AS250" s="72">
        <f t="shared" si="107"/>
        <v>0</v>
      </c>
      <c r="AT250" s="68">
        <f>IF(AS250&lt;=HORAS!$B$115,0,IF(AS250&lt;=HORAS!$B$116,0.25,IF(AS250&lt;=HORAS!$B$117,0.5,IF(AS250&lt;=HORAS!$B$114,0.75,1))))</f>
        <v>0</v>
      </c>
      <c r="AU250" s="67">
        <f t="shared" si="108"/>
        <v>0</v>
      </c>
      <c r="AV250" s="59">
        <f>IF(H250=1,IF(E250&gt;HORAS!$C$104,E250-HORAS!$C$104),0)</f>
        <v>0</v>
      </c>
      <c r="AW250" s="67">
        <f t="shared" si="109"/>
        <v>0</v>
      </c>
      <c r="AX250" s="67">
        <f t="shared" si="110"/>
        <v>0</v>
      </c>
      <c r="AY250" s="68">
        <f>IF(AX250&lt;=HORAS!$B$115,0,IF(AX250&lt;=HORAS!$B$116,0.25,IF(AX250&lt;=HORAS!$B$117,0.5,IF(AX250&lt;=HORAS!$B$114,0.75,1))))</f>
        <v>0</v>
      </c>
      <c r="AZ250" s="67">
        <f t="shared" si="111"/>
        <v>0</v>
      </c>
      <c r="BA250" s="67"/>
    </row>
    <row r="251" spans="1:53" s="72" customFormat="1" hidden="1" x14ac:dyDescent="0.2">
      <c r="A251" s="64" t="s">
        <v>250</v>
      </c>
      <c r="B251" s="64" t="s">
        <v>55</v>
      </c>
      <c r="C251" s="61"/>
      <c r="D251" s="62"/>
      <c r="E251" s="59"/>
      <c r="F251" s="66">
        <f>IF(G251=1,0,IF(E251&gt;HORAS!$B$96,E251-HORAS!$B$96,))</f>
        <v>0</v>
      </c>
      <c r="G251" s="67">
        <f t="shared" si="113"/>
        <v>0</v>
      </c>
      <c r="H251" s="67">
        <f>IF(D251&gt;=HORAS!$B$103,1,0)</f>
        <v>0</v>
      </c>
      <c r="I251" s="68">
        <f t="shared" si="114"/>
        <v>0</v>
      </c>
      <c r="J251" s="68">
        <f>IF(I251&lt;=HORAS!$B$115,0,IF(I251&lt;=HORAS!$B$116,0.25,IF(I251&lt;=HORAS!$B$117,0.5,IF(I251&lt;=HORAS!$B$114,0.75,1))))</f>
        <v>0</v>
      </c>
      <c r="K251" s="69">
        <f>IF(G251=1,0,IF(E251&gt;HORAS!$B$97,E251-HORAS!$B$97,0))</f>
        <v>0</v>
      </c>
      <c r="L251" s="68">
        <f t="shared" si="115"/>
        <v>0</v>
      </c>
      <c r="M251" s="68">
        <f t="shared" si="116"/>
        <v>0</v>
      </c>
      <c r="N251" s="67">
        <f t="shared" si="117"/>
        <v>0</v>
      </c>
      <c r="O251" s="67">
        <f>IF(E251&lt;HORAS!$B$97,J251,0)</f>
        <v>0</v>
      </c>
      <c r="P251" s="67">
        <f t="shared" si="118"/>
        <v>0</v>
      </c>
      <c r="Q251" s="67">
        <f>IF(E251&gt;HORAS!$B$97,J251,0)</f>
        <v>0</v>
      </c>
      <c r="R251" s="67">
        <f t="shared" si="91"/>
        <v>0</v>
      </c>
      <c r="S251" s="67">
        <f t="shared" si="92"/>
        <v>0</v>
      </c>
      <c r="T251" s="67"/>
      <c r="U251" s="67">
        <f t="shared" si="93"/>
        <v>6</v>
      </c>
      <c r="V251" s="70" t="e">
        <f>VLOOKUP(C251,HORAS!$A$120:$A$137,1,FALSE)</f>
        <v>#N/A</v>
      </c>
      <c r="W251" s="67" t="b">
        <f t="shared" si="94"/>
        <v>1</v>
      </c>
      <c r="X251" s="59">
        <f t="shared" si="95"/>
        <v>0</v>
      </c>
      <c r="Y251" s="71">
        <f t="shared" si="96"/>
        <v>0</v>
      </c>
      <c r="Z251" s="71">
        <f t="shared" si="97"/>
        <v>0</v>
      </c>
      <c r="AA251" s="67">
        <f t="shared" si="98"/>
        <v>0</v>
      </c>
      <c r="AB251" s="67">
        <f t="shared" si="99"/>
        <v>0</v>
      </c>
      <c r="AC251" s="69">
        <f>IF(U251=7,IF(E251&gt;HORAS!$B$97,E251-HORAS!$B$97,0),IF(W251=FALSE,IF(E251&gt;HORAS!$B$97,E251-HORAS!$B$97,0),0))</f>
        <v>0</v>
      </c>
      <c r="AD251" s="71">
        <f t="shared" si="100"/>
        <v>0</v>
      </c>
      <c r="AE251" s="71">
        <f t="shared" si="101"/>
        <v>0</v>
      </c>
      <c r="AF251" s="68">
        <f>IF(AE251&lt;=HORAS!$B$115,0,IF(AE251&lt;=HORAS!$B$116,0.25,IF(AE251&lt;=HORAS!$B$117,0.5,IF(AE251&lt;=HORAS!$B$114,0.75,1))))</f>
        <v>0</v>
      </c>
      <c r="AG251" s="67">
        <f t="shared" si="102"/>
        <v>0</v>
      </c>
      <c r="AH251" s="67">
        <f>IF(AA251&gt;=8,IF(E251&lt;HORAS!$B$97,AF251,0),0)</f>
        <v>0</v>
      </c>
      <c r="AI251" s="67">
        <f>IF(E251&gt;=HORAS!$B$97,AF251,0)</f>
        <v>0</v>
      </c>
      <c r="AJ251" s="67">
        <f t="shared" si="112"/>
        <v>0</v>
      </c>
      <c r="AK251" s="67">
        <f t="shared" si="112"/>
        <v>0</v>
      </c>
      <c r="AL251" s="71">
        <f t="shared" si="103"/>
        <v>0</v>
      </c>
      <c r="AN251" s="59">
        <f t="shared" si="104"/>
        <v>0</v>
      </c>
      <c r="AO251" s="58">
        <f>IF(H251=1,IF(D251&lt;HORAS!$B$104,HORAS!$D$104-HORAS!$B$104,HORAS!$D$104-D251),0)</f>
        <v>0</v>
      </c>
      <c r="AP251" s="58">
        <f>IF(H251=1,IF(E251&gt;HORAS!$C$104,HORAS!$C$104,E251),0)</f>
        <v>0</v>
      </c>
      <c r="AQ251" s="58">
        <f t="shared" si="105"/>
        <v>0</v>
      </c>
      <c r="AR251" s="72">
        <f t="shared" si="106"/>
        <v>0</v>
      </c>
      <c r="AS251" s="72">
        <f t="shared" si="107"/>
        <v>0</v>
      </c>
      <c r="AT251" s="68">
        <f>IF(AS251&lt;=HORAS!$B$115,0,IF(AS251&lt;=HORAS!$B$116,0.25,IF(AS251&lt;=HORAS!$B$117,0.5,IF(AS251&lt;=HORAS!$B$114,0.75,1))))</f>
        <v>0</v>
      </c>
      <c r="AU251" s="67">
        <f t="shared" si="108"/>
        <v>0</v>
      </c>
      <c r="AV251" s="59">
        <f>IF(H251=1,IF(E251&gt;HORAS!$C$104,E251-HORAS!$C$104),0)</f>
        <v>0</v>
      </c>
      <c r="AW251" s="67">
        <f t="shared" si="109"/>
        <v>0</v>
      </c>
      <c r="AX251" s="67">
        <f t="shared" si="110"/>
        <v>0</v>
      </c>
      <c r="AY251" s="68">
        <f>IF(AX251&lt;=HORAS!$B$115,0,IF(AX251&lt;=HORAS!$B$116,0.25,IF(AX251&lt;=HORAS!$B$117,0.5,IF(AX251&lt;=HORAS!$B$114,0.75,1))))</f>
        <v>0</v>
      </c>
      <c r="AZ251" s="67">
        <f t="shared" si="111"/>
        <v>0</v>
      </c>
      <c r="BA251" s="67"/>
    </row>
    <row r="252" spans="1:53" s="72" customFormat="1" hidden="1" x14ac:dyDescent="0.2">
      <c r="A252" s="64" t="s">
        <v>250</v>
      </c>
      <c r="B252" s="64" t="s">
        <v>55</v>
      </c>
      <c r="C252" s="61"/>
      <c r="D252" s="62"/>
      <c r="E252" s="59"/>
      <c r="F252" s="66">
        <f>IF(G252=1,0,IF(E252&gt;HORAS!$B$96,E252-HORAS!$B$96,))</f>
        <v>0</v>
      </c>
      <c r="G252" s="67">
        <f t="shared" si="113"/>
        <v>0</v>
      </c>
      <c r="H252" s="67">
        <f>IF(D252&gt;=HORAS!$B$103,1,0)</f>
        <v>0</v>
      </c>
      <c r="I252" s="68">
        <f t="shared" si="114"/>
        <v>0</v>
      </c>
      <c r="J252" s="68">
        <f>IF(I252&lt;=HORAS!$B$115,0,IF(I252&lt;=HORAS!$B$116,0.25,IF(I252&lt;=HORAS!$B$117,0.5,IF(I252&lt;=HORAS!$B$114,0.75,1))))</f>
        <v>0</v>
      </c>
      <c r="K252" s="69">
        <f>IF(G252=1,0,IF(E252&gt;HORAS!$B$97,E252-HORAS!$B$97,0))</f>
        <v>0</v>
      </c>
      <c r="L252" s="68">
        <f t="shared" si="115"/>
        <v>0</v>
      </c>
      <c r="M252" s="68">
        <f t="shared" si="116"/>
        <v>0</v>
      </c>
      <c r="N252" s="67">
        <f t="shared" si="117"/>
        <v>0</v>
      </c>
      <c r="O252" s="67">
        <f>IF(E252&lt;HORAS!$B$97,J252,0)</f>
        <v>0</v>
      </c>
      <c r="P252" s="67">
        <f t="shared" si="118"/>
        <v>0</v>
      </c>
      <c r="Q252" s="67">
        <f>IF(E252&gt;HORAS!$B$97,J252,0)</f>
        <v>0</v>
      </c>
      <c r="R252" s="67">
        <f t="shared" si="91"/>
        <v>0</v>
      </c>
      <c r="S252" s="67">
        <f t="shared" si="92"/>
        <v>0</v>
      </c>
      <c r="T252" s="67"/>
      <c r="U252" s="67">
        <f t="shared" si="93"/>
        <v>6</v>
      </c>
      <c r="V252" s="70" t="e">
        <f>VLOOKUP(C252,HORAS!$A$120:$A$137,1,FALSE)</f>
        <v>#N/A</v>
      </c>
      <c r="W252" s="67" t="b">
        <f t="shared" si="94"/>
        <v>1</v>
      </c>
      <c r="X252" s="59">
        <f t="shared" si="95"/>
        <v>0</v>
      </c>
      <c r="Y252" s="71">
        <f t="shared" si="96"/>
        <v>0</v>
      </c>
      <c r="Z252" s="71">
        <f t="shared" si="97"/>
        <v>0</v>
      </c>
      <c r="AA252" s="67">
        <f t="shared" si="98"/>
        <v>0</v>
      </c>
      <c r="AB252" s="67">
        <f t="shared" si="99"/>
        <v>0</v>
      </c>
      <c r="AC252" s="69">
        <f>IF(U252=7,IF(E252&gt;HORAS!$B$97,E252-HORAS!$B$97,0),IF(W252=FALSE,IF(E252&gt;HORAS!$B$97,E252-HORAS!$B$97,0),0))</f>
        <v>0</v>
      </c>
      <c r="AD252" s="71">
        <f t="shared" si="100"/>
        <v>0</v>
      </c>
      <c r="AE252" s="71">
        <f t="shared" si="101"/>
        <v>0</v>
      </c>
      <c r="AF252" s="68">
        <f>IF(AE252&lt;=HORAS!$B$115,0,IF(AE252&lt;=HORAS!$B$116,0.25,IF(AE252&lt;=HORAS!$B$117,0.5,IF(AE252&lt;=HORAS!$B$114,0.75,1))))</f>
        <v>0</v>
      </c>
      <c r="AG252" s="67">
        <f t="shared" si="102"/>
        <v>0</v>
      </c>
      <c r="AH252" s="67">
        <f>IF(AA252&gt;=8,IF(E252&lt;HORAS!$B$97,AF252,0),0)</f>
        <v>0</v>
      </c>
      <c r="AI252" s="67">
        <f>IF(E252&gt;=HORAS!$B$97,AF252,0)</f>
        <v>0</v>
      </c>
      <c r="AJ252" s="67">
        <f t="shared" si="112"/>
        <v>0</v>
      </c>
      <c r="AK252" s="67">
        <f t="shared" si="112"/>
        <v>0</v>
      </c>
      <c r="AL252" s="71">
        <f t="shared" si="103"/>
        <v>0</v>
      </c>
      <c r="AN252" s="59">
        <f t="shared" si="104"/>
        <v>0</v>
      </c>
      <c r="AO252" s="58">
        <f>IF(H252=1,IF(D252&lt;HORAS!$B$104,HORAS!$D$104-HORAS!$B$104,HORAS!$D$104-D252),0)</f>
        <v>0</v>
      </c>
      <c r="AP252" s="58">
        <f>IF(H252=1,IF(E252&gt;HORAS!$C$104,HORAS!$C$104,E252),0)</f>
        <v>0</v>
      </c>
      <c r="AQ252" s="58">
        <f t="shared" si="105"/>
        <v>0</v>
      </c>
      <c r="AR252" s="72">
        <f t="shared" si="106"/>
        <v>0</v>
      </c>
      <c r="AS252" s="72">
        <f t="shared" si="107"/>
        <v>0</v>
      </c>
      <c r="AT252" s="68">
        <f>IF(AS252&lt;=HORAS!$B$115,0,IF(AS252&lt;=HORAS!$B$116,0.25,IF(AS252&lt;=HORAS!$B$117,0.5,IF(AS252&lt;=HORAS!$B$114,0.75,1))))</f>
        <v>0</v>
      </c>
      <c r="AU252" s="67">
        <f t="shared" si="108"/>
        <v>0</v>
      </c>
      <c r="AV252" s="59">
        <f>IF(H252=1,IF(E252&gt;HORAS!$C$104,E252-HORAS!$C$104),0)</f>
        <v>0</v>
      </c>
      <c r="AW252" s="67">
        <f t="shared" si="109"/>
        <v>0</v>
      </c>
      <c r="AX252" s="67">
        <f t="shared" si="110"/>
        <v>0</v>
      </c>
      <c r="AY252" s="68">
        <f>IF(AX252&lt;=HORAS!$B$115,0,IF(AX252&lt;=HORAS!$B$116,0.25,IF(AX252&lt;=HORAS!$B$117,0.5,IF(AX252&lt;=HORAS!$B$114,0.75,1))))</f>
        <v>0</v>
      </c>
      <c r="AZ252" s="67">
        <f t="shared" si="111"/>
        <v>0</v>
      </c>
      <c r="BA252" s="67"/>
    </row>
    <row r="253" spans="1:53" s="72" customFormat="1" hidden="1" x14ac:dyDescent="0.2">
      <c r="A253" s="64" t="s">
        <v>243</v>
      </c>
      <c r="B253" s="64" t="s">
        <v>55</v>
      </c>
      <c r="C253" s="61"/>
      <c r="D253" s="62"/>
      <c r="E253" s="59"/>
      <c r="F253" s="66">
        <f>IF(G253=1,0,IF(E253&gt;HORAS!$B$96,E253-HORAS!$B$96,))</f>
        <v>0</v>
      </c>
      <c r="G253" s="67">
        <f t="shared" si="113"/>
        <v>0</v>
      </c>
      <c r="H253" s="67">
        <f>IF(D253&gt;=HORAS!$B$103,1,0)</f>
        <v>0</v>
      </c>
      <c r="I253" s="68">
        <f t="shared" si="114"/>
        <v>0</v>
      </c>
      <c r="J253" s="68">
        <f>IF(I253&lt;=HORAS!$B$115,0,IF(I253&lt;=HORAS!$B$116,0.25,IF(I253&lt;=HORAS!$B$117,0.5,IF(I253&lt;=HORAS!$B$114,0.75,1))))</f>
        <v>0</v>
      </c>
      <c r="K253" s="69">
        <f>IF(G253=1,0,IF(E253&gt;HORAS!$B$97,E253-HORAS!$B$97,0))</f>
        <v>0</v>
      </c>
      <c r="L253" s="68">
        <f t="shared" si="115"/>
        <v>0</v>
      </c>
      <c r="M253" s="68">
        <f t="shared" si="116"/>
        <v>0</v>
      </c>
      <c r="N253" s="67">
        <f t="shared" si="117"/>
        <v>0</v>
      </c>
      <c r="O253" s="67">
        <f>IF(E253&lt;HORAS!$B$97,J253,0)</f>
        <v>0</v>
      </c>
      <c r="P253" s="67">
        <f t="shared" si="118"/>
        <v>0</v>
      </c>
      <c r="Q253" s="67">
        <f>IF(E253&gt;HORAS!$B$97,J253,0)</f>
        <v>0</v>
      </c>
      <c r="R253" s="67">
        <f t="shared" si="91"/>
        <v>0</v>
      </c>
      <c r="S253" s="67">
        <f t="shared" si="92"/>
        <v>0</v>
      </c>
      <c r="T253" s="67"/>
      <c r="U253" s="67">
        <f t="shared" si="93"/>
        <v>6</v>
      </c>
      <c r="V253" s="70" t="e">
        <f>VLOOKUP(C253,HORAS!$A$120:$A$137,1,FALSE)</f>
        <v>#N/A</v>
      </c>
      <c r="W253" s="67" t="b">
        <f t="shared" si="94"/>
        <v>1</v>
      </c>
      <c r="X253" s="59">
        <f t="shared" si="95"/>
        <v>0</v>
      </c>
      <c r="Y253" s="71">
        <f t="shared" si="96"/>
        <v>0</v>
      </c>
      <c r="Z253" s="71">
        <f t="shared" si="97"/>
        <v>0</v>
      </c>
      <c r="AA253" s="67">
        <f t="shared" si="98"/>
        <v>0</v>
      </c>
      <c r="AB253" s="67">
        <f t="shared" si="99"/>
        <v>0</v>
      </c>
      <c r="AC253" s="69">
        <f>IF(U253=7,IF(E253&gt;HORAS!$B$97,E253-HORAS!$B$97,0),IF(W253=FALSE,IF(E253&gt;HORAS!$B$97,E253-HORAS!$B$97,0),0))</f>
        <v>0</v>
      </c>
      <c r="AD253" s="71">
        <f t="shared" si="100"/>
        <v>0</v>
      </c>
      <c r="AE253" s="71">
        <f t="shared" si="101"/>
        <v>0</v>
      </c>
      <c r="AF253" s="68">
        <f>IF(AE253&lt;=HORAS!$B$115,0,IF(AE253&lt;=HORAS!$B$116,0.25,IF(AE253&lt;=HORAS!$B$117,0.5,IF(AE253&lt;=HORAS!$B$114,0.75,1))))</f>
        <v>0</v>
      </c>
      <c r="AG253" s="67">
        <f t="shared" si="102"/>
        <v>0</v>
      </c>
      <c r="AH253" s="67">
        <f>IF(AA253&gt;=8,IF(E253&lt;HORAS!$B$97,AF253,0),0)</f>
        <v>0</v>
      </c>
      <c r="AI253" s="67">
        <f>IF(E253&gt;=HORAS!$B$97,AF253,0)</f>
        <v>0</v>
      </c>
      <c r="AJ253" s="67">
        <f t="shared" si="112"/>
        <v>0</v>
      </c>
      <c r="AK253" s="67">
        <f t="shared" si="112"/>
        <v>0</v>
      </c>
      <c r="AL253" s="71">
        <f t="shared" si="103"/>
        <v>0</v>
      </c>
      <c r="AN253" s="59">
        <f t="shared" si="104"/>
        <v>0</v>
      </c>
      <c r="AO253" s="58">
        <f>IF(H253=1,IF(D253&lt;HORAS!$B$104,HORAS!$D$104-HORAS!$B$104,HORAS!$D$104-D253),0)</f>
        <v>0</v>
      </c>
      <c r="AP253" s="58">
        <f>IF(H253=1,IF(E253&gt;HORAS!$C$104,HORAS!$C$104,E253),0)</f>
        <v>0</v>
      </c>
      <c r="AQ253" s="58">
        <f t="shared" si="105"/>
        <v>0</v>
      </c>
      <c r="AR253" s="72">
        <f t="shared" si="106"/>
        <v>0</v>
      </c>
      <c r="AS253" s="72">
        <f t="shared" si="107"/>
        <v>0</v>
      </c>
      <c r="AT253" s="68">
        <f>IF(AS253&lt;=HORAS!$B$115,0,IF(AS253&lt;=HORAS!$B$116,0.25,IF(AS253&lt;=HORAS!$B$117,0.5,IF(AS253&lt;=HORAS!$B$114,0.75,1))))</f>
        <v>0</v>
      </c>
      <c r="AU253" s="67">
        <f t="shared" si="108"/>
        <v>0</v>
      </c>
      <c r="AV253" s="59">
        <f>IF(H253=1,IF(E253&gt;HORAS!$C$104,E253-HORAS!$C$104),0)</f>
        <v>0</v>
      </c>
      <c r="AW253" s="67">
        <f t="shared" si="109"/>
        <v>0</v>
      </c>
      <c r="AX253" s="67">
        <f t="shared" si="110"/>
        <v>0</v>
      </c>
      <c r="AY253" s="68">
        <f>IF(AX253&lt;=HORAS!$B$115,0,IF(AX253&lt;=HORAS!$B$116,0.25,IF(AX253&lt;=HORAS!$B$117,0.5,IF(AX253&lt;=HORAS!$B$114,0.75,1))))</f>
        <v>0</v>
      </c>
      <c r="AZ253" s="67">
        <f t="shared" si="111"/>
        <v>0</v>
      </c>
      <c r="BA253" s="67"/>
    </row>
    <row r="254" spans="1:53" s="72" customFormat="1" hidden="1" x14ac:dyDescent="0.2">
      <c r="A254" s="64" t="s">
        <v>243</v>
      </c>
      <c r="B254" s="64" t="s">
        <v>55</v>
      </c>
      <c r="C254" s="61"/>
      <c r="D254" s="62"/>
      <c r="E254" s="63"/>
      <c r="F254" s="66">
        <f>IF(G254=1,0,IF(E254&gt;HORAS!$B$96,E254-HORAS!$B$96,))</f>
        <v>0</v>
      </c>
      <c r="G254" s="67">
        <f t="shared" si="113"/>
        <v>0</v>
      </c>
      <c r="H254" s="67">
        <f>IF(D254&gt;=HORAS!$B$103,1,0)</f>
        <v>0</v>
      </c>
      <c r="I254" s="68">
        <f t="shared" si="114"/>
        <v>0</v>
      </c>
      <c r="J254" s="68">
        <f>IF(I254&lt;=HORAS!$B$115,0,IF(I254&lt;=HORAS!$B$116,0.25,IF(I254&lt;=HORAS!$B$117,0.5,IF(I254&lt;=HORAS!$B$114,0.75,1))))</f>
        <v>0</v>
      </c>
      <c r="K254" s="69">
        <f>IF(G254=1,0,IF(E254&gt;HORAS!$B$97,E254-HORAS!$B$97,0))</f>
        <v>0</v>
      </c>
      <c r="L254" s="68">
        <f t="shared" si="115"/>
        <v>0</v>
      </c>
      <c r="M254" s="68">
        <f t="shared" si="116"/>
        <v>0</v>
      </c>
      <c r="N254" s="67">
        <f t="shared" si="117"/>
        <v>0</v>
      </c>
      <c r="O254" s="67">
        <f>IF(E254&lt;HORAS!$B$97,J254,0)</f>
        <v>0</v>
      </c>
      <c r="P254" s="67">
        <f t="shared" si="118"/>
        <v>0</v>
      </c>
      <c r="Q254" s="67">
        <f>IF(E254&gt;HORAS!$B$97,J254,0)</f>
        <v>0</v>
      </c>
      <c r="R254" s="67">
        <f t="shared" si="91"/>
        <v>0</v>
      </c>
      <c r="S254" s="67">
        <f t="shared" si="92"/>
        <v>0</v>
      </c>
      <c r="T254" s="67"/>
      <c r="U254" s="67">
        <f t="shared" si="93"/>
        <v>6</v>
      </c>
      <c r="V254" s="70" t="e">
        <f>VLOOKUP(C254,HORAS!$A$120:$A$137,1,FALSE)</f>
        <v>#N/A</v>
      </c>
      <c r="W254" s="67" t="b">
        <f t="shared" si="94"/>
        <v>1</v>
      </c>
      <c r="X254" s="59">
        <f t="shared" si="95"/>
        <v>0</v>
      </c>
      <c r="Y254" s="71">
        <f t="shared" si="96"/>
        <v>0</v>
      </c>
      <c r="Z254" s="71">
        <f t="shared" si="97"/>
        <v>0</v>
      </c>
      <c r="AA254" s="67">
        <f t="shared" si="98"/>
        <v>0</v>
      </c>
      <c r="AB254" s="67">
        <f t="shared" si="99"/>
        <v>0</v>
      </c>
      <c r="AC254" s="69">
        <f>IF(U254=7,IF(E254&gt;HORAS!$B$97,E254-HORAS!$B$97,0),IF(W254=FALSE,IF(E254&gt;HORAS!$B$97,E254-HORAS!$B$97,0),0))</f>
        <v>0</v>
      </c>
      <c r="AD254" s="71">
        <f t="shared" si="100"/>
        <v>0</v>
      </c>
      <c r="AE254" s="71">
        <f t="shared" si="101"/>
        <v>0</v>
      </c>
      <c r="AF254" s="68">
        <f>IF(AE254&lt;=HORAS!$B$115,0,IF(AE254&lt;=HORAS!$B$116,0.25,IF(AE254&lt;=HORAS!$B$117,0.5,IF(AE254&lt;=HORAS!$B$114,0.75,1))))</f>
        <v>0</v>
      </c>
      <c r="AG254" s="67">
        <f t="shared" si="102"/>
        <v>0</v>
      </c>
      <c r="AH254" s="67">
        <f>IF(AA254&gt;=8,IF(E254&lt;HORAS!$B$97,AF254,0),0)</f>
        <v>0</v>
      </c>
      <c r="AI254" s="67">
        <f>IF(E254&gt;=HORAS!$B$97,AF254,0)</f>
        <v>0</v>
      </c>
      <c r="AJ254" s="67">
        <f t="shared" si="112"/>
        <v>0</v>
      </c>
      <c r="AK254" s="67">
        <f t="shared" si="112"/>
        <v>0</v>
      </c>
      <c r="AL254" s="71">
        <f t="shared" si="103"/>
        <v>0</v>
      </c>
      <c r="AN254" s="59">
        <f t="shared" si="104"/>
        <v>0</v>
      </c>
      <c r="AO254" s="58">
        <f>IF(H254=1,IF(D254&lt;HORAS!$B$104,HORAS!$D$104-HORAS!$B$104,HORAS!$D$104-D254),0)</f>
        <v>0</v>
      </c>
      <c r="AP254" s="58">
        <f>IF(H254=1,IF(E254&gt;HORAS!$C$104,HORAS!$C$104,E254),0)</f>
        <v>0</v>
      </c>
      <c r="AQ254" s="58">
        <f t="shared" si="105"/>
        <v>0</v>
      </c>
      <c r="AR254" s="72">
        <f t="shared" si="106"/>
        <v>0</v>
      </c>
      <c r="AS254" s="72">
        <f t="shared" si="107"/>
        <v>0</v>
      </c>
      <c r="AT254" s="68">
        <f>IF(AS254&lt;=HORAS!$B$115,0,IF(AS254&lt;=HORAS!$B$116,0.25,IF(AS254&lt;=HORAS!$B$117,0.5,IF(AS254&lt;=HORAS!$B$114,0.75,1))))</f>
        <v>0</v>
      </c>
      <c r="AU254" s="67">
        <f t="shared" si="108"/>
        <v>0</v>
      </c>
      <c r="AV254" s="59">
        <f>IF(H254=1,IF(E254&gt;HORAS!$C$104,E254-HORAS!$C$104),0)</f>
        <v>0</v>
      </c>
      <c r="AW254" s="67">
        <f t="shared" si="109"/>
        <v>0</v>
      </c>
      <c r="AX254" s="67">
        <f t="shared" si="110"/>
        <v>0</v>
      </c>
      <c r="AY254" s="68">
        <f>IF(AX254&lt;=HORAS!$B$115,0,IF(AX254&lt;=HORAS!$B$116,0.25,IF(AX254&lt;=HORAS!$B$117,0.5,IF(AX254&lt;=HORAS!$B$114,0.75,1))))</f>
        <v>0</v>
      </c>
      <c r="AZ254" s="67">
        <f t="shared" si="111"/>
        <v>0</v>
      </c>
      <c r="BA254" s="67"/>
    </row>
    <row r="255" spans="1:53" s="72" customFormat="1" hidden="1" x14ac:dyDescent="0.2">
      <c r="A255" s="64" t="s">
        <v>243</v>
      </c>
      <c r="B255" s="64" t="s">
        <v>55</v>
      </c>
      <c r="C255" s="61"/>
      <c r="D255" s="62"/>
      <c r="E255" s="64"/>
      <c r="F255" s="66">
        <f>IF(G255=1,0,IF(E255&gt;HORAS!$B$96,E255-HORAS!$B$96,))</f>
        <v>0</v>
      </c>
      <c r="G255" s="67">
        <f t="shared" si="113"/>
        <v>0</v>
      </c>
      <c r="H255" s="67">
        <f>IF(D255&gt;=HORAS!$B$103,1,0)</f>
        <v>0</v>
      </c>
      <c r="I255" s="68">
        <f t="shared" si="114"/>
        <v>0</v>
      </c>
      <c r="J255" s="68">
        <f>IF(I255&lt;=HORAS!$B$115,0,IF(I255&lt;=HORAS!$B$116,0.25,IF(I255&lt;=HORAS!$B$117,0.5,IF(I255&lt;=HORAS!$B$114,0.75,1))))</f>
        <v>0</v>
      </c>
      <c r="K255" s="69">
        <f>IF(G255=1,0,IF(E255&gt;HORAS!$B$97,E255-HORAS!$B$97,0))</f>
        <v>0</v>
      </c>
      <c r="L255" s="68">
        <f t="shared" si="115"/>
        <v>0</v>
      </c>
      <c r="M255" s="68">
        <f t="shared" si="116"/>
        <v>0</v>
      </c>
      <c r="N255" s="67">
        <f t="shared" si="117"/>
        <v>0</v>
      </c>
      <c r="O255" s="67">
        <f>IF(E255&lt;HORAS!$B$97,J255,0)</f>
        <v>0</v>
      </c>
      <c r="P255" s="67">
        <f t="shared" si="118"/>
        <v>0</v>
      </c>
      <c r="Q255" s="67">
        <f>IF(E255&gt;HORAS!$B$97,J255,0)</f>
        <v>0</v>
      </c>
      <c r="R255" s="67">
        <f t="shared" si="91"/>
        <v>0</v>
      </c>
      <c r="S255" s="67">
        <f t="shared" si="92"/>
        <v>0</v>
      </c>
      <c r="T255" s="67"/>
      <c r="U255" s="67">
        <f t="shared" si="93"/>
        <v>6</v>
      </c>
      <c r="V255" s="70" t="e">
        <f>VLOOKUP(C255,HORAS!$A$120:$A$137,1,FALSE)</f>
        <v>#N/A</v>
      </c>
      <c r="W255" s="67" t="b">
        <f t="shared" si="94"/>
        <v>1</v>
      </c>
      <c r="X255" s="59">
        <f t="shared" si="95"/>
        <v>0</v>
      </c>
      <c r="Y255" s="71">
        <f t="shared" si="96"/>
        <v>0</v>
      </c>
      <c r="Z255" s="71">
        <f t="shared" si="97"/>
        <v>0</v>
      </c>
      <c r="AA255" s="67">
        <f t="shared" si="98"/>
        <v>0</v>
      </c>
      <c r="AB255" s="67">
        <f t="shared" si="99"/>
        <v>0</v>
      </c>
      <c r="AC255" s="69">
        <f>IF(U255=7,IF(E255&gt;HORAS!$B$97,E255-HORAS!$B$97,0),IF(W255=FALSE,IF(E255&gt;HORAS!$B$97,E255-HORAS!$B$97,0),0))</f>
        <v>0</v>
      </c>
      <c r="AD255" s="71">
        <f t="shared" si="100"/>
        <v>0</v>
      </c>
      <c r="AE255" s="71">
        <f t="shared" si="101"/>
        <v>0</v>
      </c>
      <c r="AF255" s="68">
        <f>IF(AE255&lt;=HORAS!$B$115,0,IF(AE255&lt;=HORAS!$B$116,0.25,IF(AE255&lt;=HORAS!$B$117,0.5,IF(AE255&lt;=HORAS!$B$114,0.75,1))))</f>
        <v>0</v>
      </c>
      <c r="AG255" s="67">
        <f t="shared" si="102"/>
        <v>0</v>
      </c>
      <c r="AH255" s="67">
        <f>IF(AA255&gt;=8,IF(E255&lt;HORAS!$B$97,AF255,0),0)</f>
        <v>0</v>
      </c>
      <c r="AI255" s="67">
        <f>IF(E255&gt;=HORAS!$B$97,AF255,0)</f>
        <v>0</v>
      </c>
      <c r="AJ255" s="67">
        <f t="shared" si="112"/>
        <v>0</v>
      </c>
      <c r="AK255" s="67">
        <f t="shared" si="112"/>
        <v>0</v>
      </c>
      <c r="AL255" s="71">
        <f t="shared" si="103"/>
        <v>0</v>
      </c>
      <c r="AN255" s="59">
        <f t="shared" si="104"/>
        <v>0</v>
      </c>
      <c r="AO255" s="58">
        <f>IF(H255=1,IF(D255&lt;HORAS!$B$104,HORAS!$D$104-HORAS!$B$104,HORAS!$D$104-D255),0)</f>
        <v>0</v>
      </c>
      <c r="AP255" s="58">
        <f>IF(H255=1,IF(E255&gt;HORAS!$C$104,HORAS!$C$104,E255),0)</f>
        <v>0</v>
      </c>
      <c r="AQ255" s="58">
        <f t="shared" si="105"/>
        <v>0</v>
      </c>
      <c r="AR255" s="72">
        <f t="shared" si="106"/>
        <v>0</v>
      </c>
      <c r="AS255" s="72">
        <f t="shared" si="107"/>
        <v>0</v>
      </c>
      <c r="AT255" s="68">
        <f>IF(AS255&lt;=HORAS!$B$115,0,IF(AS255&lt;=HORAS!$B$116,0.25,IF(AS255&lt;=HORAS!$B$117,0.5,IF(AS255&lt;=HORAS!$B$114,0.75,1))))</f>
        <v>0</v>
      </c>
      <c r="AU255" s="67">
        <f t="shared" si="108"/>
        <v>0</v>
      </c>
      <c r="AV255" s="59">
        <f>IF(H255=1,IF(E255&gt;HORAS!$C$104,E255-HORAS!$C$104),0)</f>
        <v>0</v>
      </c>
      <c r="AW255" s="67">
        <f t="shared" si="109"/>
        <v>0</v>
      </c>
      <c r="AX255" s="67">
        <f t="shared" si="110"/>
        <v>0</v>
      </c>
      <c r="AY255" s="68">
        <f>IF(AX255&lt;=HORAS!$B$115,0,IF(AX255&lt;=HORAS!$B$116,0.25,IF(AX255&lt;=HORAS!$B$117,0.5,IF(AX255&lt;=HORAS!$B$114,0.75,1))))</f>
        <v>0</v>
      </c>
      <c r="AZ255" s="67">
        <f t="shared" si="111"/>
        <v>0</v>
      </c>
      <c r="BA255" s="67"/>
    </row>
    <row r="256" spans="1:53" s="72" customFormat="1" hidden="1" x14ac:dyDescent="0.2">
      <c r="A256" s="64" t="s">
        <v>243</v>
      </c>
      <c r="B256" s="64" t="s">
        <v>55</v>
      </c>
      <c r="C256" s="61"/>
      <c r="D256" s="62"/>
      <c r="E256" s="59"/>
      <c r="F256" s="66">
        <f>IF(G256=1,0,IF(E256&gt;HORAS!$B$96,E256-HORAS!$B$96,))</f>
        <v>0</v>
      </c>
      <c r="G256" s="67">
        <f t="shared" si="113"/>
        <v>0</v>
      </c>
      <c r="H256" s="67">
        <f>IF(D256&gt;=HORAS!$B$103,1,0)</f>
        <v>0</v>
      </c>
      <c r="I256" s="68">
        <f t="shared" si="114"/>
        <v>0</v>
      </c>
      <c r="J256" s="68">
        <f>IF(I256&lt;=HORAS!$B$115,0,IF(I256&lt;=HORAS!$B$116,0.25,IF(I256&lt;=HORAS!$B$117,0.5,IF(I256&lt;=HORAS!$B$114,0.75,1))))</f>
        <v>0</v>
      </c>
      <c r="K256" s="69">
        <f>IF(G256=1,0,IF(E256&gt;HORAS!$B$97,E256-HORAS!$B$97,0))</f>
        <v>0</v>
      </c>
      <c r="L256" s="68">
        <f t="shared" si="115"/>
        <v>0</v>
      </c>
      <c r="M256" s="68">
        <f t="shared" si="116"/>
        <v>0</v>
      </c>
      <c r="N256" s="67">
        <f t="shared" si="117"/>
        <v>0</v>
      </c>
      <c r="O256" s="67">
        <f>IF(E256&lt;HORAS!$B$97,J256,0)</f>
        <v>0</v>
      </c>
      <c r="P256" s="67">
        <f t="shared" si="118"/>
        <v>0</v>
      </c>
      <c r="Q256" s="67">
        <f>IF(E256&gt;HORAS!$B$97,J256,0)</f>
        <v>0</v>
      </c>
      <c r="R256" s="67">
        <f t="shared" ref="R256:R319" si="119">N256+O256</f>
        <v>0</v>
      </c>
      <c r="S256" s="67">
        <f t="shared" ref="S256:S319" si="120">P256+Q256</f>
        <v>0</v>
      </c>
      <c r="T256" s="67"/>
      <c r="U256" s="67">
        <f t="shared" ref="U256:U319" si="121">WEEKDAY(C256,2)</f>
        <v>6</v>
      </c>
      <c r="V256" s="70" t="e">
        <f>VLOOKUP(C256,HORAS!$A$120:$A$137,1,FALSE)</f>
        <v>#N/A</v>
      </c>
      <c r="W256" s="67" t="b">
        <f t="shared" ref="W256:W319" si="122">ISERROR(V256)</f>
        <v>1</v>
      </c>
      <c r="X256" s="59">
        <f t="shared" ref="X256:X319" si="123">IF(U256=7,E256-D256,IF(W256=FALSE,E256-D256,0))</f>
        <v>0</v>
      </c>
      <c r="Y256" s="71">
        <f t="shared" ref="Y256:Y319" si="124">HOUR(X256)</f>
        <v>0</v>
      </c>
      <c r="Z256" s="71">
        <f t="shared" ref="Z256:Z319" si="125">MINUTE(X256)</f>
        <v>0</v>
      </c>
      <c r="AA256" s="67">
        <f t="shared" ref="AA256:AA319" si="126">IF(Y256&lt;8,Y256,8)</f>
        <v>0</v>
      </c>
      <c r="AB256" s="67">
        <f t="shared" ref="AB256:AB319" si="127">IF(Y256&gt;=8,Y256-AA256,0)</f>
        <v>0</v>
      </c>
      <c r="AC256" s="69">
        <f>IF(U256=7,IF(E256&gt;HORAS!$B$97,E256-HORAS!$B$97,0),IF(W256=FALSE,IF(E256&gt;HORAS!$B$97,E256-HORAS!$B$97,0),0))</f>
        <v>0</v>
      </c>
      <c r="AD256" s="71">
        <f t="shared" ref="AD256:AD319" si="128">HOUR(AC256)</f>
        <v>0</v>
      </c>
      <c r="AE256" s="71">
        <f t="shared" ref="AE256:AE319" si="129">MINUTE(AC256)</f>
        <v>0</v>
      </c>
      <c r="AF256" s="68">
        <f>IF(AE256&lt;=HORAS!$B$115,0,IF(AE256&lt;=HORAS!$B$116,0.25,IF(AE256&lt;=HORAS!$B$117,0.5,IF(AE256&lt;=HORAS!$B$114,0.75,1))))</f>
        <v>0</v>
      </c>
      <c r="AG256" s="67">
        <f t="shared" ref="AG256:AG319" si="130">IF(AA256&lt;8,AF256,0)</f>
        <v>0</v>
      </c>
      <c r="AH256" s="67">
        <f>IF(AA256&gt;=8,IF(E256&lt;HORAS!$B$97,AF256,0),0)</f>
        <v>0</v>
      </c>
      <c r="AI256" s="67">
        <f>IF(E256&gt;=HORAS!$B$97,AF256,0)</f>
        <v>0</v>
      </c>
      <c r="AJ256" s="67">
        <f t="shared" si="112"/>
        <v>0</v>
      </c>
      <c r="AK256" s="67">
        <f t="shared" si="112"/>
        <v>0</v>
      </c>
      <c r="AL256" s="71">
        <f t="shared" ref="AL256:AL319" si="131">AD256+AI256</f>
        <v>0</v>
      </c>
      <c r="AN256" s="59">
        <f t="shared" ref="AN256:AN319" si="132">IF(H256=1,E256-(D256-12),0)</f>
        <v>0</v>
      </c>
      <c r="AO256" s="58">
        <f>IF(H256=1,IF(D256&lt;HORAS!$B$104,HORAS!$D$104-HORAS!$B$104,HORAS!$D$104-D256),0)</f>
        <v>0</v>
      </c>
      <c r="AP256" s="58">
        <f>IF(H256=1,IF(E256&gt;HORAS!$C$104,HORAS!$C$104,E256),0)</f>
        <v>0</v>
      </c>
      <c r="AQ256" s="58">
        <f t="shared" ref="AQ256:AQ319" si="133">AO256+AP256</f>
        <v>0</v>
      </c>
      <c r="AR256" s="72">
        <f t="shared" ref="AR256:AR319" si="134">HOUR(AQ256)</f>
        <v>0</v>
      </c>
      <c r="AS256" s="72">
        <f t="shared" ref="AS256:AS319" si="135">MINUTE(AQ256)</f>
        <v>0</v>
      </c>
      <c r="AT256" s="68">
        <f>IF(AS256&lt;=HORAS!$B$115,0,IF(AS256&lt;=HORAS!$B$116,0.25,IF(AS256&lt;=HORAS!$B$117,0.5,IF(AS256&lt;=HORAS!$B$114,0.75,1))))</f>
        <v>0</v>
      </c>
      <c r="AU256" s="67">
        <f t="shared" ref="AU256:AU319" si="136">AR256+AT256</f>
        <v>0</v>
      </c>
      <c r="AV256" s="59">
        <f>IF(H256=1,IF(E256&gt;HORAS!$C$104,E256-HORAS!$C$104),0)</f>
        <v>0</v>
      </c>
      <c r="AW256" s="67">
        <f t="shared" ref="AW256:AW319" si="137">HOUR(AV256)</f>
        <v>0</v>
      </c>
      <c r="AX256" s="67">
        <f t="shared" ref="AX256:AX319" si="138">MINUTE(AV256)</f>
        <v>0</v>
      </c>
      <c r="AY256" s="68">
        <f>IF(AX256&lt;=HORAS!$B$115,0,IF(AX256&lt;=HORAS!$B$116,0.25,IF(AX256&lt;=HORAS!$B$117,0.5,IF(AX256&lt;=HORAS!$B$114,0.75,1))))</f>
        <v>0</v>
      </c>
      <c r="AZ256" s="67">
        <f t="shared" ref="AZ256:AZ319" si="139">AW256+AY256</f>
        <v>0</v>
      </c>
      <c r="BA256" s="67"/>
    </row>
    <row r="257" spans="1:53" s="72" customFormat="1" hidden="1" x14ac:dyDescent="0.2">
      <c r="A257" s="64" t="s">
        <v>243</v>
      </c>
      <c r="B257" s="64" t="s">
        <v>55</v>
      </c>
      <c r="C257" s="61"/>
      <c r="D257" s="62"/>
      <c r="E257" s="59"/>
      <c r="F257" s="66">
        <f>IF(G257=1,0,IF(E257&gt;HORAS!$B$96,E257-HORAS!$B$96,))</f>
        <v>0</v>
      </c>
      <c r="G257" s="67">
        <f t="shared" si="113"/>
        <v>0</v>
      </c>
      <c r="H257" s="67">
        <f>IF(D257&gt;=HORAS!$B$103,1,0)</f>
        <v>0</v>
      </c>
      <c r="I257" s="68">
        <f t="shared" si="114"/>
        <v>0</v>
      </c>
      <c r="J257" s="68">
        <f>IF(I257&lt;=HORAS!$B$115,0,IF(I257&lt;=HORAS!$B$116,0.25,IF(I257&lt;=HORAS!$B$117,0.5,IF(I257&lt;=HORAS!$B$114,0.75,1))))</f>
        <v>0</v>
      </c>
      <c r="K257" s="69">
        <f>IF(G257=1,0,IF(E257&gt;HORAS!$B$97,E257-HORAS!$B$97,0))</f>
        <v>0</v>
      </c>
      <c r="L257" s="68">
        <f t="shared" si="115"/>
        <v>0</v>
      </c>
      <c r="M257" s="68">
        <f t="shared" si="116"/>
        <v>0</v>
      </c>
      <c r="N257" s="67">
        <f t="shared" si="117"/>
        <v>0</v>
      </c>
      <c r="O257" s="67">
        <f>IF(E257&lt;HORAS!$B$97,J257,0)</f>
        <v>0</v>
      </c>
      <c r="P257" s="67">
        <f t="shared" si="118"/>
        <v>0</v>
      </c>
      <c r="Q257" s="67">
        <f>IF(E257&gt;HORAS!$B$97,J257,0)</f>
        <v>0</v>
      </c>
      <c r="R257" s="67">
        <f t="shared" si="119"/>
        <v>0</v>
      </c>
      <c r="S257" s="67">
        <f t="shared" si="120"/>
        <v>0</v>
      </c>
      <c r="T257" s="67"/>
      <c r="U257" s="67">
        <f t="shared" si="121"/>
        <v>6</v>
      </c>
      <c r="V257" s="70" t="e">
        <f>VLOOKUP(C257,HORAS!$A$120:$A$137,1,FALSE)</f>
        <v>#N/A</v>
      </c>
      <c r="W257" s="67" t="b">
        <f t="shared" si="122"/>
        <v>1</v>
      </c>
      <c r="X257" s="59">
        <f t="shared" si="123"/>
        <v>0</v>
      </c>
      <c r="Y257" s="71">
        <f t="shared" si="124"/>
        <v>0</v>
      </c>
      <c r="Z257" s="71">
        <f t="shared" si="125"/>
        <v>0</v>
      </c>
      <c r="AA257" s="67">
        <f t="shared" si="126"/>
        <v>0</v>
      </c>
      <c r="AB257" s="67">
        <f t="shared" si="127"/>
        <v>0</v>
      </c>
      <c r="AC257" s="69">
        <f>IF(U257=7,IF(E257&gt;HORAS!$B$97,E257-HORAS!$B$97,0),IF(W257=FALSE,IF(E257&gt;HORAS!$B$97,E257-HORAS!$B$97,0),0))</f>
        <v>0</v>
      </c>
      <c r="AD257" s="71">
        <f t="shared" si="128"/>
        <v>0</v>
      </c>
      <c r="AE257" s="71">
        <f t="shared" si="129"/>
        <v>0</v>
      </c>
      <c r="AF257" s="68">
        <f>IF(AE257&lt;=HORAS!$B$115,0,IF(AE257&lt;=HORAS!$B$116,0.25,IF(AE257&lt;=HORAS!$B$117,0.5,IF(AE257&lt;=HORAS!$B$114,0.75,1))))</f>
        <v>0</v>
      </c>
      <c r="AG257" s="67">
        <f t="shared" si="130"/>
        <v>0</v>
      </c>
      <c r="AH257" s="67">
        <f>IF(AA257&gt;=8,IF(E257&lt;HORAS!$B$97,AF257,0),0)</f>
        <v>0</v>
      </c>
      <c r="AI257" s="67">
        <f>IF(E257&gt;=HORAS!$B$97,AF257,0)</f>
        <v>0</v>
      </c>
      <c r="AJ257" s="67">
        <f t="shared" si="112"/>
        <v>0</v>
      </c>
      <c r="AK257" s="67">
        <f t="shared" si="112"/>
        <v>0</v>
      </c>
      <c r="AL257" s="71">
        <f t="shared" si="131"/>
        <v>0</v>
      </c>
      <c r="AN257" s="59">
        <f t="shared" si="132"/>
        <v>0</v>
      </c>
      <c r="AO257" s="58">
        <f>IF(H257=1,IF(D257&lt;HORAS!$B$104,HORAS!$D$104-HORAS!$B$104,HORAS!$D$104-D257),0)</f>
        <v>0</v>
      </c>
      <c r="AP257" s="58">
        <f>IF(H257=1,IF(E257&gt;HORAS!$C$104,HORAS!$C$104,E257),0)</f>
        <v>0</v>
      </c>
      <c r="AQ257" s="58">
        <f t="shared" si="133"/>
        <v>0</v>
      </c>
      <c r="AR257" s="72">
        <f t="shared" si="134"/>
        <v>0</v>
      </c>
      <c r="AS257" s="72">
        <f t="shared" si="135"/>
        <v>0</v>
      </c>
      <c r="AT257" s="68">
        <f>IF(AS257&lt;=HORAS!$B$115,0,IF(AS257&lt;=HORAS!$B$116,0.25,IF(AS257&lt;=HORAS!$B$117,0.5,IF(AS257&lt;=HORAS!$B$114,0.75,1))))</f>
        <v>0</v>
      </c>
      <c r="AU257" s="67">
        <f t="shared" si="136"/>
        <v>0</v>
      </c>
      <c r="AV257" s="59">
        <f>IF(H257=1,IF(E257&gt;HORAS!$C$104,E257-HORAS!$C$104),0)</f>
        <v>0</v>
      </c>
      <c r="AW257" s="67">
        <f t="shared" si="137"/>
        <v>0</v>
      </c>
      <c r="AX257" s="67">
        <f t="shared" si="138"/>
        <v>0</v>
      </c>
      <c r="AY257" s="68">
        <f>IF(AX257&lt;=HORAS!$B$115,0,IF(AX257&lt;=HORAS!$B$116,0.25,IF(AX257&lt;=HORAS!$B$117,0.5,IF(AX257&lt;=HORAS!$B$114,0.75,1))))</f>
        <v>0</v>
      </c>
      <c r="AZ257" s="67">
        <f t="shared" si="139"/>
        <v>0</v>
      </c>
      <c r="BA257" s="67"/>
    </row>
    <row r="258" spans="1:53" s="72" customFormat="1" hidden="1" x14ac:dyDescent="0.2">
      <c r="A258" s="64" t="s">
        <v>243</v>
      </c>
      <c r="B258" s="64" t="s">
        <v>55</v>
      </c>
      <c r="C258" s="61"/>
      <c r="D258" s="62"/>
      <c r="E258" s="59"/>
      <c r="F258" s="66">
        <f>IF(G258=1,0,IF(E258&gt;HORAS!$B$96,E258-HORAS!$B$96,))</f>
        <v>0</v>
      </c>
      <c r="G258" s="67">
        <f t="shared" si="113"/>
        <v>0</v>
      </c>
      <c r="H258" s="67">
        <f>IF(D258&gt;=HORAS!$B$103,1,0)</f>
        <v>0</v>
      </c>
      <c r="I258" s="68">
        <f t="shared" si="114"/>
        <v>0</v>
      </c>
      <c r="J258" s="68">
        <f>IF(I258&lt;=HORAS!$B$115,0,IF(I258&lt;=HORAS!$B$116,0.25,IF(I258&lt;=HORAS!$B$117,0.5,IF(I258&lt;=HORAS!$B$114,0.75,1))))</f>
        <v>0</v>
      </c>
      <c r="K258" s="69">
        <f>IF(G258=1,0,IF(E258&gt;HORAS!$B$97,E258-HORAS!$B$97,0))</f>
        <v>0</v>
      </c>
      <c r="L258" s="68">
        <f t="shared" si="115"/>
        <v>0</v>
      </c>
      <c r="M258" s="68">
        <f t="shared" si="116"/>
        <v>0</v>
      </c>
      <c r="N258" s="67">
        <f t="shared" si="117"/>
        <v>0</v>
      </c>
      <c r="O258" s="67">
        <f>IF(E258&lt;HORAS!$B$97,J258,0)</f>
        <v>0</v>
      </c>
      <c r="P258" s="67">
        <f t="shared" si="118"/>
        <v>0</v>
      </c>
      <c r="Q258" s="67">
        <f>IF(E258&gt;HORAS!$B$97,J258,0)</f>
        <v>0</v>
      </c>
      <c r="R258" s="67">
        <f t="shared" si="119"/>
        <v>0</v>
      </c>
      <c r="S258" s="67">
        <f t="shared" si="120"/>
        <v>0</v>
      </c>
      <c r="T258" s="67"/>
      <c r="U258" s="67">
        <f t="shared" si="121"/>
        <v>6</v>
      </c>
      <c r="V258" s="70" t="e">
        <f>VLOOKUP(C258,HORAS!$A$120:$A$137,1,FALSE)</f>
        <v>#N/A</v>
      </c>
      <c r="W258" s="67" t="b">
        <f t="shared" si="122"/>
        <v>1</v>
      </c>
      <c r="X258" s="59">
        <f t="shared" si="123"/>
        <v>0</v>
      </c>
      <c r="Y258" s="71">
        <f t="shared" si="124"/>
        <v>0</v>
      </c>
      <c r="Z258" s="71">
        <f t="shared" si="125"/>
        <v>0</v>
      </c>
      <c r="AA258" s="67">
        <f t="shared" si="126"/>
        <v>0</v>
      </c>
      <c r="AB258" s="67">
        <f t="shared" si="127"/>
        <v>0</v>
      </c>
      <c r="AC258" s="69">
        <f>IF(U258=7,IF(E258&gt;HORAS!$B$97,E258-HORAS!$B$97,0),IF(W258=FALSE,IF(E258&gt;HORAS!$B$97,E258-HORAS!$B$97,0),0))</f>
        <v>0</v>
      </c>
      <c r="AD258" s="71">
        <f t="shared" si="128"/>
        <v>0</v>
      </c>
      <c r="AE258" s="71">
        <f t="shared" si="129"/>
        <v>0</v>
      </c>
      <c r="AF258" s="68">
        <f>IF(AE258&lt;=HORAS!$B$115,0,IF(AE258&lt;=HORAS!$B$116,0.25,IF(AE258&lt;=HORAS!$B$117,0.5,IF(AE258&lt;=HORAS!$B$114,0.75,1))))</f>
        <v>0</v>
      </c>
      <c r="AG258" s="67">
        <f t="shared" si="130"/>
        <v>0</v>
      </c>
      <c r="AH258" s="67">
        <f>IF(AA258&gt;=8,IF(E258&lt;HORAS!$B$97,AF258,0),0)</f>
        <v>0</v>
      </c>
      <c r="AI258" s="67">
        <f>IF(E258&gt;=HORAS!$B$97,AF258,0)</f>
        <v>0</v>
      </c>
      <c r="AJ258" s="67">
        <f t="shared" si="112"/>
        <v>0</v>
      </c>
      <c r="AK258" s="67">
        <f t="shared" si="112"/>
        <v>0</v>
      </c>
      <c r="AL258" s="71">
        <f t="shared" si="131"/>
        <v>0</v>
      </c>
      <c r="AN258" s="59">
        <f t="shared" si="132"/>
        <v>0</v>
      </c>
      <c r="AO258" s="58">
        <f>IF(H258=1,IF(D258&lt;HORAS!$B$104,HORAS!$D$104-HORAS!$B$104,HORAS!$D$104-D258),0)</f>
        <v>0</v>
      </c>
      <c r="AP258" s="58">
        <f>IF(H258=1,IF(E258&gt;HORAS!$C$104,HORAS!$C$104,E258),0)</f>
        <v>0</v>
      </c>
      <c r="AQ258" s="58">
        <f t="shared" si="133"/>
        <v>0</v>
      </c>
      <c r="AR258" s="72">
        <f t="shared" si="134"/>
        <v>0</v>
      </c>
      <c r="AS258" s="72">
        <f t="shared" si="135"/>
        <v>0</v>
      </c>
      <c r="AT258" s="68">
        <f>IF(AS258&lt;=HORAS!$B$115,0,IF(AS258&lt;=HORAS!$B$116,0.25,IF(AS258&lt;=HORAS!$B$117,0.5,IF(AS258&lt;=HORAS!$B$114,0.75,1))))</f>
        <v>0</v>
      </c>
      <c r="AU258" s="67">
        <f t="shared" si="136"/>
        <v>0</v>
      </c>
      <c r="AV258" s="59">
        <f>IF(H258=1,IF(E258&gt;HORAS!$C$104,E258-HORAS!$C$104),0)</f>
        <v>0</v>
      </c>
      <c r="AW258" s="67">
        <f t="shared" si="137"/>
        <v>0</v>
      </c>
      <c r="AX258" s="67">
        <f t="shared" si="138"/>
        <v>0</v>
      </c>
      <c r="AY258" s="68">
        <f>IF(AX258&lt;=HORAS!$B$115,0,IF(AX258&lt;=HORAS!$B$116,0.25,IF(AX258&lt;=HORAS!$B$117,0.5,IF(AX258&lt;=HORAS!$B$114,0.75,1))))</f>
        <v>0</v>
      </c>
      <c r="AZ258" s="67">
        <f t="shared" si="139"/>
        <v>0</v>
      </c>
      <c r="BA258" s="67"/>
    </row>
    <row r="259" spans="1:53" s="72" customFormat="1" hidden="1" x14ac:dyDescent="0.2">
      <c r="A259" s="64" t="s">
        <v>232</v>
      </c>
      <c r="B259" s="64" t="s">
        <v>7</v>
      </c>
      <c r="C259" s="61"/>
      <c r="D259" s="62"/>
      <c r="E259" s="59"/>
      <c r="F259" s="66">
        <f>IF(G259=1,0,IF(E259&gt;HORAS!$B$96,E259-HORAS!$B$96,))</f>
        <v>0</v>
      </c>
      <c r="G259" s="67">
        <f t="shared" si="113"/>
        <v>0</v>
      </c>
      <c r="H259" s="67">
        <f>IF(D259&gt;=HORAS!$B$103,1,0)</f>
        <v>0</v>
      </c>
      <c r="I259" s="68">
        <f t="shared" si="114"/>
        <v>0</v>
      </c>
      <c r="J259" s="68">
        <f>IF(I259&lt;=HORAS!$B$115,0,IF(I259&lt;=HORAS!$B$116,0.25,IF(I259&lt;=HORAS!$B$117,0.5,IF(I259&lt;=HORAS!$B$114,0.75,1))))</f>
        <v>0</v>
      </c>
      <c r="K259" s="69">
        <f>IF(G259=1,0,IF(E259&gt;HORAS!$B$97,E259-HORAS!$B$97,0))</f>
        <v>0</v>
      </c>
      <c r="L259" s="68">
        <f t="shared" si="115"/>
        <v>0</v>
      </c>
      <c r="M259" s="68">
        <f t="shared" si="116"/>
        <v>0</v>
      </c>
      <c r="N259" s="67">
        <f t="shared" si="117"/>
        <v>0</v>
      </c>
      <c r="O259" s="67">
        <f>IF(E259&lt;HORAS!$B$97,J259,0)</f>
        <v>0</v>
      </c>
      <c r="P259" s="67">
        <f t="shared" si="118"/>
        <v>0</v>
      </c>
      <c r="Q259" s="67">
        <f>IF(E259&gt;HORAS!$B$97,J259,0)</f>
        <v>0</v>
      </c>
      <c r="R259" s="67">
        <f t="shared" si="119"/>
        <v>0</v>
      </c>
      <c r="S259" s="67">
        <f t="shared" si="120"/>
        <v>0</v>
      </c>
      <c r="T259" s="67"/>
      <c r="U259" s="67">
        <f t="shared" si="121"/>
        <v>6</v>
      </c>
      <c r="V259" s="70" t="e">
        <f>VLOOKUP(C259,HORAS!$A$120:$A$137,1,FALSE)</f>
        <v>#N/A</v>
      </c>
      <c r="W259" s="67" t="b">
        <f t="shared" si="122"/>
        <v>1</v>
      </c>
      <c r="X259" s="59">
        <f t="shared" si="123"/>
        <v>0</v>
      </c>
      <c r="Y259" s="71">
        <f t="shared" si="124"/>
        <v>0</v>
      </c>
      <c r="Z259" s="71">
        <f t="shared" si="125"/>
        <v>0</v>
      </c>
      <c r="AA259" s="67">
        <f t="shared" si="126"/>
        <v>0</v>
      </c>
      <c r="AB259" s="67">
        <f t="shared" si="127"/>
        <v>0</v>
      </c>
      <c r="AC259" s="69">
        <f>IF(U259=7,IF(E259&gt;HORAS!$B$97,E259-HORAS!$B$97,0),IF(W259=FALSE,IF(E259&gt;HORAS!$B$97,E259-HORAS!$B$97,0),0))</f>
        <v>0</v>
      </c>
      <c r="AD259" s="71">
        <f t="shared" si="128"/>
        <v>0</v>
      </c>
      <c r="AE259" s="71">
        <f t="shared" si="129"/>
        <v>0</v>
      </c>
      <c r="AF259" s="68">
        <f>IF(AE259&lt;=HORAS!$B$115,0,IF(AE259&lt;=HORAS!$B$116,0.25,IF(AE259&lt;=HORAS!$B$117,0.5,IF(AE259&lt;=HORAS!$B$114,0.75,1))))</f>
        <v>0</v>
      </c>
      <c r="AG259" s="67">
        <f t="shared" si="130"/>
        <v>0</v>
      </c>
      <c r="AH259" s="67">
        <f>IF(AA259&gt;=8,IF(E259&lt;HORAS!$B$97,AF259,0),0)</f>
        <v>0</v>
      </c>
      <c r="AI259" s="67">
        <f>IF(E259&gt;=HORAS!$B$97,AF259,0)</f>
        <v>0</v>
      </c>
      <c r="AJ259" s="67">
        <f t="shared" si="112"/>
        <v>0</v>
      </c>
      <c r="AK259" s="67">
        <f t="shared" si="112"/>
        <v>0</v>
      </c>
      <c r="AL259" s="71">
        <f t="shared" si="131"/>
        <v>0</v>
      </c>
      <c r="AN259" s="59">
        <f t="shared" si="132"/>
        <v>0</v>
      </c>
      <c r="AO259" s="58">
        <f>IF(H259=1,IF(D259&lt;HORAS!$B$104,HORAS!$D$104-HORAS!$B$104,HORAS!$D$104-D259),0)</f>
        <v>0</v>
      </c>
      <c r="AP259" s="58">
        <f>IF(H259=1,IF(E259&gt;HORAS!$C$104,HORAS!$C$104,E259),0)</f>
        <v>0</v>
      </c>
      <c r="AQ259" s="58">
        <f t="shared" si="133"/>
        <v>0</v>
      </c>
      <c r="AR259" s="72">
        <f t="shared" si="134"/>
        <v>0</v>
      </c>
      <c r="AS259" s="72">
        <f t="shared" si="135"/>
        <v>0</v>
      </c>
      <c r="AT259" s="68">
        <f>IF(AS259&lt;=HORAS!$B$115,0,IF(AS259&lt;=HORAS!$B$116,0.25,IF(AS259&lt;=HORAS!$B$117,0.5,IF(AS259&lt;=HORAS!$B$114,0.75,1))))</f>
        <v>0</v>
      </c>
      <c r="AU259" s="67">
        <f t="shared" si="136"/>
        <v>0</v>
      </c>
      <c r="AV259" s="59">
        <f>IF(H259=1,IF(E259&gt;HORAS!$C$104,E259-HORAS!$C$104),0)</f>
        <v>0</v>
      </c>
      <c r="AW259" s="67">
        <f t="shared" si="137"/>
        <v>0</v>
      </c>
      <c r="AX259" s="67">
        <f t="shared" si="138"/>
        <v>0</v>
      </c>
      <c r="AY259" s="68">
        <f>IF(AX259&lt;=HORAS!$B$115,0,IF(AX259&lt;=HORAS!$B$116,0.25,IF(AX259&lt;=HORAS!$B$117,0.5,IF(AX259&lt;=HORAS!$B$114,0.75,1))))</f>
        <v>0</v>
      </c>
      <c r="AZ259" s="67">
        <f t="shared" si="139"/>
        <v>0</v>
      </c>
      <c r="BA259" s="67"/>
    </row>
    <row r="260" spans="1:53" s="72" customFormat="1" hidden="1" x14ac:dyDescent="0.2">
      <c r="A260" s="64" t="s">
        <v>232</v>
      </c>
      <c r="B260" s="64" t="s">
        <v>7</v>
      </c>
      <c r="C260" s="61"/>
      <c r="D260" s="62"/>
      <c r="E260" s="59"/>
      <c r="F260" s="66">
        <f>IF(G260=1,0,IF(E260&gt;HORAS!$B$96,E260-HORAS!$B$96,))</f>
        <v>0</v>
      </c>
      <c r="G260" s="67">
        <f t="shared" si="113"/>
        <v>0</v>
      </c>
      <c r="H260" s="67">
        <f>IF(D260&gt;=HORAS!$B$103,1,0)</f>
        <v>0</v>
      </c>
      <c r="I260" s="68">
        <f t="shared" si="114"/>
        <v>0</v>
      </c>
      <c r="J260" s="68">
        <f>IF(I260&lt;=HORAS!$B$115,0,IF(I260&lt;=HORAS!$B$116,0.25,IF(I260&lt;=HORAS!$B$117,0.5,IF(I260&lt;=HORAS!$B$114,0.75,1))))</f>
        <v>0</v>
      </c>
      <c r="K260" s="69">
        <f>IF(G260=1,0,IF(E260&gt;HORAS!$B$97,E260-HORAS!$B$97,0))</f>
        <v>0</v>
      </c>
      <c r="L260" s="68">
        <f t="shared" si="115"/>
        <v>0</v>
      </c>
      <c r="M260" s="68">
        <f t="shared" si="116"/>
        <v>0</v>
      </c>
      <c r="N260" s="67">
        <f t="shared" si="117"/>
        <v>0</v>
      </c>
      <c r="O260" s="67">
        <f>IF(E260&lt;HORAS!$B$97,J260,0)</f>
        <v>0</v>
      </c>
      <c r="P260" s="67">
        <f t="shared" si="118"/>
        <v>0</v>
      </c>
      <c r="Q260" s="67">
        <f>IF(E260&gt;HORAS!$B$97,J260,0)</f>
        <v>0</v>
      </c>
      <c r="R260" s="67">
        <f t="shared" si="119"/>
        <v>0</v>
      </c>
      <c r="S260" s="67">
        <f t="shared" si="120"/>
        <v>0</v>
      </c>
      <c r="T260" s="67"/>
      <c r="U260" s="67">
        <f t="shared" si="121"/>
        <v>6</v>
      </c>
      <c r="V260" s="70" t="e">
        <f>VLOOKUP(C260,HORAS!$A$120:$A$137,1,FALSE)</f>
        <v>#N/A</v>
      </c>
      <c r="W260" s="67" t="b">
        <f t="shared" si="122"/>
        <v>1</v>
      </c>
      <c r="X260" s="59">
        <f t="shared" si="123"/>
        <v>0</v>
      </c>
      <c r="Y260" s="71">
        <f t="shared" si="124"/>
        <v>0</v>
      </c>
      <c r="Z260" s="71">
        <f t="shared" si="125"/>
        <v>0</v>
      </c>
      <c r="AA260" s="67">
        <f t="shared" si="126"/>
        <v>0</v>
      </c>
      <c r="AB260" s="67">
        <f t="shared" si="127"/>
        <v>0</v>
      </c>
      <c r="AC260" s="69">
        <f>IF(U260=7,IF(E260&gt;HORAS!$B$97,E260-HORAS!$B$97,0),IF(W260=FALSE,IF(E260&gt;HORAS!$B$97,E260-HORAS!$B$97,0),0))</f>
        <v>0</v>
      </c>
      <c r="AD260" s="71">
        <f t="shared" si="128"/>
        <v>0</v>
      </c>
      <c r="AE260" s="71">
        <f t="shared" si="129"/>
        <v>0</v>
      </c>
      <c r="AF260" s="68">
        <f>IF(AE260&lt;=HORAS!$B$115,0,IF(AE260&lt;=HORAS!$B$116,0.25,IF(AE260&lt;=HORAS!$B$117,0.5,IF(AE260&lt;=HORAS!$B$114,0.75,1))))</f>
        <v>0</v>
      </c>
      <c r="AG260" s="67">
        <f t="shared" si="130"/>
        <v>0</v>
      </c>
      <c r="AH260" s="67">
        <f>IF(AA260&gt;=8,IF(E260&lt;HORAS!$B$97,AF260,0),0)</f>
        <v>0</v>
      </c>
      <c r="AI260" s="67">
        <f>IF(E260&gt;=HORAS!$B$97,AF260,0)</f>
        <v>0</v>
      </c>
      <c r="AJ260" s="67">
        <f t="shared" ref="AJ260:AK323" si="140">AA260+AG260</f>
        <v>0</v>
      </c>
      <c r="AK260" s="67">
        <f t="shared" si="140"/>
        <v>0</v>
      </c>
      <c r="AL260" s="71">
        <f t="shared" si="131"/>
        <v>0</v>
      </c>
      <c r="AN260" s="59">
        <f t="shared" si="132"/>
        <v>0</v>
      </c>
      <c r="AO260" s="58">
        <f>IF(H260=1,IF(D260&lt;HORAS!$B$104,HORAS!$D$104-HORAS!$B$104,HORAS!$D$104-D260),0)</f>
        <v>0</v>
      </c>
      <c r="AP260" s="58">
        <f>IF(H260=1,IF(E260&gt;HORAS!$C$104,HORAS!$C$104,E260),0)</f>
        <v>0</v>
      </c>
      <c r="AQ260" s="58">
        <f t="shared" si="133"/>
        <v>0</v>
      </c>
      <c r="AR260" s="72">
        <f t="shared" si="134"/>
        <v>0</v>
      </c>
      <c r="AS260" s="72">
        <f t="shared" si="135"/>
        <v>0</v>
      </c>
      <c r="AT260" s="68">
        <f>IF(AS260&lt;=HORAS!$B$115,0,IF(AS260&lt;=HORAS!$B$116,0.25,IF(AS260&lt;=HORAS!$B$117,0.5,IF(AS260&lt;=HORAS!$B$114,0.75,1))))</f>
        <v>0</v>
      </c>
      <c r="AU260" s="67">
        <f t="shared" si="136"/>
        <v>0</v>
      </c>
      <c r="AV260" s="59">
        <f>IF(H260=1,IF(E260&gt;HORAS!$C$104,E260-HORAS!$C$104),0)</f>
        <v>0</v>
      </c>
      <c r="AW260" s="67">
        <f t="shared" si="137"/>
        <v>0</v>
      </c>
      <c r="AX260" s="67">
        <f t="shared" si="138"/>
        <v>0</v>
      </c>
      <c r="AY260" s="68">
        <f>IF(AX260&lt;=HORAS!$B$115,0,IF(AX260&lt;=HORAS!$B$116,0.25,IF(AX260&lt;=HORAS!$B$117,0.5,IF(AX260&lt;=HORAS!$B$114,0.75,1))))</f>
        <v>0</v>
      </c>
      <c r="AZ260" s="67">
        <f t="shared" si="139"/>
        <v>0</v>
      </c>
      <c r="BA260" s="67"/>
    </row>
    <row r="261" spans="1:53" s="72" customFormat="1" hidden="1" x14ac:dyDescent="0.2">
      <c r="A261" s="64" t="s">
        <v>232</v>
      </c>
      <c r="B261" s="64" t="s">
        <v>7</v>
      </c>
      <c r="C261" s="61"/>
      <c r="D261" s="62"/>
      <c r="E261" s="63"/>
      <c r="F261" s="66">
        <f>IF(G261=1,0,IF(E261&gt;HORAS!$B$96,E261-HORAS!$B$96,))</f>
        <v>0</v>
      </c>
      <c r="G261" s="67">
        <f t="shared" si="113"/>
        <v>0</v>
      </c>
      <c r="H261" s="67">
        <f>IF(D261&gt;=HORAS!$B$103,1,0)</f>
        <v>0</v>
      </c>
      <c r="I261" s="68">
        <f t="shared" si="114"/>
        <v>0</v>
      </c>
      <c r="J261" s="68">
        <f>IF(I261&lt;=HORAS!$B$115,0,IF(I261&lt;=HORAS!$B$116,0.25,IF(I261&lt;=HORAS!$B$117,0.5,IF(I261&lt;=HORAS!$B$114,0.75,1))))</f>
        <v>0</v>
      </c>
      <c r="K261" s="69">
        <f>IF(G261=1,0,IF(E261&gt;HORAS!$B$97,E261-HORAS!$B$97,0))</f>
        <v>0</v>
      </c>
      <c r="L261" s="68">
        <f t="shared" si="115"/>
        <v>0</v>
      </c>
      <c r="M261" s="68">
        <f t="shared" si="116"/>
        <v>0</v>
      </c>
      <c r="N261" s="67">
        <f t="shared" si="117"/>
        <v>0</v>
      </c>
      <c r="O261" s="67">
        <f>IF(E261&lt;HORAS!$B$97,J261,0)</f>
        <v>0</v>
      </c>
      <c r="P261" s="67">
        <f t="shared" si="118"/>
        <v>0</v>
      </c>
      <c r="Q261" s="67">
        <f>IF(E261&gt;HORAS!$B$97,J261,0)</f>
        <v>0</v>
      </c>
      <c r="R261" s="67">
        <f t="shared" si="119"/>
        <v>0</v>
      </c>
      <c r="S261" s="67">
        <f t="shared" si="120"/>
        <v>0</v>
      </c>
      <c r="T261" s="67"/>
      <c r="U261" s="67">
        <f t="shared" si="121"/>
        <v>6</v>
      </c>
      <c r="V261" s="70" t="e">
        <f>VLOOKUP(C261,HORAS!$A$120:$A$137,1,FALSE)</f>
        <v>#N/A</v>
      </c>
      <c r="W261" s="67" t="b">
        <f t="shared" si="122"/>
        <v>1</v>
      </c>
      <c r="X261" s="59">
        <f t="shared" si="123"/>
        <v>0</v>
      </c>
      <c r="Y261" s="71">
        <f t="shared" si="124"/>
        <v>0</v>
      </c>
      <c r="Z261" s="71">
        <f t="shared" si="125"/>
        <v>0</v>
      </c>
      <c r="AA261" s="67">
        <f t="shared" si="126"/>
        <v>0</v>
      </c>
      <c r="AB261" s="67">
        <f t="shared" si="127"/>
        <v>0</v>
      </c>
      <c r="AC261" s="69">
        <f>IF(U261=7,IF(E261&gt;HORAS!$B$97,E261-HORAS!$B$97,0),IF(W261=FALSE,IF(E261&gt;HORAS!$B$97,E261-HORAS!$B$97,0),0))</f>
        <v>0</v>
      </c>
      <c r="AD261" s="71">
        <f t="shared" si="128"/>
        <v>0</v>
      </c>
      <c r="AE261" s="71">
        <f t="shared" si="129"/>
        <v>0</v>
      </c>
      <c r="AF261" s="68">
        <f>IF(AE261&lt;=HORAS!$B$115,0,IF(AE261&lt;=HORAS!$B$116,0.25,IF(AE261&lt;=HORAS!$B$117,0.5,IF(AE261&lt;=HORAS!$B$114,0.75,1))))</f>
        <v>0</v>
      </c>
      <c r="AG261" s="67">
        <f t="shared" si="130"/>
        <v>0</v>
      </c>
      <c r="AH261" s="67">
        <f>IF(AA261&gt;=8,IF(E261&lt;HORAS!$B$97,AF261,0),0)</f>
        <v>0</v>
      </c>
      <c r="AI261" s="67">
        <f>IF(E261&gt;=HORAS!$B$97,AF261,0)</f>
        <v>0</v>
      </c>
      <c r="AJ261" s="67">
        <f t="shared" si="140"/>
        <v>0</v>
      </c>
      <c r="AK261" s="67">
        <f t="shared" si="140"/>
        <v>0</v>
      </c>
      <c r="AL261" s="71">
        <f t="shared" si="131"/>
        <v>0</v>
      </c>
      <c r="AN261" s="59">
        <f t="shared" si="132"/>
        <v>0</v>
      </c>
      <c r="AO261" s="58">
        <f>IF(H261=1,IF(D261&lt;HORAS!$B$104,HORAS!$D$104-HORAS!$B$104,HORAS!$D$104-D261),0)</f>
        <v>0</v>
      </c>
      <c r="AP261" s="58">
        <f>IF(H261=1,IF(E261&gt;HORAS!$C$104,HORAS!$C$104,E261),0)</f>
        <v>0</v>
      </c>
      <c r="AQ261" s="58">
        <f t="shared" si="133"/>
        <v>0</v>
      </c>
      <c r="AR261" s="72">
        <f t="shared" si="134"/>
        <v>0</v>
      </c>
      <c r="AS261" s="72">
        <f t="shared" si="135"/>
        <v>0</v>
      </c>
      <c r="AT261" s="68">
        <f>IF(AS261&lt;=HORAS!$B$115,0,IF(AS261&lt;=HORAS!$B$116,0.25,IF(AS261&lt;=HORAS!$B$117,0.5,IF(AS261&lt;=HORAS!$B$114,0.75,1))))</f>
        <v>0</v>
      </c>
      <c r="AU261" s="67">
        <f t="shared" si="136"/>
        <v>0</v>
      </c>
      <c r="AV261" s="59">
        <f>IF(H261=1,IF(E261&gt;HORAS!$C$104,E261-HORAS!$C$104),0)</f>
        <v>0</v>
      </c>
      <c r="AW261" s="67">
        <f t="shared" si="137"/>
        <v>0</v>
      </c>
      <c r="AX261" s="67">
        <f t="shared" si="138"/>
        <v>0</v>
      </c>
      <c r="AY261" s="68">
        <f>IF(AX261&lt;=HORAS!$B$115,0,IF(AX261&lt;=HORAS!$B$116,0.25,IF(AX261&lt;=HORAS!$B$117,0.5,IF(AX261&lt;=HORAS!$B$114,0.75,1))))</f>
        <v>0</v>
      </c>
      <c r="AZ261" s="67">
        <f t="shared" si="139"/>
        <v>0</v>
      </c>
      <c r="BA261" s="67"/>
    </row>
    <row r="262" spans="1:53" s="72" customFormat="1" hidden="1" x14ac:dyDescent="0.2">
      <c r="A262" s="64" t="s">
        <v>232</v>
      </c>
      <c r="B262" s="64" t="s">
        <v>7</v>
      </c>
      <c r="C262" s="61"/>
      <c r="D262" s="62"/>
      <c r="E262" s="64"/>
      <c r="F262" s="66">
        <f>IF(G262=1,0,IF(E262&gt;HORAS!$B$96,E262-HORAS!$B$96,))</f>
        <v>0</v>
      </c>
      <c r="G262" s="67">
        <f t="shared" si="113"/>
        <v>0</v>
      </c>
      <c r="H262" s="67">
        <f>IF(D262&gt;=HORAS!$B$103,1,0)</f>
        <v>0</v>
      </c>
      <c r="I262" s="68">
        <f t="shared" si="114"/>
        <v>0</v>
      </c>
      <c r="J262" s="68">
        <f>IF(I262&lt;=HORAS!$B$115,0,IF(I262&lt;=HORAS!$B$116,0.25,IF(I262&lt;=HORAS!$B$117,0.5,IF(I262&lt;=HORAS!$B$114,0.75,1))))</f>
        <v>0</v>
      </c>
      <c r="K262" s="69">
        <f>IF(G262=1,0,IF(E262&gt;HORAS!$B$97,E262-HORAS!$B$97,0))</f>
        <v>0</v>
      </c>
      <c r="L262" s="68">
        <f t="shared" si="115"/>
        <v>0</v>
      </c>
      <c r="M262" s="68">
        <f t="shared" si="116"/>
        <v>0</v>
      </c>
      <c r="N262" s="67">
        <f t="shared" si="117"/>
        <v>0</v>
      </c>
      <c r="O262" s="67">
        <f>IF(E262&lt;HORAS!$B$97,J262,0)</f>
        <v>0</v>
      </c>
      <c r="P262" s="67">
        <f t="shared" si="118"/>
        <v>0</v>
      </c>
      <c r="Q262" s="67">
        <f>IF(E262&gt;HORAS!$B$97,J262,0)</f>
        <v>0</v>
      </c>
      <c r="R262" s="67">
        <f t="shared" si="119"/>
        <v>0</v>
      </c>
      <c r="S262" s="67">
        <f t="shared" si="120"/>
        <v>0</v>
      </c>
      <c r="T262" s="67"/>
      <c r="U262" s="67">
        <f t="shared" si="121"/>
        <v>6</v>
      </c>
      <c r="V262" s="70" t="e">
        <f>VLOOKUP(C262,HORAS!$A$120:$A$137,1,FALSE)</f>
        <v>#N/A</v>
      </c>
      <c r="W262" s="67" t="b">
        <f t="shared" si="122"/>
        <v>1</v>
      </c>
      <c r="X262" s="59">
        <f t="shared" si="123"/>
        <v>0</v>
      </c>
      <c r="Y262" s="71">
        <f t="shared" si="124"/>
        <v>0</v>
      </c>
      <c r="Z262" s="71">
        <f t="shared" si="125"/>
        <v>0</v>
      </c>
      <c r="AA262" s="67">
        <f t="shared" si="126"/>
        <v>0</v>
      </c>
      <c r="AB262" s="67">
        <f t="shared" si="127"/>
        <v>0</v>
      </c>
      <c r="AC262" s="69">
        <f>IF(U262=7,IF(E262&gt;HORAS!$B$97,E262-HORAS!$B$97,0),IF(W262=FALSE,IF(E262&gt;HORAS!$B$97,E262-HORAS!$B$97,0),0))</f>
        <v>0</v>
      </c>
      <c r="AD262" s="71">
        <f t="shared" si="128"/>
        <v>0</v>
      </c>
      <c r="AE262" s="71">
        <f t="shared" si="129"/>
        <v>0</v>
      </c>
      <c r="AF262" s="68">
        <f>IF(AE262&lt;=HORAS!$B$115,0,IF(AE262&lt;=HORAS!$B$116,0.25,IF(AE262&lt;=HORAS!$B$117,0.5,IF(AE262&lt;=HORAS!$B$114,0.75,1))))</f>
        <v>0</v>
      </c>
      <c r="AG262" s="67">
        <f t="shared" si="130"/>
        <v>0</v>
      </c>
      <c r="AH262" s="67">
        <f>IF(AA262&gt;=8,IF(E262&lt;HORAS!$B$97,AF262,0),0)</f>
        <v>0</v>
      </c>
      <c r="AI262" s="67">
        <f>IF(E262&gt;=HORAS!$B$97,AF262,0)</f>
        <v>0</v>
      </c>
      <c r="AJ262" s="67">
        <f t="shared" si="140"/>
        <v>0</v>
      </c>
      <c r="AK262" s="67">
        <f t="shared" si="140"/>
        <v>0</v>
      </c>
      <c r="AL262" s="71">
        <f t="shared" si="131"/>
        <v>0</v>
      </c>
      <c r="AN262" s="59">
        <f t="shared" si="132"/>
        <v>0</v>
      </c>
      <c r="AO262" s="58">
        <f>IF(H262=1,IF(D262&lt;HORAS!$B$104,HORAS!$D$104-HORAS!$B$104,HORAS!$D$104-D262),0)</f>
        <v>0</v>
      </c>
      <c r="AP262" s="58">
        <f>IF(H262=1,IF(E262&gt;HORAS!$C$104,HORAS!$C$104,E262),0)</f>
        <v>0</v>
      </c>
      <c r="AQ262" s="58">
        <f t="shared" si="133"/>
        <v>0</v>
      </c>
      <c r="AR262" s="72">
        <f t="shared" si="134"/>
        <v>0</v>
      </c>
      <c r="AS262" s="72">
        <f t="shared" si="135"/>
        <v>0</v>
      </c>
      <c r="AT262" s="68">
        <f>IF(AS262&lt;=HORAS!$B$115,0,IF(AS262&lt;=HORAS!$B$116,0.25,IF(AS262&lt;=HORAS!$B$117,0.5,IF(AS262&lt;=HORAS!$B$114,0.75,1))))</f>
        <v>0</v>
      </c>
      <c r="AU262" s="67">
        <f t="shared" si="136"/>
        <v>0</v>
      </c>
      <c r="AV262" s="59">
        <f>IF(H262=1,IF(E262&gt;HORAS!$C$104,E262-HORAS!$C$104),0)</f>
        <v>0</v>
      </c>
      <c r="AW262" s="67">
        <f t="shared" si="137"/>
        <v>0</v>
      </c>
      <c r="AX262" s="67">
        <f t="shared" si="138"/>
        <v>0</v>
      </c>
      <c r="AY262" s="68">
        <f>IF(AX262&lt;=HORAS!$B$115,0,IF(AX262&lt;=HORAS!$B$116,0.25,IF(AX262&lt;=HORAS!$B$117,0.5,IF(AX262&lt;=HORAS!$B$114,0.75,1))))</f>
        <v>0</v>
      </c>
      <c r="AZ262" s="67">
        <f t="shared" si="139"/>
        <v>0</v>
      </c>
      <c r="BA262" s="67"/>
    </row>
    <row r="263" spans="1:53" s="72" customFormat="1" hidden="1" x14ac:dyDescent="0.2">
      <c r="A263" s="64" t="s">
        <v>232</v>
      </c>
      <c r="B263" s="64" t="s">
        <v>7</v>
      </c>
      <c r="C263" s="61"/>
      <c r="D263" s="62"/>
      <c r="E263" s="64"/>
      <c r="F263" s="66">
        <f>IF(G263=1,0,IF(E263&gt;HORAS!$B$96,E263-HORAS!$B$96,))</f>
        <v>0</v>
      </c>
      <c r="G263" s="67">
        <f t="shared" si="113"/>
        <v>0</v>
      </c>
      <c r="H263" s="67">
        <f>IF(D263&gt;=HORAS!$B$103,1,0)</f>
        <v>0</v>
      </c>
      <c r="I263" s="68">
        <f t="shared" si="114"/>
        <v>0</v>
      </c>
      <c r="J263" s="68">
        <f>IF(I263&lt;=HORAS!$B$115,0,IF(I263&lt;=HORAS!$B$116,0.25,IF(I263&lt;=HORAS!$B$117,0.5,IF(I263&lt;=HORAS!$B$114,0.75,1))))</f>
        <v>0</v>
      </c>
      <c r="K263" s="69">
        <f>IF(G263=1,0,IF(E263&gt;HORAS!$B$97,E263-HORAS!$B$97,0))</f>
        <v>0</v>
      </c>
      <c r="L263" s="68">
        <f t="shared" si="115"/>
        <v>0</v>
      </c>
      <c r="M263" s="68">
        <f t="shared" si="116"/>
        <v>0</v>
      </c>
      <c r="N263" s="67">
        <f t="shared" si="117"/>
        <v>0</v>
      </c>
      <c r="O263" s="67">
        <f>IF(E263&lt;HORAS!$B$97,J263,0)</f>
        <v>0</v>
      </c>
      <c r="P263" s="67">
        <f t="shared" si="118"/>
        <v>0</v>
      </c>
      <c r="Q263" s="67">
        <f>IF(E263&gt;HORAS!$B$97,J263,0)</f>
        <v>0</v>
      </c>
      <c r="R263" s="67">
        <f t="shared" si="119"/>
        <v>0</v>
      </c>
      <c r="S263" s="67">
        <f t="shared" si="120"/>
        <v>0</v>
      </c>
      <c r="T263" s="67"/>
      <c r="U263" s="67">
        <f t="shared" si="121"/>
        <v>6</v>
      </c>
      <c r="V263" s="70" t="e">
        <f>VLOOKUP(C263,HORAS!$A$120:$A$137,1,FALSE)</f>
        <v>#N/A</v>
      </c>
      <c r="W263" s="67" t="b">
        <f t="shared" si="122"/>
        <v>1</v>
      </c>
      <c r="X263" s="59">
        <f t="shared" si="123"/>
        <v>0</v>
      </c>
      <c r="Y263" s="71">
        <f t="shared" si="124"/>
        <v>0</v>
      </c>
      <c r="Z263" s="71">
        <f t="shared" si="125"/>
        <v>0</v>
      </c>
      <c r="AA263" s="67">
        <f t="shared" si="126"/>
        <v>0</v>
      </c>
      <c r="AB263" s="67">
        <f t="shared" si="127"/>
        <v>0</v>
      </c>
      <c r="AC263" s="69">
        <f>IF(U263=7,IF(E263&gt;HORAS!$B$97,E263-HORAS!$B$97,0),IF(W263=FALSE,IF(E263&gt;HORAS!$B$97,E263-HORAS!$B$97,0),0))</f>
        <v>0</v>
      </c>
      <c r="AD263" s="71">
        <f t="shared" si="128"/>
        <v>0</v>
      </c>
      <c r="AE263" s="71">
        <f t="shared" si="129"/>
        <v>0</v>
      </c>
      <c r="AF263" s="68">
        <f>IF(AE263&lt;=HORAS!$B$115,0,IF(AE263&lt;=HORAS!$B$116,0.25,IF(AE263&lt;=HORAS!$B$117,0.5,IF(AE263&lt;=HORAS!$B$114,0.75,1))))</f>
        <v>0</v>
      </c>
      <c r="AG263" s="67">
        <f t="shared" si="130"/>
        <v>0</v>
      </c>
      <c r="AH263" s="67">
        <f>IF(AA263&gt;=8,IF(E263&lt;HORAS!$B$97,AF263,0),0)</f>
        <v>0</v>
      </c>
      <c r="AI263" s="67">
        <f>IF(E263&gt;=HORAS!$B$97,AF263,0)</f>
        <v>0</v>
      </c>
      <c r="AJ263" s="67">
        <f t="shared" si="140"/>
        <v>0</v>
      </c>
      <c r="AK263" s="67">
        <f t="shared" si="140"/>
        <v>0</v>
      </c>
      <c r="AL263" s="71">
        <f t="shared" si="131"/>
        <v>0</v>
      </c>
      <c r="AN263" s="59">
        <f t="shared" si="132"/>
        <v>0</v>
      </c>
      <c r="AO263" s="58">
        <f>IF(H263=1,IF(D263&lt;HORAS!$B$104,HORAS!$D$104-HORAS!$B$104,HORAS!$D$104-D263),0)</f>
        <v>0</v>
      </c>
      <c r="AP263" s="58">
        <f>IF(H263=1,IF(E263&gt;HORAS!$C$104,HORAS!$C$104,E263),0)</f>
        <v>0</v>
      </c>
      <c r="AQ263" s="58">
        <f t="shared" si="133"/>
        <v>0</v>
      </c>
      <c r="AR263" s="72">
        <f t="shared" si="134"/>
        <v>0</v>
      </c>
      <c r="AS263" s="72">
        <f t="shared" si="135"/>
        <v>0</v>
      </c>
      <c r="AT263" s="68">
        <f>IF(AS263&lt;=HORAS!$B$115,0,IF(AS263&lt;=HORAS!$B$116,0.25,IF(AS263&lt;=HORAS!$B$117,0.5,IF(AS263&lt;=HORAS!$B$114,0.75,1))))</f>
        <v>0</v>
      </c>
      <c r="AU263" s="67">
        <f t="shared" si="136"/>
        <v>0</v>
      </c>
      <c r="AV263" s="59">
        <f>IF(H263=1,IF(E263&gt;HORAS!$C$104,E263-HORAS!$C$104),0)</f>
        <v>0</v>
      </c>
      <c r="AW263" s="67">
        <f t="shared" si="137"/>
        <v>0</v>
      </c>
      <c r="AX263" s="67">
        <f t="shared" si="138"/>
        <v>0</v>
      </c>
      <c r="AY263" s="68">
        <f>IF(AX263&lt;=HORAS!$B$115,0,IF(AX263&lt;=HORAS!$B$116,0.25,IF(AX263&lt;=HORAS!$B$117,0.5,IF(AX263&lt;=HORAS!$B$114,0.75,1))))</f>
        <v>0</v>
      </c>
      <c r="AZ263" s="67">
        <f t="shared" si="139"/>
        <v>0</v>
      </c>
      <c r="BA263" s="67"/>
    </row>
    <row r="264" spans="1:53" s="72" customFormat="1" hidden="1" x14ac:dyDescent="0.2">
      <c r="A264" s="64" t="s">
        <v>232</v>
      </c>
      <c r="B264" s="64" t="s">
        <v>7</v>
      </c>
      <c r="C264" s="61"/>
      <c r="D264" s="62"/>
      <c r="E264" s="64"/>
      <c r="F264" s="66">
        <f>IF(G264=1,0,IF(E264&gt;HORAS!$B$96,E264-HORAS!$B$96,))</f>
        <v>0</v>
      </c>
      <c r="G264" s="67">
        <f t="shared" si="113"/>
        <v>0</v>
      </c>
      <c r="H264" s="67">
        <f>IF(D264&gt;=HORAS!$B$103,1,0)</f>
        <v>0</v>
      </c>
      <c r="I264" s="68">
        <f t="shared" si="114"/>
        <v>0</v>
      </c>
      <c r="J264" s="68">
        <f>IF(I264&lt;=HORAS!$B$115,0,IF(I264&lt;=HORAS!$B$116,0.25,IF(I264&lt;=HORAS!$B$117,0.5,IF(I264&lt;=HORAS!$B$114,0.75,1))))</f>
        <v>0</v>
      </c>
      <c r="K264" s="69">
        <f>IF(G264=1,0,IF(E264&gt;HORAS!$B$97,E264-HORAS!$B$97,0))</f>
        <v>0</v>
      </c>
      <c r="L264" s="68">
        <f t="shared" si="115"/>
        <v>0</v>
      </c>
      <c r="M264" s="68">
        <f t="shared" si="116"/>
        <v>0</v>
      </c>
      <c r="N264" s="67">
        <f t="shared" si="117"/>
        <v>0</v>
      </c>
      <c r="O264" s="67">
        <f>IF(E264&lt;HORAS!$B$97,J264,0)</f>
        <v>0</v>
      </c>
      <c r="P264" s="67">
        <f t="shared" si="118"/>
        <v>0</v>
      </c>
      <c r="Q264" s="67">
        <f>IF(E264&gt;HORAS!$B$97,J264,0)</f>
        <v>0</v>
      </c>
      <c r="R264" s="67">
        <f t="shared" si="119"/>
        <v>0</v>
      </c>
      <c r="S264" s="67">
        <f t="shared" si="120"/>
        <v>0</v>
      </c>
      <c r="T264" s="67"/>
      <c r="U264" s="67">
        <f t="shared" si="121"/>
        <v>6</v>
      </c>
      <c r="V264" s="70" t="e">
        <f>VLOOKUP(C264,HORAS!$A$120:$A$137,1,FALSE)</f>
        <v>#N/A</v>
      </c>
      <c r="W264" s="67" t="b">
        <f t="shared" si="122"/>
        <v>1</v>
      </c>
      <c r="X264" s="59">
        <f t="shared" si="123"/>
        <v>0</v>
      </c>
      <c r="Y264" s="71">
        <f t="shared" si="124"/>
        <v>0</v>
      </c>
      <c r="Z264" s="71">
        <f t="shared" si="125"/>
        <v>0</v>
      </c>
      <c r="AA264" s="67">
        <f t="shared" si="126"/>
        <v>0</v>
      </c>
      <c r="AB264" s="67">
        <f t="shared" si="127"/>
        <v>0</v>
      </c>
      <c r="AC264" s="69">
        <f>IF(U264=7,IF(E264&gt;HORAS!$B$97,E264-HORAS!$B$97,0),IF(W264=FALSE,IF(E264&gt;HORAS!$B$97,E264-HORAS!$B$97,0),0))</f>
        <v>0</v>
      </c>
      <c r="AD264" s="71">
        <f t="shared" si="128"/>
        <v>0</v>
      </c>
      <c r="AE264" s="71">
        <f t="shared" si="129"/>
        <v>0</v>
      </c>
      <c r="AF264" s="68">
        <f>IF(AE264&lt;=HORAS!$B$115,0,IF(AE264&lt;=HORAS!$B$116,0.25,IF(AE264&lt;=HORAS!$B$117,0.5,IF(AE264&lt;=HORAS!$B$114,0.75,1))))</f>
        <v>0</v>
      </c>
      <c r="AG264" s="67">
        <f t="shared" si="130"/>
        <v>0</v>
      </c>
      <c r="AH264" s="67">
        <f>IF(AA264&gt;=8,IF(E264&lt;HORAS!$B$97,AF264,0),0)</f>
        <v>0</v>
      </c>
      <c r="AI264" s="67">
        <f>IF(E264&gt;=HORAS!$B$97,AF264,0)</f>
        <v>0</v>
      </c>
      <c r="AJ264" s="67">
        <f t="shared" si="140"/>
        <v>0</v>
      </c>
      <c r="AK264" s="67">
        <f t="shared" si="140"/>
        <v>0</v>
      </c>
      <c r="AL264" s="71">
        <f t="shared" si="131"/>
        <v>0</v>
      </c>
      <c r="AN264" s="59">
        <f t="shared" si="132"/>
        <v>0</v>
      </c>
      <c r="AO264" s="58">
        <f>IF(H264=1,IF(D264&lt;HORAS!$B$104,HORAS!$D$104-HORAS!$B$104,HORAS!$D$104-D264),0)</f>
        <v>0</v>
      </c>
      <c r="AP264" s="58">
        <f>IF(H264=1,IF(E264&gt;HORAS!$C$104,HORAS!$C$104,E264),0)</f>
        <v>0</v>
      </c>
      <c r="AQ264" s="58">
        <f t="shared" si="133"/>
        <v>0</v>
      </c>
      <c r="AR264" s="72">
        <f t="shared" si="134"/>
        <v>0</v>
      </c>
      <c r="AS264" s="72">
        <f t="shared" si="135"/>
        <v>0</v>
      </c>
      <c r="AT264" s="68">
        <f>IF(AS264&lt;=HORAS!$B$115,0,IF(AS264&lt;=HORAS!$B$116,0.25,IF(AS264&lt;=HORAS!$B$117,0.5,IF(AS264&lt;=HORAS!$B$114,0.75,1))))</f>
        <v>0</v>
      </c>
      <c r="AU264" s="67">
        <f t="shared" si="136"/>
        <v>0</v>
      </c>
      <c r="AV264" s="59">
        <f>IF(H264=1,IF(E264&gt;HORAS!$C$104,E264-HORAS!$C$104),0)</f>
        <v>0</v>
      </c>
      <c r="AW264" s="67">
        <f t="shared" si="137"/>
        <v>0</v>
      </c>
      <c r="AX264" s="67">
        <f t="shared" si="138"/>
        <v>0</v>
      </c>
      <c r="AY264" s="68">
        <f>IF(AX264&lt;=HORAS!$B$115,0,IF(AX264&lt;=HORAS!$B$116,0.25,IF(AX264&lt;=HORAS!$B$117,0.5,IF(AX264&lt;=HORAS!$B$114,0.75,1))))</f>
        <v>0</v>
      </c>
      <c r="AZ264" s="67">
        <f t="shared" si="139"/>
        <v>0</v>
      </c>
      <c r="BA264" s="67"/>
    </row>
    <row r="265" spans="1:53" s="72" customFormat="1" hidden="1" x14ac:dyDescent="0.2">
      <c r="A265" s="64" t="s">
        <v>232</v>
      </c>
      <c r="B265" s="64" t="s">
        <v>7</v>
      </c>
      <c r="C265" s="61"/>
      <c r="D265" s="62"/>
      <c r="E265" s="64"/>
      <c r="F265" s="66">
        <f>IF(G265=1,0,IF(E265&gt;HORAS!$B$96,E265-HORAS!$B$96,))</f>
        <v>0</v>
      </c>
      <c r="G265" s="67">
        <f t="shared" si="113"/>
        <v>0</v>
      </c>
      <c r="H265" s="67">
        <f>IF(D265&gt;=HORAS!$B$103,1,0)</f>
        <v>0</v>
      </c>
      <c r="I265" s="68">
        <f t="shared" si="114"/>
        <v>0</v>
      </c>
      <c r="J265" s="68">
        <f>IF(I265&lt;=HORAS!$B$115,0,IF(I265&lt;=HORAS!$B$116,0.25,IF(I265&lt;=HORAS!$B$117,0.5,IF(I265&lt;=HORAS!$B$114,0.75,1))))</f>
        <v>0</v>
      </c>
      <c r="K265" s="69">
        <f>IF(G265=1,0,IF(E265&gt;HORAS!$B$97,E265-HORAS!$B$97,0))</f>
        <v>0</v>
      </c>
      <c r="L265" s="68">
        <f t="shared" si="115"/>
        <v>0</v>
      </c>
      <c r="M265" s="68">
        <f t="shared" si="116"/>
        <v>0</v>
      </c>
      <c r="N265" s="67">
        <f t="shared" si="117"/>
        <v>0</v>
      </c>
      <c r="O265" s="67">
        <f>IF(E265&lt;HORAS!$B$97,J265,0)</f>
        <v>0</v>
      </c>
      <c r="P265" s="67">
        <f t="shared" si="118"/>
        <v>0</v>
      </c>
      <c r="Q265" s="67">
        <f>IF(E265&gt;HORAS!$B$97,J265,0)</f>
        <v>0</v>
      </c>
      <c r="R265" s="67">
        <f t="shared" si="119"/>
        <v>0</v>
      </c>
      <c r="S265" s="67">
        <f t="shared" si="120"/>
        <v>0</v>
      </c>
      <c r="T265" s="67"/>
      <c r="U265" s="67">
        <f t="shared" si="121"/>
        <v>6</v>
      </c>
      <c r="V265" s="70" t="e">
        <f>VLOOKUP(C265,HORAS!$A$120:$A$137,1,FALSE)</f>
        <v>#N/A</v>
      </c>
      <c r="W265" s="67" t="b">
        <f t="shared" si="122"/>
        <v>1</v>
      </c>
      <c r="X265" s="59">
        <f t="shared" si="123"/>
        <v>0</v>
      </c>
      <c r="Y265" s="71">
        <f t="shared" si="124"/>
        <v>0</v>
      </c>
      <c r="Z265" s="71">
        <f t="shared" si="125"/>
        <v>0</v>
      </c>
      <c r="AA265" s="67">
        <f t="shared" si="126"/>
        <v>0</v>
      </c>
      <c r="AB265" s="67">
        <f t="shared" si="127"/>
        <v>0</v>
      </c>
      <c r="AC265" s="69">
        <f>IF(U265=7,IF(E265&gt;HORAS!$B$97,E265-HORAS!$B$97,0),IF(W265=FALSE,IF(E265&gt;HORAS!$B$97,E265-HORAS!$B$97,0),0))</f>
        <v>0</v>
      </c>
      <c r="AD265" s="71">
        <f t="shared" si="128"/>
        <v>0</v>
      </c>
      <c r="AE265" s="71">
        <f t="shared" si="129"/>
        <v>0</v>
      </c>
      <c r="AF265" s="68">
        <f>IF(AE265&lt;=HORAS!$B$115,0,IF(AE265&lt;=HORAS!$B$116,0.25,IF(AE265&lt;=HORAS!$B$117,0.5,IF(AE265&lt;=HORAS!$B$114,0.75,1))))</f>
        <v>0</v>
      </c>
      <c r="AG265" s="67">
        <f t="shared" si="130"/>
        <v>0</v>
      </c>
      <c r="AH265" s="67">
        <f>IF(AA265&gt;=8,IF(E265&lt;HORAS!$B$97,AF265,0),0)</f>
        <v>0</v>
      </c>
      <c r="AI265" s="67">
        <f>IF(E265&gt;=HORAS!$B$97,AF265,0)</f>
        <v>0</v>
      </c>
      <c r="AJ265" s="67">
        <f t="shared" si="140"/>
        <v>0</v>
      </c>
      <c r="AK265" s="67">
        <f t="shared" si="140"/>
        <v>0</v>
      </c>
      <c r="AL265" s="71">
        <f t="shared" si="131"/>
        <v>0</v>
      </c>
      <c r="AN265" s="59">
        <f t="shared" si="132"/>
        <v>0</v>
      </c>
      <c r="AO265" s="58">
        <f>IF(H265=1,IF(D265&lt;HORAS!$B$104,HORAS!$D$104-HORAS!$B$104,HORAS!$D$104-D265),0)</f>
        <v>0</v>
      </c>
      <c r="AP265" s="58">
        <f>IF(H265=1,IF(E265&gt;HORAS!$C$104,HORAS!$C$104,E265),0)</f>
        <v>0</v>
      </c>
      <c r="AQ265" s="58">
        <f t="shared" si="133"/>
        <v>0</v>
      </c>
      <c r="AR265" s="72">
        <f t="shared" si="134"/>
        <v>0</v>
      </c>
      <c r="AS265" s="72">
        <f t="shared" si="135"/>
        <v>0</v>
      </c>
      <c r="AT265" s="68">
        <f>IF(AS265&lt;=HORAS!$B$115,0,IF(AS265&lt;=HORAS!$B$116,0.25,IF(AS265&lt;=HORAS!$B$117,0.5,IF(AS265&lt;=HORAS!$B$114,0.75,1))))</f>
        <v>0</v>
      </c>
      <c r="AU265" s="67">
        <f t="shared" si="136"/>
        <v>0</v>
      </c>
      <c r="AV265" s="59">
        <f>IF(H265=1,IF(E265&gt;HORAS!$C$104,E265-HORAS!$C$104),0)</f>
        <v>0</v>
      </c>
      <c r="AW265" s="67">
        <f t="shared" si="137"/>
        <v>0</v>
      </c>
      <c r="AX265" s="67">
        <f t="shared" si="138"/>
        <v>0</v>
      </c>
      <c r="AY265" s="68">
        <f>IF(AX265&lt;=HORAS!$B$115,0,IF(AX265&lt;=HORAS!$B$116,0.25,IF(AX265&lt;=HORAS!$B$117,0.5,IF(AX265&lt;=HORAS!$B$114,0.75,1))))</f>
        <v>0</v>
      </c>
      <c r="AZ265" s="67">
        <f t="shared" si="139"/>
        <v>0</v>
      </c>
      <c r="BA265" s="67"/>
    </row>
    <row r="266" spans="1:53" s="72" customFormat="1" hidden="1" x14ac:dyDescent="0.2">
      <c r="A266" s="64" t="s">
        <v>232</v>
      </c>
      <c r="B266" s="64" t="s">
        <v>7</v>
      </c>
      <c r="C266" s="61"/>
      <c r="D266" s="62"/>
      <c r="E266" s="64"/>
      <c r="F266" s="66">
        <f>IF(G266=1,0,IF(E266&gt;HORAS!$B$96,E266-HORAS!$B$96,))</f>
        <v>0</v>
      </c>
      <c r="G266" s="67">
        <f t="shared" si="113"/>
        <v>0</v>
      </c>
      <c r="H266" s="67">
        <f>IF(D266&gt;=HORAS!$B$103,1,0)</f>
        <v>0</v>
      </c>
      <c r="I266" s="68">
        <f t="shared" si="114"/>
        <v>0</v>
      </c>
      <c r="J266" s="68">
        <f>IF(I266&lt;=HORAS!$B$115,0,IF(I266&lt;=HORAS!$B$116,0.25,IF(I266&lt;=HORAS!$B$117,0.5,IF(I266&lt;=HORAS!$B$114,0.75,1))))</f>
        <v>0</v>
      </c>
      <c r="K266" s="69">
        <f>IF(G266=1,0,IF(E266&gt;HORAS!$B$97,E266-HORAS!$B$97,0))</f>
        <v>0</v>
      </c>
      <c r="L266" s="68">
        <f t="shared" si="115"/>
        <v>0</v>
      </c>
      <c r="M266" s="68">
        <f t="shared" si="116"/>
        <v>0</v>
      </c>
      <c r="N266" s="67">
        <f t="shared" si="117"/>
        <v>0</v>
      </c>
      <c r="O266" s="67">
        <f>IF(E266&lt;HORAS!$B$97,J266,0)</f>
        <v>0</v>
      </c>
      <c r="P266" s="67">
        <f t="shared" si="118"/>
        <v>0</v>
      </c>
      <c r="Q266" s="67">
        <f>IF(E266&gt;HORAS!$B$97,J266,0)</f>
        <v>0</v>
      </c>
      <c r="R266" s="67">
        <f t="shared" si="119"/>
        <v>0</v>
      </c>
      <c r="S266" s="67">
        <f t="shared" si="120"/>
        <v>0</v>
      </c>
      <c r="T266" s="67"/>
      <c r="U266" s="67">
        <f t="shared" si="121"/>
        <v>6</v>
      </c>
      <c r="V266" s="70" t="e">
        <f>VLOOKUP(C266,HORAS!$A$120:$A$137,1,FALSE)</f>
        <v>#N/A</v>
      </c>
      <c r="W266" s="67" t="b">
        <f t="shared" si="122"/>
        <v>1</v>
      </c>
      <c r="X266" s="59">
        <f t="shared" si="123"/>
        <v>0</v>
      </c>
      <c r="Y266" s="71">
        <f t="shared" si="124"/>
        <v>0</v>
      </c>
      <c r="Z266" s="71">
        <f t="shared" si="125"/>
        <v>0</v>
      </c>
      <c r="AA266" s="67">
        <f t="shared" si="126"/>
        <v>0</v>
      </c>
      <c r="AB266" s="67">
        <f t="shared" si="127"/>
        <v>0</v>
      </c>
      <c r="AC266" s="69">
        <f>IF(U266=7,IF(E266&gt;HORAS!$B$97,E266-HORAS!$B$97,0),IF(W266=FALSE,IF(E266&gt;HORAS!$B$97,E266-HORAS!$B$97,0),0))</f>
        <v>0</v>
      </c>
      <c r="AD266" s="71">
        <f t="shared" si="128"/>
        <v>0</v>
      </c>
      <c r="AE266" s="71">
        <f t="shared" si="129"/>
        <v>0</v>
      </c>
      <c r="AF266" s="68">
        <f>IF(AE266&lt;=HORAS!$B$115,0,IF(AE266&lt;=HORAS!$B$116,0.25,IF(AE266&lt;=HORAS!$B$117,0.5,IF(AE266&lt;=HORAS!$B$114,0.75,1))))</f>
        <v>0</v>
      </c>
      <c r="AG266" s="67">
        <f t="shared" si="130"/>
        <v>0</v>
      </c>
      <c r="AH266" s="67">
        <f>IF(AA266&gt;=8,IF(E266&lt;HORAS!$B$97,AF266,0),0)</f>
        <v>0</v>
      </c>
      <c r="AI266" s="67">
        <f>IF(E266&gt;=HORAS!$B$97,AF266,0)</f>
        <v>0</v>
      </c>
      <c r="AJ266" s="67">
        <f t="shared" si="140"/>
        <v>0</v>
      </c>
      <c r="AK266" s="67">
        <f t="shared" si="140"/>
        <v>0</v>
      </c>
      <c r="AL266" s="71">
        <f t="shared" si="131"/>
        <v>0</v>
      </c>
      <c r="AN266" s="59">
        <f t="shared" si="132"/>
        <v>0</v>
      </c>
      <c r="AO266" s="58">
        <f>IF(H266=1,IF(D266&lt;HORAS!$B$104,HORAS!$D$104-HORAS!$B$104,HORAS!$D$104-D266),0)</f>
        <v>0</v>
      </c>
      <c r="AP266" s="58">
        <f>IF(H266=1,IF(E266&gt;HORAS!$C$104,HORAS!$C$104,E266),0)</f>
        <v>0</v>
      </c>
      <c r="AQ266" s="58">
        <f t="shared" si="133"/>
        <v>0</v>
      </c>
      <c r="AR266" s="72">
        <f t="shared" si="134"/>
        <v>0</v>
      </c>
      <c r="AS266" s="72">
        <f t="shared" si="135"/>
        <v>0</v>
      </c>
      <c r="AT266" s="68">
        <f>IF(AS266&lt;=HORAS!$B$115,0,IF(AS266&lt;=HORAS!$B$116,0.25,IF(AS266&lt;=HORAS!$B$117,0.5,IF(AS266&lt;=HORAS!$B$114,0.75,1))))</f>
        <v>0</v>
      </c>
      <c r="AU266" s="67">
        <f t="shared" si="136"/>
        <v>0</v>
      </c>
      <c r="AV266" s="59">
        <f>IF(H266=1,IF(E266&gt;HORAS!$C$104,E266-HORAS!$C$104),0)</f>
        <v>0</v>
      </c>
      <c r="AW266" s="67">
        <f t="shared" si="137"/>
        <v>0</v>
      </c>
      <c r="AX266" s="67">
        <f t="shared" si="138"/>
        <v>0</v>
      </c>
      <c r="AY266" s="68">
        <f>IF(AX266&lt;=HORAS!$B$115,0,IF(AX266&lt;=HORAS!$B$116,0.25,IF(AX266&lt;=HORAS!$B$117,0.5,IF(AX266&lt;=HORAS!$B$114,0.75,1))))</f>
        <v>0</v>
      </c>
      <c r="AZ266" s="67">
        <f t="shared" si="139"/>
        <v>0</v>
      </c>
      <c r="BA266" s="67"/>
    </row>
    <row r="267" spans="1:53" s="72" customFormat="1" hidden="1" x14ac:dyDescent="0.2">
      <c r="A267" s="64" t="s">
        <v>232</v>
      </c>
      <c r="B267" s="64" t="s">
        <v>7</v>
      </c>
      <c r="C267" s="61"/>
      <c r="D267" s="62"/>
      <c r="E267" s="64"/>
      <c r="F267" s="66">
        <f>IF(G267=1,0,IF(E267&gt;HORAS!$B$96,E267-HORAS!$B$96,))</f>
        <v>0</v>
      </c>
      <c r="G267" s="67">
        <f t="shared" si="113"/>
        <v>0</v>
      </c>
      <c r="H267" s="67">
        <f>IF(D267&gt;=HORAS!$B$103,1,0)</f>
        <v>0</v>
      </c>
      <c r="I267" s="68">
        <f t="shared" si="114"/>
        <v>0</v>
      </c>
      <c r="J267" s="68">
        <f>IF(I267&lt;=HORAS!$B$115,0,IF(I267&lt;=HORAS!$B$116,0.25,IF(I267&lt;=HORAS!$B$117,0.5,IF(I267&lt;=HORAS!$B$114,0.75,1))))</f>
        <v>0</v>
      </c>
      <c r="K267" s="69">
        <f>IF(G267=1,0,IF(E267&gt;HORAS!$B$97,E267-HORAS!$B$97,0))</f>
        <v>0</v>
      </c>
      <c r="L267" s="68">
        <f t="shared" si="115"/>
        <v>0</v>
      </c>
      <c r="M267" s="68">
        <f t="shared" si="116"/>
        <v>0</v>
      </c>
      <c r="N267" s="67">
        <f t="shared" si="117"/>
        <v>0</v>
      </c>
      <c r="O267" s="67">
        <f>IF(E267&lt;HORAS!$B$97,J267,0)</f>
        <v>0</v>
      </c>
      <c r="P267" s="67">
        <f t="shared" si="118"/>
        <v>0</v>
      </c>
      <c r="Q267" s="67">
        <f>IF(E267&gt;HORAS!$B$97,J267,0)</f>
        <v>0</v>
      </c>
      <c r="R267" s="67">
        <f t="shared" si="119"/>
        <v>0</v>
      </c>
      <c r="S267" s="67">
        <f t="shared" si="120"/>
        <v>0</v>
      </c>
      <c r="T267" s="67"/>
      <c r="U267" s="67">
        <f t="shared" si="121"/>
        <v>6</v>
      </c>
      <c r="V267" s="70" t="e">
        <f>VLOOKUP(C267,HORAS!$A$120:$A$137,1,FALSE)</f>
        <v>#N/A</v>
      </c>
      <c r="W267" s="67" t="b">
        <f t="shared" si="122"/>
        <v>1</v>
      </c>
      <c r="X267" s="59">
        <f t="shared" si="123"/>
        <v>0</v>
      </c>
      <c r="Y267" s="71">
        <f t="shared" si="124"/>
        <v>0</v>
      </c>
      <c r="Z267" s="71">
        <f t="shared" si="125"/>
        <v>0</v>
      </c>
      <c r="AA267" s="67">
        <f t="shared" si="126"/>
        <v>0</v>
      </c>
      <c r="AB267" s="67">
        <f t="shared" si="127"/>
        <v>0</v>
      </c>
      <c r="AC267" s="69">
        <f>IF(U267=7,IF(E267&gt;HORAS!$B$97,E267-HORAS!$B$97,0),IF(W267=FALSE,IF(E267&gt;HORAS!$B$97,E267-HORAS!$B$97,0),0))</f>
        <v>0</v>
      </c>
      <c r="AD267" s="71">
        <f t="shared" si="128"/>
        <v>0</v>
      </c>
      <c r="AE267" s="71">
        <f t="shared" si="129"/>
        <v>0</v>
      </c>
      <c r="AF267" s="68">
        <f>IF(AE267&lt;=HORAS!$B$115,0,IF(AE267&lt;=HORAS!$B$116,0.25,IF(AE267&lt;=HORAS!$B$117,0.5,IF(AE267&lt;=HORAS!$B$114,0.75,1))))</f>
        <v>0</v>
      </c>
      <c r="AG267" s="67">
        <f t="shared" si="130"/>
        <v>0</v>
      </c>
      <c r="AH267" s="67">
        <f>IF(AA267&gt;=8,IF(E267&lt;HORAS!$B$97,AF267,0),0)</f>
        <v>0</v>
      </c>
      <c r="AI267" s="67">
        <f>IF(E267&gt;=HORAS!$B$97,AF267,0)</f>
        <v>0</v>
      </c>
      <c r="AJ267" s="67">
        <f t="shared" si="140"/>
        <v>0</v>
      </c>
      <c r="AK267" s="67">
        <f t="shared" si="140"/>
        <v>0</v>
      </c>
      <c r="AL267" s="71">
        <f t="shared" si="131"/>
        <v>0</v>
      </c>
      <c r="AN267" s="59">
        <f t="shared" si="132"/>
        <v>0</v>
      </c>
      <c r="AO267" s="58">
        <f>IF(H267=1,IF(D267&lt;HORAS!$B$104,HORAS!$D$104-HORAS!$B$104,HORAS!$D$104-D267),0)</f>
        <v>0</v>
      </c>
      <c r="AP267" s="58">
        <f>IF(H267=1,IF(E267&gt;HORAS!$C$104,HORAS!$C$104,E267),0)</f>
        <v>0</v>
      </c>
      <c r="AQ267" s="58">
        <f t="shared" si="133"/>
        <v>0</v>
      </c>
      <c r="AR267" s="72">
        <f t="shared" si="134"/>
        <v>0</v>
      </c>
      <c r="AS267" s="72">
        <f t="shared" si="135"/>
        <v>0</v>
      </c>
      <c r="AT267" s="68">
        <f>IF(AS267&lt;=HORAS!$B$115,0,IF(AS267&lt;=HORAS!$B$116,0.25,IF(AS267&lt;=HORAS!$B$117,0.5,IF(AS267&lt;=HORAS!$B$114,0.75,1))))</f>
        <v>0</v>
      </c>
      <c r="AU267" s="67">
        <f t="shared" si="136"/>
        <v>0</v>
      </c>
      <c r="AV267" s="59">
        <f>IF(H267=1,IF(E267&gt;HORAS!$C$104,E267-HORAS!$C$104),0)</f>
        <v>0</v>
      </c>
      <c r="AW267" s="67">
        <f t="shared" si="137"/>
        <v>0</v>
      </c>
      <c r="AX267" s="67">
        <f t="shared" si="138"/>
        <v>0</v>
      </c>
      <c r="AY267" s="68">
        <f>IF(AX267&lt;=HORAS!$B$115,0,IF(AX267&lt;=HORAS!$B$116,0.25,IF(AX267&lt;=HORAS!$B$117,0.5,IF(AX267&lt;=HORAS!$B$114,0.75,1))))</f>
        <v>0</v>
      </c>
      <c r="AZ267" s="67">
        <f t="shared" si="139"/>
        <v>0</v>
      </c>
      <c r="BA267" s="67"/>
    </row>
    <row r="268" spans="1:53" s="72" customFormat="1" hidden="1" x14ac:dyDescent="0.2">
      <c r="A268" s="64" t="s">
        <v>232</v>
      </c>
      <c r="B268" s="64" t="s">
        <v>7</v>
      </c>
      <c r="C268" s="61"/>
      <c r="D268" s="62"/>
      <c r="E268" s="64"/>
      <c r="F268" s="66">
        <f>IF(G268=1,0,IF(E268&gt;HORAS!$B$96,E268-HORAS!$B$96,))</f>
        <v>0</v>
      </c>
      <c r="G268" s="67">
        <f t="shared" si="113"/>
        <v>0</v>
      </c>
      <c r="H268" s="67">
        <f>IF(D268&gt;=HORAS!$B$103,1,0)</f>
        <v>0</v>
      </c>
      <c r="I268" s="68">
        <f t="shared" si="114"/>
        <v>0</v>
      </c>
      <c r="J268" s="68">
        <f>IF(I268&lt;=HORAS!$B$115,0,IF(I268&lt;=HORAS!$B$116,0.25,IF(I268&lt;=HORAS!$B$117,0.5,IF(I268&lt;=HORAS!$B$114,0.75,1))))</f>
        <v>0</v>
      </c>
      <c r="K268" s="69">
        <f>IF(G268=1,0,IF(E268&gt;HORAS!$B$97,E268-HORAS!$B$97,0))</f>
        <v>0</v>
      </c>
      <c r="L268" s="68">
        <f t="shared" si="115"/>
        <v>0</v>
      </c>
      <c r="M268" s="68">
        <f t="shared" si="116"/>
        <v>0</v>
      </c>
      <c r="N268" s="67">
        <f t="shared" si="117"/>
        <v>0</v>
      </c>
      <c r="O268" s="67">
        <f>IF(E268&lt;HORAS!$B$97,J268,0)</f>
        <v>0</v>
      </c>
      <c r="P268" s="67">
        <f t="shared" si="118"/>
        <v>0</v>
      </c>
      <c r="Q268" s="67">
        <f>IF(E268&gt;HORAS!$B$97,J268,0)</f>
        <v>0</v>
      </c>
      <c r="R268" s="67">
        <f t="shared" si="119"/>
        <v>0</v>
      </c>
      <c r="S268" s="67">
        <f t="shared" si="120"/>
        <v>0</v>
      </c>
      <c r="T268" s="67"/>
      <c r="U268" s="67">
        <f t="shared" si="121"/>
        <v>6</v>
      </c>
      <c r="V268" s="70" t="e">
        <f>VLOOKUP(C268,HORAS!$A$120:$A$137,1,FALSE)</f>
        <v>#N/A</v>
      </c>
      <c r="W268" s="67" t="b">
        <f t="shared" si="122"/>
        <v>1</v>
      </c>
      <c r="X268" s="59">
        <f t="shared" si="123"/>
        <v>0</v>
      </c>
      <c r="Y268" s="71">
        <f t="shared" si="124"/>
        <v>0</v>
      </c>
      <c r="Z268" s="71">
        <f t="shared" si="125"/>
        <v>0</v>
      </c>
      <c r="AA268" s="67">
        <f t="shared" si="126"/>
        <v>0</v>
      </c>
      <c r="AB268" s="67">
        <f t="shared" si="127"/>
        <v>0</v>
      </c>
      <c r="AC268" s="69">
        <f>IF(U268=7,IF(E268&gt;HORAS!$B$97,E268-HORAS!$B$97,0),IF(W268=FALSE,IF(E268&gt;HORAS!$B$97,E268-HORAS!$B$97,0),0))</f>
        <v>0</v>
      </c>
      <c r="AD268" s="71">
        <f t="shared" si="128"/>
        <v>0</v>
      </c>
      <c r="AE268" s="71">
        <f t="shared" si="129"/>
        <v>0</v>
      </c>
      <c r="AF268" s="68">
        <f>IF(AE268&lt;=HORAS!$B$115,0,IF(AE268&lt;=HORAS!$B$116,0.25,IF(AE268&lt;=HORAS!$B$117,0.5,IF(AE268&lt;=HORAS!$B$114,0.75,1))))</f>
        <v>0</v>
      </c>
      <c r="AG268" s="67">
        <f t="shared" si="130"/>
        <v>0</v>
      </c>
      <c r="AH268" s="67">
        <f>IF(AA268&gt;=8,IF(E268&lt;HORAS!$B$97,AF268,0),0)</f>
        <v>0</v>
      </c>
      <c r="AI268" s="67">
        <f>IF(E268&gt;=HORAS!$B$97,AF268,0)</f>
        <v>0</v>
      </c>
      <c r="AJ268" s="67">
        <f t="shared" si="140"/>
        <v>0</v>
      </c>
      <c r="AK268" s="67">
        <f t="shared" si="140"/>
        <v>0</v>
      </c>
      <c r="AL268" s="71">
        <f t="shared" si="131"/>
        <v>0</v>
      </c>
      <c r="AN268" s="59">
        <f t="shared" si="132"/>
        <v>0</v>
      </c>
      <c r="AO268" s="58">
        <f>IF(H268=1,IF(D268&lt;HORAS!$B$104,HORAS!$D$104-HORAS!$B$104,HORAS!$D$104-D268),0)</f>
        <v>0</v>
      </c>
      <c r="AP268" s="58">
        <f>IF(H268=1,IF(E268&gt;HORAS!$C$104,HORAS!$C$104,E268),0)</f>
        <v>0</v>
      </c>
      <c r="AQ268" s="58">
        <f t="shared" si="133"/>
        <v>0</v>
      </c>
      <c r="AR268" s="72">
        <f t="shared" si="134"/>
        <v>0</v>
      </c>
      <c r="AS268" s="72">
        <f t="shared" si="135"/>
        <v>0</v>
      </c>
      <c r="AT268" s="68">
        <f>IF(AS268&lt;=HORAS!$B$115,0,IF(AS268&lt;=HORAS!$B$116,0.25,IF(AS268&lt;=HORAS!$B$117,0.5,IF(AS268&lt;=HORAS!$B$114,0.75,1))))</f>
        <v>0</v>
      </c>
      <c r="AU268" s="67">
        <f t="shared" si="136"/>
        <v>0</v>
      </c>
      <c r="AV268" s="59">
        <f>IF(H268=1,IF(E268&gt;HORAS!$C$104,E268-HORAS!$C$104),0)</f>
        <v>0</v>
      </c>
      <c r="AW268" s="67">
        <f t="shared" si="137"/>
        <v>0</v>
      </c>
      <c r="AX268" s="67">
        <f t="shared" si="138"/>
        <v>0</v>
      </c>
      <c r="AY268" s="68">
        <f>IF(AX268&lt;=HORAS!$B$115,0,IF(AX268&lt;=HORAS!$B$116,0.25,IF(AX268&lt;=HORAS!$B$117,0.5,IF(AX268&lt;=HORAS!$B$114,0.75,1))))</f>
        <v>0</v>
      </c>
      <c r="AZ268" s="67">
        <f t="shared" si="139"/>
        <v>0</v>
      </c>
      <c r="BA268" s="67"/>
    </row>
    <row r="269" spans="1:53" s="72" customFormat="1" hidden="1" x14ac:dyDescent="0.2">
      <c r="A269" s="64" t="s">
        <v>232</v>
      </c>
      <c r="B269" s="64" t="s">
        <v>7</v>
      </c>
      <c r="C269" s="61"/>
      <c r="D269" s="62"/>
      <c r="E269" s="64"/>
      <c r="F269" s="66">
        <f>IF(G269=1,0,IF(E269&gt;HORAS!$B$96,E269-HORAS!$B$96,))</f>
        <v>0</v>
      </c>
      <c r="G269" s="67">
        <f t="shared" si="113"/>
        <v>0</v>
      </c>
      <c r="H269" s="67">
        <f>IF(D269&gt;=HORAS!$B$103,1,0)</f>
        <v>0</v>
      </c>
      <c r="I269" s="68">
        <f t="shared" si="114"/>
        <v>0</v>
      </c>
      <c r="J269" s="68">
        <f>IF(I269&lt;=HORAS!$B$115,0,IF(I269&lt;=HORAS!$B$116,0.25,IF(I269&lt;=HORAS!$B$117,0.5,IF(I269&lt;=HORAS!$B$114,0.75,1))))</f>
        <v>0</v>
      </c>
      <c r="K269" s="69">
        <f>IF(G269=1,0,IF(E269&gt;HORAS!$B$97,E269-HORAS!$B$97,0))</f>
        <v>0</v>
      </c>
      <c r="L269" s="68">
        <f t="shared" si="115"/>
        <v>0</v>
      </c>
      <c r="M269" s="68">
        <f t="shared" si="116"/>
        <v>0</v>
      </c>
      <c r="N269" s="67">
        <f t="shared" si="117"/>
        <v>0</v>
      </c>
      <c r="O269" s="67">
        <f>IF(E269&lt;HORAS!$B$97,J269,0)</f>
        <v>0</v>
      </c>
      <c r="P269" s="67">
        <f t="shared" si="118"/>
        <v>0</v>
      </c>
      <c r="Q269" s="67">
        <f>IF(E269&gt;HORAS!$B$97,J269,0)</f>
        <v>0</v>
      </c>
      <c r="R269" s="67">
        <f t="shared" si="119"/>
        <v>0</v>
      </c>
      <c r="S269" s="67">
        <f t="shared" si="120"/>
        <v>0</v>
      </c>
      <c r="T269" s="67"/>
      <c r="U269" s="67">
        <f t="shared" si="121"/>
        <v>6</v>
      </c>
      <c r="V269" s="70" t="e">
        <f>VLOOKUP(C269,HORAS!$A$120:$A$137,1,FALSE)</f>
        <v>#N/A</v>
      </c>
      <c r="W269" s="67" t="b">
        <f t="shared" si="122"/>
        <v>1</v>
      </c>
      <c r="X269" s="59">
        <f t="shared" si="123"/>
        <v>0</v>
      </c>
      <c r="Y269" s="71">
        <f t="shared" si="124"/>
        <v>0</v>
      </c>
      <c r="Z269" s="71">
        <f t="shared" si="125"/>
        <v>0</v>
      </c>
      <c r="AA269" s="67">
        <f t="shared" si="126"/>
        <v>0</v>
      </c>
      <c r="AB269" s="67">
        <f t="shared" si="127"/>
        <v>0</v>
      </c>
      <c r="AC269" s="69">
        <f>IF(U269=7,IF(E269&gt;HORAS!$B$97,E269-HORAS!$B$97,0),IF(W269=FALSE,IF(E269&gt;HORAS!$B$97,E269-HORAS!$B$97,0),0))</f>
        <v>0</v>
      </c>
      <c r="AD269" s="71">
        <f t="shared" si="128"/>
        <v>0</v>
      </c>
      <c r="AE269" s="71">
        <f t="shared" si="129"/>
        <v>0</v>
      </c>
      <c r="AF269" s="68">
        <f>IF(AE269&lt;=HORAS!$B$115,0,IF(AE269&lt;=HORAS!$B$116,0.25,IF(AE269&lt;=HORAS!$B$117,0.5,IF(AE269&lt;=HORAS!$B$114,0.75,1))))</f>
        <v>0</v>
      </c>
      <c r="AG269" s="67">
        <f t="shared" si="130"/>
        <v>0</v>
      </c>
      <c r="AH269" s="67">
        <f>IF(AA269&gt;=8,IF(E269&lt;HORAS!$B$97,AF269,0),0)</f>
        <v>0</v>
      </c>
      <c r="AI269" s="67">
        <f>IF(E269&gt;=HORAS!$B$97,AF269,0)</f>
        <v>0</v>
      </c>
      <c r="AJ269" s="67">
        <f t="shared" si="140"/>
        <v>0</v>
      </c>
      <c r="AK269" s="67">
        <f t="shared" si="140"/>
        <v>0</v>
      </c>
      <c r="AL269" s="71">
        <f t="shared" si="131"/>
        <v>0</v>
      </c>
      <c r="AN269" s="59">
        <f t="shared" si="132"/>
        <v>0</v>
      </c>
      <c r="AO269" s="58">
        <f>IF(H269=1,IF(D269&lt;HORAS!$B$104,HORAS!$D$104-HORAS!$B$104,HORAS!$D$104-D269),0)</f>
        <v>0</v>
      </c>
      <c r="AP269" s="58">
        <f>IF(H269=1,IF(E269&gt;HORAS!$C$104,HORAS!$C$104,E269),0)</f>
        <v>0</v>
      </c>
      <c r="AQ269" s="58">
        <f t="shared" si="133"/>
        <v>0</v>
      </c>
      <c r="AR269" s="72">
        <f t="shared" si="134"/>
        <v>0</v>
      </c>
      <c r="AS269" s="72">
        <f t="shared" si="135"/>
        <v>0</v>
      </c>
      <c r="AT269" s="68">
        <f>IF(AS269&lt;=HORAS!$B$115,0,IF(AS269&lt;=HORAS!$B$116,0.25,IF(AS269&lt;=HORAS!$B$117,0.5,IF(AS269&lt;=HORAS!$B$114,0.75,1))))</f>
        <v>0</v>
      </c>
      <c r="AU269" s="67">
        <f t="shared" si="136"/>
        <v>0</v>
      </c>
      <c r="AV269" s="59">
        <f>IF(H269=1,IF(E269&gt;HORAS!$C$104,E269-HORAS!$C$104),0)</f>
        <v>0</v>
      </c>
      <c r="AW269" s="67">
        <f t="shared" si="137"/>
        <v>0</v>
      </c>
      <c r="AX269" s="67">
        <f t="shared" si="138"/>
        <v>0</v>
      </c>
      <c r="AY269" s="68">
        <f>IF(AX269&lt;=HORAS!$B$115,0,IF(AX269&lt;=HORAS!$B$116,0.25,IF(AX269&lt;=HORAS!$B$117,0.5,IF(AX269&lt;=HORAS!$B$114,0.75,1))))</f>
        <v>0</v>
      </c>
      <c r="AZ269" s="67">
        <f t="shared" si="139"/>
        <v>0</v>
      </c>
      <c r="BA269" s="67"/>
    </row>
    <row r="270" spans="1:53" s="72" customFormat="1" hidden="1" x14ac:dyDescent="0.2">
      <c r="A270" s="64" t="s">
        <v>232</v>
      </c>
      <c r="B270" s="64" t="s">
        <v>7</v>
      </c>
      <c r="C270" s="61"/>
      <c r="D270" s="62"/>
      <c r="E270" s="64"/>
      <c r="F270" s="66">
        <f>IF(G270=1,0,IF(E270&gt;HORAS!$B$96,E270-HORAS!$B$96,))</f>
        <v>0</v>
      </c>
      <c r="G270" s="67">
        <f t="shared" si="113"/>
        <v>0</v>
      </c>
      <c r="H270" s="67">
        <f>IF(D270&gt;=HORAS!$B$103,1,0)</f>
        <v>0</v>
      </c>
      <c r="I270" s="68">
        <f t="shared" si="114"/>
        <v>0</v>
      </c>
      <c r="J270" s="68">
        <f>IF(I270&lt;=HORAS!$B$115,0,IF(I270&lt;=HORAS!$B$116,0.25,IF(I270&lt;=HORAS!$B$117,0.5,IF(I270&lt;=HORAS!$B$114,0.75,1))))</f>
        <v>0</v>
      </c>
      <c r="K270" s="69">
        <f>IF(G270=1,0,IF(E270&gt;HORAS!$B$97,E270-HORAS!$B$97,0))</f>
        <v>0</v>
      </c>
      <c r="L270" s="68">
        <f t="shared" si="115"/>
        <v>0</v>
      </c>
      <c r="M270" s="68">
        <f t="shared" si="116"/>
        <v>0</v>
      </c>
      <c r="N270" s="67">
        <f t="shared" si="117"/>
        <v>0</v>
      </c>
      <c r="O270" s="67">
        <f>IF(E270&lt;HORAS!$B$97,J270,0)</f>
        <v>0</v>
      </c>
      <c r="P270" s="67">
        <f t="shared" si="118"/>
        <v>0</v>
      </c>
      <c r="Q270" s="67">
        <f>IF(E270&gt;HORAS!$B$97,J270,0)</f>
        <v>0</v>
      </c>
      <c r="R270" s="67">
        <f t="shared" si="119"/>
        <v>0</v>
      </c>
      <c r="S270" s="67">
        <f t="shared" si="120"/>
        <v>0</v>
      </c>
      <c r="T270" s="67"/>
      <c r="U270" s="67">
        <f t="shared" si="121"/>
        <v>6</v>
      </c>
      <c r="V270" s="70" t="e">
        <f>VLOOKUP(C270,HORAS!$A$120:$A$137,1,FALSE)</f>
        <v>#N/A</v>
      </c>
      <c r="W270" s="67" t="b">
        <f t="shared" si="122"/>
        <v>1</v>
      </c>
      <c r="X270" s="59">
        <f t="shared" si="123"/>
        <v>0</v>
      </c>
      <c r="Y270" s="71">
        <f t="shared" si="124"/>
        <v>0</v>
      </c>
      <c r="Z270" s="71">
        <f t="shared" si="125"/>
        <v>0</v>
      </c>
      <c r="AA270" s="67">
        <f t="shared" si="126"/>
        <v>0</v>
      </c>
      <c r="AB270" s="67">
        <f t="shared" si="127"/>
        <v>0</v>
      </c>
      <c r="AC270" s="69">
        <f>IF(U270=7,IF(E270&gt;HORAS!$B$97,E270-HORAS!$B$97,0),IF(W270=FALSE,IF(E270&gt;HORAS!$B$97,E270-HORAS!$B$97,0),0))</f>
        <v>0</v>
      </c>
      <c r="AD270" s="71">
        <f t="shared" si="128"/>
        <v>0</v>
      </c>
      <c r="AE270" s="71">
        <f t="shared" si="129"/>
        <v>0</v>
      </c>
      <c r="AF270" s="68">
        <f>IF(AE270&lt;=HORAS!$B$115,0,IF(AE270&lt;=HORAS!$B$116,0.25,IF(AE270&lt;=HORAS!$B$117,0.5,IF(AE270&lt;=HORAS!$B$114,0.75,1))))</f>
        <v>0</v>
      </c>
      <c r="AG270" s="67">
        <f t="shared" si="130"/>
        <v>0</v>
      </c>
      <c r="AH270" s="67">
        <f>IF(AA270&gt;=8,IF(E270&lt;HORAS!$B$97,AF270,0),0)</f>
        <v>0</v>
      </c>
      <c r="AI270" s="67">
        <f>IF(E270&gt;=HORAS!$B$97,AF270,0)</f>
        <v>0</v>
      </c>
      <c r="AJ270" s="67">
        <f t="shared" si="140"/>
        <v>0</v>
      </c>
      <c r="AK270" s="67">
        <f t="shared" si="140"/>
        <v>0</v>
      </c>
      <c r="AL270" s="71">
        <f t="shared" si="131"/>
        <v>0</v>
      </c>
      <c r="AN270" s="59">
        <f t="shared" si="132"/>
        <v>0</v>
      </c>
      <c r="AO270" s="58">
        <f>IF(H270=1,IF(D270&lt;HORAS!$B$104,HORAS!$D$104-HORAS!$B$104,HORAS!$D$104-D270),0)</f>
        <v>0</v>
      </c>
      <c r="AP270" s="58">
        <f>IF(H270=1,IF(E270&gt;HORAS!$C$104,HORAS!$C$104,E270),0)</f>
        <v>0</v>
      </c>
      <c r="AQ270" s="58">
        <f t="shared" si="133"/>
        <v>0</v>
      </c>
      <c r="AR270" s="72">
        <f t="shared" si="134"/>
        <v>0</v>
      </c>
      <c r="AS270" s="72">
        <f t="shared" si="135"/>
        <v>0</v>
      </c>
      <c r="AT270" s="68">
        <f>IF(AS270&lt;=HORAS!$B$115,0,IF(AS270&lt;=HORAS!$B$116,0.25,IF(AS270&lt;=HORAS!$B$117,0.5,IF(AS270&lt;=HORAS!$B$114,0.75,1))))</f>
        <v>0</v>
      </c>
      <c r="AU270" s="67">
        <f t="shared" si="136"/>
        <v>0</v>
      </c>
      <c r="AV270" s="59">
        <f>IF(H270=1,IF(E270&gt;HORAS!$C$104,E270-HORAS!$C$104),0)</f>
        <v>0</v>
      </c>
      <c r="AW270" s="67">
        <f t="shared" si="137"/>
        <v>0</v>
      </c>
      <c r="AX270" s="67">
        <f t="shared" si="138"/>
        <v>0</v>
      </c>
      <c r="AY270" s="68">
        <f>IF(AX270&lt;=HORAS!$B$115,0,IF(AX270&lt;=HORAS!$B$116,0.25,IF(AX270&lt;=HORAS!$B$117,0.5,IF(AX270&lt;=HORAS!$B$114,0.75,1))))</f>
        <v>0</v>
      </c>
      <c r="AZ270" s="67">
        <f t="shared" si="139"/>
        <v>0</v>
      </c>
      <c r="BA270" s="67"/>
    </row>
    <row r="271" spans="1:53" s="72" customFormat="1" hidden="1" x14ac:dyDescent="0.2">
      <c r="A271" s="64" t="s">
        <v>232</v>
      </c>
      <c r="B271" s="64" t="s">
        <v>7</v>
      </c>
      <c r="C271" s="61"/>
      <c r="D271" s="62"/>
      <c r="E271" s="64"/>
      <c r="F271" s="66">
        <f>IF(G271=1,0,IF(E271&gt;HORAS!$B$96,E271-HORAS!$B$96,))</f>
        <v>0</v>
      </c>
      <c r="G271" s="67">
        <f t="shared" si="113"/>
        <v>0</v>
      </c>
      <c r="H271" s="67">
        <f>IF(D271&gt;=HORAS!$B$103,1,0)</f>
        <v>0</v>
      </c>
      <c r="I271" s="68">
        <f t="shared" si="114"/>
        <v>0</v>
      </c>
      <c r="J271" s="68">
        <f>IF(I271&lt;=HORAS!$B$115,0,IF(I271&lt;=HORAS!$B$116,0.25,IF(I271&lt;=HORAS!$B$117,0.5,IF(I271&lt;=HORAS!$B$114,0.75,1))))</f>
        <v>0</v>
      </c>
      <c r="K271" s="69">
        <f>IF(G271=1,0,IF(E271&gt;HORAS!$B$97,E271-HORAS!$B$97,0))</f>
        <v>0</v>
      </c>
      <c r="L271" s="68">
        <f t="shared" si="115"/>
        <v>0</v>
      </c>
      <c r="M271" s="68">
        <f t="shared" si="116"/>
        <v>0</v>
      </c>
      <c r="N271" s="67">
        <f t="shared" si="117"/>
        <v>0</v>
      </c>
      <c r="O271" s="67">
        <f>IF(E271&lt;HORAS!$B$97,J271,0)</f>
        <v>0</v>
      </c>
      <c r="P271" s="67">
        <f t="shared" si="118"/>
        <v>0</v>
      </c>
      <c r="Q271" s="67">
        <f>IF(E271&gt;HORAS!$B$97,J271,0)</f>
        <v>0</v>
      </c>
      <c r="R271" s="67">
        <f t="shared" si="119"/>
        <v>0</v>
      </c>
      <c r="S271" s="67">
        <f t="shared" si="120"/>
        <v>0</v>
      </c>
      <c r="T271" s="67"/>
      <c r="U271" s="67">
        <f t="shared" si="121"/>
        <v>6</v>
      </c>
      <c r="V271" s="70" t="e">
        <f>VLOOKUP(C271,HORAS!$A$120:$A$137,1,FALSE)</f>
        <v>#N/A</v>
      </c>
      <c r="W271" s="67" t="b">
        <f t="shared" si="122"/>
        <v>1</v>
      </c>
      <c r="X271" s="59">
        <f t="shared" si="123"/>
        <v>0</v>
      </c>
      <c r="Y271" s="71">
        <f t="shared" si="124"/>
        <v>0</v>
      </c>
      <c r="Z271" s="71">
        <f t="shared" si="125"/>
        <v>0</v>
      </c>
      <c r="AA271" s="67">
        <f t="shared" si="126"/>
        <v>0</v>
      </c>
      <c r="AB271" s="67">
        <f t="shared" si="127"/>
        <v>0</v>
      </c>
      <c r="AC271" s="69">
        <f>IF(U271=7,IF(E271&gt;HORAS!$B$97,E271-HORAS!$B$97,0),IF(W271=FALSE,IF(E271&gt;HORAS!$B$97,E271-HORAS!$B$97,0),0))</f>
        <v>0</v>
      </c>
      <c r="AD271" s="71">
        <f t="shared" si="128"/>
        <v>0</v>
      </c>
      <c r="AE271" s="71">
        <f t="shared" si="129"/>
        <v>0</v>
      </c>
      <c r="AF271" s="68">
        <f>IF(AE271&lt;=HORAS!$B$115,0,IF(AE271&lt;=HORAS!$B$116,0.25,IF(AE271&lt;=HORAS!$B$117,0.5,IF(AE271&lt;=HORAS!$B$114,0.75,1))))</f>
        <v>0</v>
      </c>
      <c r="AG271" s="67">
        <f t="shared" si="130"/>
        <v>0</v>
      </c>
      <c r="AH271" s="67">
        <f>IF(AA271&gt;=8,IF(E271&lt;HORAS!$B$97,AF271,0),0)</f>
        <v>0</v>
      </c>
      <c r="AI271" s="67">
        <f>IF(E271&gt;=HORAS!$B$97,AF271,0)</f>
        <v>0</v>
      </c>
      <c r="AJ271" s="67">
        <f t="shared" si="140"/>
        <v>0</v>
      </c>
      <c r="AK271" s="67">
        <f t="shared" si="140"/>
        <v>0</v>
      </c>
      <c r="AL271" s="71">
        <f t="shared" si="131"/>
        <v>0</v>
      </c>
      <c r="AN271" s="59">
        <f t="shared" si="132"/>
        <v>0</v>
      </c>
      <c r="AO271" s="58">
        <f>IF(H271=1,IF(D271&lt;HORAS!$B$104,HORAS!$D$104-HORAS!$B$104,HORAS!$D$104-D271),0)</f>
        <v>0</v>
      </c>
      <c r="AP271" s="58">
        <f>IF(H271=1,IF(E271&gt;HORAS!$C$104,HORAS!$C$104,E271),0)</f>
        <v>0</v>
      </c>
      <c r="AQ271" s="58">
        <f t="shared" si="133"/>
        <v>0</v>
      </c>
      <c r="AR271" s="72">
        <f t="shared" si="134"/>
        <v>0</v>
      </c>
      <c r="AS271" s="72">
        <f t="shared" si="135"/>
        <v>0</v>
      </c>
      <c r="AT271" s="68">
        <f>IF(AS271&lt;=HORAS!$B$115,0,IF(AS271&lt;=HORAS!$B$116,0.25,IF(AS271&lt;=HORAS!$B$117,0.5,IF(AS271&lt;=HORAS!$B$114,0.75,1))))</f>
        <v>0</v>
      </c>
      <c r="AU271" s="67">
        <f t="shared" si="136"/>
        <v>0</v>
      </c>
      <c r="AV271" s="59">
        <f>IF(H271=1,IF(E271&gt;HORAS!$C$104,E271-HORAS!$C$104),0)</f>
        <v>0</v>
      </c>
      <c r="AW271" s="67">
        <f t="shared" si="137"/>
        <v>0</v>
      </c>
      <c r="AX271" s="67">
        <f t="shared" si="138"/>
        <v>0</v>
      </c>
      <c r="AY271" s="68">
        <f>IF(AX271&lt;=HORAS!$B$115,0,IF(AX271&lt;=HORAS!$B$116,0.25,IF(AX271&lt;=HORAS!$B$117,0.5,IF(AX271&lt;=HORAS!$B$114,0.75,1))))</f>
        <v>0</v>
      </c>
      <c r="AZ271" s="67">
        <f t="shared" si="139"/>
        <v>0</v>
      </c>
      <c r="BA271" s="67"/>
    </row>
    <row r="272" spans="1:53" s="72" customFormat="1" hidden="1" x14ac:dyDescent="0.2">
      <c r="A272" s="64" t="s">
        <v>233</v>
      </c>
      <c r="B272" s="64" t="s">
        <v>7</v>
      </c>
      <c r="C272" s="61"/>
      <c r="D272" s="62"/>
      <c r="E272" s="59"/>
      <c r="F272" s="66">
        <f>IF(G272=1,0,IF(E272&gt;HORAS!$B$96,E272-HORAS!$B$96,))</f>
        <v>0</v>
      </c>
      <c r="G272" s="67">
        <f t="shared" si="113"/>
        <v>0</v>
      </c>
      <c r="H272" s="67">
        <f>IF(D272&gt;=HORAS!$B$103,1,0)</f>
        <v>0</v>
      </c>
      <c r="I272" s="68">
        <f t="shared" si="114"/>
        <v>0</v>
      </c>
      <c r="J272" s="68">
        <f>IF(I272&lt;=HORAS!$B$115,0,IF(I272&lt;=HORAS!$B$116,0.25,IF(I272&lt;=HORAS!$B$117,0.5,IF(I272&lt;=HORAS!$B$114,0.75,1))))</f>
        <v>0</v>
      </c>
      <c r="K272" s="69">
        <f>IF(G272=1,0,IF(E272&gt;HORAS!$B$97,E272-HORAS!$B$97,0))</f>
        <v>0</v>
      </c>
      <c r="L272" s="68">
        <f t="shared" si="115"/>
        <v>0</v>
      </c>
      <c r="M272" s="68">
        <f t="shared" si="116"/>
        <v>0</v>
      </c>
      <c r="N272" s="67">
        <f t="shared" si="117"/>
        <v>0</v>
      </c>
      <c r="O272" s="67">
        <f>IF(E272&lt;HORAS!$B$97,J272,0)</f>
        <v>0</v>
      </c>
      <c r="P272" s="67">
        <f t="shared" si="118"/>
        <v>0</v>
      </c>
      <c r="Q272" s="67">
        <f>IF(E272&gt;HORAS!$B$97,J272,0)</f>
        <v>0</v>
      </c>
      <c r="R272" s="67">
        <f t="shared" si="119"/>
        <v>0</v>
      </c>
      <c r="S272" s="67">
        <f t="shared" si="120"/>
        <v>0</v>
      </c>
      <c r="T272" s="67"/>
      <c r="U272" s="67">
        <f t="shared" si="121"/>
        <v>6</v>
      </c>
      <c r="V272" s="70" t="e">
        <f>VLOOKUP(C272,HORAS!$A$120:$A$137,1,FALSE)</f>
        <v>#N/A</v>
      </c>
      <c r="W272" s="67" t="b">
        <f t="shared" si="122"/>
        <v>1</v>
      </c>
      <c r="X272" s="59">
        <f t="shared" si="123"/>
        <v>0</v>
      </c>
      <c r="Y272" s="71">
        <f t="shared" si="124"/>
        <v>0</v>
      </c>
      <c r="Z272" s="71">
        <f t="shared" si="125"/>
        <v>0</v>
      </c>
      <c r="AA272" s="67">
        <f t="shared" si="126"/>
        <v>0</v>
      </c>
      <c r="AB272" s="67">
        <f t="shared" si="127"/>
        <v>0</v>
      </c>
      <c r="AC272" s="69">
        <f>IF(U272=7,IF(E272&gt;HORAS!$B$97,E272-HORAS!$B$97,0),IF(W272=FALSE,IF(E272&gt;HORAS!$B$97,E272-HORAS!$B$97,0),0))</f>
        <v>0</v>
      </c>
      <c r="AD272" s="71">
        <f t="shared" si="128"/>
        <v>0</v>
      </c>
      <c r="AE272" s="71">
        <f t="shared" si="129"/>
        <v>0</v>
      </c>
      <c r="AF272" s="68">
        <f>IF(AE272&lt;=HORAS!$B$115,0,IF(AE272&lt;=HORAS!$B$116,0.25,IF(AE272&lt;=HORAS!$B$117,0.5,IF(AE272&lt;=HORAS!$B$114,0.75,1))))</f>
        <v>0</v>
      </c>
      <c r="AG272" s="67">
        <f t="shared" si="130"/>
        <v>0</v>
      </c>
      <c r="AH272" s="67">
        <f>IF(AA272&gt;=8,IF(E272&lt;HORAS!$B$97,AF272,0),0)</f>
        <v>0</v>
      </c>
      <c r="AI272" s="67">
        <f>IF(E272&gt;=HORAS!$B$97,AF272,0)</f>
        <v>0</v>
      </c>
      <c r="AJ272" s="67">
        <f t="shared" si="140"/>
        <v>0</v>
      </c>
      <c r="AK272" s="67">
        <f t="shared" si="140"/>
        <v>0</v>
      </c>
      <c r="AL272" s="71">
        <f t="shared" si="131"/>
        <v>0</v>
      </c>
      <c r="AN272" s="59">
        <f t="shared" si="132"/>
        <v>0</v>
      </c>
      <c r="AO272" s="58">
        <f>IF(H272=1,IF(D272&lt;HORAS!$B$104,HORAS!$D$104-HORAS!$B$104,HORAS!$D$104-D272),0)</f>
        <v>0</v>
      </c>
      <c r="AP272" s="58">
        <f>IF(H272=1,IF(E272&gt;HORAS!$C$104,HORAS!$C$104,E272),0)</f>
        <v>0</v>
      </c>
      <c r="AQ272" s="58">
        <f t="shared" si="133"/>
        <v>0</v>
      </c>
      <c r="AR272" s="72">
        <f t="shared" si="134"/>
        <v>0</v>
      </c>
      <c r="AS272" s="72">
        <f t="shared" si="135"/>
        <v>0</v>
      </c>
      <c r="AT272" s="68">
        <f>IF(AS272&lt;=HORAS!$B$115,0,IF(AS272&lt;=HORAS!$B$116,0.25,IF(AS272&lt;=HORAS!$B$117,0.5,IF(AS272&lt;=HORAS!$B$114,0.75,1))))</f>
        <v>0</v>
      </c>
      <c r="AU272" s="67">
        <f t="shared" si="136"/>
        <v>0</v>
      </c>
      <c r="AV272" s="59">
        <f>IF(H272=1,IF(E272&gt;HORAS!$C$104,E272-HORAS!$C$104),0)</f>
        <v>0</v>
      </c>
      <c r="AW272" s="67">
        <f t="shared" si="137"/>
        <v>0</v>
      </c>
      <c r="AX272" s="67">
        <f t="shared" si="138"/>
        <v>0</v>
      </c>
      <c r="AY272" s="68">
        <f>IF(AX272&lt;=HORAS!$B$115,0,IF(AX272&lt;=HORAS!$B$116,0.25,IF(AX272&lt;=HORAS!$B$117,0.5,IF(AX272&lt;=HORAS!$B$114,0.75,1))))</f>
        <v>0</v>
      </c>
      <c r="AZ272" s="67">
        <f t="shared" si="139"/>
        <v>0</v>
      </c>
      <c r="BA272" s="67"/>
    </row>
    <row r="273" spans="1:53" s="72" customFormat="1" hidden="1" x14ac:dyDescent="0.2">
      <c r="A273" s="64" t="s">
        <v>233</v>
      </c>
      <c r="B273" s="64" t="s">
        <v>7</v>
      </c>
      <c r="C273" s="61"/>
      <c r="D273" s="62"/>
      <c r="E273" s="59"/>
      <c r="F273" s="66">
        <f>IF(G273=1,0,IF(E273&gt;HORAS!$B$96,E273-HORAS!$B$96,))</f>
        <v>0</v>
      </c>
      <c r="G273" s="67">
        <f t="shared" si="113"/>
        <v>0</v>
      </c>
      <c r="H273" s="67">
        <f>IF(D273&gt;=HORAS!$B$103,1,0)</f>
        <v>0</v>
      </c>
      <c r="I273" s="68">
        <f t="shared" si="114"/>
        <v>0</v>
      </c>
      <c r="J273" s="68">
        <f>IF(I273&lt;=HORAS!$B$115,0,IF(I273&lt;=HORAS!$B$116,0.25,IF(I273&lt;=HORAS!$B$117,0.5,IF(I273&lt;=HORAS!$B$114,0.75,1))))</f>
        <v>0</v>
      </c>
      <c r="K273" s="69">
        <f>IF(G273=1,0,IF(E273&gt;HORAS!$B$97,E273-HORAS!$B$97,0))</f>
        <v>0</v>
      </c>
      <c r="L273" s="68">
        <f t="shared" si="115"/>
        <v>0</v>
      </c>
      <c r="M273" s="68">
        <f t="shared" si="116"/>
        <v>0</v>
      </c>
      <c r="N273" s="67">
        <f t="shared" si="117"/>
        <v>0</v>
      </c>
      <c r="O273" s="67">
        <f>IF(E273&lt;HORAS!$B$97,J273,0)</f>
        <v>0</v>
      </c>
      <c r="P273" s="67">
        <f t="shared" si="118"/>
        <v>0</v>
      </c>
      <c r="Q273" s="67">
        <f>IF(E273&gt;HORAS!$B$97,J273,0)</f>
        <v>0</v>
      </c>
      <c r="R273" s="67">
        <f t="shared" si="119"/>
        <v>0</v>
      </c>
      <c r="S273" s="67">
        <f t="shared" si="120"/>
        <v>0</v>
      </c>
      <c r="T273" s="67"/>
      <c r="U273" s="67">
        <f t="shared" si="121"/>
        <v>6</v>
      </c>
      <c r="V273" s="70" t="e">
        <f>VLOOKUP(C273,HORAS!$A$120:$A$137,1,FALSE)</f>
        <v>#N/A</v>
      </c>
      <c r="W273" s="67" t="b">
        <f t="shared" si="122"/>
        <v>1</v>
      </c>
      <c r="X273" s="59">
        <f t="shared" si="123"/>
        <v>0</v>
      </c>
      <c r="Y273" s="71">
        <f t="shared" si="124"/>
        <v>0</v>
      </c>
      <c r="Z273" s="71">
        <f t="shared" si="125"/>
        <v>0</v>
      </c>
      <c r="AA273" s="67">
        <f t="shared" si="126"/>
        <v>0</v>
      </c>
      <c r="AB273" s="67">
        <f t="shared" si="127"/>
        <v>0</v>
      </c>
      <c r="AC273" s="69">
        <f>IF(U273=7,IF(E273&gt;HORAS!$B$97,E273-HORAS!$B$97,0),IF(W273=FALSE,IF(E273&gt;HORAS!$B$97,E273-HORAS!$B$97,0),0))</f>
        <v>0</v>
      </c>
      <c r="AD273" s="71">
        <f t="shared" si="128"/>
        <v>0</v>
      </c>
      <c r="AE273" s="71">
        <f t="shared" si="129"/>
        <v>0</v>
      </c>
      <c r="AF273" s="68">
        <f>IF(AE273&lt;=HORAS!$B$115,0,IF(AE273&lt;=HORAS!$B$116,0.25,IF(AE273&lt;=HORAS!$B$117,0.5,IF(AE273&lt;=HORAS!$B$114,0.75,1))))</f>
        <v>0</v>
      </c>
      <c r="AG273" s="67">
        <f t="shared" si="130"/>
        <v>0</v>
      </c>
      <c r="AH273" s="67">
        <f>IF(AA273&gt;=8,IF(E273&lt;HORAS!$B$97,AF273,0),0)</f>
        <v>0</v>
      </c>
      <c r="AI273" s="67">
        <f>IF(E273&gt;=HORAS!$B$97,AF273,0)</f>
        <v>0</v>
      </c>
      <c r="AJ273" s="67">
        <f t="shared" si="140"/>
        <v>0</v>
      </c>
      <c r="AK273" s="67">
        <f t="shared" si="140"/>
        <v>0</v>
      </c>
      <c r="AL273" s="71">
        <f t="shared" si="131"/>
        <v>0</v>
      </c>
      <c r="AN273" s="59">
        <f t="shared" si="132"/>
        <v>0</v>
      </c>
      <c r="AO273" s="58">
        <f>IF(H273=1,IF(D273&lt;HORAS!$B$104,HORAS!$D$104-HORAS!$B$104,HORAS!$D$104-D273),0)</f>
        <v>0</v>
      </c>
      <c r="AP273" s="58">
        <f>IF(H273=1,IF(E273&gt;HORAS!$C$104,HORAS!$C$104,E273),0)</f>
        <v>0</v>
      </c>
      <c r="AQ273" s="58">
        <f t="shared" si="133"/>
        <v>0</v>
      </c>
      <c r="AR273" s="72">
        <f t="shared" si="134"/>
        <v>0</v>
      </c>
      <c r="AS273" s="72">
        <f t="shared" si="135"/>
        <v>0</v>
      </c>
      <c r="AT273" s="68">
        <f>IF(AS273&lt;=HORAS!$B$115,0,IF(AS273&lt;=HORAS!$B$116,0.25,IF(AS273&lt;=HORAS!$B$117,0.5,IF(AS273&lt;=HORAS!$B$114,0.75,1))))</f>
        <v>0</v>
      </c>
      <c r="AU273" s="67">
        <f t="shared" si="136"/>
        <v>0</v>
      </c>
      <c r="AV273" s="59">
        <f>IF(H273=1,IF(E273&gt;HORAS!$C$104,E273-HORAS!$C$104),0)</f>
        <v>0</v>
      </c>
      <c r="AW273" s="67">
        <f t="shared" si="137"/>
        <v>0</v>
      </c>
      <c r="AX273" s="67">
        <f t="shared" si="138"/>
        <v>0</v>
      </c>
      <c r="AY273" s="68">
        <f>IF(AX273&lt;=HORAS!$B$115,0,IF(AX273&lt;=HORAS!$B$116,0.25,IF(AX273&lt;=HORAS!$B$117,0.5,IF(AX273&lt;=HORAS!$B$114,0.75,1))))</f>
        <v>0</v>
      </c>
      <c r="AZ273" s="67">
        <f t="shared" si="139"/>
        <v>0</v>
      </c>
      <c r="BA273" s="67"/>
    </row>
    <row r="274" spans="1:53" s="72" customFormat="1" hidden="1" x14ac:dyDescent="0.2">
      <c r="A274" s="64" t="s">
        <v>233</v>
      </c>
      <c r="B274" s="64" t="s">
        <v>7</v>
      </c>
      <c r="C274" s="61"/>
      <c r="D274" s="62"/>
      <c r="E274" s="59"/>
      <c r="F274" s="66">
        <f>IF(G274=1,0,IF(E274&gt;HORAS!$B$96,E274-HORAS!$B$96,))</f>
        <v>0</v>
      </c>
      <c r="G274" s="67">
        <f t="shared" si="113"/>
        <v>0</v>
      </c>
      <c r="H274" s="67">
        <f>IF(D274&gt;=HORAS!$B$103,1,0)</f>
        <v>0</v>
      </c>
      <c r="I274" s="68">
        <f t="shared" si="114"/>
        <v>0</v>
      </c>
      <c r="J274" s="68">
        <f>IF(I274&lt;=HORAS!$B$115,0,IF(I274&lt;=HORAS!$B$116,0.25,IF(I274&lt;=HORAS!$B$117,0.5,IF(I274&lt;=HORAS!$B$114,0.75,1))))</f>
        <v>0</v>
      </c>
      <c r="K274" s="69">
        <f>IF(G274=1,0,IF(E274&gt;HORAS!$B$97,E274-HORAS!$B$97,0))</f>
        <v>0</v>
      </c>
      <c r="L274" s="68">
        <f t="shared" si="115"/>
        <v>0</v>
      </c>
      <c r="M274" s="68">
        <f t="shared" si="116"/>
        <v>0</v>
      </c>
      <c r="N274" s="67">
        <f t="shared" si="117"/>
        <v>0</v>
      </c>
      <c r="O274" s="67">
        <f>IF(E274&lt;HORAS!$B$97,J274,0)</f>
        <v>0</v>
      </c>
      <c r="P274" s="67">
        <f t="shared" si="118"/>
        <v>0</v>
      </c>
      <c r="Q274" s="67">
        <f>IF(E274&gt;HORAS!$B$97,J274,0)</f>
        <v>0</v>
      </c>
      <c r="R274" s="67">
        <f t="shared" si="119"/>
        <v>0</v>
      </c>
      <c r="S274" s="67">
        <f t="shared" si="120"/>
        <v>0</v>
      </c>
      <c r="T274" s="67"/>
      <c r="U274" s="67">
        <f t="shared" si="121"/>
        <v>6</v>
      </c>
      <c r="V274" s="70" t="e">
        <f>VLOOKUP(C274,HORAS!$A$120:$A$137,1,FALSE)</f>
        <v>#N/A</v>
      </c>
      <c r="W274" s="67" t="b">
        <f t="shared" si="122"/>
        <v>1</v>
      </c>
      <c r="X274" s="59">
        <f t="shared" si="123"/>
        <v>0</v>
      </c>
      <c r="Y274" s="71">
        <f t="shared" si="124"/>
        <v>0</v>
      </c>
      <c r="Z274" s="71">
        <f t="shared" si="125"/>
        <v>0</v>
      </c>
      <c r="AA274" s="67">
        <f t="shared" si="126"/>
        <v>0</v>
      </c>
      <c r="AB274" s="67">
        <f t="shared" si="127"/>
        <v>0</v>
      </c>
      <c r="AC274" s="69">
        <f>IF(U274=7,IF(E274&gt;HORAS!$B$97,E274-HORAS!$B$97,0),IF(W274=FALSE,IF(E274&gt;HORAS!$B$97,E274-HORAS!$B$97,0),0))</f>
        <v>0</v>
      </c>
      <c r="AD274" s="71">
        <f t="shared" si="128"/>
        <v>0</v>
      </c>
      <c r="AE274" s="71">
        <f t="shared" si="129"/>
        <v>0</v>
      </c>
      <c r="AF274" s="68">
        <f>IF(AE274&lt;=HORAS!$B$115,0,IF(AE274&lt;=HORAS!$B$116,0.25,IF(AE274&lt;=HORAS!$B$117,0.5,IF(AE274&lt;=HORAS!$B$114,0.75,1))))</f>
        <v>0</v>
      </c>
      <c r="AG274" s="67">
        <f t="shared" si="130"/>
        <v>0</v>
      </c>
      <c r="AH274" s="67">
        <f>IF(AA274&gt;=8,IF(E274&lt;HORAS!$B$97,AF274,0),0)</f>
        <v>0</v>
      </c>
      <c r="AI274" s="67">
        <f>IF(E274&gt;=HORAS!$B$97,AF274,0)</f>
        <v>0</v>
      </c>
      <c r="AJ274" s="67">
        <f t="shared" si="140"/>
        <v>0</v>
      </c>
      <c r="AK274" s="67">
        <f t="shared" si="140"/>
        <v>0</v>
      </c>
      <c r="AL274" s="71">
        <f t="shared" si="131"/>
        <v>0</v>
      </c>
      <c r="AN274" s="59">
        <f t="shared" si="132"/>
        <v>0</v>
      </c>
      <c r="AO274" s="58">
        <f>IF(H274=1,IF(D274&lt;HORAS!$B$104,HORAS!$D$104-HORAS!$B$104,HORAS!$D$104-D274),0)</f>
        <v>0</v>
      </c>
      <c r="AP274" s="58">
        <f>IF(H274=1,IF(E274&gt;HORAS!$C$104,HORAS!$C$104,E274),0)</f>
        <v>0</v>
      </c>
      <c r="AQ274" s="58">
        <f t="shared" si="133"/>
        <v>0</v>
      </c>
      <c r="AR274" s="72">
        <f t="shared" si="134"/>
        <v>0</v>
      </c>
      <c r="AS274" s="72">
        <f t="shared" si="135"/>
        <v>0</v>
      </c>
      <c r="AT274" s="68">
        <f>IF(AS274&lt;=HORAS!$B$115,0,IF(AS274&lt;=HORAS!$B$116,0.25,IF(AS274&lt;=HORAS!$B$117,0.5,IF(AS274&lt;=HORAS!$B$114,0.75,1))))</f>
        <v>0</v>
      </c>
      <c r="AU274" s="67">
        <f t="shared" si="136"/>
        <v>0</v>
      </c>
      <c r="AV274" s="59">
        <f>IF(H274=1,IF(E274&gt;HORAS!$C$104,E274-HORAS!$C$104),0)</f>
        <v>0</v>
      </c>
      <c r="AW274" s="67">
        <f t="shared" si="137"/>
        <v>0</v>
      </c>
      <c r="AX274" s="67">
        <f t="shared" si="138"/>
        <v>0</v>
      </c>
      <c r="AY274" s="68">
        <f>IF(AX274&lt;=HORAS!$B$115,0,IF(AX274&lt;=HORAS!$B$116,0.25,IF(AX274&lt;=HORAS!$B$117,0.5,IF(AX274&lt;=HORAS!$B$114,0.75,1))))</f>
        <v>0</v>
      </c>
      <c r="AZ274" s="67">
        <f t="shared" si="139"/>
        <v>0</v>
      </c>
      <c r="BA274" s="67"/>
    </row>
    <row r="275" spans="1:53" s="72" customFormat="1" hidden="1" x14ac:dyDescent="0.2">
      <c r="A275" s="64" t="s">
        <v>233</v>
      </c>
      <c r="B275" s="64" t="s">
        <v>7</v>
      </c>
      <c r="C275" s="61"/>
      <c r="D275" s="62"/>
      <c r="E275" s="59"/>
      <c r="F275" s="66">
        <f>IF(G275=1,0,IF(E275&gt;HORAS!$B$96,E275-HORAS!$B$96,))</f>
        <v>0</v>
      </c>
      <c r="G275" s="67">
        <f t="shared" si="113"/>
        <v>0</v>
      </c>
      <c r="H275" s="67">
        <f>IF(D275&gt;=HORAS!$B$103,1,0)</f>
        <v>0</v>
      </c>
      <c r="I275" s="68">
        <f t="shared" si="114"/>
        <v>0</v>
      </c>
      <c r="J275" s="68">
        <f>IF(I275&lt;=HORAS!$B$115,0,IF(I275&lt;=HORAS!$B$116,0.25,IF(I275&lt;=HORAS!$B$117,0.5,IF(I275&lt;=HORAS!$B$114,0.75,1))))</f>
        <v>0</v>
      </c>
      <c r="K275" s="69">
        <f>IF(G275=1,0,IF(E275&gt;HORAS!$B$97,E275-HORAS!$B$97,0))</f>
        <v>0</v>
      </c>
      <c r="L275" s="68">
        <f t="shared" si="115"/>
        <v>0</v>
      </c>
      <c r="M275" s="68">
        <f t="shared" si="116"/>
        <v>0</v>
      </c>
      <c r="N275" s="67">
        <f t="shared" si="117"/>
        <v>0</v>
      </c>
      <c r="O275" s="67">
        <f>IF(E275&lt;HORAS!$B$97,J275,0)</f>
        <v>0</v>
      </c>
      <c r="P275" s="67">
        <f t="shared" si="118"/>
        <v>0</v>
      </c>
      <c r="Q275" s="67">
        <f>IF(E275&gt;HORAS!$B$97,J275,0)</f>
        <v>0</v>
      </c>
      <c r="R275" s="67">
        <f t="shared" si="119"/>
        <v>0</v>
      </c>
      <c r="S275" s="67">
        <f t="shared" si="120"/>
        <v>0</v>
      </c>
      <c r="T275" s="67"/>
      <c r="U275" s="67">
        <f t="shared" si="121"/>
        <v>6</v>
      </c>
      <c r="V275" s="70" t="e">
        <f>VLOOKUP(C275,HORAS!$A$120:$A$137,1,FALSE)</f>
        <v>#N/A</v>
      </c>
      <c r="W275" s="67" t="b">
        <f t="shared" si="122"/>
        <v>1</v>
      </c>
      <c r="X275" s="59">
        <f t="shared" si="123"/>
        <v>0</v>
      </c>
      <c r="Y275" s="71">
        <f t="shared" si="124"/>
        <v>0</v>
      </c>
      <c r="Z275" s="71">
        <f t="shared" si="125"/>
        <v>0</v>
      </c>
      <c r="AA275" s="67">
        <f t="shared" si="126"/>
        <v>0</v>
      </c>
      <c r="AB275" s="67">
        <f t="shared" si="127"/>
        <v>0</v>
      </c>
      <c r="AC275" s="69">
        <f>IF(U275=7,IF(E275&gt;HORAS!$B$97,E275-HORAS!$B$97,0),IF(W275=FALSE,IF(E275&gt;HORAS!$B$97,E275-HORAS!$B$97,0),0))</f>
        <v>0</v>
      </c>
      <c r="AD275" s="71">
        <f t="shared" si="128"/>
        <v>0</v>
      </c>
      <c r="AE275" s="71">
        <f t="shared" si="129"/>
        <v>0</v>
      </c>
      <c r="AF275" s="68">
        <f>IF(AE275&lt;=HORAS!$B$115,0,IF(AE275&lt;=HORAS!$B$116,0.25,IF(AE275&lt;=HORAS!$B$117,0.5,IF(AE275&lt;=HORAS!$B$114,0.75,1))))</f>
        <v>0</v>
      </c>
      <c r="AG275" s="67">
        <f t="shared" si="130"/>
        <v>0</v>
      </c>
      <c r="AH275" s="67">
        <f>IF(AA275&gt;=8,IF(E275&lt;HORAS!$B$97,AF275,0),0)</f>
        <v>0</v>
      </c>
      <c r="AI275" s="67">
        <f>IF(E275&gt;=HORAS!$B$97,AF275,0)</f>
        <v>0</v>
      </c>
      <c r="AJ275" s="67">
        <f t="shared" si="140"/>
        <v>0</v>
      </c>
      <c r="AK275" s="67">
        <f t="shared" si="140"/>
        <v>0</v>
      </c>
      <c r="AL275" s="71">
        <f t="shared" si="131"/>
        <v>0</v>
      </c>
      <c r="AN275" s="59">
        <f t="shared" si="132"/>
        <v>0</v>
      </c>
      <c r="AO275" s="58">
        <f>IF(H275=1,IF(D275&lt;HORAS!$B$104,HORAS!$D$104-HORAS!$B$104,HORAS!$D$104-D275),0)</f>
        <v>0</v>
      </c>
      <c r="AP275" s="58">
        <f>IF(H275=1,IF(E275&gt;HORAS!$C$104,HORAS!$C$104,E275),0)</f>
        <v>0</v>
      </c>
      <c r="AQ275" s="58">
        <f t="shared" si="133"/>
        <v>0</v>
      </c>
      <c r="AR275" s="72">
        <f t="shared" si="134"/>
        <v>0</v>
      </c>
      <c r="AS275" s="72">
        <f t="shared" si="135"/>
        <v>0</v>
      </c>
      <c r="AT275" s="68">
        <f>IF(AS275&lt;=HORAS!$B$115,0,IF(AS275&lt;=HORAS!$B$116,0.25,IF(AS275&lt;=HORAS!$B$117,0.5,IF(AS275&lt;=HORAS!$B$114,0.75,1))))</f>
        <v>0</v>
      </c>
      <c r="AU275" s="67">
        <f t="shared" si="136"/>
        <v>0</v>
      </c>
      <c r="AV275" s="59">
        <f>IF(H275=1,IF(E275&gt;HORAS!$C$104,E275-HORAS!$C$104),0)</f>
        <v>0</v>
      </c>
      <c r="AW275" s="67">
        <f t="shared" si="137"/>
        <v>0</v>
      </c>
      <c r="AX275" s="67">
        <f t="shared" si="138"/>
        <v>0</v>
      </c>
      <c r="AY275" s="68">
        <f>IF(AX275&lt;=HORAS!$B$115,0,IF(AX275&lt;=HORAS!$B$116,0.25,IF(AX275&lt;=HORAS!$B$117,0.5,IF(AX275&lt;=HORAS!$B$114,0.75,1))))</f>
        <v>0</v>
      </c>
      <c r="AZ275" s="67">
        <f t="shared" si="139"/>
        <v>0</v>
      </c>
      <c r="BA275" s="67"/>
    </row>
    <row r="276" spans="1:53" s="72" customFormat="1" hidden="1" x14ac:dyDescent="0.2">
      <c r="A276" s="64" t="s">
        <v>233</v>
      </c>
      <c r="B276" s="64" t="s">
        <v>7</v>
      </c>
      <c r="C276" s="61"/>
      <c r="D276" s="62"/>
      <c r="E276" s="59"/>
      <c r="F276" s="66">
        <f>IF(G276=1,0,IF(E276&gt;HORAS!$B$96,E276-HORAS!$B$96,))</f>
        <v>0</v>
      </c>
      <c r="G276" s="67">
        <f t="shared" si="113"/>
        <v>0</v>
      </c>
      <c r="H276" s="67">
        <f>IF(D276&gt;=HORAS!$B$103,1,0)</f>
        <v>0</v>
      </c>
      <c r="I276" s="68">
        <f t="shared" si="114"/>
        <v>0</v>
      </c>
      <c r="J276" s="68">
        <f>IF(I276&lt;=HORAS!$B$115,0,IF(I276&lt;=HORAS!$B$116,0.25,IF(I276&lt;=HORAS!$B$117,0.5,IF(I276&lt;=HORAS!$B$114,0.75,1))))</f>
        <v>0</v>
      </c>
      <c r="K276" s="69">
        <f>IF(G276=1,0,IF(E276&gt;HORAS!$B$97,E276-HORAS!$B$97,0))</f>
        <v>0</v>
      </c>
      <c r="L276" s="68">
        <f t="shared" si="115"/>
        <v>0</v>
      </c>
      <c r="M276" s="68">
        <f t="shared" si="116"/>
        <v>0</v>
      </c>
      <c r="N276" s="67">
        <f t="shared" si="117"/>
        <v>0</v>
      </c>
      <c r="O276" s="67">
        <f>IF(E276&lt;HORAS!$B$97,J276,0)</f>
        <v>0</v>
      </c>
      <c r="P276" s="67">
        <f t="shared" si="118"/>
        <v>0</v>
      </c>
      <c r="Q276" s="67">
        <f>IF(E276&gt;HORAS!$B$97,J276,0)</f>
        <v>0</v>
      </c>
      <c r="R276" s="67">
        <f t="shared" si="119"/>
        <v>0</v>
      </c>
      <c r="S276" s="67">
        <f t="shared" si="120"/>
        <v>0</v>
      </c>
      <c r="T276" s="67"/>
      <c r="U276" s="67">
        <f t="shared" si="121"/>
        <v>6</v>
      </c>
      <c r="V276" s="70" t="e">
        <f>VLOOKUP(C276,HORAS!$A$120:$A$137,1,FALSE)</f>
        <v>#N/A</v>
      </c>
      <c r="W276" s="67" t="b">
        <f t="shared" si="122"/>
        <v>1</v>
      </c>
      <c r="X276" s="59">
        <f t="shared" si="123"/>
        <v>0</v>
      </c>
      <c r="Y276" s="71">
        <f t="shared" si="124"/>
        <v>0</v>
      </c>
      <c r="Z276" s="71">
        <f t="shared" si="125"/>
        <v>0</v>
      </c>
      <c r="AA276" s="67">
        <f t="shared" si="126"/>
        <v>0</v>
      </c>
      <c r="AB276" s="67">
        <f t="shared" si="127"/>
        <v>0</v>
      </c>
      <c r="AC276" s="69">
        <f>IF(U276=7,IF(E276&gt;HORAS!$B$97,E276-HORAS!$B$97,0),IF(W276=FALSE,IF(E276&gt;HORAS!$B$97,E276-HORAS!$B$97,0),0))</f>
        <v>0</v>
      </c>
      <c r="AD276" s="71">
        <f t="shared" si="128"/>
        <v>0</v>
      </c>
      <c r="AE276" s="71">
        <f t="shared" si="129"/>
        <v>0</v>
      </c>
      <c r="AF276" s="68">
        <f>IF(AE276&lt;=HORAS!$B$115,0,IF(AE276&lt;=HORAS!$B$116,0.25,IF(AE276&lt;=HORAS!$B$117,0.5,IF(AE276&lt;=HORAS!$B$114,0.75,1))))</f>
        <v>0</v>
      </c>
      <c r="AG276" s="67">
        <f t="shared" si="130"/>
        <v>0</v>
      </c>
      <c r="AH276" s="67">
        <f>IF(AA276&gt;=8,IF(E276&lt;HORAS!$B$97,AF276,0),0)</f>
        <v>0</v>
      </c>
      <c r="AI276" s="67">
        <f>IF(E276&gt;=HORAS!$B$97,AF276,0)</f>
        <v>0</v>
      </c>
      <c r="AJ276" s="67">
        <f t="shared" si="140"/>
        <v>0</v>
      </c>
      <c r="AK276" s="67">
        <f t="shared" si="140"/>
        <v>0</v>
      </c>
      <c r="AL276" s="71">
        <f t="shared" si="131"/>
        <v>0</v>
      </c>
      <c r="AN276" s="59">
        <f t="shared" si="132"/>
        <v>0</v>
      </c>
      <c r="AO276" s="58">
        <f>IF(H276=1,IF(D276&lt;HORAS!$B$104,HORAS!$D$104-HORAS!$B$104,HORAS!$D$104-D276),0)</f>
        <v>0</v>
      </c>
      <c r="AP276" s="58">
        <f>IF(H276=1,IF(E276&gt;HORAS!$C$104,HORAS!$C$104,E276),0)</f>
        <v>0</v>
      </c>
      <c r="AQ276" s="58">
        <f t="shared" si="133"/>
        <v>0</v>
      </c>
      <c r="AR276" s="72">
        <f t="shared" si="134"/>
        <v>0</v>
      </c>
      <c r="AS276" s="72">
        <f t="shared" si="135"/>
        <v>0</v>
      </c>
      <c r="AT276" s="68">
        <f>IF(AS276&lt;=HORAS!$B$115,0,IF(AS276&lt;=HORAS!$B$116,0.25,IF(AS276&lt;=HORAS!$B$117,0.5,IF(AS276&lt;=HORAS!$B$114,0.75,1))))</f>
        <v>0</v>
      </c>
      <c r="AU276" s="67">
        <f t="shared" si="136"/>
        <v>0</v>
      </c>
      <c r="AV276" s="59">
        <f>IF(H276=1,IF(E276&gt;HORAS!$C$104,E276-HORAS!$C$104),0)</f>
        <v>0</v>
      </c>
      <c r="AW276" s="67">
        <f t="shared" si="137"/>
        <v>0</v>
      </c>
      <c r="AX276" s="67">
        <f t="shared" si="138"/>
        <v>0</v>
      </c>
      <c r="AY276" s="68">
        <f>IF(AX276&lt;=HORAS!$B$115,0,IF(AX276&lt;=HORAS!$B$116,0.25,IF(AX276&lt;=HORAS!$B$117,0.5,IF(AX276&lt;=HORAS!$B$114,0.75,1))))</f>
        <v>0</v>
      </c>
      <c r="AZ276" s="67">
        <f t="shared" si="139"/>
        <v>0</v>
      </c>
      <c r="BA276" s="67"/>
    </row>
    <row r="277" spans="1:53" s="72" customFormat="1" hidden="1" x14ac:dyDescent="0.2">
      <c r="A277" s="64" t="s">
        <v>233</v>
      </c>
      <c r="B277" s="64" t="s">
        <v>7</v>
      </c>
      <c r="C277" s="61"/>
      <c r="D277" s="62"/>
      <c r="E277" s="59"/>
      <c r="F277" s="66">
        <f>IF(G277=1,0,IF(E277&gt;HORAS!$B$96,E277-HORAS!$B$96,))</f>
        <v>0</v>
      </c>
      <c r="G277" s="67">
        <f t="shared" si="113"/>
        <v>0</v>
      </c>
      <c r="H277" s="67">
        <f>IF(D277&gt;=HORAS!$B$103,1,0)</f>
        <v>0</v>
      </c>
      <c r="I277" s="68">
        <f t="shared" si="114"/>
        <v>0</v>
      </c>
      <c r="J277" s="68">
        <f>IF(I277&lt;=HORAS!$B$115,0,IF(I277&lt;=HORAS!$B$116,0.25,IF(I277&lt;=HORAS!$B$117,0.5,IF(I277&lt;=HORAS!$B$114,0.75,1))))</f>
        <v>0</v>
      </c>
      <c r="K277" s="69">
        <f>IF(G277=1,0,IF(E277&gt;HORAS!$B$97,E277-HORAS!$B$97,0))</f>
        <v>0</v>
      </c>
      <c r="L277" s="68">
        <f t="shared" si="115"/>
        <v>0</v>
      </c>
      <c r="M277" s="68">
        <f t="shared" si="116"/>
        <v>0</v>
      </c>
      <c r="N277" s="67">
        <f t="shared" si="117"/>
        <v>0</v>
      </c>
      <c r="O277" s="67">
        <f>IF(E277&lt;HORAS!$B$97,J277,0)</f>
        <v>0</v>
      </c>
      <c r="P277" s="67">
        <f t="shared" si="118"/>
        <v>0</v>
      </c>
      <c r="Q277" s="67">
        <f>IF(E277&gt;HORAS!$B$97,J277,0)</f>
        <v>0</v>
      </c>
      <c r="R277" s="67">
        <f t="shared" si="119"/>
        <v>0</v>
      </c>
      <c r="S277" s="67">
        <f t="shared" si="120"/>
        <v>0</v>
      </c>
      <c r="T277" s="67"/>
      <c r="U277" s="67">
        <f t="shared" si="121"/>
        <v>6</v>
      </c>
      <c r="V277" s="70" t="e">
        <f>VLOOKUP(C277,HORAS!$A$120:$A$137,1,FALSE)</f>
        <v>#N/A</v>
      </c>
      <c r="W277" s="67" t="b">
        <f t="shared" si="122"/>
        <v>1</v>
      </c>
      <c r="X277" s="59">
        <f t="shared" si="123"/>
        <v>0</v>
      </c>
      <c r="Y277" s="71">
        <f t="shared" si="124"/>
        <v>0</v>
      </c>
      <c r="Z277" s="71">
        <f t="shared" si="125"/>
        <v>0</v>
      </c>
      <c r="AA277" s="67">
        <f t="shared" si="126"/>
        <v>0</v>
      </c>
      <c r="AB277" s="67">
        <f t="shared" si="127"/>
        <v>0</v>
      </c>
      <c r="AC277" s="69">
        <f>IF(U277=7,IF(E277&gt;HORAS!$B$97,E277-HORAS!$B$97,0),IF(W277=FALSE,IF(E277&gt;HORAS!$B$97,E277-HORAS!$B$97,0),0))</f>
        <v>0</v>
      </c>
      <c r="AD277" s="71">
        <f t="shared" si="128"/>
        <v>0</v>
      </c>
      <c r="AE277" s="71">
        <f t="shared" si="129"/>
        <v>0</v>
      </c>
      <c r="AF277" s="68">
        <f>IF(AE277&lt;=HORAS!$B$115,0,IF(AE277&lt;=HORAS!$B$116,0.25,IF(AE277&lt;=HORAS!$B$117,0.5,IF(AE277&lt;=HORAS!$B$114,0.75,1))))</f>
        <v>0</v>
      </c>
      <c r="AG277" s="67">
        <f t="shared" si="130"/>
        <v>0</v>
      </c>
      <c r="AH277" s="67">
        <f>IF(AA277&gt;=8,IF(E277&lt;HORAS!$B$97,AF277,0),0)</f>
        <v>0</v>
      </c>
      <c r="AI277" s="67">
        <f>IF(E277&gt;=HORAS!$B$97,AF277,0)</f>
        <v>0</v>
      </c>
      <c r="AJ277" s="67">
        <f t="shared" si="140"/>
        <v>0</v>
      </c>
      <c r="AK277" s="67">
        <f t="shared" si="140"/>
        <v>0</v>
      </c>
      <c r="AL277" s="71">
        <f t="shared" si="131"/>
        <v>0</v>
      </c>
      <c r="AN277" s="59">
        <f t="shared" si="132"/>
        <v>0</v>
      </c>
      <c r="AO277" s="58">
        <f>IF(H277=1,IF(D277&lt;HORAS!$B$104,HORAS!$D$104-HORAS!$B$104,HORAS!$D$104-D277),0)</f>
        <v>0</v>
      </c>
      <c r="AP277" s="58">
        <f>IF(H277=1,IF(E277&gt;HORAS!$C$104,HORAS!$C$104,E277),0)</f>
        <v>0</v>
      </c>
      <c r="AQ277" s="58">
        <f t="shared" si="133"/>
        <v>0</v>
      </c>
      <c r="AR277" s="72">
        <f t="shared" si="134"/>
        <v>0</v>
      </c>
      <c r="AS277" s="72">
        <f t="shared" si="135"/>
        <v>0</v>
      </c>
      <c r="AT277" s="68">
        <f>IF(AS277&lt;=HORAS!$B$115,0,IF(AS277&lt;=HORAS!$B$116,0.25,IF(AS277&lt;=HORAS!$B$117,0.5,IF(AS277&lt;=HORAS!$B$114,0.75,1))))</f>
        <v>0</v>
      </c>
      <c r="AU277" s="67">
        <f t="shared" si="136"/>
        <v>0</v>
      </c>
      <c r="AV277" s="59">
        <f>IF(H277=1,IF(E277&gt;HORAS!$C$104,E277-HORAS!$C$104),0)</f>
        <v>0</v>
      </c>
      <c r="AW277" s="67">
        <f t="shared" si="137"/>
        <v>0</v>
      </c>
      <c r="AX277" s="67">
        <f t="shared" si="138"/>
        <v>0</v>
      </c>
      <c r="AY277" s="68">
        <f>IF(AX277&lt;=HORAS!$B$115,0,IF(AX277&lt;=HORAS!$B$116,0.25,IF(AX277&lt;=HORAS!$B$117,0.5,IF(AX277&lt;=HORAS!$B$114,0.75,1))))</f>
        <v>0</v>
      </c>
      <c r="AZ277" s="67">
        <f t="shared" si="139"/>
        <v>0</v>
      </c>
      <c r="BA277" s="67"/>
    </row>
    <row r="278" spans="1:53" s="72" customFormat="1" hidden="1" x14ac:dyDescent="0.2">
      <c r="A278" s="64" t="s">
        <v>233</v>
      </c>
      <c r="B278" s="64" t="s">
        <v>7</v>
      </c>
      <c r="C278" s="61"/>
      <c r="D278" s="62"/>
      <c r="E278" s="59"/>
      <c r="F278" s="66">
        <f>IF(G278=1,0,IF(E278&gt;HORAS!$B$96,E278-HORAS!$B$96,))</f>
        <v>0</v>
      </c>
      <c r="G278" s="67">
        <f t="shared" si="113"/>
        <v>0</v>
      </c>
      <c r="H278" s="67">
        <f>IF(D278&gt;=HORAS!$B$103,1,0)</f>
        <v>0</v>
      </c>
      <c r="I278" s="68">
        <f t="shared" si="114"/>
        <v>0</v>
      </c>
      <c r="J278" s="68">
        <f>IF(I278&lt;=HORAS!$B$115,0,IF(I278&lt;=HORAS!$B$116,0.25,IF(I278&lt;=HORAS!$B$117,0.5,IF(I278&lt;=HORAS!$B$114,0.75,1))))</f>
        <v>0</v>
      </c>
      <c r="K278" s="69">
        <f>IF(G278=1,0,IF(E278&gt;HORAS!$B$97,E278-HORAS!$B$97,0))</f>
        <v>0</v>
      </c>
      <c r="L278" s="68">
        <f t="shared" si="115"/>
        <v>0</v>
      </c>
      <c r="M278" s="68">
        <f t="shared" si="116"/>
        <v>0</v>
      </c>
      <c r="N278" s="67">
        <f t="shared" si="117"/>
        <v>0</v>
      </c>
      <c r="O278" s="67">
        <f>IF(E278&lt;HORAS!$B$97,J278,0)</f>
        <v>0</v>
      </c>
      <c r="P278" s="67">
        <f t="shared" si="118"/>
        <v>0</v>
      </c>
      <c r="Q278" s="67">
        <f>IF(E278&gt;HORAS!$B$97,J278,0)</f>
        <v>0</v>
      </c>
      <c r="R278" s="67">
        <f t="shared" si="119"/>
        <v>0</v>
      </c>
      <c r="S278" s="67">
        <f t="shared" si="120"/>
        <v>0</v>
      </c>
      <c r="T278" s="67"/>
      <c r="U278" s="67">
        <f t="shared" si="121"/>
        <v>6</v>
      </c>
      <c r="V278" s="70" t="e">
        <f>VLOOKUP(C278,HORAS!$A$120:$A$137,1,FALSE)</f>
        <v>#N/A</v>
      </c>
      <c r="W278" s="67" t="b">
        <f t="shared" si="122"/>
        <v>1</v>
      </c>
      <c r="X278" s="59">
        <f t="shared" si="123"/>
        <v>0</v>
      </c>
      <c r="Y278" s="71">
        <f t="shared" si="124"/>
        <v>0</v>
      </c>
      <c r="Z278" s="71">
        <f t="shared" si="125"/>
        <v>0</v>
      </c>
      <c r="AA278" s="67">
        <f t="shared" si="126"/>
        <v>0</v>
      </c>
      <c r="AB278" s="67">
        <f t="shared" si="127"/>
        <v>0</v>
      </c>
      <c r="AC278" s="69">
        <f>IF(U278=7,IF(E278&gt;HORAS!$B$97,E278-HORAS!$B$97,0),IF(W278=FALSE,IF(E278&gt;HORAS!$B$97,E278-HORAS!$B$97,0),0))</f>
        <v>0</v>
      </c>
      <c r="AD278" s="71">
        <f t="shared" si="128"/>
        <v>0</v>
      </c>
      <c r="AE278" s="71">
        <f t="shared" si="129"/>
        <v>0</v>
      </c>
      <c r="AF278" s="68">
        <f>IF(AE278&lt;=HORAS!$B$115,0,IF(AE278&lt;=HORAS!$B$116,0.25,IF(AE278&lt;=HORAS!$B$117,0.5,IF(AE278&lt;=HORAS!$B$114,0.75,1))))</f>
        <v>0</v>
      </c>
      <c r="AG278" s="67">
        <f t="shared" si="130"/>
        <v>0</v>
      </c>
      <c r="AH278" s="67">
        <f>IF(AA278&gt;=8,IF(E278&lt;HORAS!$B$97,AF278,0),0)</f>
        <v>0</v>
      </c>
      <c r="AI278" s="67">
        <f>IF(E278&gt;=HORAS!$B$97,AF278,0)</f>
        <v>0</v>
      </c>
      <c r="AJ278" s="67">
        <f t="shared" si="140"/>
        <v>0</v>
      </c>
      <c r="AK278" s="67">
        <f t="shared" si="140"/>
        <v>0</v>
      </c>
      <c r="AL278" s="71">
        <f t="shared" si="131"/>
        <v>0</v>
      </c>
      <c r="AN278" s="59">
        <f t="shared" si="132"/>
        <v>0</v>
      </c>
      <c r="AO278" s="58">
        <f>IF(H278=1,IF(D278&lt;HORAS!$B$104,HORAS!$D$104-HORAS!$B$104,HORAS!$D$104-D278),0)</f>
        <v>0</v>
      </c>
      <c r="AP278" s="58">
        <f>IF(H278=1,IF(E278&gt;HORAS!$C$104,HORAS!$C$104,E278),0)</f>
        <v>0</v>
      </c>
      <c r="AQ278" s="58">
        <f t="shared" si="133"/>
        <v>0</v>
      </c>
      <c r="AR278" s="72">
        <f t="shared" si="134"/>
        <v>0</v>
      </c>
      <c r="AS278" s="72">
        <f t="shared" si="135"/>
        <v>0</v>
      </c>
      <c r="AT278" s="68">
        <f>IF(AS278&lt;=HORAS!$B$115,0,IF(AS278&lt;=HORAS!$B$116,0.25,IF(AS278&lt;=HORAS!$B$117,0.5,IF(AS278&lt;=HORAS!$B$114,0.75,1))))</f>
        <v>0</v>
      </c>
      <c r="AU278" s="67">
        <f t="shared" si="136"/>
        <v>0</v>
      </c>
      <c r="AV278" s="59">
        <f>IF(H278=1,IF(E278&gt;HORAS!$C$104,E278-HORAS!$C$104),0)</f>
        <v>0</v>
      </c>
      <c r="AW278" s="67">
        <f t="shared" si="137"/>
        <v>0</v>
      </c>
      <c r="AX278" s="67">
        <f t="shared" si="138"/>
        <v>0</v>
      </c>
      <c r="AY278" s="68">
        <f>IF(AX278&lt;=HORAS!$B$115,0,IF(AX278&lt;=HORAS!$B$116,0.25,IF(AX278&lt;=HORAS!$B$117,0.5,IF(AX278&lt;=HORAS!$B$114,0.75,1))))</f>
        <v>0</v>
      </c>
      <c r="AZ278" s="67">
        <f t="shared" si="139"/>
        <v>0</v>
      </c>
      <c r="BA278" s="67"/>
    </row>
    <row r="279" spans="1:53" s="72" customFormat="1" hidden="1" x14ac:dyDescent="0.2">
      <c r="A279" s="64" t="s">
        <v>233</v>
      </c>
      <c r="B279" s="64" t="s">
        <v>7</v>
      </c>
      <c r="C279" s="61"/>
      <c r="D279" s="62"/>
      <c r="E279" s="59"/>
      <c r="F279" s="66">
        <f>IF(G279=1,0,IF(E279&gt;HORAS!$B$96,E279-HORAS!$B$96,))</f>
        <v>0</v>
      </c>
      <c r="G279" s="67">
        <f t="shared" si="113"/>
        <v>0</v>
      </c>
      <c r="H279" s="67">
        <f>IF(D279&gt;=HORAS!$B$103,1,0)</f>
        <v>0</v>
      </c>
      <c r="I279" s="68">
        <f t="shared" si="114"/>
        <v>0</v>
      </c>
      <c r="J279" s="68">
        <f>IF(I279&lt;=HORAS!$B$115,0,IF(I279&lt;=HORAS!$B$116,0.25,IF(I279&lt;=HORAS!$B$117,0.5,IF(I279&lt;=HORAS!$B$114,0.75,1))))</f>
        <v>0</v>
      </c>
      <c r="K279" s="69">
        <f>IF(G279=1,0,IF(E279&gt;HORAS!$B$97,E279-HORAS!$B$97,0))</f>
        <v>0</v>
      </c>
      <c r="L279" s="68">
        <f t="shared" si="115"/>
        <v>0</v>
      </c>
      <c r="M279" s="68">
        <f t="shared" si="116"/>
        <v>0</v>
      </c>
      <c r="N279" s="67">
        <f t="shared" si="117"/>
        <v>0</v>
      </c>
      <c r="O279" s="67">
        <f>IF(E279&lt;HORAS!$B$97,J279,0)</f>
        <v>0</v>
      </c>
      <c r="P279" s="67">
        <f t="shared" si="118"/>
        <v>0</v>
      </c>
      <c r="Q279" s="67">
        <f>IF(E279&gt;HORAS!$B$97,J279,0)</f>
        <v>0</v>
      </c>
      <c r="R279" s="67">
        <f t="shared" si="119"/>
        <v>0</v>
      </c>
      <c r="S279" s="67">
        <f t="shared" si="120"/>
        <v>0</v>
      </c>
      <c r="T279" s="67"/>
      <c r="U279" s="67">
        <f t="shared" si="121"/>
        <v>6</v>
      </c>
      <c r="V279" s="70" t="e">
        <f>VLOOKUP(C279,HORAS!$A$120:$A$137,1,FALSE)</f>
        <v>#N/A</v>
      </c>
      <c r="W279" s="67" t="b">
        <f t="shared" si="122"/>
        <v>1</v>
      </c>
      <c r="X279" s="59">
        <f t="shared" si="123"/>
        <v>0</v>
      </c>
      <c r="Y279" s="71">
        <f t="shared" si="124"/>
        <v>0</v>
      </c>
      <c r="Z279" s="71">
        <f t="shared" si="125"/>
        <v>0</v>
      </c>
      <c r="AA279" s="67">
        <f t="shared" si="126"/>
        <v>0</v>
      </c>
      <c r="AB279" s="67">
        <f t="shared" si="127"/>
        <v>0</v>
      </c>
      <c r="AC279" s="69">
        <f>IF(U279=7,IF(E279&gt;HORAS!$B$97,E279-HORAS!$B$97,0),IF(W279=FALSE,IF(E279&gt;HORAS!$B$97,E279-HORAS!$B$97,0),0))</f>
        <v>0</v>
      </c>
      <c r="AD279" s="71">
        <f t="shared" si="128"/>
        <v>0</v>
      </c>
      <c r="AE279" s="71">
        <f t="shared" si="129"/>
        <v>0</v>
      </c>
      <c r="AF279" s="68">
        <f>IF(AE279&lt;=HORAS!$B$115,0,IF(AE279&lt;=HORAS!$B$116,0.25,IF(AE279&lt;=HORAS!$B$117,0.5,IF(AE279&lt;=HORAS!$B$114,0.75,1))))</f>
        <v>0</v>
      </c>
      <c r="AG279" s="67">
        <f t="shared" si="130"/>
        <v>0</v>
      </c>
      <c r="AH279" s="67">
        <f>IF(AA279&gt;=8,IF(E279&lt;HORAS!$B$97,AF279,0),0)</f>
        <v>0</v>
      </c>
      <c r="AI279" s="67">
        <f>IF(E279&gt;=HORAS!$B$97,AF279,0)</f>
        <v>0</v>
      </c>
      <c r="AJ279" s="67">
        <f t="shared" si="140"/>
        <v>0</v>
      </c>
      <c r="AK279" s="67">
        <f t="shared" si="140"/>
        <v>0</v>
      </c>
      <c r="AL279" s="71">
        <f t="shared" si="131"/>
        <v>0</v>
      </c>
      <c r="AN279" s="59">
        <f t="shared" si="132"/>
        <v>0</v>
      </c>
      <c r="AO279" s="58">
        <f>IF(H279=1,IF(D279&lt;HORAS!$B$104,HORAS!$D$104-HORAS!$B$104,HORAS!$D$104-D279),0)</f>
        <v>0</v>
      </c>
      <c r="AP279" s="58">
        <f>IF(H279=1,IF(E279&gt;HORAS!$C$104,HORAS!$C$104,E279),0)</f>
        <v>0</v>
      </c>
      <c r="AQ279" s="58">
        <f t="shared" si="133"/>
        <v>0</v>
      </c>
      <c r="AR279" s="72">
        <f t="shared" si="134"/>
        <v>0</v>
      </c>
      <c r="AS279" s="72">
        <f t="shared" si="135"/>
        <v>0</v>
      </c>
      <c r="AT279" s="68">
        <f>IF(AS279&lt;=HORAS!$B$115,0,IF(AS279&lt;=HORAS!$B$116,0.25,IF(AS279&lt;=HORAS!$B$117,0.5,IF(AS279&lt;=HORAS!$B$114,0.75,1))))</f>
        <v>0</v>
      </c>
      <c r="AU279" s="67">
        <f t="shared" si="136"/>
        <v>0</v>
      </c>
      <c r="AV279" s="59">
        <f>IF(H279=1,IF(E279&gt;HORAS!$C$104,E279-HORAS!$C$104),0)</f>
        <v>0</v>
      </c>
      <c r="AW279" s="67">
        <f t="shared" si="137"/>
        <v>0</v>
      </c>
      <c r="AX279" s="67">
        <f t="shared" si="138"/>
        <v>0</v>
      </c>
      <c r="AY279" s="68">
        <f>IF(AX279&lt;=HORAS!$B$115,0,IF(AX279&lt;=HORAS!$B$116,0.25,IF(AX279&lt;=HORAS!$B$117,0.5,IF(AX279&lt;=HORAS!$B$114,0.75,1))))</f>
        <v>0</v>
      </c>
      <c r="AZ279" s="67">
        <f t="shared" si="139"/>
        <v>0</v>
      </c>
      <c r="BA279" s="67"/>
    </row>
    <row r="280" spans="1:53" s="72" customFormat="1" hidden="1" x14ac:dyDescent="0.2">
      <c r="A280" s="64" t="s">
        <v>233</v>
      </c>
      <c r="B280" s="64" t="s">
        <v>7</v>
      </c>
      <c r="C280" s="61"/>
      <c r="D280" s="62"/>
      <c r="E280" s="59"/>
      <c r="F280" s="66">
        <f>IF(G280=1,0,IF(E280&gt;HORAS!$B$96,E280-HORAS!$B$96,))</f>
        <v>0</v>
      </c>
      <c r="G280" s="67">
        <f t="shared" si="113"/>
        <v>0</v>
      </c>
      <c r="H280" s="67">
        <f>IF(D280&gt;=HORAS!$B$103,1,0)</f>
        <v>0</v>
      </c>
      <c r="I280" s="68">
        <f t="shared" si="114"/>
        <v>0</v>
      </c>
      <c r="J280" s="68">
        <f>IF(I280&lt;=HORAS!$B$115,0,IF(I280&lt;=HORAS!$B$116,0.25,IF(I280&lt;=HORAS!$B$117,0.5,IF(I280&lt;=HORAS!$B$114,0.75,1))))</f>
        <v>0</v>
      </c>
      <c r="K280" s="69">
        <f>IF(G280=1,0,IF(E280&gt;HORAS!$B$97,E280-HORAS!$B$97,0))</f>
        <v>0</v>
      </c>
      <c r="L280" s="68">
        <f t="shared" si="115"/>
        <v>0</v>
      </c>
      <c r="M280" s="68">
        <f t="shared" si="116"/>
        <v>0</v>
      </c>
      <c r="N280" s="67">
        <f t="shared" si="117"/>
        <v>0</v>
      </c>
      <c r="O280" s="67">
        <f>IF(E280&lt;HORAS!$B$97,J280,0)</f>
        <v>0</v>
      </c>
      <c r="P280" s="67">
        <f t="shared" si="118"/>
        <v>0</v>
      </c>
      <c r="Q280" s="67">
        <f>IF(E280&gt;HORAS!$B$97,J280,0)</f>
        <v>0</v>
      </c>
      <c r="R280" s="67">
        <f t="shared" si="119"/>
        <v>0</v>
      </c>
      <c r="S280" s="67">
        <f t="shared" si="120"/>
        <v>0</v>
      </c>
      <c r="T280" s="67"/>
      <c r="U280" s="67">
        <f t="shared" si="121"/>
        <v>6</v>
      </c>
      <c r="V280" s="70" t="e">
        <f>VLOOKUP(C280,HORAS!$A$120:$A$137,1,FALSE)</f>
        <v>#N/A</v>
      </c>
      <c r="W280" s="67" t="b">
        <f t="shared" si="122"/>
        <v>1</v>
      </c>
      <c r="X280" s="59">
        <f t="shared" si="123"/>
        <v>0</v>
      </c>
      <c r="Y280" s="71">
        <f t="shared" si="124"/>
        <v>0</v>
      </c>
      <c r="Z280" s="71">
        <f t="shared" si="125"/>
        <v>0</v>
      </c>
      <c r="AA280" s="67">
        <f t="shared" si="126"/>
        <v>0</v>
      </c>
      <c r="AB280" s="67">
        <f t="shared" si="127"/>
        <v>0</v>
      </c>
      <c r="AC280" s="69">
        <f>IF(U280=7,IF(E280&gt;HORAS!$B$97,E280-HORAS!$B$97,0),IF(W280=FALSE,IF(E280&gt;HORAS!$B$97,E280-HORAS!$B$97,0),0))</f>
        <v>0</v>
      </c>
      <c r="AD280" s="71">
        <f t="shared" si="128"/>
        <v>0</v>
      </c>
      <c r="AE280" s="71">
        <f t="shared" si="129"/>
        <v>0</v>
      </c>
      <c r="AF280" s="68">
        <f>IF(AE280&lt;=HORAS!$B$115,0,IF(AE280&lt;=HORAS!$B$116,0.25,IF(AE280&lt;=HORAS!$B$117,0.5,IF(AE280&lt;=HORAS!$B$114,0.75,1))))</f>
        <v>0</v>
      </c>
      <c r="AG280" s="67">
        <f t="shared" si="130"/>
        <v>0</v>
      </c>
      <c r="AH280" s="67">
        <f>IF(AA280&gt;=8,IF(E280&lt;HORAS!$B$97,AF280,0),0)</f>
        <v>0</v>
      </c>
      <c r="AI280" s="67">
        <f>IF(E280&gt;=HORAS!$B$97,AF280,0)</f>
        <v>0</v>
      </c>
      <c r="AJ280" s="67">
        <f t="shared" si="140"/>
        <v>0</v>
      </c>
      <c r="AK280" s="67">
        <f t="shared" si="140"/>
        <v>0</v>
      </c>
      <c r="AL280" s="71">
        <f t="shared" si="131"/>
        <v>0</v>
      </c>
      <c r="AN280" s="59">
        <f t="shared" si="132"/>
        <v>0</v>
      </c>
      <c r="AO280" s="58">
        <f>IF(H280=1,IF(D280&lt;HORAS!$B$104,HORAS!$D$104-HORAS!$B$104,HORAS!$D$104-D280),0)</f>
        <v>0</v>
      </c>
      <c r="AP280" s="58">
        <f>IF(H280=1,IF(E280&gt;HORAS!$C$104,HORAS!$C$104,E280),0)</f>
        <v>0</v>
      </c>
      <c r="AQ280" s="58">
        <f t="shared" si="133"/>
        <v>0</v>
      </c>
      <c r="AR280" s="72">
        <f t="shared" si="134"/>
        <v>0</v>
      </c>
      <c r="AS280" s="72">
        <f t="shared" si="135"/>
        <v>0</v>
      </c>
      <c r="AT280" s="68">
        <f>IF(AS280&lt;=HORAS!$B$115,0,IF(AS280&lt;=HORAS!$B$116,0.25,IF(AS280&lt;=HORAS!$B$117,0.5,IF(AS280&lt;=HORAS!$B$114,0.75,1))))</f>
        <v>0</v>
      </c>
      <c r="AU280" s="67">
        <f t="shared" si="136"/>
        <v>0</v>
      </c>
      <c r="AV280" s="59">
        <f>IF(H280=1,IF(E280&gt;HORAS!$C$104,E280-HORAS!$C$104),0)</f>
        <v>0</v>
      </c>
      <c r="AW280" s="67">
        <f t="shared" si="137"/>
        <v>0</v>
      </c>
      <c r="AX280" s="67">
        <f t="shared" si="138"/>
        <v>0</v>
      </c>
      <c r="AY280" s="68">
        <f>IF(AX280&lt;=HORAS!$B$115,0,IF(AX280&lt;=HORAS!$B$116,0.25,IF(AX280&lt;=HORAS!$B$117,0.5,IF(AX280&lt;=HORAS!$B$114,0.75,1))))</f>
        <v>0</v>
      </c>
      <c r="AZ280" s="67">
        <f t="shared" si="139"/>
        <v>0</v>
      </c>
      <c r="BA280" s="67"/>
    </row>
    <row r="281" spans="1:53" s="72" customFormat="1" hidden="1" x14ac:dyDescent="0.2">
      <c r="A281" s="64" t="s">
        <v>233</v>
      </c>
      <c r="B281" s="64" t="s">
        <v>7</v>
      </c>
      <c r="C281" s="61"/>
      <c r="D281" s="62"/>
      <c r="E281" s="59"/>
      <c r="F281" s="66">
        <f>IF(G281=1,0,IF(E281&gt;HORAS!$B$96,E281-HORAS!$B$96,))</f>
        <v>0</v>
      </c>
      <c r="G281" s="67">
        <f t="shared" si="113"/>
        <v>0</v>
      </c>
      <c r="H281" s="67">
        <f>IF(D281&gt;=HORAS!$B$103,1,0)</f>
        <v>0</v>
      </c>
      <c r="I281" s="68">
        <f t="shared" si="114"/>
        <v>0</v>
      </c>
      <c r="J281" s="68">
        <f>IF(I281&lt;=HORAS!$B$115,0,IF(I281&lt;=HORAS!$B$116,0.25,IF(I281&lt;=HORAS!$B$117,0.5,IF(I281&lt;=HORAS!$B$114,0.75,1))))</f>
        <v>0</v>
      </c>
      <c r="K281" s="69">
        <f>IF(G281=1,0,IF(E281&gt;HORAS!$B$97,E281-HORAS!$B$97,0))</f>
        <v>0</v>
      </c>
      <c r="L281" s="68">
        <f t="shared" si="115"/>
        <v>0</v>
      </c>
      <c r="M281" s="68">
        <f t="shared" si="116"/>
        <v>0</v>
      </c>
      <c r="N281" s="67">
        <f t="shared" si="117"/>
        <v>0</v>
      </c>
      <c r="O281" s="67">
        <f>IF(E281&lt;HORAS!$B$97,J281,0)</f>
        <v>0</v>
      </c>
      <c r="P281" s="67">
        <f t="shared" si="118"/>
        <v>0</v>
      </c>
      <c r="Q281" s="67">
        <f>IF(E281&gt;HORAS!$B$97,J281,0)</f>
        <v>0</v>
      </c>
      <c r="R281" s="67">
        <f t="shared" si="119"/>
        <v>0</v>
      </c>
      <c r="S281" s="67">
        <f t="shared" si="120"/>
        <v>0</v>
      </c>
      <c r="T281" s="67"/>
      <c r="U281" s="67">
        <f t="shared" si="121"/>
        <v>6</v>
      </c>
      <c r="V281" s="70" t="e">
        <f>VLOOKUP(C281,HORAS!$A$120:$A$137,1,FALSE)</f>
        <v>#N/A</v>
      </c>
      <c r="W281" s="67" t="b">
        <f t="shared" si="122"/>
        <v>1</v>
      </c>
      <c r="X281" s="59">
        <f t="shared" si="123"/>
        <v>0</v>
      </c>
      <c r="Y281" s="71">
        <f t="shared" si="124"/>
        <v>0</v>
      </c>
      <c r="Z281" s="71">
        <f t="shared" si="125"/>
        <v>0</v>
      </c>
      <c r="AA281" s="67">
        <f t="shared" si="126"/>
        <v>0</v>
      </c>
      <c r="AB281" s="67">
        <f t="shared" si="127"/>
        <v>0</v>
      </c>
      <c r="AC281" s="69">
        <f>IF(U281=7,IF(E281&gt;HORAS!$B$97,E281-HORAS!$B$97,0),IF(W281=FALSE,IF(E281&gt;HORAS!$B$97,E281-HORAS!$B$97,0),0))</f>
        <v>0</v>
      </c>
      <c r="AD281" s="71">
        <f t="shared" si="128"/>
        <v>0</v>
      </c>
      <c r="AE281" s="71">
        <f t="shared" si="129"/>
        <v>0</v>
      </c>
      <c r="AF281" s="68">
        <f>IF(AE281&lt;=HORAS!$B$115,0,IF(AE281&lt;=HORAS!$B$116,0.25,IF(AE281&lt;=HORAS!$B$117,0.5,IF(AE281&lt;=HORAS!$B$114,0.75,1))))</f>
        <v>0</v>
      </c>
      <c r="AG281" s="67">
        <f t="shared" si="130"/>
        <v>0</v>
      </c>
      <c r="AH281" s="67">
        <f>IF(AA281&gt;=8,IF(E281&lt;HORAS!$B$97,AF281,0),0)</f>
        <v>0</v>
      </c>
      <c r="AI281" s="67">
        <f>IF(E281&gt;=HORAS!$B$97,AF281,0)</f>
        <v>0</v>
      </c>
      <c r="AJ281" s="67">
        <f t="shared" si="140"/>
        <v>0</v>
      </c>
      <c r="AK281" s="67">
        <f t="shared" si="140"/>
        <v>0</v>
      </c>
      <c r="AL281" s="71">
        <f t="shared" si="131"/>
        <v>0</v>
      </c>
      <c r="AN281" s="59">
        <f t="shared" si="132"/>
        <v>0</v>
      </c>
      <c r="AO281" s="58">
        <f>IF(H281=1,IF(D281&lt;HORAS!$B$104,HORAS!$D$104-HORAS!$B$104,HORAS!$D$104-D281),0)</f>
        <v>0</v>
      </c>
      <c r="AP281" s="58">
        <f>IF(H281=1,IF(E281&gt;HORAS!$C$104,HORAS!$C$104,E281),0)</f>
        <v>0</v>
      </c>
      <c r="AQ281" s="58">
        <f t="shared" si="133"/>
        <v>0</v>
      </c>
      <c r="AR281" s="72">
        <f t="shared" si="134"/>
        <v>0</v>
      </c>
      <c r="AS281" s="72">
        <f t="shared" si="135"/>
        <v>0</v>
      </c>
      <c r="AT281" s="68">
        <f>IF(AS281&lt;=HORAS!$B$115,0,IF(AS281&lt;=HORAS!$B$116,0.25,IF(AS281&lt;=HORAS!$B$117,0.5,IF(AS281&lt;=HORAS!$B$114,0.75,1))))</f>
        <v>0</v>
      </c>
      <c r="AU281" s="67">
        <f t="shared" si="136"/>
        <v>0</v>
      </c>
      <c r="AV281" s="59">
        <f>IF(H281=1,IF(E281&gt;HORAS!$C$104,E281-HORAS!$C$104),0)</f>
        <v>0</v>
      </c>
      <c r="AW281" s="67">
        <f t="shared" si="137"/>
        <v>0</v>
      </c>
      <c r="AX281" s="67">
        <f t="shared" si="138"/>
        <v>0</v>
      </c>
      <c r="AY281" s="68">
        <f>IF(AX281&lt;=HORAS!$B$115,0,IF(AX281&lt;=HORAS!$B$116,0.25,IF(AX281&lt;=HORAS!$B$117,0.5,IF(AX281&lt;=HORAS!$B$114,0.75,1))))</f>
        <v>0</v>
      </c>
      <c r="AZ281" s="67">
        <f t="shared" si="139"/>
        <v>0</v>
      </c>
      <c r="BA281" s="67"/>
    </row>
    <row r="282" spans="1:53" s="72" customFormat="1" hidden="1" x14ac:dyDescent="0.2">
      <c r="A282" s="64" t="s">
        <v>235</v>
      </c>
      <c r="B282" s="64" t="s">
        <v>55</v>
      </c>
      <c r="C282" s="61"/>
      <c r="D282" s="62"/>
      <c r="E282" s="59"/>
      <c r="F282" s="66">
        <f>IF(G282=1,0,IF(E282&gt;HORAS!$B$96,E282-HORAS!$B$96,))</f>
        <v>0</v>
      </c>
      <c r="G282" s="67">
        <f t="shared" si="113"/>
        <v>0</v>
      </c>
      <c r="H282" s="67">
        <f>IF(D282&gt;=HORAS!$B$103,1,0)</f>
        <v>0</v>
      </c>
      <c r="I282" s="68">
        <f t="shared" si="114"/>
        <v>0</v>
      </c>
      <c r="J282" s="68">
        <f>IF(I282&lt;=HORAS!$B$115,0,IF(I282&lt;=HORAS!$B$116,0.25,IF(I282&lt;=HORAS!$B$117,0.5,IF(I282&lt;=HORAS!$B$114,0.75,1))))</f>
        <v>0</v>
      </c>
      <c r="K282" s="69">
        <f>IF(G282=1,0,IF(E282&gt;HORAS!$B$97,E282-HORAS!$B$97,0))</f>
        <v>0</v>
      </c>
      <c r="L282" s="68">
        <f t="shared" si="115"/>
        <v>0</v>
      </c>
      <c r="M282" s="68">
        <f t="shared" si="116"/>
        <v>0</v>
      </c>
      <c r="N282" s="67">
        <f t="shared" si="117"/>
        <v>0</v>
      </c>
      <c r="O282" s="67">
        <f>IF(E282&lt;HORAS!$B$97,J282,0)</f>
        <v>0</v>
      </c>
      <c r="P282" s="67">
        <f t="shared" si="118"/>
        <v>0</v>
      </c>
      <c r="Q282" s="67">
        <f>IF(E282&gt;HORAS!$B$97,J282,0)</f>
        <v>0</v>
      </c>
      <c r="R282" s="67">
        <f t="shared" si="119"/>
        <v>0</v>
      </c>
      <c r="S282" s="67">
        <f t="shared" si="120"/>
        <v>0</v>
      </c>
      <c r="T282" s="67"/>
      <c r="U282" s="67">
        <f t="shared" si="121"/>
        <v>6</v>
      </c>
      <c r="V282" s="70" t="e">
        <f>VLOOKUP(C282,HORAS!$A$120:$A$137,1,FALSE)</f>
        <v>#N/A</v>
      </c>
      <c r="W282" s="67" t="b">
        <f t="shared" si="122"/>
        <v>1</v>
      </c>
      <c r="X282" s="59">
        <f t="shared" si="123"/>
        <v>0</v>
      </c>
      <c r="Y282" s="71">
        <f t="shared" si="124"/>
        <v>0</v>
      </c>
      <c r="Z282" s="71">
        <f t="shared" si="125"/>
        <v>0</v>
      </c>
      <c r="AA282" s="67">
        <f t="shared" si="126"/>
        <v>0</v>
      </c>
      <c r="AB282" s="67">
        <f t="shared" si="127"/>
        <v>0</v>
      </c>
      <c r="AC282" s="69">
        <f>IF(U282=7,IF(E282&gt;HORAS!$B$97,E282-HORAS!$B$97,0),IF(W282=FALSE,IF(E282&gt;HORAS!$B$97,E282-HORAS!$B$97,0),0))</f>
        <v>0</v>
      </c>
      <c r="AD282" s="71">
        <f t="shared" si="128"/>
        <v>0</v>
      </c>
      <c r="AE282" s="71">
        <f t="shared" si="129"/>
        <v>0</v>
      </c>
      <c r="AF282" s="68">
        <f>IF(AE282&lt;=HORAS!$B$115,0,IF(AE282&lt;=HORAS!$B$116,0.25,IF(AE282&lt;=HORAS!$B$117,0.5,IF(AE282&lt;=HORAS!$B$114,0.75,1))))</f>
        <v>0</v>
      </c>
      <c r="AG282" s="67">
        <f t="shared" si="130"/>
        <v>0</v>
      </c>
      <c r="AH282" s="67">
        <f>IF(AA282&gt;=8,IF(E282&lt;HORAS!$B$97,AF282,0),0)</f>
        <v>0</v>
      </c>
      <c r="AI282" s="67">
        <f>IF(E282&gt;=HORAS!$B$97,AF282,0)</f>
        <v>0</v>
      </c>
      <c r="AJ282" s="67">
        <f t="shared" si="140"/>
        <v>0</v>
      </c>
      <c r="AK282" s="67">
        <f t="shared" si="140"/>
        <v>0</v>
      </c>
      <c r="AL282" s="71">
        <f t="shared" si="131"/>
        <v>0</v>
      </c>
      <c r="AN282" s="59">
        <f t="shared" si="132"/>
        <v>0</v>
      </c>
      <c r="AO282" s="58">
        <f>IF(H282=1,IF(D282&lt;HORAS!$B$104,HORAS!$D$104-HORAS!$B$104,HORAS!$D$104-D282),0)</f>
        <v>0</v>
      </c>
      <c r="AP282" s="58">
        <f>IF(H282=1,IF(E282&gt;HORAS!$C$104,HORAS!$C$104,E282),0)</f>
        <v>0</v>
      </c>
      <c r="AQ282" s="58">
        <f t="shared" si="133"/>
        <v>0</v>
      </c>
      <c r="AR282" s="72">
        <f t="shared" si="134"/>
        <v>0</v>
      </c>
      <c r="AS282" s="72">
        <f t="shared" si="135"/>
        <v>0</v>
      </c>
      <c r="AT282" s="68">
        <f>IF(AS282&lt;=HORAS!$B$115,0,IF(AS282&lt;=HORAS!$B$116,0.25,IF(AS282&lt;=HORAS!$B$117,0.5,IF(AS282&lt;=HORAS!$B$114,0.75,1))))</f>
        <v>0</v>
      </c>
      <c r="AU282" s="67">
        <f t="shared" si="136"/>
        <v>0</v>
      </c>
      <c r="AV282" s="59">
        <f>IF(H282=1,IF(E282&gt;HORAS!$C$104,E282-HORAS!$C$104),0)</f>
        <v>0</v>
      </c>
      <c r="AW282" s="67">
        <f t="shared" si="137"/>
        <v>0</v>
      </c>
      <c r="AX282" s="67">
        <f t="shared" si="138"/>
        <v>0</v>
      </c>
      <c r="AY282" s="68">
        <f>IF(AX282&lt;=HORAS!$B$115,0,IF(AX282&lt;=HORAS!$B$116,0.25,IF(AX282&lt;=HORAS!$B$117,0.5,IF(AX282&lt;=HORAS!$B$114,0.75,1))))</f>
        <v>0</v>
      </c>
      <c r="AZ282" s="67">
        <f t="shared" si="139"/>
        <v>0</v>
      </c>
      <c r="BA282" s="67"/>
    </row>
    <row r="283" spans="1:53" s="72" customFormat="1" hidden="1" x14ac:dyDescent="0.2">
      <c r="A283" s="64" t="s">
        <v>235</v>
      </c>
      <c r="B283" s="64" t="s">
        <v>55</v>
      </c>
      <c r="C283" s="61"/>
      <c r="D283" s="62"/>
      <c r="E283" s="59"/>
      <c r="F283" s="66">
        <f>IF(G283=1,0,IF(E283&gt;HORAS!$B$96,E283-HORAS!$B$96,))</f>
        <v>0</v>
      </c>
      <c r="G283" s="67">
        <f t="shared" ref="G283:G345" si="141">IF(U283=7,1,IF(W283=FALSE,1,0))</f>
        <v>0</v>
      </c>
      <c r="H283" s="67">
        <f>IF(D283&gt;=HORAS!$B$103,1,0)</f>
        <v>0</v>
      </c>
      <c r="I283" s="68">
        <f t="shared" ref="I283:I345" si="142">MINUTE(F283)</f>
        <v>0</v>
      </c>
      <c r="J283" s="68">
        <f>IF(I283&lt;=HORAS!$B$115,0,IF(I283&lt;=HORAS!$B$116,0.25,IF(I283&lt;=HORAS!$B$117,0.5,IF(I283&lt;=HORAS!$B$114,0.75,1))))</f>
        <v>0</v>
      </c>
      <c r="K283" s="69">
        <f>IF(G283=1,0,IF(E283&gt;HORAS!$B$97,E283-HORAS!$B$97,0))</f>
        <v>0</v>
      </c>
      <c r="L283" s="68">
        <f t="shared" ref="L283:L345" si="143">MINUTE(K283)</f>
        <v>0</v>
      </c>
      <c r="M283" s="68">
        <f t="shared" ref="M283:M345" si="144">HOUR(F283)</f>
        <v>0</v>
      </c>
      <c r="N283" s="67">
        <f t="shared" ref="N283:N345" si="145">M283-P283</f>
        <v>0</v>
      </c>
      <c r="O283" s="67">
        <f>IF(E283&lt;HORAS!$B$97,J283,0)</f>
        <v>0</v>
      </c>
      <c r="P283" s="67">
        <f t="shared" ref="P283:P345" si="146">HOUR(K283)</f>
        <v>0</v>
      </c>
      <c r="Q283" s="67">
        <f>IF(E283&gt;HORAS!$B$97,J283,0)</f>
        <v>0</v>
      </c>
      <c r="R283" s="67">
        <f t="shared" si="119"/>
        <v>0</v>
      </c>
      <c r="S283" s="67">
        <f t="shared" si="120"/>
        <v>0</v>
      </c>
      <c r="T283" s="67"/>
      <c r="U283" s="67">
        <f t="shared" si="121"/>
        <v>6</v>
      </c>
      <c r="V283" s="70" t="e">
        <f>VLOOKUP(C283,HORAS!$A$120:$A$137,1,FALSE)</f>
        <v>#N/A</v>
      </c>
      <c r="W283" s="67" t="b">
        <f t="shared" si="122"/>
        <v>1</v>
      </c>
      <c r="X283" s="59">
        <f t="shared" si="123"/>
        <v>0</v>
      </c>
      <c r="Y283" s="71">
        <f t="shared" si="124"/>
        <v>0</v>
      </c>
      <c r="Z283" s="71">
        <f t="shared" si="125"/>
        <v>0</v>
      </c>
      <c r="AA283" s="67">
        <f t="shared" si="126"/>
        <v>0</v>
      </c>
      <c r="AB283" s="67">
        <f t="shared" si="127"/>
        <v>0</v>
      </c>
      <c r="AC283" s="69">
        <f>IF(U283=7,IF(E283&gt;HORAS!$B$97,E283-HORAS!$B$97,0),IF(W283=FALSE,IF(E283&gt;HORAS!$B$97,E283-HORAS!$B$97,0),0))</f>
        <v>0</v>
      </c>
      <c r="AD283" s="71">
        <f t="shared" si="128"/>
        <v>0</v>
      </c>
      <c r="AE283" s="71">
        <f t="shared" si="129"/>
        <v>0</v>
      </c>
      <c r="AF283" s="68">
        <f>IF(AE283&lt;=HORAS!$B$115,0,IF(AE283&lt;=HORAS!$B$116,0.25,IF(AE283&lt;=HORAS!$B$117,0.5,IF(AE283&lt;=HORAS!$B$114,0.75,1))))</f>
        <v>0</v>
      </c>
      <c r="AG283" s="67">
        <f t="shared" si="130"/>
        <v>0</v>
      </c>
      <c r="AH283" s="67">
        <f>IF(AA283&gt;=8,IF(E283&lt;HORAS!$B$97,AF283,0),0)</f>
        <v>0</v>
      </c>
      <c r="AI283" s="67">
        <f>IF(E283&gt;=HORAS!$B$97,AF283,0)</f>
        <v>0</v>
      </c>
      <c r="AJ283" s="67">
        <f t="shared" si="140"/>
        <v>0</v>
      </c>
      <c r="AK283" s="67">
        <f t="shared" si="140"/>
        <v>0</v>
      </c>
      <c r="AL283" s="71">
        <f t="shared" si="131"/>
        <v>0</v>
      </c>
      <c r="AN283" s="59">
        <f t="shared" si="132"/>
        <v>0</v>
      </c>
      <c r="AO283" s="58">
        <f>IF(H283=1,IF(D283&lt;HORAS!$B$104,HORAS!$D$104-HORAS!$B$104,HORAS!$D$104-D283),0)</f>
        <v>0</v>
      </c>
      <c r="AP283" s="58">
        <f>IF(H283=1,IF(E283&gt;HORAS!$C$104,HORAS!$C$104,E283),0)</f>
        <v>0</v>
      </c>
      <c r="AQ283" s="58">
        <f t="shared" si="133"/>
        <v>0</v>
      </c>
      <c r="AR283" s="72">
        <f t="shared" si="134"/>
        <v>0</v>
      </c>
      <c r="AS283" s="72">
        <f t="shared" si="135"/>
        <v>0</v>
      </c>
      <c r="AT283" s="68">
        <f>IF(AS283&lt;=HORAS!$B$115,0,IF(AS283&lt;=HORAS!$B$116,0.25,IF(AS283&lt;=HORAS!$B$117,0.5,IF(AS283&lt;=HORAS!$B$114,0.75,1))))</f>
        <v>0</v>
      </c>
      <c r="AU283" s="67">
        <f t="shared" si="136"/>
        <v>0</v>
      </c>
      <c r="AV283" s="59">
        <f>IF(H283=1,IF(E283&gt;HORAS!$C$104,E283-HORAS!$C$104),0)</f>
        <v>0</v>
      </c>
      <c r="AW283" s="67">
        <f t="shared" si="137"/>
        <v>0</v>
      </c>
      <c r="AX283" s="67">
        <f t="shared" si="138"/>
        <v>0</v>
      </c>
      <c r="AY283" s="68">
        <f>IF(AX283&lt;=HORAS!$B$115,0,IF(AX283&lt;=HORAS!$B$116,0.25,IF(AX283&lt;=HORAS!$B$117,0.5,IF(AX283&lt;=HORAS!$B$114,0.75,1))))</f>
        <v>0</v>
      </c>
      <c r="AZ283" s="67">
        <f t="shared" si="139"/>
        <v>0</v>
      </c>
      <c r="BA283" s="67"/>
    </row>
    <row r="284" spans="1:53" s="72" customFormat="1" hidden="1" x14ac:dyDescent="0.2">
      <c r="A284" s="64" t="s">
        <v>235</v>
      </c>
      <c r="B284" s="64" t="s">
        <v>55</v>
      </c>
      <c r="C284" s="61"/>
      <c r="D284" s="62"/>
      <c r="E284" s="59"/>
      <c r="F284" s="66">
        <f>IF(G284=1,0,IF(E284&gt;HORAS!$B$96,E284-HORAS!$B$96,))</f>
        <v>0</v>
      </c>
      <c r="G284" s="67">
        <f t="shared" si="141"/>
        <v>0</v>
      </c>
      <c r="H284" s="67">
        <f>IF(D284&gt;=HORAS!$B$103,1,0)</f>
        <v>0</v>
      </c>
      <c r="I284" s="68">
        <f t="shared" si="142"/>
        <v>0</v>
      </c>
      <c r="J284" s="68">
        <f>IF(I284&lt;=HORAS!$B$115,0,IF(I284&lt;=HORAS!$B$116,0.25,IF(I284&lt;=HORAS!$B$117,0.5,IF(I284&lt;=HORAS!$B$114,0.75,1))))</f>
        <v>0</v>
      </c>
      <c r="K284" s="69">
        <f>IF(G284=1,0,IF(E284&gt;HORAS!$B$97,E284-HORAS!$B$97,0))</f>
        <v>0</v>
      </c>
      <c r="L284" s="68">
        <f t="shared" si="143"/>
        <v>0</v>
      </c>
      <c r="M284" s="68">
        <f t="shared" si="144"/>
        <v>0</v>
      </c>
      <c r="N284" s="67">
        <f t="shared" si="145"/>
        <v>0</v>
      </c>
      <c r="O284" s="67">
        <f>IF(E284&lt;HORAS!$B$97,J284,0)</f>
        <v>0</v>
      </c>
      <c r="P284" s="67">
        <f t="shared" si="146"/>
        <v>0</v>
      </c>
      <c r="Q284" s="67">
        <f>IF(E284&gt;HORAS!$B$97,J284,0)</f>
        <v>0</v>
      </c>
      <c r="R284" s="67">
        <f t="shared" si="119"/>
        <v>0</v>
      </c>
      <c r="S284" s="67">
        <f t="shared" si="120"/>
        <v>0</v>
      </c>
      <c r="T284" s="67"/>
      <c r="U284" s="67">
        <f t="shared" si="121"/>
        <v>6</v>
      </c>
      <c r="V284" s="70" t="e">
        <f>VLOOKUP(C284,HORAS!$A$120:$A$137,1,FALSE)</f>
        <v>#N/A</v>
      </c>
      <c r="W284" s="67" t="b">
        <f t="shared" si="122"/>
        <v>1</v>
      </c>
      <c r="X284" s="59">
        <f t="shared" si="123"/>
        <v>0</v>
      </c>
      <c r="Y284" s="71">
        <f t="shared" si="124"/>
        <v>0</v>
      </c>
      <c r="Z284" s="71">
        <f t="shared" si="125"/>
        <v>0</v>
      </c>
      <c r="AA284" s="67">
        <f t="shared" si="126"/>
        <v>0</v>
      </c>
      <c r="AB284" s="67">
        <f t="shared" si="127"/>
        <v>0</v>
      </c>
      <c r="AC284" s="69">
        <f>IF(U284=7,IF(E284&gt;HORAS!$B$97,E284-HORAS!$B$97,0),IF(W284=FALSE,IF(E284&gt;HORAS!$B$97,E284-HORAS!$B$97,0),0))</f>
        <v>0</v>
      </c>
      <c r="AD284" s="71">
        <f t="shared" si="128"/>
        <v>0</v>
      </c>
      <c r="AE284" s="71">
        <f t="shared" si="129"/>
        <v>0</v>
      </c>
      <c r="AF284" s="68">
        <f>IF(AE284&lt;=HORAS!$B$115,0,IF(AE284&lt;=HORAS!$B$116,0.25,IF(AE284&lt;=HORAS!$B$117,0.5,IF(AE284&lt;=HORAS!$B$114,0.75,1))))</f>
        <v>0</v>
      </c>
      <c r="AG284" s="67">
        <f t="shared" si="130"/>
        <v>0</v>
      </c>
      <c r="AH284" s="67">
        <f>IF(AA284&gt;=8,IF(E284&lt;HORAS!$B$97,AF284,0),0)</f>
        <v>0</v>
      </c>
      <c r="AI284" s="67">
        <f>IF(E284&gt;=HORAS!$B$97,AF284,0)</f>
        <v>0</v>
      </c>
      <c r="AJ284" s="67">
        <f t="shared" si="140"/>
        <v>0</v>
      </c>
      <c r="AK284" s="67">
        <f t="shared" si="140"/>
        <v>0</v>
      </c>
      <c r="AL284" s="71">
        <f t="shared" si="131"/>
        <v>0</v>
      </c>
      <c r="AN284" s="59">
        <f t="shared" si="132"/>
        <v>0</v>
      </c>
      <c r="AO284" s="58">
        <f>IF(H284=1,IF(D284&lt;HORAS!$B$104,HORAS!$D$104-HORAS!$B$104,HORAS!$D$104-D284),0)</f>
        <v>0</v>
      </c>
      <c r="AP284" s="58">
        <f>IF(H284=1,IF(E284&gt;HORAS!$C$104,HORAS!$C$104,E284),0)</f>
        <v>0</v>
      </c>
      <c r="AQ284" s="58">
        <f t="shared" si="133"/>
        <v>0</v>
      </c>
      <c r="AR284" s="72">
        <f t="shared" si="134"/>
        <v>0</v>
      </c>
      <c r="AS284" s="72">
        <f t="shared" si="135"/>
        <v>0</v>
      </c>
      <c r="AT284" s="68">
        <f>IF(AS284&lt;=HORAS!$B$115,0,IF(AS284&lt;=HORAS!$B$116,0.25,IF(AS284&lt;=HORAS!$B$117,0.5,IF(AS284&lt;=HORAS!$B$114,0.75,1))))</f>
        <v>0</v>
      </c>
      <c r="AU284" s="67">
        <f t="shared" si="136"/>
        <v>0</v>
      </c>
      <c r="AV284" s="59">
        <f>IF(H284=1,IF(E284&gt;HORAS!$C$104,E284-HORAS!$C$104),0)</f>
        <v>0</v>
      </c>
      <c r="AW284" s="67">
        <f t="shared" si="137"/>
        <v>0</v>
      </c>
      <c r="AX284" s="67">
        <f t="shared" si="138"/>
        <v>0</v>
      </c>
      <c r="AY284" s="68">
        <f>IF(AX284&lt;=HORAS!$B$115,0,IF(AX284&lt;=HORAS!$B$116,0.25,IF(AX284&lt;=HORAS!$B$117,0.5,IF(AX284&lt;=HORAS!$B$114,0.75,1))))</f>
        <v>0</v>
      </c>
      <c r="AZ284" s="67">
        <f t="shared" si="139"/>
        <v>0</v>
      </c>
      <c r="BA284" s="67"/>
    </row>
    <row r="285" spans="1:53" s="72" customFormat="1" hidden="1" x14ac:dyDescent="0.2">
      <c r="A285" s="64" t="s">
        <v>235</v>
      </c>
      <c r="B285" s="64" t="s">
        <v>55</v>
      </c>
      <c r="C285" s="61"/>
      <c r="D285" s="62"/>
      <c r="E285" s="59"/>
      <c r="F285" s="66">
        <f>IF(G285=1,0,IF(E285&gt;HORAS!$B$96,E285-HORAS!$B$96,))</f>
        <v>0</v>
      </c>
      <c r="G285" s="67">
        <f t="shared" si="141"/>
        <v>0</v>
      </c>
      <c r="H285" s="67">
        <f>IF(D285&gt;=HORAS!$B$103,1,0)</f>
        <v>0</v>
      </c>
      <c r="I285" s="68">
        <f t="shared" si="142"/>
        <v>0</v>
      </c>
      <c r="J285" s="68">
        <f>IF(I285&lt;=HORAS!$B$115,0,IF(I285&lt;=HORAS!$B$116,0.25,IF(I285&lt;=HORAS!$B$117,0.5,IF(I285&lt;=HORAS!$B$114,0.75,1))))</f>
        <v>0</v>
      </c>
      <c r="K285" s="69">
        <f>IF(G285=1,0,IF(E285&gt;HORAS!$B$97,E285-HORAS!$B$97,0))</f>
        <v>0</v>
      </c>
      <c r="L285" s="68">
        <f t="shared" si="143"/>
        <v>0</v>
      </c>
      <c r="M285" s="68">
        <f t="shared" si="144"/>
        <v>0</v>
      </c>
      <c r="N285" s="67">
        <f t="shared" si="145"/>
        <v>0</v>
      </c>
      <c r="O285" s="67">
        <f>IF(E285&lt;HORAS!$B$97,J285,0)</f>
        <v>0</v>
      </c>
      <c r="P285" s="67">
        <f t="shared" si="146"/>
        <v>0</v>
      </c>
      <c r="Q285" s="67">
        <f>IF(E285&gt;HORAS!$B$97,J285,0)</f>
        <v>0</v>
      </c>
      <c r="R285" s="67">
        <f t="shared" si="119"/>
        <v>0</v>
      </c>
      <c r="S285" s="67">
        <f t="shared" si="120"/>
        <v>0</v>
      </c>
      <c r="T285" s="67"/>
      <c r="U285" s="67">
        <f t="shared" si="121"/>
        <v>6</v>
      </c>
      <c r="V285" s="70" t="e">
        <f>VLOOKUP(C285,HORAS!$A$120:$A$137,1,FALSE)</f>
        <v>#N/A</v>
      </c>
      <c r="W285" s="67" t="b">
        <f t="shared" si="122"/>
        <v>1</v>
      </c>
      <c r="X285" s="59">
        <f t="shared" si="123"/>
        <v>0</v>
      </c>
      <c r="Y285" s="71">
        <f t="shared" si="124"/>
        <v>0</v>
      </c>
      <c r="Z285" s="71">
        <f t="shared" si="125"/>
        <v>0</v>
      </c>
      <c r="AA285" s="67">
        <f t="shared" si="126"/>
        <v>0</v>
      </c>
      <c r="AB285" s="67">
        <f t="shared" si="127"/>
        <v>0</v>
      </c>
      <c r="AC285" s="69">
        <f>IF(U285=7,IF(E285&gt;HORAS!$B$97,E285-HORAS!$B$97,0),IF(W285=FALSE,IF(E285&gt;HORAS!$B$97,E285-HORAS!$B$97,0),0))</f>
        <v>0</v>
      </c>
      <c r="AD285" s="71">
        <f t="shared" si="128"/>
        <v>0</v>
      </c>
      <c r="AE285" s="71">
        <f t="shared" si="129"/>
        <v>0</v>
      </c>
      <c r="AF285" s="68">
        <f>IF(AE285&lt;=HORAS!$B$115,0,IF(AE285&lt;=HORAS!$B$116,0.25,IF(AE285&lt;=HORAS!$B$117,0.5,IF(AE285&lt;=HORAS!$B$114,0.75,1))))</f>
        <v>0</v>
      </c>
      <c r="AG285" s="67">
        <f t="shared" si="130"/>
        <v>0</v>
      </c>
      <c r="AH285" s="67">
        <f>IF(AA285&gt;=8,IF(E285&lt;HORAS!$B$97,AF285,0),0)</f>
        <v>0</v>
      </c>
      <c r="AI285" s="67">
        <f>IF(E285&gt;=HORAS!$B$97,AF285,0)</f>
        <v>0</v>
      </c>
      <c r="AJ285" s="67">
        <f t="shared" si="140"/>
        <v>0</v>
      </c>
      <c r="AK285" s="67">
        <f t="shared" si="140"/>
        <v>0</v>
      </c>
      <c r="AL285" s="71">
        <f t="shared" si="131"/>
        <v>0</v>
      </c>
      <c r="AN285" s="59">
        <f t="shared" si="132"/>
        <v>0</v>
      </c>
      <c r="AO285" s="58">
        <f>IF(H285=1,IF(D285&lt;HORAS!$B$104,HORAS!$D$104-HORAS!$B$104,HORAS!$D$104-D285),0)</f>
        <v>0</v>
      </c>
      <c r="AP285" s="58">
        <f>IF(H285=1,IF(E285&gt;HORAS!$C$104,HORAS!$C$104,E285),0)</f>
        <v>0</v>
      </c>
      <c r="AQ285" s="58">
        <f t="shared" si="133"/>
        <v>0</v>
      </c>
      <c r="AR285" s="72">
        <f t="shared" si="134"/>
        <v>0</v>
      </c>
      <c r="AS285" s="72">
        <f t="shared" si="135"/>
        <v>0</v>
      </c>
      <c r="AT285" s="68">
        <f>IF(AS285&lt;=HORAS!$B$115,0,IF(AS285&lt;=HORAS!$B$116,0.25,IF(AS285&lt;=HORAS!$B$117,0.5,IF(AS285&lt;=HORAS!$B$114,0.75,1))))</f>
        <v>0</v>
      </c>
      <c r="AU285" s="67">
        <f t="shared" si="136"/>
        <v>0</v>
      </c>
      <c r="AV285" s="59">
        <f>IF(H285=1,IF(E285&gt;HORAS!$C$104,E285-HORAS!$C$104),0)</f>
        <v>0</v>
      </c>
      <c r="AW285" s="67">
        <f t="shared" si="137"/>
        <v>0</v>
      </c>
      <c r="AX285" s="67">
        <f t="shared" si="138"/>
        <v>0</v>
      </c>
      <c r="AY285" s="68">
        <f>IF(AX285&lt;=HORAS!$B$115,0,IF(AX285&lt;=HORAS!$B$116,0.25,IF(AX285&lt;=HORAS!$B$117,0.5,IF(AX285&lt;=HORAS!$B$114,0.75,1))))</f>
        <v>0</v>
      </c>
      <c r="AZ285" s="67">
        <f t="shared" si="139"/>
        <v>0</v>
      </c>
      <c r="BA285" s="67"/>
    </row>
    <row r="286" spans="1:53" s="72" customFormat="1" hidden="1" x14ac:dyDescent="0.2">
      <c r="A286" s="64" t="s">
        <v>235</v>
      </c>
      <c r="B286" s="64" t="s">
        <v>55</v>
      </c>
      <c r="C286" s="61"/>
      <c r="D286" s="62"/>
      <c r="E286" s="59"/>
      <c r="F286" s="66">
        <f>IF(G286=1,0,IF(E286&gt;HORAS!$B$96,E286-HORAS!$B$96,))</f>
        <v>0</v>
      </c>
      <c r="G286" s="67">
        <f t="shared" si="141"/>
        <v>0</v>
      </c>
      <c r="H286" s="67">
        <f>IF(D286&gt;=HORAS!$B$103,1,0)</f>
        <v>0</v>
      </c>
      <c r="I286" s="68">
        <f t="shared" si="142"/>
        <v>0</v>
      </c>
      <c r="J286" s="68">
        <f>IF(I286&lt;=HORAS!$B$115,0,IF(I286&lt;=HORAS!$B$116,0.25,IF(I286&lt;=HORAS!$B$117,0.5,IF(I286&lt;=HORAS!$B$114,0.75,1))))</f>
        <v>0</v>
      </c>
      <c r="K286" s="69">
        <f>IF(G286=1,0,IF(E286&gt;HORAS!$B$97,E286-HORAS!$B$97,0))</f>
        <v>0</v>
      </c>
      <c r="L286" s="68">
        <f t="shared" si="143"/>
        <v>0</v>
      </c>
      <c r="M286" s="68">
        <f t="shared" si="144"/>
        <v>0</v>
      </c>
      <c r="N286" s="67">
        <f t="shared" si="145"/>
        <v>0</v>
      </c>
      <c r="O286" s="67">
        <f>IF(E286&lt;HORAS!$B$97,J286,0)</f>
        <v>0</v>
      </c>
      <c r="P286" s="67">
        <f t="shared" si="146"/>
        <v>0</v>
      </c>
      <c r="Q286" s="67">
        <f>IF(E286&gt;HORAS!$B$97,J286,0)</f>
        <v>0</v>
      </c>
      <c r="R286" s="67">
        <f t="shared" si="119"/>
        <v>0</v>
      </c>
      <c r="S286" s="67">
        <f t="shared" si="120"/>
        <v>0</v>
      </c>
      <c r="T286" s="67"/>
      <c r="U286" s="67">
        <f t="shared" si="121"/>
        <v>6</v>
      </c>
      <c r="V286" s="70" t="e">
        <f>VLOOKUP(C286,HORAS!$A$120:$A$137,1,FALSE)</f>
        <v>#N/A</v>
      </c>
      <c r="W286" s="67" t="b">
        <f t="shared" si="122"/>
        <v>1</v>
      </c>
      <c r="X286" s="59">
        <f t="shared" si="123"/>
        <v>0</v>
      </c>
      <c r="Y286" s="71">
        <f t="shared" si="124"/>
        <v>0</v>
      </c>
      <c r="Z286" s="71">
        <f t="shared" si="125"/>
        <v>0</v>
      </c>
      <c r="AA286" s="67">
        <f t="shared" si="126"/>
        <v>0</v>
      </c>
      <c r="AB286" s="67">
        <f t="shared" si="127"/>
        <v>0</v>
      </c>
      <c r="AC286" s="69">
        <f>IF(U286=7,IF(E286&gt;HORAS!$B$97,E286-HORAS!$B$97,0),IF(W286=FALSE,IF(E286&gt;HORAS!$B$97,E286-HORAS!$B$97,0),0))</f>
        <v>0</v>
      </c>
      <c r="AD286" s="71">
        <f t="shared" si="128"/>
        <v>0</v>
      </c>
      <c r="AE286" s="71">
        <f t="shared" si="129"/>
        <v>0</v>
      </c>
      <c r="AF286" s="68">
        <f>IF(AE286&lt;=HORAS!$B$115,0,IF(AE286&lt;=HORAS!$B$116,0.25,IF(AE286&lt;=HORAS!$B$117,0.5,IF(AE286&lt;=HORAS!$B$114,0.75,1))))</f>
        <v>0</v>
      </c>
      <c r="AG286" s="67">
        <f t="shared" si="130"/>
        <v>0</v>
      </c>
      <c r="AH286" s="67">
        <f>IF(AA286&gt;=8,IF(E286&lt;HORAS!$B$97,AF286,0),0)</f>
        <v>0</v>
      </c>
      <c r="AI286" s="67">
        <f>IF(E286&gt;=HORAS!$B$97,AF286,0)</f>
        <v>0</v>
      </c>
      <c r="AJ286" s="67">
        <f t="shared" si="140"/>
        <v>0</v>
      </c>
      <c r="AK286" s="67">
        <f t="shared" si="140"/>
        <v>0</v>
      </c>
      <c r="AL286" s="71">
        <f t="shared" si="131"/>
        <v>0</v>
      </c>
      <c r="AN286" s="59">
        <f t="shared" si="132"/>
        <v>0</v>
      </c>
      <c r="AO286" s="58">
        <f>IF(H286=1,IF(D286&lt;HORAS!$B$104,HORAS!$D$104-HORAS!$B$104,HORAS!$D$104-D286),0)</f>
        <v>0</v>
      </c>
      <c r="AP286" s="58">
        <f>IF(H286=1,IF(E286&gt;HORAS!$C$104,HORAS!$C$104,E286),0)</f>
        <v>0</v>
      </c>
      <c r="AQ286" s="58">
        <f t="shared" si="133"/>
        <v>0</v>
      </c>
      <c r="AR286" s="72">
        <f t="shared" si="134"/>
        <v>0</v>
      </c>
      <c r="AS286" s="72">
        <f t="shared" si="135"/>
        <v>0</v>
      </c>
      <c r="AT286" s="68">
        <f>IF(AS286&lt;=HORAS!$B$115,0,IF(AS286&lt;=HORAS!$B$116,0.25,IF(AS286&lt;=HORAS!$B$117,0.5,IF(AS286&lt;=HORAS!$B$114,0.75,1))))</f>
        <v>0</v>
      </c>
      <c r="AU286" s="67">
        <f t="shared" si="136"/>
        <v>0</v>
      </c>
      <c r="AV286" s="59">
        <f>IF(H286=1,IF(E286&gt;HORAS!$C$104,E286-HORAS!$C$104),0)</f>
        <v>0</v>
      </c>
      <c r="AW286" s="67">
        <f t="shared" si="137"/>
        <v>0</v>
      </c>
      <c r="AX286" s="67">
        <f t="shared" si="138"/>
        <v>0</v>
      </c>
      <c r="AY286" s="68">
        <f>IF(AX286&lt;=HORAS!$B$115,0,IF(AX286&lt;=HORAS!$B$116,0.25,IF(AX286&lt;=HORAS!$B$117,0.5,IF(AX286&lt;=HORAS!$B$114,0.75,1))))</f>
        <v>0</v>
      </c>
      <c r="AZ286" s="67">
        <f t="shared" si="139"/>
        <v>0</v>
      </c>
      <c r="BA286" s="67"/>
    </row>
    <row r="287" spans="1:53" s="72" customFormat="1" hidden="1" x14ac:dyDescent="0.2">
      <c r="A287" s="64" t="s">
        <v>235</v>
      </c>
      <c r="B287" s="64" t="s">
        <v>55</v>
      </c>
      <c r="C287" s="61"/>
      <c r="D287" s="62"/>
      <c r="E287" s="59"/>
      <c r="F287" s="66">
        <f>IF(G287=1,0,IF(E287&gt;HORAS!$B$96,E287-HORAS!$B$96,))</f>
        <v>0</v>
      </c>
      <c r="G287" s="67">
        <f t="shared" si="141"/>
        <v>0</v>
      </c>
      <c r="H287" s="67">
        <f>IF(D287&gt;=HORAS!$B$103,1,0)</f>
        <v>0</v>
      </c>
      <c r="I287" s="68">
        <f t="shared" si="142"/>
        <v>0</v>
      </c>
      <c r="J287" s="68">
        <f>IF(I287&lt;=HORAS!$B$115,0,IF(I287&lt;=HORAS!$B$116,0.25,IF(I287&lt;=HORAS!$B$117,0.5,IF(I287&lt;=HORAS!$B$114,0.75,1))))</f>
        <v>0</v>
      </c>
      <c r="K287" s="69">
        <f>IF(G287=1,0,IF(E287&gt;HORAS!$B$97,E287-HORAS!$B$97,0))</f>
        <v>0</v>
      </c>
      <c r="L287" s="68">
        <f t="shared" si="143"/>
        <v>0</v>
      </c>
      <c r="M287" s="68">
        <f t="shared" si="144"/>
        <v>0</v>
      </c>
      <c r="N287" s="67">
        <f t="shared" si="145"/>
        <v>0</v>
      </c>
      <c r="O287" s="67">
        <f>IF(E287&lt;HORAS!$B$97,J287,0)</f>
        <v>0</v>
      </c>
      <c r="P287" s="67">
        <f t="shared" si="146"/>
        <v>0</v>
      </c>
      <c r="Q287" s="67">
        <f>IF(E287&gt;HORAS!$B$97,J287,0)</f>
        <v>0</v>
      </c>
      <c r="R287" s="67">
        <f t="shared" si="119"/>
        <v>0</v>
      </c>
      <c r="S287" s="67">
        <f t="shared" si="120"/>
        <v>0</v>
      </c>
      <c r="T287" s="67"/>
      <c r="U287" s="67">
        <f t="shared" si="121"/>
        <v>6</v>
      </c>
      <c r="V287" s="70" t="e">
        <f>VLOOKUP(C287,HORAS!$A$120:$A$137,1,FALSE)</f>
        <v>#N/A</v>
      </c>
      <c r="W287" s="67" t="b">
        <f t="shared" si="122"/>
        <v>1</v>
      </c>
      <c r="X287" s="59">
        <f t="shared" si="123"/>
        <v>0</v>
      </c>
      <c r="Y287" s="71">
        <f t="shared" si="124"/>
        <v>0</v>
      </c>
      <c r="Z287" s="71">
        <f t="shared" si="125"/>
        <v>0</v>
      </c>
      <c r="AA287" s="67">
        <f t="shared" si="126"/>
        <v>0</v>
      </c>
      <c r="AB287" s="67">
        <f t="shared" si="127"/>
        <v>0</v>
      </c>
      <c r="AC287" s="69">
        <f>IF(U287=7,IF(E287&gt;HORAS!$B$97,E287-HORAS!$B$97,0),IF(W287=FALSE,IF(E287&gt;HORAS!$B$97,E287-HORAS!$B$97,0),0))</f>
        <v>0</v>
      </c>
      <c r="AD287" s="71">
        <f t="shared" si="128"/>
        <v>0</v>
      </c>
      <c r="AE287" s="71">
        <f t="shared" si="129"/>
        <v>0</v>
      </c>
      <c r="AF287" s="68">
        <f>IF(AE287&lt;=HORAS!$B$115,0,IF(AE287&lt;=HORAS!$B$116,0.25,IF(AE287&lt;=HORAS!$B$117,0.5,IF(AE287&lt;=HORAS!$B$114,0.75,1))))</f>
        <v>0</v>
      </c>
      <c r="AG287" s="67">
        <f t="shared" si="130"/>
        <v>0</v>
      </c>
      <c r="AH287" s="67">
        <f>IF(AA287&gt;=8,IF(E287&lt;HORAS!$B$97,AF287,0),0)</f>
        <v>0</v>
      </c>
      <c r="AI287" s="67">
        <f>IF(E287&gt;=HORAS!$B$97,AF287,0)</f>
        <v>0</v>
      </c>
      <c r="AJ287" s="67">
        <f t="shared" si="140"/>
        <v>0</v>
      </c>
      <c r="AK287" s="67">
        <f t="shared" si="140"/>
        <v>0</v>
      </c>
      <c r="AL287" s="71">
        <f t="shared" si="131"/>
        <v>0</v>
      </c>
      <c r="AN287" s="59">
        <f t="shared" si="132"/>
        <v>0</v>
      </c>
      <c r="AO287" s="58">
        <f>IF(H287=1,IF(D287&lt;HORAS!$B$104,HORAS!$D$104-HORAS!$B$104,HORAS!$D$104-D287),0)</f>
        <v>0</v>
      </c>
      <c r="AP287" s="58">
        <f>IF(H287=1,IF(E287&gt;HORAS!$C$104,HORAS!$C$104,E287),0)</f>
        <v>0</v>
      </c>
      <c r="AQ287" s="58">
        <f t="shared" si="133"/>
        <v>0</v>
      </c>
      <c r="AR287" s="72">
        <f t="shared" si="134"/>
        <v>0</v>
      </c>
      <c r="AS287" s="72">
        <f t="shared" si="135"/>
        <v>0</v>
      </c>
      <c r="AT287" s="68">
        <f>IF(AS287&lt;=HORAS!$B$115,0,IF(AS287&lt;=HORAS!$B$116,0.25,IF(AS287&lt;=HORAS!$B$117,0.5,IF(AS287&lt;=HORAS!$B$114,0.75,1))))</f>
        <v>0</v>
      </c>
      <c r="AU287" s="67">
        <f t="shared" si="136"/>
        <v>0</v>
      </c>
      <c r="AV287" s="59">
        <f>IF(H287=1,IF(E287&gt;HORAS!$C$104,E287-HORAS!$C$104),0)</f>
        <v>0</v>
      </c>
      <c r="AW287" s="67">
        <f t="shared" si="137"/>
        <v>0</v>
      </c>
      <c r="AX287" s="67">
        <f t="shared" si="138"/>
        <v>0</v>
      </c>
      <c r="AY287" s="68">
        <f>IF(AX287&lt;=HORAS!$B$115,0,IF(AX287&lt;=HORAS!$B$116,0.25,IF(AX287&lt;=HORAS!$B$117,0.5,IF(AX287&lt;=HORAS!$B$114,0.75,1))))</f>
        <v>0</v>
      </c>
      <c r="AZ287" s="67">
        <f t="shared" si="139"/>
        <v>0</v>
      </c>
      <c r="BA287" s="67"/>
    </row>
    <row r="288" spans="1:53" s="72" customFormat="1" hidden="1" x14ac:dyDescent="0.2">
      <c r="A288" s="64" t="s">
        <v>235</v>
      </c>
      <c r="B288" s="64" t="s">
        <v>55</v>
      </c>
      <c r="C288" s="61"/>
      <c r="D288" s="62"/>
      <c r="E288" s="59"/>
      <c r="F288" s="66">
        <f>IF(G288=1,0,IF(E288&gt;HORAS!$B$96,E288-HORAS!$B$96,))</f>
        <v>0</v>
      </c>
      <c r="G288" s="67">
        <f t="shared" si="141"/>
        <v>0</v>
      </c>
      <c r="H288" s="67">
        <f>IF(D288&gt;=HORAS!$B$103,1,0)</f>
        <v>0</v>
      </c>
      <c r="I288" s="68">
        <f t="shared" si="142"/>
        <v>0</v>
      </c>
      <c r="J288" s="68">
        <f>IF(I288&lt;=HORAS!$B$115,0,IF(I288&lt;=HORAS!$B$116,0.25,IF(I288&lt;=HORAS!$B$117,0.5,IF(I288&lt;=HORAS!$B$114,0.75,1))))</f>
        <v>0</v>
      </c>
      <c r="K288" s="69">
        <f>IF(G288=1,0,IF(E288&gt;HORAS!$B$97,E288-HORAS!$B$97,0))</f>
        <v>0</v>
      </c>
      <c r="L288" s="68">
        <f t="shared" si="143"/>
        <v>0</v>
      </c>
      <c r="M288" s="68">
        <f t="shared" si="144"/>
        <v>0</v>
      </c>
      <c r="N288" s="67">
        <f t="shared" si="145"/>
        <v>0</v>
      </c>
      <c r="O288" s="67">
        <f>IF(E288&lt;HORAS!$B$97,J288,0)</f>
        <v>0</v>
      </c>
      <c r="P288" s="67">
        <f t="shared" si="146"/>
        <v>0</v>
      </c>
      <c r="Q288" s="67">
        <f>IF(E288&gt;HORAS!$B$97,J288,0)</f>
        <v>0</v>
      </c>
      <c r="R288" s="67">
        <f t="shared" si="119"/>
        <v>0</v>
      </c>
      <c r="S288" s="67">
        <f t="shared" si="120"/>
        <v>0</v>
      </c>
      <c r="T288" s="67"/>
      <c r="U288" s="67">
        <f t="shared" si="121"/>
        <v>6</v>
      </c>
      <c r="V288" s="70" t="e">
        <f>VLOOKUP(C288,HORAS!$A$120:$A$137,1,FALSE)</f>
        <v>#N/A</v>
      </c>
      <c r="W288" s="67" t="b">
        <f t="shared" si="122"/>
        <v>1</v>
      </c>
      <c r="X288" s="59">
        <f t="shared" si="123"/>
        <v>0</v>
      </c>
      <c r="Y288" s="71">
        <f t="shared" si="124"/>
        <v>0</v>
      </c>
      <c r="Z288" s="71">
        <f t="shared" si="125"/>
        <v>0</v>
      </c>
      <c r="AA288" s="67">
        <f t="shared" si="126"/>
        <v>0</v>
      </c>
      <c r="AB288" s="67">
        <f t="shared" si="127"/>
        <v>0</v>
      </c>
      <c r="AC288" s="69">
        <f>IF(U288=7,IF(E288&gt;HORAS!$B$97,E288-HORAS!$B$97,0),IF(W288=FALSE,IF(E288&gt;HORAS!$B$97,E288-HORAS!$B$97,0),0))</f>
        <v>0</v>
      </c>
      <c r="AD288" s="71">
        <f t="shared" si="128"/>
        <v>0</v>
      </c>
      <c r="AE288" s="71">
        <f t="shared" si="129"/>
        <v>0</v>
      </c>
      <c r="AF288" s="68">
        <f>IF(AE288&lt;=HORAS!$B$115,0,IF(AE288&lt;=HORAS!$B$116,0.25,IF(AE288&lt;=HORAS!$B$117,0.5,IF(AE288&lt;=HORAS!$B$114,0.75,1))))</f>
        <v>0</v>
      </c>
      <c r="AG288" s="67">
        <f t="shared" si="130"/>
        <v>0</v>
      </c>
      <c r="AH288" s="67">
        <f>IF(AA288&gt;=8,IF(E288&lt;HORAS!$B$97,AF288,0),0)</f>
        <v>0</v>
      </c>
      <c r="AI288" s="67">
        <f>IF(E288&gt;=HORAS!$B$97,AF288,0)</f>
        <v>0</v>
      </c>
      <c r="AJ288" s="67">
        <f t="shared" si="140"/>
        <v>0</v>
      </c>
      <c r="AK288" s="67">
        <f t="shared" si="140"/>
        <v>0</v>
      </c>
      <c r="AL288" s="71">
        <f t="shared" si="131"/>
        <v>0</v>
      </c>
      <c r="AN288" s="59">
        <f t="shared" si="132"/>
        <v>0</v>
      </c>
      <c r="AO288" s="58">
        <f>IF(H288=1,IF(D288&lt;HORAS!$B$104,HORAS!$D$104-HORAS!$B$104,HORAS!$D$104-D288),0)</f>
        <v>0</v>
      </c>
      <c r="AP288" s="58">
        <f>IF(H288=1,IF(E288&gt;HORAS!$C$104,HORAS!$C$104,E288),0)</f>
        <v>0</v>
      </c>
      <c r="AQ288" s="58">
        <f t="shared" si="133"/>
        <v>0</v>
      </c>
      <c r="AR288" s="72">
        <f t="shared" si="134"/>
        <v>0</v>
      </c>
      <c r="AS288" s="72">
        <f t="shared" si="135"/>
        <v>0</v>
      </c>
      <c r="AT288" s="68">
        <f>IF(AS288&lt;=HORAS!$B$115,0,IF(AS288&lt;=HORAS!$B$116,0.25,IF(AS288&lt;=HORAS!$B$117,0.5,IF(AS288&lt;=HORAS!$B$114,0.75,1))))</f>
        <v>0</v>
      </c>
      <c r="AU288" s="67">
        <f t="shared" si="136"/>
        <v>0</v>
      </c>
      <c r="AV288" s="59">
        <f>IF(H288=1,IF(E288&gt;HORAS!$C$104,E288-HORAS!$C$104),0)</f>
        <v>0</v>
      </c>
      <c r="AW288" s="67">
        <f t="shared" si="137"/>
        <v>0</v>
      </c>
      <c r="AX288" s="67">
        <f t="shared" si="138"/>
        <v>0</v>
      </c>
      <c r="AY288" s="68">
        <f>IF(AX288&lt;=HORAS!$B$115,0,IF(AX288&lt;=HORAS!$B$116,0.25,IF(AX288&lt;=HORAS!$B$117,0.5,IF(AX288&lt;=HORAS!$B$114,0.75,1))))</f>
        <v>0</v>
      </c>
      <c r="AZ288" s="67">
        <f t="shared" si="139"/>
        <v>0</v>
      </c>
      <c r="BA288" s="67"/>
    </row>
    <row r="289" spans="1:53" s="72" customFormat="1" hidden="1" x14ac:dyDescent="0.2">
      <c r="A289" s="64" t="s">
        <v>235</v>
      </c>
      <c r="B289" s="64" t="s">
        <v>55</v>
      </c>
      <c r="C289" s="61"/>
      <c r="D289" s="62"/>
      <c r="E289" s="59"/>
      <c r="F289" s="66">
        <f>IF(G289=1,0,IF(E289&gt;HORAS!$B$96,E289-HORAS!$B$96,))</f>
        <v>0</v>
      </c>
      <c r="G289" s="67">
        <f t="shared" si="141"/>
        <v>0</v>
      </c>
      <c r="H289" s="67">
        <f>IF(D289&gt;=HORAS!$B$103,1,0)</f>
        <v>0</v>
      </c>
      <c r="I289" s="68">
        <f t="shared" si="142"/>
        <v>0</v>
      </c>
      <c r="J289" s="68">
        <f>IF(I289&lt;=HORAS!$B$115,0,IF(I289&lt;=HORAS!$B$116,0.25,IF(I289&lt;=HORAS!$B$117,0.5,IF(I289&lt;=HORAS!$B$114,0.75,1))))</f>
        <v>0</v>
      </c>
      <c r="K289" s="69">
        <f>IF(G289=1,0,IF(E289&gt;HORAS!$B$97,E289-HORAS!$B$97,0))</f>
        <v>0</v>
      </c>
      <c r="L289" s="68">
        <f t="shared" si="143"/>
        <v>0</v>
      </c>
      <c r="M289" s="68">
        <f t="shared" si="144"/>
        <v>0</v>
      </c>
      <c r="N289" s="67">
        <f t="shared" si="145"/>
        <v>0</v>
      </c>
      <c r="O289" s="67">
        <f>IF(E289&lt;HORAS!$B$97,J289,0)</f>
        <v>0</v>
      </c>
      <c r="P289" s="67">
        <f t="shared" si="146"/>
        <v>0</v>
      </c>
      <c r="Q289" s="67">
        <f>IF(E289&gt;HORAS!$B$97,J289,0)</f>
        <v>0</v>
      </c>
      <c r="R289" s="67">
        <f t="shared" si="119"/>
        <v>0</v>
      </c>
      <c r="S289" s="67">
        <f t="shared" si="120"/>
        <v>0</v>
      </c>
      <c r="T289" s="67"/>
      <c r="U289" s="67">
        <f t="shared" si="121"/>
        <v>6</v>
      </c>
      <c r="V289" s="70" t="e">
        <f>VLOOKUP(C289,HORAS!$A$120:$A$137,1,FALSE)</f>
        <v>#N/A</v>
      </c>
      <c r="W289" s="67" t="b">
        <f t="shared" si="122"/>
        <v>1</v>
      </c>
      <c r="X289" s="59">
        <f t="shared" si="123"/>
        <v>0</v>
      </c>
      <c r="Y289" s="71">
        <f t="shared" si="124"/>
        <v>0</v>
      </c>
      <c r="Z289" s="71">
        <f t="shared" si="125"/>
        <v>0</v>
      </c>
      <c r="AA289" s="67">
        <f t="shared" si="126"/>
        <v>0</v>
      </c>
      <c r="AB289" s="67">
        <f t="shared" si="127"/>
        <v>0</v>
      </c>
      <c r="AC289" s="69">
        <f>IF(U289=7,IF(E289&gt;HORAS!$B$97,E289-HORAS!$B$97,0),IF(W289=FALSE,IF(E289&gt;HORAS!$B$97,E289-HORAS!$B$97,0),0))</f>
        <v>0</v>
      </c>
      <c r="AD289" s="71">
        <f t="shared" si="128"/>
        <v>0</v>
      </c>
      <c r="AE289" s="71">
        <f t="shared" si="129"/>
        <v>0</v>
      </c>
      <c r="AF289" s="68">
        <f>IF(AE289&lt;=HORAS!$B$115,0,IF(AE289&lt;=HORAS!$B$116,0.25,IF(AE289&lt;=HORAS!$B$117,0.5,IF(AE289&lt;=HORAS!$B$114,0.75,1))))</f>
        <v>0</v>
      </c>
      <c r="AG289" s="67">
        <f t="shared" si="130"/>
        <v>0</v>
      </c>
      <c r="AH289" s="67">
        <f>IF(AA289&gt;=8,IF(E289&lt;HORAS!$B$97,AF289,0),0)</f>
        <v>0</v>
      </c>
      <c r="AI289" s="67">
        <f>IF(E289&gt;=HORAS!$B$97,AF289,0)</f>
        <v>0</v>
      </c>
      <c r="AJ289" s="67">
        <f t="shared" si="140"/>
        <v>0</v>
      </c>
      <c r="AK289" s="67">
        <f t="shared" si="140"/>
        <v>0</v>
      </c>
      <c r="AL289" s="71">
        <f t="shared" si="131"/>
        <v>0</v>
      </c>
      <c r="AN289" s="59">
        <f t="shared" si="132"/>
        <v>0</v>
      </c>
      <c r="AO289" s="58">
        <f>IF(H289=1,IF(D289&lt;HORAS!$B$104,HORAS!$D$104-HORAS!$B$104,HORAS!$D$104-D289),0)</f>
        <v>0</v>
      </c>
      <c r="AP289" s="58">
        <f>IF(H289=1,IF(E289&gt;HORAS!$C$104,HORAS!$C$104,E289),0)</f>
        <v>0</v>
      </c>
      <c r="AQ289" s="58">
        <f t="shared" si="133"/>
        <v>0</v>
      </c>
      <c r="AR289" s="72">
        <f t="shared" si="134"/>
        <v>0</v>
      </c>
      <c r="AS289" s="72">
        <f t="shared" si="135"/>
        <v>0</v>
      </c>
      <c r="AT289" s="68">
        <f>IF(AS289&lt;=HORAS!$B$115,0,IF(AS289&lt;=HORAS!$B$116,0.25,IF(AS289&lt;=HORAS!$B$117,0.5,IF(AS289&lt;=HORAS!$B$114,0.75,1))))</f>
        <v>0</v>
      </c>
      <c r="AU289" s="67">
        <f t="shared" si="136"/>
        <v>0</v>
      </c>
      <c r="AV289" s="59">
        <f>IF(H289=1,IF(E289&gt;HORAS!$C$104,E289-HORAS!$C$104),0)</f>
        <v>0</v>
      </c>
      <c r="AW289" s="67">
        <f t="shared" si="137"/>
        <v>0</v>
      </c>
      <c r="AX289" s="67">
        <f t="shared" si="138"/>
        <v>0</v>
      </c>
      <c r="AY289" s="68">
        <f>IF(AX289&lt;=HORAS!$B$115,0,IF(AX289&lt;=HORAS!$B$116,0.25,IF(AX289&lt;=HORAS!$B$117,0.5,IF(AX289&lt;=HORAS!$B$114,0.75,1))))</f>
        <v>0</v>
      </c>
      <c r="AZ289" s="67">
        <f t="shared" si="139"/>
        <v>0</v>
      </c>
      <c r="BA289" s="67"/>
    </row>
    <row r="290" spans="1:53" s="72" customFormat="1" hidden="1" x14ac:dyDescent="0.2">
      <c r="A290" s="64" t="s">
        <v>235</v>
      </c>
      <c r="B290" s="64" t="s">
        <v>55</v>
      </c>
      <c r="C290" s="61"/>
      <c r="D290" s="62"/>
      <c r="E290" s="59"/>
      <c r="F290" s="66">
        <f>IF(G290=1,0,IF(E290&gt;HORAS!$B$96,E290-HORAS!$B$96,))</f>
        <v>0</v>
      </c>
      <c r="G290" s="67">
        <f t="shared" si="141"/>
        <v>0</v>
      </c>
      <c r="H290" s="67">
        <f>IF(D290&gt;=HORAS!$B$103,1,0)</f>
        <v>0</v>
      </c>
      <c r="I290" s="68">
        <f t="shared" si="142"/>
        <v>0</v>
      </c>
      <c r="J290" s="68">
        <f>IF(I290&lt;=HORAS!$B$115,0,IF(I290&lt;=HORAS!$B$116,0.25,IF(I290&lt;=HORAS!$B$117,0.5,IF(I290&lt;=HORAS!$B$114,0.75,1))))</f>
        <v>0</v>
      </c>
      <c r="K290" s="69">
        <f>IF(G290=1,0,IF(E290&gt;HORAS!$B$97,E290-HORAS!$B$97,0))</f>
        <v>0</v>
      </c>
      <c r="L290" s="68">
        <f t="shared" si="143"/>
        <v>0</v>
      </c>
      <c r="M290" s="68">
        <f t="shared" si="144"/>
        <v>0</v>
      </c>
      <c r="N290" s="67">
        <f t="shared" si="145"/>
        <v>0</v>
      </c>
      <c r="O290" s="67">
        <f>IF(E290&lt;HORAS!$B$97,J290,0)</f>
        <v>0</v>
      </c>
      <c r="P290" s="67">
        <f t="shared" si="146"/>
        <v>0</v>
      </c>
      <c r="Q290" s="67">
        <f>IF(E290&gt;HORAS!$B$97,J290,0)</f>
        <v>0</v>
      </c>
      <c r="R290" s="67">
        <f t="shared" si="119"/>
        <v>0</v>
      </c>
      <c r="S290" s="67">
        <f t="shared" si="120"/>
        <v>0</v>
      </c>
      <c r="T290" s="67"/>
      <c r="U290" s="67">
        <f t="shared" si="121"/>
        <v>6</v>
      </c>
      <c r="V290" s="70" t="e">
        <f>VLOOKUP(C290,HORAS!$A$120:$A$137,1,FALSE)</f>
        <v>#N/A</v>
      </c>
      <c r="W290" s="67" t="b">
        <f t="shared" si="122"/>
        <v>1</v>
      </c>
      <c r="X290" s="59">
        <f t="shared" si="123"/>
        <v>0</v>
      </c>
      <c r="Y290" s="71">
        <f t="shared" si="124"/>
        <v>0</v>
      </c>
      <c r="Z290" s="71">
        <f t="shared" si="125"/>
        <v>0</v>
      </c>
      <c r="AA290" s="67">
        <f t="shared" si="126"/>
        <v>0</v>
      </c>
      <c r="AB290" s="67">
        <f t="shared" si="127"/>
        <v>0</v>
      </c>
      <c r="AC290" s="69">
        <f>IF(U290=7,IF(E290&gt;HORAS!$B$97,E290-HORAS!$B$97,0),IF(W290=FALSE,IF(E290&gt;HORAS!$B$97,E290-HORAS!$B$97,0),0))</f>
        <v>0</v>
      </c>
      <c r="AD290" s="71">
        <f t="shared" si="128"/>
        <v>0</v>
      </c>
      <c r="AE290" s="71">
        <f t="shared" si="129"/>
        <v>0</v>
      </c>
      <c r="AF290" s="68">
        <f>IF(AE290&lt;=HORAS!$B$115,0,IF(AE290&lt;=HORAS!$B$116,0.25,IF(AE290&lt;=HORAS!$B$117,0.5,IF(AE290&lt;=HORAS!$B$114,0.75,1))))</f>
        <v>0</v>
      </c>
      <c r="AG290" s="67">
        <f t="shared" si="130"/>
        <v>0</v>
      </c>
      <c r="AH290" s="67">
        <f>IF(AA290&gt;=8,IF(E290&lt;HORAS!$B$97,AF290,0),0)</f>
        <v>0</v>
      </c>
      <c r="AI290" s="67">
        <f>IF(E290&gt;=HORAS!$B$97,AF290,0)</f>
        <v>0</v>
      </c>
      <c r="AJ290" s="67">
        <f t="shared" si="140"/>
        <v>0</v>
      </c>
      <c r="AK290" s="67">
        <f t="shared" si="140"/>
        <v>0</v>
      </c>
      <c r="AL290" s="71">
        <f t="shared" si="131"/>
        <v>0</v>
      </c>
      <c r="AN290" s="59">
        <f t="shared" si="132"/>
        <v>0</v>
      </c>
      <c r="AO290" s="58">
        <f>IF(H290=1,IF(D290&lt;HORAS!$B$104,HORAS!$D$104-HORAS!$B$104,HORAS!$D$104-D290),0)</f>
        <v>0</v>
      </c>
      <c r="AP290" s="58">
        <f>IF(H290=1,IF(E290&gt;HORAS!$C$104,HORAS!$C$104,E290),0)</f>
        <v>0</v>
      </c>
      <c r="AQ290" s="58">
        <f t="shared" si="133"/>
        <v>0</v>
      </c>
      <c r="AR290" s="72">
        <f t="shared" si="134"/>
        <v>0</v>
      </c>
      <c r="AS290" s="72">
        <f t="shared" si="135"/>
        <v>0</v>
      </c>
      <c r="AT290" s="68">
        <f>IF(AS290&lt;=HORAS!$B$115,0,IF(AS290&lt;=HORAS!$B$116,0.25,IF(AS290&lt;=HORAS!$B$117,0.5,IF(AS290&lt;=HORAS!$B$114,0.75,1))))</f>
        <v>0</v>
      </c>
      <c r="AU290" s="67">
        <f t="shared" si="136"/>
        <v>0</v>
      </c>
      <c r="AV290" s="59">
        <f>IF(H290=1,IF(E290&gt;HORAS!$C$104,E290-HORAS!$C$104),0)</f>
        <v>0</v>
      </c>
      <c r="AW290" s="67">
        <f t="shared" si="137"/>
        <v>0</v>
      </c>
      <c r="AX290" s="67">
        <f t="shared" si="138"/>
        <v>0</v>
      </c>
      <c r="AY290" s="68">
        <f>IF(AX290&lt;=HORAS!$B$115,0,IF(AX290&lt;=HORAS!$B$116,0.25,IF(AX290&lt;=HORAS!$B$117,0.5,IF(AX290&lt;=HORAS!$B$114,0.75,1))))</f>
        <v>0</v>
      </c>
      <c r="AZ290" s="67">
        <f t="shared" si="139"/>
        <v>0</v>
      </c>
      <c r="BA290" s="67"/>
    </row>
    <row r="291" spans="1:53" s="72" customFormat="1" hidden="1" x14ac:dyDescent="0.2">
      <c r="A291" s="64" t="s">
        <v>235</v>
      </c>
      <c r="B291" s="64" t="s">
        <v>55</v>
      </c>
      <c r="C291" s="61"/>
      <c r="D291" s="62"/>
      <c r="E291" s="59"/>
      <c r="F291" s="66">
        <f>IF(G291=1,0,IF(E291&gt;HORAS!$B$96,E291-HORAS!$B$96,))</f>
        <v>0</v>
      </c>
      <c r="G291" s="67">
        <f t="shared" si="141"/>
        <v>0</v>
      </c>
      <c r="H291" s="67">
        <f>IF(D291&gt;=HORAS!$B$103,1,0)</f>
        <v>0</v>
      </c>
      <c r="I291" s="68">
        <f t="shared" si="142"/>
        <v>0</v>
      </c>
      <c r="J291" s="68">
        <f>IF(I291&lt;=HORAS!$B$115,0,IF(I291&lt;=HORAS!$B$116,0.25,IF(I291&lt;=HORAS!$B$117,0.5,IF(I291&lt;=HORAS!$B$114,0.75,1))))</f>
        <v>0</v>
      </c>
      <c r="K291" s="69">
        <f>IF(G291=1,0,IF(E291&gt;HORAS!$B$97,E291-HORAS!$B$97,0))</f>
        <v>0</v>
      </c>
      <c r="L291" s="68">
        <f t="shared" si="143"/>
        <v>0</v>
      </c>
      <c r="M291" s="68">
        <f t="shared" si="144"/>
        <v>0</v>
      </c>
      <c r="N291" s="67">
        <f t="shared" si="145"/>
        <v>0</v>
      </c>
      <c r="O291" s="67">
        <f>IF(E291&lt;HORAS!$B$97,J291,0)</f>
        <v>0</v>
      </c>
      <c r="P291" s="67">
        <f t="shared" si="146"/>
        <v>0</v>
      </c>
      <c r="Q291" s="67">
        <f>IF(E291&gt;HORAS!$B$97,J291,0)</f>
        <v>0</v>
      </c>
      <c r="R291" s="67">
        <f t="shared" si="119"/>
        <v>0</v>
      </c>
      <c r="S291" s="67">
        <f t="shared" si="120"/>
        <v>0</v>
      </c>
      <c r="T291" s="67"/>
      <c r="U291" s="67">
        <f t="shared" si="121"/>
        <v>6</v>
      </c>
      <c r="V291" s="70" t="e">
        <f>VLOOKUP(C291,HORAS!$A$120:$A$137,1,FALSE)</f>
        <v>#N/A</v>
      </c>
      <c r="W291" s="67" t="b">
        <f t="shared" si="122"/>
        <v>1</v>
      </c>
      <c r="X291" s="59">
        <f t="shared" si="123"/>
        <v>0</v>
      </c>
      <c r="Y291" s="71">
        <f t="shared" si="124"/>
        <v>0</v>
      </c>
      <c r="Z291" s="71">
        <f t="shared" si="125"/>
        <v>0</v>
      </c>
      <c r="AA291" s="67">
        <f t="shared" si="126"/>
        <v>0</v>
      </c>
      <c r="AB291" s="67">
        <f t="shared" si="127"/>
        <v>0</v>
      </c>
      <c r="AC291" s="69">
        <f>IF(U291=7,IF(E291&gt;HORAS!$B$97,E291-HORAS!$B$97,0),IF(W291=FALSE,IF(E291&gt;HORAS!$B$97,E291-HORAS!$B$97,0),0))</f>
        <v>0</v>
      </c>
      <c r="AD291" s="71">
        <f t="shared" si="128"/>
        <v>0</v>
      </c>
      <c r="AE291" s="71">
        <f t="shared" si="129"/>
        <v>0</v>
      </c>
      <c r="AF291" s="68">
        <f>IF(AE291&lt;=HORAS!$B$115,0,IF(AE291&lt;=HORAS!$B$116,0.25,IF(AE291&lt;=HORAS!$B$117,0.5,IF(AE291&lt;=HORAS!$B$114,0.75,1))))</f>
        <v>0</v>
      </c>
      <c r="AG291" s="67">
        <f t="shared" si="130"/>
        <v>0</v>
      </c>
      <c r="AH291" s="67">
        <f>IF(AA291&gt;=8,IF(E291&lt;HORAS!$B$97,AF291,0),0)</f>
        <v>0</v>
      </c>
      <c r="AI291" s="67">
        <f>IF(E291&gt;=HORAS!$B$97,AF291,0)</f>
        <v>0</v>
      </c>
      <c r="AJ291" s="67">
        <f t="shared" si="140"/>
        <v>0</v>
      </c>
      <c r="AK291" s="67">
        <f t="shared" si="140"/>
        <v>0</v>
      </c>
      <c r="AL291" s="71">
        <f t="shared" si="131"/>
        <v>0</v>
      </c>
      <c r="AN291" s="59">
        <f t="shared" si="132"/>
        <v>0</v>
      </c>
      <c r="AO291" s="58">
        <f>IF(H291=1,IF(D291&lt;HORAS!$B$104,HORAS!$D$104-HORAS!$B$104,HORAS!$D$104-D291),0)</f>
        <v>0</v>
      </c>
      <c r="AP291" s="58">
        <f>IF(H291=1,IF(E291&gt;HORAS!$C$104,HORAS!$C$104,E291),0)</f>
        <v>0</v>
      </c>
      <c r="AQ291" s="58">
        <f t="shared" si="133"/>
        <v>0</v>
      </c>
      <c r="AR291" s="72">
        <f t="shared" si="134"/>
        <v>0</v>
      </c>
      <c r="AS291" s="72">
        <f t="shared" si="135"/>
        <v>0</v>
      </c>
      <c r="AT291" s="68">
        <f>IF(AS291&lt;=HORAS!$B$115,0,IF(AS291&lt;=HORAS!$B$116,0.25,IF(AS291&lt;=HORAS!$B$117,0.5,IF(AS291&lt;=HORAS!$B$114,0.75,1))))</f>
        <v>0</v>
      </c>
      <c r="AU291" s="67">
        <f t="shared" si="136"/>
        <v>0</v>
      </c>
      <c r="AV291" s="59">
        <f>IF(H291=1,IF(E291&gt;HORAS!$C$104,E291-HORAS!$C$104),0)</f>
        <v>0</v>
      </c>
      <c r="AW291" s="67">
        <f t="shared" si="137"/>
        <v>0</v>
      </c>
      <c r="AX291" s="67">
        <f t="shared" si="138"/>
        <v>0</v>
      </c>
      <c r="AY291" s="68">
        <f>IF(AX291&lt;=HORAS!$B$115,0,IF(AX291&lt;=HORAS!$B$116,0.25,IF(AX291&lt;=HORAS!$B$117,0.5,IF(AX291&lt;=HORAS!$B$114,0.75,1))))</f>
        <v>0</v>
      </c>
      <c r="AZ291" s="67">
        <f t="shared" si="139"/>
        <v>0</v>
      </c>
      <c r="BA291" s="67"/>
    </row>
    <row r="292" spans="1:53" s="72" customFormat="1" hidden="1" x14ac:dyDescent="0.2">
      <c r="A292" s="64" t="s">
        <v>234</v>
      </c>
      <c r="B292" s="64" t="s">
        <v>84</v>
      </c>
      <c r="C292" s="61"/>
      <c r="D292" s="62"/>
      <c r="E292" s="59"/>
      <c r="F292" s="66">
        <f>IF(G292=1,0,IF(E292&gt;HORAS!$B$96,E292-HORAS!$B$96,))</f>
        <v>0</v>
      </c>
      <c r="G292" s="67">
        <f t="shared" si="141"/>
        <v>0</v>
      </c>
      <c r="H292" s="67">
        <f>IF(D292&gt;=HORAS!$B$103,1,0)</f>
        <v>0</v>
      </c>
      <c r="I292" s="68">
        <f t="shared" si="142"/>
        <v>0</v>
      </c>
      <c r="J292" s="68">
        <f>IF(I292&lt;=HORAS!$B$115,0,IF(I292&lt;=HORAS!$B$116,0.25,IF(I292&lt;=HORAS!$B$117,0.5,IF(I292&lt;=HORAS!$B$114,0.75,1))))</f>
        <v>0</v>
      </c>
      <c r="K292" s="69">
        <f>IF(G292=1,0,IF(E292&gt;HORAS!$B$97,E292-HORAS!$B$97,0))</f>
        <v>0</v>
      </c>
      <c r="L292" s="68">
        <f t="shared" si="143"/>
        <v>0</v>
      </c>
      <c r="M292" s="68">
        <f t="shared" si="144"/>
        <v>0</v>
      </c>
      <c r="N292" s="67">
        <f t="shared" si="145"/>
        <v>0</v>
      </c>
      <c r="O292" s="67">
        <f>IF(E292&lt;HORAS!$B$97,J292,0)</f>
        <v>0</v>
      </c>
      <c r="P292" s="67">
        <f t="shared" si="146"/>
        <v>0</v>
      </c>
      <c r="Q292" s="67">
        <f>IF(E292&gt;HORAS!$B$97,J292,0)</f>
        <v>0</v>
      </c>
      <c r="R292" s="67">
        <f t="shared" si="119"/>
        <v>0</v>
      </c>
      <c r="S292" s="67">
        <f t="shared" si="120"/>
        <v>0</v>
      </c>
      <c r="T292" s="67"/>
      <c r="U292" s="67">
        <f t="shared" si="121"/>
        <v>6</v>
      </c>
      <c r="V292" s="70" t="e">
        <f>VLOOKUP(C292,HORAS!$A$120:$A$137,1,FALSE)</f>
        <v>#N/A</v>
      </c>
      <c r="W292" s="67" t="b">
        <f t="shared" si="122"/>
        <v>1</v>
      </c>
      <c r="X292" s="59">
        <f t="shared" si="123"/>
        <v>0</v>
      </c>
      <c r="Y292" s="71">
        <f t="shared" si="124"/>
        <v>0</v>
      </c>
      <c r="Z292" s="71">
        <f t="shared" si="125"/>
        <v>0</v>
      </c>
      <c r="AA292" s="67">
        <f t="shared" si="126"/>
        <v>0</v>
      </c>
      <c r="AB292" s="67">
        <f t="shared" si="127"/>
        <v>0</v>
      </c>
      <c r="AC292" s="69">
        <f>IF(U292=7,IF(E292&gt;HORAS!$B$97,E292-HORAS!$B$97,0),IF(W292=FALSE,IF(E292&gt;HORAS!$B$97,E292-HORAS!$B$97,0),0))</f>
        <v>0</v>
      </c>
      <c r="AD292" s="71">
        <f t="shared" si="128"/>
        <v>0</v>
      </c>
      <c r="AE292" s="71">
        <f t="shared" si="129"/>
        <v>0</v>
      </c>
      <c r="AF292" s="68">
        <f>IF(AE292&lt;=HORAS!$B$115,0,IF(AE292&lt;=HORAS!$B$116,0.25,IF(AE292&lt;=HORAS!$B$117,0.5,IF(AE292&lt;=HORAS!$B$114,0.75,1))))</f>
        <v>0</v>
      </c>
      <c r="AG292" s="67">
        <f t="shared" si="130"/>
        <v>0</v>
      </c>
      <c r="AH292" s="67">
        <f>IF(AA292&gt;=8,IF(E292&lt;HORAS!$B$97,AF292,0),0)</f>
        <v>0</v>
      </c>
      <c r="AI292" s="67">
        <f>IF(E292&gt;=HORAS!$B$97,AF292,0)</f>
        <v>0</v>
      </c>
      <c r="AJ292" s="67">
        <f t="shared" si="140"/>
        <v>0</v>
      </c>
      <c r="AK292" s="67">
        <f t="shared" si="140"/>
        <v>0</v>
      </c>
      <c r="AL292" s="71">
        <f t="shared" si="131"/>
        <v>0</v>
      </c>
      <c r="AN292" s="59">
        <f t="shared" si="132"/>
        <v>0</v>
      </c>
      <c r="AO292" s="58">
        <f>IF(H292=1,IF(D292&lt;HORAS!$B$104,HORAS!$D$104-HORAS!$B$104,HORAS!$D$104-D292),0)</f>
        <v>0</v>
      </c>
      <c r="AP292" s="58">
        <f>IF(H292=1,IF(E292&gt;HORAS!$C$104,HORAS!$C$104,E292),0)</f>
        <v>0</v>
      </c>
      <c r="AQ292" s="58">
        <f t="shared" si="133"/>
        <v>0</v>
      </c>
      <c r="AR292" s="72">
        <f t="shared" si="134"/>
        <v>0</v>
      </c>
      <c r="AS292" s="72">
        <f t="shared" si="135"/>
        <v>0</v>
      </c>
      <c r="AT292" s="68">
        <f>IF(AS292&lt;=HORAS!$B$115,0,IF(AS292&lt;=HORAS!$B$116,0.25,IF(AS292&lt;=HORAS!$B$117,0.5,IF(AS292&lt;=HORAS!$B$114,0.75,1))))</f>
        <v>0</v>
      </c>
      <c r="AU292" s="67">
        <f t="shared" si="136"/>
        <v>0</v>
      </c>
      <c r="AV292" s="59">
        <f>IF(H292=1,IF(E292&gt;HORAS!$C$104,E292-HORAS!$C$104),0)</f>
        <v>0</v>
      </c>
      <c r="AW292" s="67">
        <f t="shared" si="137"/>
        <v>0</v>
      </c>
      <c r="AX292" s="67">
        <f t="shared" si="138"/>
        <v>0</v>
      </c>
      <c r="AY292" s="68">
        <f>IF(AX292&lt;=HORAS!$B$115,0,IF(AX292&lt;=HORAS!$B$116,0.25,IF(AX292&lt;=HORAS!$B$117,0.5,IF(AX292&lt;=HORAS!$B$114,0.75,1))))</f>
        <v>0</v>
      </c>
      <c r="AZ292" s="67">
        <f t="shared" si="139"/>
        <v>0</v>
      </c>
      <c r="BA292" s="67"/>
    </row>
    <row r="293" spans="1:53" s="72" customFormat="1" hidden="1" x14ac:dyDescent="0.2">
      <c r="A293" s="64" t="s">
        <v>234</v>
      </c>
      <c r="B293" s="64" t="s">
        <v>84</v>
      </c>
      <c r="C293" s="61"/>
      <c r="D293" s="62"/>
      <c r="E293" s="59"/>
      <c r="F293" s="66">
        <f>IF(G293=1,0,IF(E293&gt;HORAS!$B$96,E293-HORAS!$B$96,))</f>
        <v>0</v>
      </c>
      <c r="G293" s="67">
        <f t="shared" si="141"/>
        <v>0</v>
      </c>
      <c r="H293" s="67">
        <f>IF(D293&gt;=HORAS!$B$103,1,0)</f>
        <v>0</v>
      </c>
      <c r="I293" s="68">
        <f t="shared" si="142"/>
        <v>0</v>
      </c>
      <c r="J293" s="68">
        <f>IF(I293&lt;=HORAS!$B$115,0,IF(I293&lt;=HORAS!$B$116,0.25,IF(I293&lt;=HORAS!$B$117,0.5,IF(I293&lt;=HORAS!$B$114,0.75,1))))</f>
        <v>0</v>
      </c>
      <c r="K293" s="69">
        <f>IF(G293=1,0,IF(E293&gt;HORAS!$B$97,E293-HORAS!$B$97,0))</f>
        <v>0</v>
      </c>
      <c r="L293" s="68">
        <f t="shared" si="143"/>
        <v>0</v>
      </c>
      <c r="M293" s="68">
        <f t="shared" si="144"/>
        <v>0</v>
      </c>
      <c r="N293" s="67">
        <f t="shared" si="145"/>
        <v>0</v>
      </c>
      <c r="O293" s="67">
        <f>IF(E293&lt;HORAS!$B$97,J293,0)</f>
        <v>0</v>
      </c>
      <c r="P293" s="67">
        <f t="shared" si="146"/>
        <v>0</v>
      </c>
      <c r="Q293" s="67">
        <f>IF(E293&gt;HORAS!$B$97,J293,0)</f>
        <v>0</v>
      </c>
      <c r="R293" s="67">
        <f t="shared" si="119"/>
        <v>0</v>
      </c>
      <c r="S293" s="67">
        <f t="shared" si="120"/>
        <v>0</v>
      </c>
      <c r="T293" s="67"/>
      <c r="U293" s="67">
        <f t="shared" si="121"/>
        <v>6</v>
      </c>
      <c r="V293" s="70" t="e">
        <f>VLOOKUP(C293,HORAS!$A$120:$A$137,1,FALSE)</f>
        <v>#N/A</v>
      </c>
      <c r="W293" s="67" t="b">
        <f t="shared" si="122"/>
        <v>1</v>
      </c>
      <c r="X293" s="59">
        <f t="shared" si="123"/>
        <v>0</v>
      </c>
      <c r="Y293" s="71">
        <f t="shared" si="124"/>
        <v>0</v>
      </c>
      <c r="Z293" s="71">
        <f t="shared" si="125"/>
        <v>0</v>
      </c>
      <c r="AA293" s="67">
        <f t="shared" si="126"/>
        <v>0</v>
      </c>
      <c r="AB293" s="67">
        <f t="shared" si="127"/>
        <v>0</v>
      </c>
      <c r="AC293" s="69">
        <f>IF(U293=7,IF(E293&gt;HORAS!$B$97,E293-HORAS!$B$97,0),IF(W293=FALSE,IF(E293&gt;HORAS!$B$97,E293-HORAS!$B$97,0),0))</f>
        <v>0</v>
      </c>
      <c r="AD293" s="71">
        <f t="shared" si="128"/>
        <v>0</v>
      </c>
      <c r="AE293" s="71">
        <f t="shared" si="129"/>
        <v>0</v>
      </c>
      <c r="AF293" s="68">
        <f>IF(AE293&lt;=HORAS!$B$115,0,IF(AE293&lt;=HORAS!$B$116,0.25,IF(AE293&lt;=HORAS!$B$117,0.5,IF(AE293&lt;=HORAS!$B$114,0.75,1))))</f>
        <v>0</v>
      </c>
      <c r="AG293" s="67">
        <f t="shared" si="130"/>
        <v>0</v>
      </c>
      <c r="AH293" s="67">
        <f>IF(AA293&gt;=8,IF(E293&lt;HORAS!$B$97,AF293,0),0)</f>
        <v>0</v>
      </c>
      <c r="AI293" s="67">
        <f>IF(E293&gt;=HORAS!$B$97,AF293,0)</f>
        <v>0</v>
      </c>
      <c r="AJ293" s="67">
        <f t="shared" si="140"/>
        <v>0</v>
      </c>
      <c r="AK293" s="67">
        <f t="shared" si="140"/>
        <v>0</v>
      </c>
      <c r="AL293" s="71">
        <f t="shared" si="131"/>
        <v>0</v>
      </c>
      <c r="AN293" s="59">
        <f t="shared" si="132"/>
        <v>0</v>
      </c>
      <c r="AO293" s="58">
        <f>IF(H293=1,IF(D293&lt;HORAS!$B$104,HORAS!$D$104-HORAS!$B$104,HORAS!$D$104-D293),0)</f>
        <v>0</v>
      </c>
      <c r="AP293" s="58">
        <f>IF(H293=1,IF(E293&gt;HORAS!$C$104,HORAS!$C$104,E293),0)</f>
        <v>0</v>
      </c>
      <c r="AQ293" s="58">
        <f t="shared" si="133"/>
        <v>0</v>
      </c>
      <c r="AR293" s="72">
        <f t="shared" si="134"/>
        <v>0</v>
      </c>
      <c r="AS293" s="72">
        <f t="shared" si="135"/>
        <v>0</v>
      </c>
      <c r="AT293" s="68">
        <f>IF(AS293&lt;=HORAS!$B$115,0,IF(AS293&lt;=HORAS!$B$116,0.25,IF(AS293&lt;=HORAS!$B$117,0.5,IF(AS293&lt;=HORAS!$B$114,0.75,1))))</f>
        <v>0</v>
      </c>
      <c r="AU293" s="67">
        <f t="shared" si="136"/>
        <v>0</v>
      </c>
      <c r="AV293" s="59">
        <f>IF(H293=1,IF(E293&gt;HORAS!$C$104,E293-HORAS!$C$104),0)</f>
        <v>0</v>
      </c>
      <c r="AW293" s="67">
        <f t="shared" si="137"/>
        <v>0</v>
      </c>
      <c r="AX293" s="67">
        <f t="shared" si="138"/>
        <v>0</v>
      </c>
      <c r="AY293" s="68">
        <f>IF(AX293&lt;=HORAS!$B$115,0,IF(AX293&lt;=HORAS!$B$116,0.25,IF(AX293&lt;=HORAS!$B$117,0.5,IF(AX293&lt;=HORAS!$B$114,0.75,1))))</f>
        <v>0</v>
      </c>
      <c r="AZ293" s="67">
        <f t="shared" si="139"/>
        <v>0</v>
      </c>
      <c r="BA293" s="67"/>
    </row>
    <row r="294" spans="1:53" s="72" customFormat="1" hidden="1" x14ac:dyDescent="0.2">
      <c r="A294" s="64" t="s">
        <v>234</v>
      </c>
      <c r="B294" s="64" t="s">
        <v>84</v>
      </c>
      <c r="C294" s="61"/>
      <c r="D294" s="62"/>
      <c r="E294" s="59"/>
      <c r="F294" s="66">
        <f>IF(G294=1,0,IF(E294&gt;HORAS!$B$96,E294-HORAS!$B$96,))</f>
        <v>0</v>
      </c>
      <c r="G294" s="67">
        <f t="shared" si="141"/>
        <v>0</v>
      </c>
      <c r="H294" s="67">
        <f>IF(D294&gt;=HORAS!$B$103,1,0)</f>
        <v>0</v>
      </c>
      <c r="I294" s="68">
        <f t="shared" si="142"/>
        <v>0</v>
      </c>
      <c r="J294" s="68">
        <f>IF(I294&lt;=HORAS!$B$115,0,IF(I294&lt;=HORAS!$B$116,0.25,IF(I294&lt;=HORAS!$B$117,0.5,IF(I294&lt;=HORAS!$B$114,0.75,1))))</f>
        <v>0</v>
      </c>
      <c r="K294" s="69">
        <f>IF(G294=1,0,IF(E294&gt;HORAS!$B$97,E294-HORAS!$B$97,0))</f>
        <v>0</v>
      </c>
      <c r="L294" s="68">
        <f t="shared" si="143"/>
        <v>0</v>
      </c>
      <c r="M294" s="68">
        <f t="shared" si="144"/>
        <v>0</v>
      </c>
      <c r="N294" s="67">
        <f t="shared" si="145"/>
        <v>0</v>
      </c>
      <c r="O294" s="67">
        <f>IF(E294&lt;HORAS!$B$97,J294,0)</f>
        <v>0</v>
      </c>
      <c r="P294" s="67">
        <f t="shared" si="146"/>
        <v>0</v>
      </c>
      <c r="Q294" s="67">
        <f>IF(E294&gt;HORAS!$B$97,J294,0)</f>
        <v>0</v>
      </c>
      <c r="R294" s="67">
        <f t="shared" si="119"/>
        <v>0</v>
      </c>
      <c r="S294" s="67">
        <f t="shared" si="120"/>
        <v>0</v>
      </c>
      <c r="T294" s="67"/>
      <c r="U294" s="67">
        <f t="shared" si="121"/>
        <v>6</v>
      </c>
      <c r="V294" s="70" t="e">
        <f>VLOOKUP(C294,HORAS!$A$120:$A$137,1,FALSE)</f>
        <v>#N/A</v>
      </c>
      <c r="W294" s="67" t="b">
        <f t="shared" si="122"/>
        <v>1</v>
      </c>
      <c r="X294" s="59">
        <f t="shared" si="123"/>
        <v>0</v>
      </c>
      <c r="Y294" s="71">
        <f t="shared" si="124"/>
        <v>0</v>
      </c>
      <c r="Z294" s="71">
        <f t="shared" si="125"/>
        <v>0</v>
      </c>
      <c r="AA294" s="67">
        <f t="shared" si="126"/>
        <v>0</v>
      </c>
      <c r="AB294" s="67">
        <f t="shared" si="127"/>
        <v>0</v>
      </c>
      <c r="AC294" s="69">
        <f>IF(U294=7,IF(E294&gt;HORAS!$B$97,E294-HORAS!$B$97,0),IF(W294=FALSE,IF(E294&gt;HORAS!$B$97,E294-HORAS!$B$97,0),0))</f>
        <v>0</v>
      </c>
      <c r="AD294" s="71">
        <f t="shared" si="128"/>
        <v>0</v>
      </c>
      <c r="AE294" s="71">
        <f t="shared" si="129"/>
        <v>0</v>
      </c>
      <c r="AF294" s="68">
        <f>IF(AE294&lt;=HORAS!$B$115,0,IF(AE294&lt;=HORAS!$B$116,0.25,IF(AE294&lt;=HORAS!$B$117,0.5,IF(AE294&lt;=HORAS!$B$114,0.75,1))))</f>
        <v>0</v>
      </c>
      <c r="AG294" s="67">
        <f t="shared" si="130"/>
        <v>0</v>
      </c>
      <c r="AH294" s="67">
        <f>IF(AA294&gt;=8,IF(E294&lt;HORAS!$B$97,AF294,0),0)</f>
        <v>0</v>
      </c>
      <c r="AI294" s="67">
        <f>IF(E294&gt;=HORAS!$B$97,AF294,0)</f>
        <v>0</v>
      </c>
      <c r="AJ294" s="67">
        <f t="shared" si="140"/>
        <v>0</v>
      </c>
      <c r="AK294" s="67">
        <f t="shared" si="140"/>
        <v>0</v>
      </c>
      <c r="AL294" s="71">
        <f t="shared" si="131"/>
        <v>0</v>
      </c>
      <c r="AN294" s="59">
        <f t="shared" si="132"/>
        <v>0</v>
      </c>
      <c r="AO294" s="58">
        <f>IF(H294=1,IF(D294&lt;HORAS!$B$104,HORAS!$D$104-HORAS!$B$104,HORAS!$D$104-D294),0)</f>
        <v>0</v>
      </c>
      <c r="AP294" s="58">
        <f>IF(H294=1,IF(E294&gt;HORAS!$C$104,HORAS!$C$104,E294),0)</f>
        <v>0</v>
      </c>
      <c r="AQ294" s="58">
        <f t="shared" si="133"/>
        <v>0</v>
      </c>
      <c r="AR294" s="72">
        <f t="shared" si="134"/>
        <v>0</v>
      </c>
      <c r="AS294" s="72">
        <f t="shared" si="135"/>
        <v>0</v>
      </c>
      <c r="AT294" s="68">
        <f>IF(AS294&lt;=HORAS!$B$115,0,IF(AS294&lt;=HORAS!$B$116,0.25,IF(AS294&lt;=HORAS!$B$117,0.5,IF(AS294&lt;=HORAS!$B$114,0.75,1))))</f>
        <v>0</v>
      </c>
      <c r="AU294" s="67">
        <f t="shared" si="136"/>
        <v>0</v>
      </c>
      <c r="AV294" s="59">
        <f>IF(H294=1,IF(E294&gt;HORAS!$C$104,E294-HORAS!$C$104),0)</f>
        <v>0</v>
      </c>
      <c r="AW294" s="67">
        <f t="shared" si="137"/>
        <v>0</v>
      </c>
      <c r="AX294" s="67">
        <f t="shared" si="138"/>
        <v>0</v>
      </c>
      <c r="AY294" s="68">
        <f>IF(AX294&lt;=HORAS!$B$115,0,IF(AX294&lt;=HORAS!$B$116,0.25,IF(AX294&lt;=HORAS!$B$117,0.5,IF(AX294&lt;=HORAS!$B$114,0.75,1))))</f>
        <v>0</v>
      </c>
      <c r="AZ294" s="67">
        <f t="shared" si="139"/>
        <v>0</v>
      </c>
      <c r="BA294" s="67"/>
    </row>
    <row r="295" spans="1:53" s="72" customFormat="1" hidden="1" x14ac:dyDescent="0.2">
      <c r="A295" s="64" t="s">
        <v>234</v>
      </c>
      <c r="B295" s="64" t="s">
        <v>84</v>
      </c>
      <c r="C295" s="61"/>
      <c r="D295" s="62"/>
      <c r="E295" s="59"/>
      <c r="F295" s="66">
        <f>IF(G295=1,0,IF(E295&gt;HORAS!$B$96,E295-HORAS!$B$96,))</f>
        <v>0</v>
      </c>
      <c r="G295" s="67">
        <f t="shared" si="141"/>
        <v>0</v>
      </c>
      <c r="H295" s="67">
        <f>IF(D295&gt;=HORAS!$B$103,1,0)</f>
        <v>0</v>
      </c>
      <c r="I295" s="68">
        <f t="shared" si="142"/>
        <v>0</v>
      </c>
      <c r="J295" s="68">
        <f>IF(I295&lt;=HORAS!$B$115,0,IF(I295&lt;=HORAS!$B$116,0.25,IF(I295&lt;=HORAS!$B$117,0.5,IF(I295&lt;=HORAS!$B$114,0.75,1))))</f>
        <v>0</v>
      </c>
      <c r="K295" s="69">
        <f>IF(G295=1,0,IF(E295&gt;HORAS!$B$97,E295-HORAS!$B$97,0))</f>
        <v>0</v>
      </c>
      <c r="L295" s="68">
        <f t="shared" si="143"/>
        <v>0</v>
      </c>
      <c r="M295" s="68">
        <f t="shared" si="144"/>
        <v>0</v>
      </c>
      <c r="N295" s="67">
        <f t="shared" si="145"/>
        <v>0</v>
      </c>
      <c r="O295" s="67">
        <f>IF(E295&lt;HORAS!$B$97,J295,0)</f>
        <v>0</v>
      </c>
      <c r="P295" s="67">
        <f t="shared" si="146"/>
        <v>0</v>
      </c>
      <c r="Q295" s="67">
        <f>IF(E295&gt;HORAS!$B$97,J295,0)</f>
        <v>0</v>
      </c>
      <c r="R295" s="67">
        <f t="shared" si="119"/>
        <v>0</v>
      </c>
      <c r="S295" s="67">
        <f t="shared" si="120"/>
        <v>0</v>
      </c>
      <c r="T295" s="67"/>
      <c r="U295" s="67">
        <f t="shared" si="121"/>
        <v>6</v>
      </c>
      <c r="V295" s="70" t="e">
        <f>VLOOKUP(C295,HORAS!$A$120:$A$137,1,FALSE)</f>
        <v>#N/A</v>
      </c>
      <c r="W295" s="67" t="b">
        <f t="shared" si="122"/>
        <v>1</v>
      </c>
      <c r="X295" s="59">
        <f t="shared" si="123"/>
        <v>0</v>
      </c>
      <c r="Y295" s="71">
        <f t="shared" si="124"/>
        <v>0</v>
      </c>
      <c r="Z295" s="71">
        <f t="shared" si="125"/>
        <v>0</v>
      </c>
      <c r="AA295" s="67">
        <f t="shared" si="126"/>
        <v>0</v>
      </c>
      <c r="AB295" s="67">
        <f t="shared" si="127"/>
        <v>0</v>
      </c>
      <c r="AC295" s="69">
        <f>IF(U295=7,IF(E295&gt;HORAS!$B$97,E295-HORAS!$B$97,0),IF(W295=FALSE,IF(E295&gt;HORAS!$B$97,E295-HORAS!$B$97,0),0))</f>
        <v>0</v>
      </c>
      <c r="AD295" s="71">
        <f t="shared" si="128"/>
        <v>0</v>
      </c>
      <c r="AE295" s="71">
        <f t="shared" si="129"/>
        <v>0</v>
      </c>
      <c r="AF295" s="68">
        <f>IF(AE295&lt;=HORAS!$B$115,0,IF(AE295&lt;=HORAS!$B$116,0.25,IF(AE295&lt;=HORAS!$B$117,0.5,IF(AE295&lt;=HORAS!$B$114,0.75,1))))</f>
        <v>0</v>
      </c>
      <c r="AG295" s="67">
        <f t="shared" si="130"/>
        <v>0</v>
      </c>
      <c r="AH295" s="67">
        <f>IF(AA295&gt;=8,IF(E295&lt;HORAS!$B$97,AF295,0),0)</f>
        <v>0</v>
      </c>
      <c r="AI295" s="67">
        <f>IF(E295&gt;=HORAS!$B$97,AF295,0)</f>
        <v>0</v>
      </c>
      <c r="AJ295" s="67">
        <f t="shared" si="140"/>
        <v>0</v>
      </c>
      <c r="AK295" s="67">
        <f t="shared" si="140"/>
        <v>0</v>
      </c>
      <c r="AL295" s="71">
        <f t="shared" si="131"/>
        <v>0</v>
      </c>
      <c r="AN295" s="59">
        <f t="shared" si="132"/>
        <v>0</v>
      </c>
      <c r="AO295" s="58">
        <f>IF(H295=1,IF(D295&lt;HORAS!$B$104,HORAS!$D$104-HORAS!$B$104,HORAS!$D$104-D295),0)</f>
        <v>0</v>
      </c>
      <c r="AP295" s="58">
        <f>IF(H295=1,IF(E295&gt;HORAS!$C$104,HORAS!$C$104,E295),0)</f>
        <v>0</v>
      </c>
      <c r="AQ295" s="58">
        <f t="shared" si="133"/>
        <v>0</v>
      </c>
      <c r="AR295" s="72">
        <f t="shared" si="134"/>
        <v>0</v>
      </c>
      <c r="AS295" s="72">
        <f t="shared" si="135"/>
        <v>0</v>
      </c>
      <c r="AT295" s="68">
        <f>IF(AS295&lt;=HORAS!$B$115,0,IF(AS295&lt;=HORAS!$B$116,0.25,IF(AS295&lt;=HORAS!$B$117,0.5,IF(AS295&lt;=HORAS!$B$114,0.75,1))))</f>
        <v>0</v>
      </c>
      <c r="AU295" s="67">
        <f t="shared" si="136"/>
        <v>0</v>
      </c>
      <c r="AV295" s="59">
        <f>IF(H295=1,IF(E295&gt;HORAS!$C$104,E295-HORAS!$C$104),0)</f>
        <v>0</v>
      </c>
      <c r="AW295" s="67">
        <f t="shared" si="137"/>
        <v>0</v>
      </c>
      <c r="AX295" s="67">
        <f t="shared" si="138"/>
        <v>0</v>
      </c>
      <c r="AY295" s="68">
        <f>IF(AX295&lt;=HORAS!$B$115,0,IF(AX295&lt;=HORAS!$B$116,0.25,IF(AX295&lt;=HORAS!$B$117,0.5,IF(AX295&lt;=HORAS!$B$114,0.75,1))))</f>
        <v>0</v>
      </c>
      <c r="AZ295" s="67">
        <f t="shared" si="139"/>
        <v>0</v>
      </c>
      <c r="BA295" s="67"/>
    </row>
    <row r="296" spans="1:53" s="72" customFormat="1" hidden="1" x14ac:dyDescent="0.2">
      <c r="A296" s="64" t="s">
        <v>234</v>
      </c>
      <c r="B296" s="64" t="s">
        <v>84</v>
      </c>
      <c r="C296" s="61"/>
      <c r="D296" s="62"/>
      <c r="E296" s="59"/>
      <c r="F296" s="66">
        <f>IF(G296=1,0,IF(E296&gt;HORAS!$B$96,E296-HORAS!$B$96,))</f>
        <v>0</v>
      </c>
      <c r="G296" s="67">
        <f t="shared" si="141"/>
        <v>0</v>
      </c>
      <c r="H296" s="67">
        <f>IF(D296&gt;=HORAS!$B$103,1,0)</f>
        <v>0</v>
      </c>
      <c r="I296" s="68">
        <f t="shared" si="142"/>
        <v>0</v>
      </c>
      <c r="J296" s="68">
        <f>IF(I296&lt;=HORAS!$B$115,0,IF(I296&lt;=HORAS!$B$116,0.25,IF(I296&lt;=HORAS!$B$117,0.5,IF(I296&lt;=HORAS!$B$114,0.75,1))))</f>
        <v>0</v>
      </c>
      <c r="K296" s="69">
        <f>IF(G296=1,0,IF(E296&gt;HORAS!$B$97,E296-HORAS!$B$97,0))</f>
        <v>0</v>
      </c>
      <c r="L296" s="68">
        <f t="shared" si="143"/>
        <v>0</v>
      </c>
      <c r="M296" s="68">
        <f t="shared" si="144"/>
        <v>0</v>
      </c>
      <c r="N296" s="67">
        <f t="shared" si="145"/>
        <v>0</v>
      </c>
      <c r="O296" s="67">
        <f>IF(E296&lt;HORAS!$B$97,J296,0)</f>
        <v>0</v>
      </c>
      <c r="P296" s="67">
        <f t="shared" si="146"/>
        <v>0</v>
      </c>
      <c r="Q296" s="67">
        <f>IF(E296&gt;HORAS!$B$97,J296,0)</f>
        <v>0</v>
      </c>
      <c r="R296" s="67">
        <f t="shared" si="119"/>
        <v>0</v>
      </c>
      <c r="S296" s="67">
        <f t="shared" si="120"/>
        <v>0</v>
      </c>
      <c r="T296" s="67"/>
      <c r="U296" s="67">
        <f t="shared" si="121"/>
        <v>6</v>
      </c>
      <c r="V296" s="70" t="e">
        <f>VLOOKUP(C296,HORAS!$A$120:$A$137,1,FALSE)</f>
        <v>#N/A</v>
      </c>
      <c r="W296" s="67" t="b">
        <f t="shared" si="122"/>
        <v>1</v>
      </c>
      <c r="X296" s="59">
        <f t="shared" si="123"/>
        <v>0</v>
      </c>
      <c r="Y296" s="71">
        <f t="shared" si="124"/>
        <v>0</v>
      </c>
      <c r="Z296" s="71">
        <f t="shared" si="125"/>
        <v>0</v>
      </c>
      <c r="AA296" s="67">
        <f t="shared" si="126"/>
        <v>0</v>
      </c>
      <c r="AB296" s="67">
        <f t="shared" si="127"/>
        <v>0</v>
      </c>
      <c r="AC296" s="69">
        <f>IF(U296=7,IF(E296&gt;HORAS!$B$97,E296-HORAS!$B$97,0),IF(W296=FALSE,IF(E296&gt;HORAS!$B$97,E296-HORAS!$B$97,0),0))</f>
        <v>0</v>
      </c>
      <c r="AD296" s="71">
        <f t="shared" si="128"/>
        <v>0</v>
      </c>
      <c r="AE296" s="71">
        <f t="shared" si="129"/>
        <v>0</v>
      </c>
      <c r="AF296" s="68">
        <f>IF(AE296&lt;=HORAS!$B$115,0,IF(AE296&lt;=HORAS!$B$116,0.25,IF(AE296&lt;=HORAS!$B$117,0.5,IF(AE296&lt;=HORAS!$B$114,0.75,1))))</f>
        <v>0</v>
      </c>
      <c r="AG296" s="67">
        <f t="shared" si="130"/>
        <v>0</v>
      </c>
      <c r="AH296" s="67">
        <f>IF(AA296&gt;=8,IF(E296&lt;HORAS!$B$97,AF296,0),0)</f>
        <v>0</v>
      </c>
      <c r="AI296" s="67">
        <f>IF(E296&gt;=HORAS!$B$97,AF296,0)</f>
        <v>0</v>
      </c>
      <c r="AJ296" s="67">
        <f t="shared" si="140"/>
        <v>0</v>
      </c>
      <c r="AK296" s="67">
        <f t="shared" si="140"/>
        <v>0</v>
      </c>
      <c r="AL296" s="71">
        <f t="shared" si="131"/>
        <v>0</v>
      </c>
      <c r="AN296" s="59">
        <f t="shared" si="132"/>
        <v>0</v>
      </c>
      <c r="AO296" s="58">
        <f>IF(H296=1,IF(D296&lt;HORAS!$B$104,HORAS!$D$104-HORAS!$B$104,HORAS!$D$104-D296),0)</f>
        <v>0</v>
      </c>
      <c r="AP296" s="58">
        <f>IF(H296=1,IF(E296&gt;HORAS!$C$104,HORAS!$C$104,E296),0)</f>
        <v>0</v>
      </c>
      <c r="AQ296" s="58">
        <f t="shared" si="133"/>
        <v>0</v>
      </c>
      <c r="AR296" s="72">
        <f t="shared" si="134"/>
        <v>0</v>
      </c>
      <c r="AS296" s="72">
        <f t="shared" si="135"/>
        <v>0</v>
      </c>
      <c r="AT296" s="68">
        <f>IF(AS296&lt;=HORAS!$B$115,0,IF(AS296&lt;=HORAS!$B$116,0.25,IF(AS296&lt;=HORAS!$B$117,0.5,IF(AS296&lt;=HORAS!$B$114,0.75,1))))</f>
        <v>0</v>
      </c>
      <c r="AU296" s="67">
        <f t="shared" si="136"/>
        <v>0</v>
      </c>
      <c r="AV296" s="59">
        <f>IF(H296=1,IF(E296&gt;HORAS!$C$104,E296-HORAS!$C$104),0)</f>
        <v>0</v>
      </c>
      <c r="AW296" s="67">
        <f t="shared" si="137"/>
        <v>0</v>
      </c>
      <c r="AX296" s="67">
        <f t="shared" si="138"/>
        <v>0</v>
      </c>
      <c r="AY296" s="68">
        <f>IF(AX296&lt;=HORAS!$B$115,0,IF(AX296&lt;=HORAS!$B$116,0.25,IF(AX296&lt;=HORAS!$B$117,0.5,IF(AX296&lt;=HORAS!$B$114,0.75,1))))</f>
        <v>0</v>
      </c>
      <c r="AZ296" s="67">
        <f t="shared" si="139"/>
        <v>0</v>
      </c>
      <c r="BA296" s="67"/>
    </row>
    <row r="297" spans="1:53" s="72" customFormat="1" hidden="1" x14ac:dyDescent="0.2">
      <c r="A297" s="64" t="s">
        <v>234</v>
      </c>
      <c r="B297" s="64" t="s">
        <v>84</v>
      </c>
      <c r="C297" s="61"/>
      <c r="D297" s="62"/>
      <c r="E297" s="59"/>
      <c r="F297" s="66">
        <f>IF(G297=1,0,IF(E297&gt;HORAS!$B$96,E297-HORAS!$B$96,))</f>
        <v>0</v>
      </c>
      <c r="G297" s="67">
        <f t="shared" si="141"/>
        <v>0</v>
      </c>
      <c r="H297" s="67">
        <f>IF(D297&gt;=HORAS!$B$103,1,0)</f>
        <v>0</v>
      </c>
      <c r="I297" s="68">
        <f t="shared" si="142"/>
        <v>0</v>
      </c>
      <c r="J297" s="68">
        <f>IF(I297&lt;=HORAS!$B$115,0,IF(I297&lt;=HORAS!$B$116,0.25,IF(I297&lt;=HORAS!$B$117,0.5,IF(I297&lt;=HORAS!$B$114,0.75,1))))</f>
        <v>0</v>
      </c>
      <c r="K297" s="69">
        <f>IF(G297=1,0,IF(E297&gt;HORAS!$B$97,E297-HORAS!$B$97,0))</f>
        <v>0</v>
      </c>
      <c r="L297" s="68">
        <f t="shared" si="143"/>
        <v>0</v>
      </c>
      <c r="M297" s="68">
        <f t="shared" si="144"/>
        <v>0</v>
      </c>
      <c r="N297" s="67">
        <f t="shared" si="145"/>
        <v>0</v>
      </c>
      <c r="O297" s="67">
        <f>IF(E297&lt;HORAS!$B$97,J297,0)</f>
        <v>0</v>
      </c>
      <c r="P297" s="67">
        <f t="shared" si="146"/>
        <v>0</v>
      </c>
      <c r="Q297" s="67">
        <f>IF(E297&gt;HORAS!$B$97,J297,0)</f>
        <v>0</v>
      </c>
      <c r="R297" s="67">
        <f t="shared" si="119"/>
        <v>0</v>
      </c>
      <c r="S297" s="67">
        <f t="shared" si="120"/>
        <v>0</v>
      </c>
      <c r="T297" s="67"/>
      <c r="U297" s="67">
        <f t="shared" si="121"/>
        <v>6</v>
      </c>
      <c r="V297" s="70" t="e">
        <f>VLOOKUP(C297,HORAS!$A$120:$A$137,1,FALSE)</f>
        <v>#N/A</v>
      </c>
      <c r="W297" s="67" t="b">
        <f t="shared" si="122"/>
        <v>1</v>
      </c>
      <c r="X297" s="59">
        <f t="shared" si="123"/>
        <v>0</v>
      </c>
      <c r="Y297" s="71">
        <f t="shared" si="124"/>
        <v>0</v>
      </c>
      <c r="Z297" s="71">
        <f t="shared" si="125"/>
        <v>0</v>
      </c>
      <c r="AA297" s="67">
        <f t="shared" si="126"/>
        <v>0</v>
      </c>
      <c r="AB297" s="67">
        <f t="shared" si="127"/>
        <v>0</v>
      </c>
      <c r="AC297" s="69">
        <f>IF(U297=7,IF(E297&gt;HORAS!$B$97,E297-HORAS!$B$97,0),IF(W297=FALSE,IF(E297&gt;HORAS!$B$97,E297-HORAS!$B$97,0),0))</f>
        <v>0</v>
      </c>
      <c r="AD297" s="71">
        <f t="shared" si="128"/>
        <v>0</v>
      </c>
      <c r="AE297" s="71">
        <f t="shared" si="129"/>
        <v>0</v>
      </c>
      <c r="AF297" s="68">
        <f>IF(AE297&lt;=HORAS!$B$115,0,IF(AE297&lt;=HORAS!$B$116,0.25,IF(AE297&lt;=HORAS!$B$117,0.5,IF(AE297&lt;=HORAS!$B$114,0.75,1))))</f>
        <v>0</v>
      </c>
      <c r="AG297" s="67">
        <f t="shared" si="130"/>
        <v>0</v>
      </c>
      <c r="AH297" s="67">
        <f>IF(AA297&gt;=8,IF(E297&lt;HORAS!$B$97,AF297,0),0)</f>
        <v>0</v>
      </c>
      <c r="AI297" s="67">
        <f>IF(E297&gt;=HORAS!$B$97,AF297,0)</f>
        <v>0</v>
      </c>
      <c r="AJ297" s="67">
        <f t="shared" si="140"/>
        <v>0</v>
      </c>
      <c r="AK297" s="67">
        <f t="shared" si="140"/>
        <v>0</v>
      </c>
      <c r="AL297" s="71">
        <f t="shared" si="131"/>
        <v>0</v>
      </c>
      <c r="AN297" s="59">
        <f t="shared" si="132"/>
        <v>0</v>
      </c>
      <c r="AO297" s="58">
        <f>IF(H297=1,IF(D297&lt;HORAS!$B$104,HORAS!$D$104-HORAS!$B$104,HORAS!$D$104-D297),0)</f>
        <v>0</v>
      </c>
      <c r="AP297" s="58">
        <f>IF(H297=1,IF(E297&gt;HORAS!$C$104,HORAS!$C$104,E297),0)</f>
        <v>0</v>
      </c>
      <c r="AQ297" s="58">
        <f t="shared" si="133"/>
        <v>0</v>
      </c>
      <c r="AR297" s="72">
        <f t="shared" si="134"/>
        <v>0</v>
      </c>
      <c r="AS297" s="72">
        <f t="shared" si="135"/>
        <v>0</v>
      </c>
      <c r="AT297" s="68">
        <f>IF(AS297&lt;=HORAS!$B$115,0,IF(AS297&lt;=HORAS!$B$116,0.25,IF(AS297&lt;=HORAS!$B$117,0.5,IF(AS297&lt;=HORAS!$B$114,0.75,1))))</f>
        <v>0</v>
      </c>
      <c r="AU297" s="67">
        <f t="shared" si="136"/>
        <v>0</v>
      </c>
      <c r="AV297" s="59">
        <f>IF(H297=1,IF(E297&gt;HORAS!$C$104,E297-HORAS!$C$104),0)</f>
        <v>0</v>
      </c>
      <c r="AW297" s="67">
        <f t="shared" si="137"/>
        <v>0</v>
      </c>
      <c r="AX297" s="67">
        <f t="shared" si="138"/>
        <v>0</v>
      </c>
      <c r="AY297" s="68">
        <f>IF(AX297&lt;=HORAS!$B$115,0,IF(AX297&lt;=HORAS!$B$116,0.25,IF(AX297&lt;=HORAS!$B$117,0.5,IF(AX297&lt;=HORAS!$B$114,0.75,1))))</f>
        <v>0</v>
      </c>
      <c r="AZ297" s="67">
        <f t="shared" si="139"/>
        <v>0</v>
      </c>
      <c r="BA297" s="67"/>
    </row>
    <row r="298" spans="1:53" s="72" customFormat="1" hidden="1" x14ac:dyDescent="0.2">
      <c r="A298" s="64" t="s">
        <v>234</v>
      </c>
      <c r="B298" s="64" t="s">
        <v>84</v>
      </c>
      <c r="C298" s="61"/>
      <c r="D298" s="62"/>
      <c r="E298" s="59"/>
      <c r="F298" s="66">
        <f>IF(G298=1,0,IF(E298&gt;HORAS!$B$96,E298-HORAS!$B$96,))</f>
        <v>0</v>
      </c>
      <c r="G298" s="67">
        <f t="shared" si="141"/>
        <v>0</v>
      </c>
      <c r="H298" s="67">
        <f>IF(D298&gt;=HORAS!$B$103,1,0)</f>
        <v>0</v>
      </c>
      <c r="I298" s="68">
        <f t="shared" si="142"/>
        <v>0</v>
      </c>
      <c r="J298" s="68">
        <f>IF(I298&lt;=HORAS!$B$115,0,IF(I298&lt;=HORAS!$B$116,0.25,IF(I298&lt;=HORAS!$B$117,0.5,IF(I298&lt;=HORAS!$B$114,0.75,1))))</f>
        <v>0</v>
      </c>
      <c r="K298" s="69">
        <f>IF(G298=1,0,IF(E298&gt;HORAS!$B$97,E298-HORAS!$B$97,0))</f>
        <v>0</v>
      </c>
      <c r="L298" s="68">
        <f t="shared" si="143"/>
        <v>0</v>
      </c>
      <c r="M298" s="68">
        <f t="shared" si="144"/>
        <v>0</v>
      </c>
      <c r="N298" s="67">
        <f t="shared" si="145"/>
        <v>0</v>
      </c>
      <c r="O298" s="67">
        <f>IF(E298&lt;HORAS!$B$97,J298,0)</f>
        <v>0</v>
      </c>
      <c r="P298" s="67">
        <f t="shared" si="146"/>
        <v>0</v>
      </c>
      <c r="Q298" s="67">
        <f>IF(E298&gt;HORAS!$B$97,J298,0)</f>
        <v>0</v>
      </c>
      <c r="R298" s="67">
        <f t="shared" si="119"/>
        <v>0</v>
      </c>
      <c r="S298" s="67">
        <f t="shared" si="120"/>
        <v>0</v>
      </c>
      <c r="T298" s="67"/>
      <c r="U298" s="67">
        <f t="shared" si="121"/>
        <v>6</v>
      </c>
      <c r="V298" s="70" t="e">
        <f>VLOOKUP(C298,HORAS!$A$120:$A$137,1,FALSE)</f>
        <v>#N/A</v>
      </c>
      <c r="W298" s="67" t="b">
        <f t="shared" si="122"/>
        <v>1</v>
      </c>
      <c r="X298" s="59">
        <f t="shared" si="123"/>
        <v>0</v>
      </c>
      <c r="Y298" s="71">
        <f t="shared" si="124"/>
        <v>0</v>
      </c>
      <c r="Z298" s="71">
        <f t="shared" si="125"/>
        <v>0</v>
      </c>
      <c r="AA298" s="67">
        <f t="shared" si="126"/>
        <v>0</v>
      </c>
      <c r="AB298" s="67">
        <f t="shared" si="127"/>
        <v>0</v>
      </c>
      <c r="AC298" s="69">
        <f>IF(U298=7,IF(E298&gt;HORAS!$B$97,E298-HORAS!$B$97,0),IF(W298=FALSE,IF(E298&gt;HORAS!$B$97,E298-HORAS!$B$97,0),0))</f>
        <v>0</v>
      </c>
      <c r="AD298" s="71">
        <f t="shared" si="128"/>
        <v>0</v>
      </c>
      <c r="AE298" s="71">
        <f t="shared" si="129"/>
        <v>0</v>
      </c>
      <c r="AF298" s="68">
        <f>IF(AE298&lt;=HORAS!$B$115,0,IF(AE298&lt;=HORAS!$B$116,0.25,IF(AE298&lt;=HORAS!$B$117,0.5,IF(AE298&lt;=HORAS!$B$114,0.75,1))))</f>
        <v>0</v>
      </c>
      <c r="AG298" s="67">
        <f t="shared" si="130"/>
        <v>0</v>
      </c>
      <c r="AH298" s="67">
        <f>IF(AA298&gt;=8,IF(E298&lt;HORAS!$B$97,AF298,0),0)</f>
        <v>0</v>
      </c>
      <c r="AI298" s="67">
        <f>IF(E298&gt;=HORAS!$B$97,AF298,0)</f>
        <v>0</v>
      </c>
      <c r="AJ298" s="67">
        <f t="shared" si="140"/>
        <v>0</v>
      </c>
      <c r="AK298" s="67">
        <f t="shared" si="140"/>
        <v>0</v>
      </c>
      <c r="AL298" s="71">
        <f t="shared" si="131"/>
        <v>0</v>
      </c>
      <c r="AN298" s="59">
        <f t="shared" si="132"/>
        <v>0</v>
      </c>
      <c r="AO298" s="58">
        <f>IF(H298=1,IF(D298&lt;HORAS!$B$104,HORAS!$D$104-HORAS!$B$104,HORAS!$D$104-D298),0)</f>
        <v>0</v>
      </c>
      <c r="AP298" s="58">
        <f>IF(H298=1,IF(E298&gt;HORAS!$C$104,HORAS!$C$104,E298),0)</f>
        <v>0</v>
      </c>
      <c r="AQ298" s="58">
        <f t="shared" si="133"/>
        <v>0</v>
      </c>
      <c r="AR298" s="72">
        <f t="shared" si="134"/>
        <v>0</v>
      </c>
      <c r="AS298" s="72">
        <f t="shared" si="135"/>
        <v>0</v>
      </c>
      <c r="AT298" s="68">
        <f>IF(AS298&lt;=HORAS!$B$115,0,IF(AS298&lt;=HORAS!$B$116,0.25,IF(AS298&lt;=HORAS!$B$117,0.5,IF(AS298&lt;=HORAS!$B$114,0.75,1))))</f>
        <v>0</v>
      </c>
      <c r="AU298" s="67">
        <f t="shared" si="136"/>
        <v>0</v>
      </c>
      <c r="AV298" s="59">
        <f>IF(H298=1,IF(E298&gt;HORAS!$C$104,E298-HORAS!$C$104),0)</f>
        <v>0</v>
      </c>
      <c r="AW298" s="67">
        <f t="shared" si="137"/>
        <v>0</v>
      </c>
      <c r="AX298" s="67">
        <f t="shared" si="138"/>
        <v>0</v>
      </c>
      <c r="AY298" s="68">
        <f>IF(AX298&lt;=HORAS!$B$115,0,IF(AX298&lt;=HORAS!$B$116,0.25,IF(AX298&lt;=HORAS!$B$117,0.5,IF(AX298&lt;=HORAS!$B$114,0.75,1))))</f>
        <v>0</v>
      </c>
      <c r="AZ298" s="67">
        <f t="shared" si="139"/>
        <v>0</v>
      </c>
      <c r="BA298" s="67"/>
    </row>
    <row r="299" spans="1:53" s="72" customFormat="1" hidden="1" x14ac:dyDescent="0.2">
      <c r="A299" s="64" t="s">
        <v>234</v>
      </c>
      <c r="B299" s="64" t="s">
        <v>84</v>
      </c>
      <c r="C299" s="61"/>
      <c r="D299" s="62"/>
      <c r="E299" s="59"/>
      <c r="F299" s="66">
        <f>IF(G299=1,0,IF(E299&gt;HORAS!$B$96,E299-HORAS!$B$96,))</f>
        <v>0</v>
      </c>
      <c r="G299" s="67">
        <f t="shared" si="141"/>
        <v>0</v>
      </c>
      <c r="H299" s="67">
        <f>IF(D299&gt;=HORAS!$B$103,1,0)</f>
        <v>0</v>
      </c>
      <c r="I299" s="68">
        <f t="shared" si="142"/>
        <v>0</v>
      </c>
      <c r="J299" s="68">
        <f>IF(I299&lt;=HORAS!$B$115,0,IF(I299&lt;=HORAS!$B$116,0.25,IF(I299&lt;=HORAS!$B$117,0.5,IF(I299&lt;=HORAS!$B$114,0.75,1))))</f>
        <v>0</v>
      </c>
      <c r="K299" s="69">
        <f>IF(G299=1,0,IF(E299&gt;HORAS!$B$97,E299-HORAS!$B$97,0))</f>
        <v>0</v>
      </c>
      <c r="L299" s="68">
        <f t="shared" si="143"/>
        <v>0</v>
      </c>
      <c r="M299" s="68">
        <f t="shared" si="144"/>
        <v>0</v>
      </c>
      <c r="N299" s="67">
        <f t="shared" si="145"/>
        <v>0</v>
      </c>
      <c r="O299" s="67">
        <f>IF(E299&lt;HORAS!$B$97,J299,0)</f>
        <v>0</v>
      </c>
      <c r="P299" s="67">
        <f t="shared" si="146"/>
        <v>0</v>
      </c>
      <c r="Q299" s="67">
        <f>IF(E299&gt;HORAS!$B$97,J299,0)</f>
        <v>0</v>
      </c>
      <c r="R299" s="67">
        <f t="shared" si="119"/>
        <v>0</v>
      </c>
      <c r="S299" s="67">
        <f t="shared" si="120"/>
        <v>0</v>
      </c>
      <c r="T299" s="67"/>
      <c r="U299" s="67">
        <f t="shared" si="121"/>
        <v>6</v>
      </c>
      <c r="V299" s="70" t="e">
        <f>VLOOKUP(C299,HORAS!$A$120:$A$137,1,FALSE)</f>
        <v>#N/A</v>
      </c>
      <c r="W299" s="67" t="b">
        <f t="shared" si="122"/>
        <v>1</v>
      </c>
      <c r="X299" s="59">
        <f t="shared" si="123"/>
        <v>0</v>
      </c>
      <c r="Y299" s="71">
        <f t="shared" si="124"/>
        <v>0</v>
      </c>
      <c r="Z299" s="71">
        <f t="shared" si="125"/>
        <v>0</v>
      </c>
      <c r="AA299" s="67">
        <f t="shared" si="126"/>
        <v>0</v>
      </c>
      <c r="AB299" s="67">
        <f t="shared" si="127"/>
        <v>0</v>
      </c>
      <c r="AC299" s="69">
        <f>IF(U299=7,IF(E299&gt;HORAS!$B$97,E299-HORAS!$B$97,0),IF(W299=FALSE,IF(E299&gt;HORAS!$B$97,E299-HORAS!$B$97,0),0))</f>
        <v>0</v>
      </c>
      <c r="AD299" s="71">
        <f t="shared" si="128"/>
        <v>0</v>
      </c>
      <c r="AE299" s="71">
        <f t="shared" si="129"/>
        <v>0</v>
      </c>
      <c r="AF299" s="68">
        <f>IF(AE299&lt;=HORAS!$B$115,0,IF(AE299&lt;=HORAS!$B$116,0.25,IF(AE299&lt;=HORAS!$B$117,0.5,IF(AE299&lt;=HORAS!$B$114,0.75,1))))</f>
        <v>0</v>
      </c>
      <c r="AG299" s="67">
        <f t="shared" si="130"/>
        <v>0</v>
      </c>
      <c r="AH299" s="67">
        <f>IF(AA299&gt;=8,IF(E299&lt;HORAS!$B$97,AF299,0),0)</f>
        <v>0</v>
      </c>
      <c r="AI299" s="67">
        <f>IF(E299&gt;=HORAS!$B$97,AF299,0)</f>
        <v>0</v>
      </c>
      <c r="AJ299" s="67">
        <f t="shared" si="140"/>
        <v>0</v>
      </c>
      <c r="AK299" s="67">
        <f t="shared" si="140"/>
        <v>0</v>
      </c>
      <c r="AL299" s="71">
        <f t="shared" si="131"/>
        <v>0</v>
      </c>
      <c r="AN299" s="59">
        <f t="shared" si="132"/>
        <v>0</v>
      </c>
      <c r="AO299" s="58">
        <f>IF(H299=1,IF(D299&lt;HORAS!$B$104,HORAS!$D$104-HORAS!$B$104,HORAS!$D$104-D299),0)</f>
        <v>0</v>
      </c>
      <c r="AP299" s="58">
        <f>IF(H299=1,IF(E299&gt;HORAS!$C$104,HORAS!$C$104,E299),0)</f>
        <v>0</v>
      </c>
      <c r="AQ299" s="58">
        <f t="shared" si="133"/>
        <v>0</v>
      </c>
      <c r="AR299" s="72">
        <f t="shared" si="134"/>
        <v>0</v>
      </c>
      <c r="AS299" s="72">
        <f t="shared" si="135"/>
        <v>0</v>
      </c>
      <c r="AT299" s="68">
        <f>IF(AS299&lt;=HORAS!$B$115,0,IF(AS299&lt;=HORAS!$B$116,0.25,IF(AS299&lt;=HORAS!$B$117,0.5,IF(AS299&lt;=HORAS!$B$114,0.75,1))))</f>
        <v>0</v>
      </c>
      <c r="AU299" s="67">
        <f t="shared" si="136"/>
        <v>0</v>
      </c>
      <c r="AV299" s="59">
        <f>IF(H299=1,IF(E299&gt;HORAS!$C$104,E299-HORAS!$C$104),0)</f>
        <v>0</v>
      </c>
      <c r="AW299" s="67">
        <f t="shared" si="137"/>
        <v>0</v>
      </c>
      <c r="AX299" s="67">
        <f t="shared" si="138"/>
        <v>0</v>
      </c>
      <c r="AY299" s="68">
        <f>IF(AX299&lt;=HORAS!$B$115,0,IF(AX299&lt;=HORAS!$B$116,0.25,IF(AX299&lt;=HORAS!$B$117,0.5,IF(AX299&lt;=HORAS!$B$114,0.75,1))))</f>
        <v>0</v>
      </c>
      <c r="AZ299" s="67">
        <f t="shared" si="139"/>
        <v>0</v>
      </c>
      <c r="BA299" s="67"/>
    </row>
    <row r="300" spans="1:53" s="72" customFormat="1" hidden="1" x14ac:dyDescent="0.2">
      <c r="A300" s="64" t="s">
        <v>234</v>
      </c>
      <c r="B300" s="64" t="s">
        <v>84</v>
      </c>
      <c r="C300" s="61"/>
      <c r="D300" s="62"/>
      <c r="E300" s="59"/>
      <c r="F300" s="66">
        <f>IF(G300=1,0,IF(E300&gt;HORAS!$B$96,E300-HORAS!$B$96,))</f>
        <v>0</v>
      </c>
      <c r="G300" s="67">
        <f t="shared" si="141"/>
        <v>0</v>
      </c>
      <c r="H300" s="67">
        <f>IF(D300&gt;=HORAS!$B$103,1,0)</f>
        <v>0</v>
      </c>
      <c r="I300" s="68">
        <f t="shared" si="142"/>
        <v>0</v>
      </c>
      <c r="J300" s="68">
        <f>IF(I300&lt;=HORAS!$B$115,0,IF(I300&lt;=HORAS!$B$116,0.25,IF(I300&lt;=HORAS!$B$117,0.5,IF(I300&lt;=HORAS!$B$114,0.75,1))))</f>
        <v>0</v>
      </c>
      <c r="K300" s="69">
        <f>IF(G300=1,0,IF(E300&gt;HORAS!$B$97,E300-HORAS!$B$97,0))</f>
        <v>0</v>
      </c>
      <c r="L300" s="68">
        <f t="shared" si="143"/>
        <v>0</v>
      </c>
      <c r="M300" s="68">
        <f t="shared" si="144"/>
        <v>0</v>
      </c>
      <c r="N300" s="67">
        <f t="shared" si="145"/>
        <v>0</v>
      </c>
      <c r="O300" s="67">
        <f>IF(E300&lt;HORAS!$B$97,J300,0)</f>
        <v>0</v>
      </c>
      <c r="P300" s="67">
        <f t="shared" si="146"/>
        <v>0</v>
      </c>
      <c r="Q300" s="67">
        <f>IF(E300&gt;HORAS!$B$97,J300,0)</f>
        <v>0</v>
      </c>
      <c r="R300" s="67">
        <f t="shared" si="119"/>
        <v>0</v>
      </c>
      <c r="S300" s="67">
        <f t="shared" si="120"/>
        <v>0</v>
      </c>
      <c r="T300" s="67"/>
      <c r="U300" s="67">
        <f t="shared" si="121"/>
        <v>6</v>
      </c>
      <c r="V300" s="70" t="e">
        <f>VLOOKUP(C300,HORAS!$A$120:$A$137,1,FALSE)</f>
        <v>#N/A</v>
      </c>
      <c r="W300" s="67" t="b">
        <f t="shared" si="122"/>
        <v>1</v>
      </c>
      <c r="X300" s="59">
        <f t="shared" si="123"/>
        <v>0</v>
      </c>
      <c r="Y300" s="71">
        <f t="shared" si="124"/>
        <v>0</v>
      </c>
      <c r="Z300" s="71">
        <f t="shared" si="125"/>
        <v>0</v>
      </c>
      <c r="AA300" s="67">
        <f t="shared" si="126"/>
        <v>0</v>
      </c>
      <c r="AB300" s="67">
        <f t="shared" si="127"/>
        <v>0</v>
      </c>
      <c r="AC300" s="69">
        <f>IF(U300=7,IF(E300&gt;HORAS!$B$97,E300-HORAS!$B$97,0),IF(W300=FALSE,IF(E300&gt;HORAS!$B$97,E300-HORAS!$B$97,0),0))</f>
        <v>0</v>
      </c>
      <c r="AD300" s="71">
        <f t="shared" si="128"/>
        <v>0</v>
      </c>
      <c r="AE300" s="71">
        <f t="shared" si="129"/>
        <v>0</v>
      </c>
      <c r="AF300" s="68">
        <f>IF(AE300&lt;=HORAS!$B$115,0,IF(AE300&lt;=HORAS!$B$116,0.25,IF(AE300&lt;=HORAS!$B$117,0.5,IF(AE300&lt;=HORAS!$B$114,0.75,1))))</f>
        <v>0</v>
      </c>
      <c r="AG300" s="67">
        <f t="shared" si="130"/>
        <v>0</v>
      </c>
      <c r="AH300" s="67">
        <f>IF(AA300&gt;=8,IF(E300&lt;HORAS!$B$97,AF300,0),0)</f>
        <v>0</v>
      </c>
      <c r="AI300" s="67">
        <f>IF(E300&gt;=HORAS!$B$97,AF300,0)</f>
        <v>0</v>
      </c>
      <c r="AJ300" s="67">
        <f t="shared" si="140"/>
        <v>0</v>
      </c>
      <c r="AK300" s="67">
        <f t="shared" si="140"/>
        <v>0</v>
      </c>
      <c r="AL300" s="71">
        <f t="shared" si="131"/>
        <v>0</v>
      </c>
      <c r="AN300" s="59">
        <f t="shared" si="132"/>
        <v>0</v>
      </c>
      <c r="AO300" s="58">
        <f>IF(H300=1,IF(D300&lt;HORAS!$B$104,HORAS!$D$104-HORAS!$B$104,HORAS!$D$104-D300),0)</f>
        <v>0</v>
      </c>
      <c r="AP300" s="58">
        <f>IF(H300=1,IF(E300&gt;HORAS!$C$104,HORAS!$C$104,E300),0)</f>
        <v>0</v>
      </c>
      <c r="AQ300" s="58">
        <f t="shared" si="133"/>
        <v>0</v>
      </c>
      <c r="AR300" s="72">
        <f t="shared" si="134"/>
        <v>0</v>
      </c>
      <c r="AS300" s="72">
        <f t="shared" si="135"/>
        <v>0</v>
      </c>
      <c r="AT300" s="68">
        <f>IF(AS300&lt;=HORAS!$B$115,0,IF(AS300&lt;=HORAS!$B$116,0.25,IF(AS300&lt;=HORAS!$B$117,0.5,IF(AS300&lt;=HORAS!$B$114,0.75,1))))</f>
        <v>0</v>
      </c>
      <c r="AU300" s="67">
        <f t="shared" si="136"/>
        <v>0</v>
      </c>
      <c r="AV300" s="59">
        <f>IF(H300=1,IF(E300&gt;HORAS!$C$104,E300-HORAS!$C$104),0)</f>
        <v>0</v>
      </c>
      <c r="AW300" s="67">
        <f t="shared" si="137"/>
        <v>0</v>
      </c>
      <c r="AX300" s="67">
        <f t="shared" si="138"/>
        <v>0</v>
      </c>
      <c r="AY300" s="68">
        <f>IF(AX300&lt;=HORAS!$B$115,0,IF(AX300&lt;=HORAS!$B$116,0.25,IF(AX300&lt;=HORAS!$B$117,0.5,IF(AX300&lt;=HORAS!$B$114,0.75,1))))</f>
        <v>0</v>
      </c>
      <c r="AZ300" s="67">
        <f t="shared" si="139"/>
        <v>0</v>
      </c>
      <c r="BA300" s="67"/>
    </row>
    <row r="301" spans="1:53" s="72" customFormat="1" hidden="1" x14ac:dyDescent="0.2">
      <c r="A301" s="64" t="s">
        <v>234</v>
      </c>
      <c r="B301" s="64" t="s">
        <v>84</v>
      </c>
      <c r="C301" s="61"/>
      <c r="D301" s="62"/>
      <c r="E301" s="59"/>
      <c r="F301" s="66">
        <f>IF(G301=1,0,IF(E301&gt;HORAS!$B$96,E301-HORAS!$B$96,))</f>
        <v>0</v>
      </c>
      <c r="G301" s="67">
        <f t="shared" si="141"/>
        <v>0</v>
      </c>
      <c r="H301" s="67">
        <f>IF(D301&gt;=HORAS!$B$103,1,0)</f>
        <v>0</v>
      </c>
      <c r="I301" s="68">
        <f t="shared" si="142"/>
        <v>0</v>
      </c>
      <c r="J301" s="68">
        <f>IF(I301&lt;=HORAS!$B$115,0,IF(I301&lt;=HORAS!$B$116,0.25,IF(I301&lt;=HORAS!$B$117,0.5,IF(I301&lt;=HORAS!$B$114,0.75,1))))</f>
        <v>0</v>
      </c>
      <c r="K301" s="69">
        <f>IF(G301=1,0,IF(E301&gt;HORAS!$B$97,E301-HORAS!$B$97,0))</f>
        <v>0</v>
      </c>
      <c r="L301" s="68">
        <f t="shared" si="143"/>
        <v>0</v>
      </c>
      <c r="M301" s="68">
        <f t="shared" si="144"/>
        <v>0</v>
      </c>
      <c r="N301" s="67">
        <f t="shared" si="145"/>
        <v>0</v>
      </c>
      <c r="O301" s="67">
        <f>IF(E301&lt;HORAS!$B$97,J301,0)</f>
        <v>0</v>
      </c>
      <c r="P301" s="67">
        <f t="shared" si="146"/>
        <v>0</v>
      </c>
      <c r="Q301" s="67">
        <f>IF(E301&gt;HORAS!$B$97,J301,0)</f>
        <v>0</v>
      </c>
      <c r="R301" s="67">
        <f t="shared" si="119"/>
        <v>0</v>
      </c>
      <c r="S301" s="67">
        <f t="shared" si="120"/>
        <v>0</v>
      </c>
      <c r="T301" s="67"/>
      <c r="U301" s="67">
        <f t="shared" si="121"/>
        <v>6</v>
      </c>
      <c r="V301" s="70" t="e">
        <f>VLOOKUP(C301,HORAS!$A$120:$A$137,1,FALSE)</f>
        <v>#N/A</v>
      </c>
      <c r="W301" s="67" t="b">
        <f t="shared" si="122"/>
        <v>1</v>
      </c>
      <c r="X301" s="59">
        <f t="shared" si="123"/>
        <v>0</v>
      </c>
      <c r="Y301" s="71">
        <f t="shared" si="124"/>
        <v>0</v>
      </c>
      <c r="Z301" s="71">
        <f t="shared" si="125"/>
        <v>0</v>
      </c>
      <c r="AA301" s="67">
        <f t="shared" si="126"/>
        <v>0</v>
      </c>
      <c r="AB301" s="67">
        <f t="shared" si="127"/>
        <v>0</v>
      </c>
      <c r="AC301" s="69">
        <f>IF(U301=7,IF(E301&gt;HORAS!$B$97,E301-HORAS!$B$97,0),IF(W301=FALSE,IF(E301&gt;HORAS!$B$97,E301-HORAS!$B$97,0),0))</f>
        <v>0</v>
      </c>
      <c r="AD301" s="71">
        <f t="shared" si="128"/>
        <v>0</v>
      </c>
      <c r="AE301" s="71">
        <f t="shared" si="129"/>
        <v>0</v>
      </c>
      <c r="AF301" s="68">
        <f>IF(AE301&lt;=HORAS!$B$115,0,IF(AE301&lt;=HORAS!$B$116,0.25,IF(AE301&lt;=HORAS!$B$117,0.5,IF(AE301&lt;=HORAS!$B$114,0.75,1))))</f>
        <v>0</v>
      </c>
      <c r="AG301" s="67">
        <f t="shared" si="130"/>
        <v>0</v>
      </c>
      <c r="AH301" s="67">
        <f>IF(AA301&gt;=8,IF(E301&lt;HORAS!$B$97,AF301,0),0)</f>
        <v>0</v>
      </c>
      <c r="AI301" s="67">
        <f>IF(E301&gt;=HORAS!$B$97,AF301,0)</f>
        <v>0</v>
      </c>
      <c r="AJ301" s="67">
        <f t="shared" si="140"/>
        <v>0</v>
      </c>
      <c r="AK301" s="67">
        <f t="shared" si="140"/>
        <v>0</v>
      </c>
      <c r="AL301" s="71">
        <f t="shared" si="131"/>
        <v>0</v>
      </c>
      <c r="AN301" s="59">
        <f t="shared" si="132"/>
        <v>0</v>
      </c>
      <c r="AO301" s="58">
        <f>IF(H301=1,IF(D301&lt;HORAS!$B$104,HORAS!$D$104-HORAS!$B$104,HORAS!$D$104-D301),0)</f>
        <v>0</v>
      </c>
      <c r="AP301" s="58">
        <f>IF(H301=1,IF(E301&gt;HORAS!$C$104,HORAS!$C$104,E301),0)</f>
        <v>0</v>
      </c>
      <c r="AQ301" s="58">
        <f t="shared" si="133"/>
        <v>0</v>
      </c>
      <c r="AR301" s="72">
        <f t="shared" si="134"/>
        <v>0</v>
      </c>
      <c r="AS301" s="72">
        <f t="shared" si="135"/>
        <v>0</v>
      </c>
      <c r="AT301" s="68">
        <f>IF(AS301&lt;=HORAS!$B$115,0,IF(AS301&lt;=HORAS!$B$116,0.25,IF(AS301&lt;=HORAS!$B$117,0.5,IF(AS301&lt;=HORAS!$B$114,0.75,1))))</f>
        <v>0</v>
      </c>
      <c r="AU301" s="67">
        <f t="shared" si="136"/>
        <v>0</v>
      </c>
      <c r="AV301" s="59">
        <f>IF(H301=1,IF(E301&gt;HORAS!$C$104,E301-HORAS!$C$104),0)</f>
        <v>0</v>
      </c>
      <c r="AW301" s="67">
        <f t="shared" si="137"/>
        <v>0</v>
      </c>
      <c r="AX301" s="67">
        <f t="shared" si="138"/>
        <v>0</v>
      </c>
      <c r="AY301" s="68">
        <f>IF(AX301&lt;=HORAS!$B$115,0,IF(AX301&lt;=HORAS!$B$116,0.25,IF(AX301&lt;=HORAS!$B$117,0.5,IF(AX301&lt;=HORAS!$B$114,0.75,1))))</f>
        <v>0</v>
      </c>
      <c r="AZ301" s="67">
        <f t="shared" si="139"/>
        <v>0</v>
      </c>
      <c r="BA301" s="67"/>
    </row>
    <row r="302" spans="1:53" s="72" customFormat="1" hidden="1" x14ac:dyDescent="0.2">
      <c r="A302" s="64" t="s">
        <v>234</v>
      </c>
      <c r="B302" s="64" t="s">
        <v>84</v>
      </c>
      <c r="C302" s="61"/>
      <c r="D302" s="62"/>
      <c r="E302" s="59"/>
      <c r="F302" s="66">
        <f>IF(G302=1,0,IF(E302&gt;HORAS!$B$96,E302-HORAS!$B$96,))</f>
        <v>0</v>
      </c>
      <c r="G302" s="67">
        <f t="shared" si="141"/>
        <v>0</v>
      </c>
      <c r="H302" s="67">
        <f>IF(D302&gt;=HORAS!$B$103,1,0)</f>
        <v>0</v>
      </c>
      <c r="I302" s="68">
        <f t="shared" si="142"/>
        <v>0</v>
      </c>
      <c r="J302" s="68">
        <f>IF(I302&lt;=HORAS!$B$115,0,IF(I302&lt;=HORAS!$B$116,0.25,IF(I302&lt;=HORAS!$B$117,0.5,IF(I302&lt;=HORAS!$B$114,0.75,1))))</f>
        <v>0</v>
      </c>
      <c r="K302" s="69">
        <f>IF(G302=1,0,IF(E302&gt;HORAS!$B$97,E302-HORAS!$B$97,0))</f>
        <v>0</v>
      </c>
      <c r="L302" s="68">
        <f t="shared" si="143"/>
        <v>0</v>
      </c>
      <c r="M302" s="68">
        <f t="shared" si="144"/>
        <v>0</v>
      </c>
      <c r="N302" s="67">
        <f t="shared" si="145"/>
        <v>0</v>
      </c>
      <c r="O302" s="67">
        <f>IF(E302&lt;HORAS!$B$97,J302,0)</f>
        <v>0</v>
      </c>
      <c r="P302" s="67">
        <f t="shared" si="146"/>
        <v>0</v>
      </c>
      <c r="Q302" s="67">
        <f>IF(E302&gt;HORAS!$B$97,J302,0)</f>
        <v>0</v>
      </c>
      <c r="R302" s="67">
        <f t="shared" si="119"/>
        <v>0</v>
      </c>
      <c r="S302" s="67">
        <f t="shared" si="120"/>
        <v>0</v>
      </c>
      <c r="T302" s="67"/>
      <c r="U302" s="67">
        <f t="shared" si="121"/>
        <v>6</v>
      </c>
      <c r="V302" s="70" t="e">
        <f>VLOOKUP(C302,HORAS!$A$120:$A$137,1,FALSE)</f>
        <v>#N/A</v>
      </c>
      <c r="W302" s="67" t="b">
        <f t="shared" si="122"/>
        <v>1</v>
      </c>
      <c r="X302" s="59">
        <f t="shared" si="123"/>
        <v>0</v>
      </c>
      <c r="Y302" s="71">
        <f t="shared" si="124"/>
        <v>0</v>
      </c>
      <c r="Z302" s="71">
        <f t="shared" si="125"/>
        <v>0</v>
      </c>
      <c r="AA302" s="67">
        <f t="shared" si="126"/>
        <v>0</v>
      </c>
      <c r="AB302" s="67">
        <f t="shared" si="127"/>
        <v>0</v>
      </c>
      <c r="AC302" s="69">
        <f>IF(U302=7,IF(E302&gt;HORAS!$B$97,E302-HORAS!$B$97,0),IF(W302=FALSE,IF(E302&gt;HORAS!$B$97,E302-HORAS!$B$97,0),0))</f>
        <v>0</v>
      </c>
      <c r="AD302" s="71">
        <f t="shared" si="128"/>
        <v>0</v>
      </c>
      <c r="AE302" s="71">
        <f t="shared" si="129"/>
        <v>0</v>
      </c>
      <c r="AF302" s="68">
        <f>IF(AE302&lt;=HORAS!$B$115,0,IF(AE302&lt;=HORAS!$B$116,0.25,IF(AE302&lt;=HORAS!$B$117,0.5,IF(AE302&lt;=HORAS!$B$114,0.75,1))))</f>
        <v>0</v>
      </c>
      <c r="AG302" s="67">
        <f t="shared" si="130"/>
        <v>0</v>
      </c>
      <c r="AH302" s="67">
        <f>IF(AA302&gt;=8,IF(E302&lt;HORAS!$B$97,AF302,0),0)</f>
        <v>0</v>
      </c>
      <c r="AI302" s="67">
        <f>IF(E302&gt;=HORAS!$B$97,AF302,0)</f>
        <v>0</v>
      </c>
      <c r="AJ302" s="67">
        <f t="shared" si="140"/>
        <v>0</v>
      </c>
      <c r="AK302" s="67">
        <f t="shared" si="140"/>
        <v>0</v>
      </c>
      <c r="AL302" s="71">
        <f t="shared" si="131"/>
        <v>0</v>
      </c>
      <c r="AN302" s="59">
        <f t="shared" si="132"/>
        <v>0</v>
      </c>
      <c r="AO302" s="58">
        <f>IF(H302=1,IF(D302&lt;HORAS!$B$104,HORAS!$D$104-HORAS!$B$104,HORAS!$D$104-D302),0)</f>
        <v>0</v>
      </c>
      <c r="AP302" s="58">
        <f>IF(H302=1,IF(E302&gt;HORAS!$C$104,HORAS!$C$104,E302),0)</f>
        <v>0</v>
      </c>
      <c r="AQ302" s="58">
        <f t="shared" si="133"/>
        <v>0</v>
      </c>
      <c r="AR302" s="72">
        <f t="shared" si="134"/>
        <v>0</v>
      </c>
      <c r="AS302" s="72">
        <f t="shared" si="135"/>
        <v>0</v>
      </c>
      <c r="AT302" s="68">
        <f>IF(AS302&lt;=HORAS!$B$115,0,IF(AS302&lt;=HORAS!$B$116,0.25,IF(AS302&lt;=HORAS!$B$117,0.5,IF(AS302&lt;=HORAS!$B$114,0.75,1))))</f>
        <v>0</v>
      </c>
      <c r="AU302" s="67">
        <f t="shared" si="136"/>
        <v>0</v>
      </c>
      <c r="AV302" s="59">
        <f>IF(H302=1,IF(E302&gt;HORAS!$C$104,E302-HORAS!$C$104),0)</f>
        <v>0</v>
      </c>
      <c r="AW302" s="67">
        <f t="shared" si="137"/>
        <v>0</v>
      </c>
      <c r="AX302" s="67">
        <f t="shared" si="138"/>
        <v>0</v>
      </c>
      <c r="AY302" s="68">
        <f>IF(AX302&lt;=HORAS!$B$115,0,IF(AX302&lt;=HORAS!$B$116,0.25,IF(AX302&lt;=HORAS!$B$117,0.5,IF(AX302&lt;=HORAS!$B$114,0.75,1))))</f>
        <v>0</v>
      </c>
      <c r="AZ302" s="67">
        <f t="shared" si="139"/>
        <v>0</v>
      </c>
      <c r="BA302" s="67"/>
    </row>
    <row r="303" spans="1:53" s="72" customFormat="1" hidden="1" x14ac:dyDescent="0.2">
      <c r="A303" s="64" t="s">
        <v>236</v>
      </c>
      <c r="B303" s="64" t="s">
        <v>7</v>
      </c>
      <c r="C303" s="61"/>
      <c r="D303" s="62"/>
      <c r="E303" s="63"/>
      <c r="F303" s="66">
        <f>IF(G303=1,0,IF(E303&gt;HORAS!$B$96,E303-HORAS!$B$96,))</f>
        <v>0</v>
      </c>
      <c r="G303" s="67">
        <f t="shared" si="141"/>
        <v>0</v>
      </c>
      <c r="H303" s="67">
        <f>IF(D303&gt;=HORAS!$B$103,1,0)</f>
        <v>0</v>
      </c>
      <c r="I303" s="68">
        <f t="shared" si="142"/>
        <v>0</v>
      </c>
      <c r="J303" s="68">
        <f>IF(I303&lt;=HORAS!$B$115,0,IF(I303&lt;=HORAS!$B$116,0.25,IF(I303&lt;=HORAS!$B$117,0.5,IF(I303&lt;=HORAS!$B$114,0.75,1))))</f>
        <v>0</v>
      </c>
      <c r="K303" s="69">
        <f>IF(G303=1,0,IF(E303&gt;HORAS!$B$97,E303-HORAS!$B$97,0))</f>
        <v>0</v>
      </c>
      <c r="L303" s="68">
        <f t="shared" si="143"/>
        <v>0</v>
      </c>
      <c r="M303" s="68">
        <f t="shared" si="144"/>
        <v>0</v>
      </c>
      <c r="N303" s="67">
        <f t="shared" si="145"/>
        <v>0</v>
      </c>
      <c r="O303" s="67">
        <f>IF(E303&lt;HORAS!$B$97,J303,0)</f>
        <v>0</v>
      </c>
      <c r="P303" s="67">
        <f t="shared" si="146"/>
        <v>0</v>
      </c>
      <c r="Q303" s="67">
        <f>IF(E303&gt;HORAS!$B$97,J303,0)</f>
        <v>0</v>
      </c>
      <c r="R303" s="67">
        <f t="shared" si="119"/>
        <v>0</v>
      </c>
      <c r="S303" s="67">
        <f t="shared" si="120"/>
        <v>0</v>
      </c>
      <c r="T303" s="67"/>
      <c r="U303" s="67">
        <f t="shared" si="121"/>
        <v>6</v>
      </c>
      <c r="V303" s="70" t="e">
        <f>VLOOKUP(C303,HORAS!$A$120:$A$137,1,FALSE)</f>
        <v>#N/A</v>
      </c>
      <c r="W303" s="67" t="b">
        <f t="shared" si="122"/>
        <v>1</v>
      </c>
      <c r="X303" s="59">
        <f t="shared" si="123"/>
        <v>0</v>
      </c>
      <c r="Y303" s="71">
        <f t="shared" si="124"/>
        <v>0</v>
      </c>
      <c r="Z303" s="71">
        <f t="shared" si="125"/>
        <v>0</v>
      </c>
      <c r="AA303" s="67">
        <f t="shared" si="126"/>
        <v>0</v>
      </c>
      <c r="AB303" s="67">
        <f t="shared" si="127"/>
        <v>0</v>
      </c>
      <c r="AC303" s="69">
        <f>IF(U303=7,IF(E303&gt;HORAS!$B$97,E303-HORAS!$B$97,0),IF(W303=FALSE,IF(E303&gt;HORAS!$B$97,E303-HORAS!$B$97,0),0))</f>
        <v>0</v>
      </c>
      <c r="AD303" s="71">
        <f t="shared" si="128"/>
        <v>0</v>
      </c>
      <c r="AE303" s="71">
        <f t="shared" si="129"/>
        <v>0</v>
      </c>
      <c r="AF303" s="68">
        <f>IF(AE303&lt;=HORAS!$B$115,0,IF(AE303&lt;=HORAS!$B$116,0.25,IF(AE303&lt;=HORAS!$B$117,0.5,IF(AE303&lt;=HORAS!$B$114,0.75,1))))</f>
        <v>0</v>
      </c>
      <c r="AG303" s="67">
        <f t="shared" si="130"/>
        <v>0</v>
      </c>
      <c r="AH303" s="67">
        <f>IF(AA303&gt;=8,IF(E303&lt;HORAS!$B$97,AF303,0),0)</f>
        <v>0</v>
      </c>
      <c r="AI303" s="67">
        <f>IF(E303&gt;=HORAS!$B$97,AF303,0)</f>
        <v>0</v>
      </c>
      <c r="AJ303" s="67">
        <f t="shared" si="140"/>
        <v>0</v>
      </c>
      <c r="AK303" s="67">
        <f t="shared" si="140"/>
        <v>0</v>
      </c>
      <c r="AL303" s="71">
        <f t="shared" si="131"/>
        <v>0</v>
      </c>
      <c r="AN303" s="59">
        <f t="shared" si="132"/>
        <v>0</v>
      </c>
      <c r="AO303" s="58">
        <f>IF(H303=1,IF(D303&lt;HORAS!$B$104,HORAS!$D$104-HORAS!$B$104,HORAS!$D$104-D303),0)</f>
        <v>0</v>
      </c>
      <c r="AP303" s="58">
        <f>IF(H303=1,IF(E303&gt;HORAS!$C$104,HORAS!$C$104,E303),0)</f>
        <v>0</v>
      </c>
      <c r="AQ303" s="58">
        <f t="shared" si="133"/>
        <v>0</v>
      </c>
      <c r="AR303" s="72">
        <f t="shared" si="134"/>
        <v>0</v>
      </c>
      <c r="AS303" s="72">
        <f t="shared" si="135"/>
        <v>0</v>
      </c>
      <c r="AT303" s="68">
        <f>IF(AS303&lt;=HORAS!$B$115,0,IF(AS303&lt;=HORAS!$B$116,0.25,IF(AS303&lt;=HORAS!$B$117,0.5,IF(AS303&lt;=HORAS!$B$114,0.75,1))))</f>
        <v>0</v>
      </c>
      <c r="AU303" s="67">
        <f t="shared" si="136"/>
        <v>0</v>
      </c>
      <c r="AV303" s="59">
        <f>IF(H303=1,IF(E303&gt;HORAS!$C$104,E303-HORAS!$C$104),0)</f>
        <v>0</v>
      </c>
      <c r="AW303" s="67">
        <f t="shared" si="137"/>
        <v>0</v>
      </c>
      <c r="AX303" s="67">
        <f t="shared" si="138"/>
        <v>0</v>
      </c>
      <c r="AY303" s="68">
        <f>IF(AX303&lt;=HORAS!$B$115,0,IF(AX303&lt;=HORAS!$B$116,0.25,IF(AX303&lt;=HORAS!$B$117,0.5,IF(AX303&lt;=HORAS!$B$114,0.75,1))))</f>
        <v>0</v>
      </c>
      <c r="AZ303" s="67">
        <f t="shared" si="139"/>
        <v>0</v>
      </c>
      <c r="BA303" s="67"/>
    </row>
    <row r="304" spans="1:53" s="72" customFormat="1" hidden="1" x14ac:dyDescent="0.2">
      <c r="A304" s="64" t="s">
        <v>236</v>
      </c>
      <c r="B304" s="64" t="s">
        <v>7</v>
      </c>
      <c r="C304" s="61"/>
      <c r="D304" s="62"/>
      <c r="E304" s="64"/>
      <c r="F304" s="66">
        <f>IF(G304=1,0,IF(E304&gt;HORAS!$B$96,E304-HORAS!$B$96,))</f>
        <v>0</v>
      </c>
      <c r="G304" s="67">
        <f t="shared" si="141"/>
        <v>0</v>
      </c>
      <c r="H304" s="67">
        <f>IF(D304&gt;=HORAS!$B$103,1,0)</f>
        <v>0</v>
      </c>
      <c r="I304" s="68">
        <f t="shared" si="142"/>
        <v>0</v>
      </c>
      <c r="J304" s="68">
        <f>IF(I304&lt;=HORAS!$B$115,0,IF(I304&lt;=HORAS!$B$116,0.25,IF(I304&lt;=HORAS!$B$117,0.5,IF(I304&lt;=HORAS!$B$114,0.75,1))))</f>
        <v>0</v>
      </c>
      <c r="K304" s="69">
        <f>IF(G304=1,0,IF(E304&gt;HORAS!$B$97,E304-HORAS!$B$97,0))</f>
        <v>0</v>
      </c>
      <c r="L304" s="68">
        <f t="shared" si="143"/>
        <v>0</v>
      </c>
      <c r="M304" s="68">
        <f t="shared" si="144"/>
        <v>0</v>
      </c>
      <c r="N304" s="67">
        <f t="shared" si="145"/>
        <v>0</v>
      </c>
      <c r="O304" s="67">
        <f>IF(E304&lt;HORAS!$B$97,J304,0)</f>
        <v>0</v>
      </c>
      <c r="P304" s="67">
        <f t="shared" si="146"/>
        <v>0</v>
      </c>
      <c r="Q304" s="67">
        <f>IF(E304&gt;HORAS!$B$97,J304,0)</f>
        <v>0</v>
      </c>
      <c r="R304" s="67">
        <f t="shared" si="119"/>
        <v>0</v>
      </c>
      <c r="S304" s="67">
        <f t="shared" si="120"/>
        <v>0</v>
      </c>
      <c r="T304" s="67"/>
      <c r="U304" s="67">
        <f t="shared" si="121"/>
        <v>6</v>
      </c>
      <c r="V304" s="70" t="e">
        <f>VLOOKUP(C304,HORAS!$A$120:$A$137,1,FALSE)</f>
        <v>#N/A</v>
      </c>
      <c r="W304" s="67" t="b">
        <f t="shared" si="122"/>
        <v>1</v>
      </c>
      <c r="X304" s="59">
        <f t="shared" si="123"/>
        <v>0</v>
      </c>
      <c r="Y304" s="71">
        <f t="shared" si="124"/>
        <v>0</v>
      </c>
      <c r="Z304" s="71">
        <f t="shared" si="125"/>
        <v>0</v>
      </c>
      <c r="AA304" s="67">
        <f t="shared" si="126"/>
        <v>0</v>
      </c>
      <c r="AB304" s="67">
        <f t="shared" si="127"/>
        <v>0</v>
      </c>
      <c r="AC304" s="69">
        <f>IF(U304=7,IF(E304&gt;HORAS!$B$97,E304-HORAS!$B$97,0),IF(W304=FALSE,IF(E304&gt;HORAS!$B$97,E304-HORAS!$B$97,0),0))</f>
        <v>0</v>
      </c>
      <c r="AD304" s="71">
        <f t="shared" si="128"/>
        <v>0</v>
      </c>
      <c r="AE304" s="71">
        <f t="shared" si="129"/>
        <v>0</v>
      </c>
      <c r="AF304" s="68">
        <f>IF(AE304&lt;=HORAS!$B$115,0,IF(AE304&lt;=HORAS!$B$116,0.25,IF(AE304&lt;=HORAS!$B$117,0.5,IF(AE304&lt;=HORAS!$B$114,0.75,1))))</f>
        <v>0</v>
      </c>
      <c r="AG304" s="67">
        <f t="shared" si="130"/>
        <v>0</v>
      </c>
      <c r="AH304" s="67">
        <f>IF(AA304&gt;=8,IF(E304&lt;HORAS!$B$97,AF304,0),0)</f>
        <v>0</v>
      </c>
      <c r="AI304" s="67">
        <f>IF(E304&gt;=HORAS!$B$97,AF304,0)</f>
        <v>0</v>
      </c>
      <c r="AJ304" s="67">
        <f t="shared" si="140"/>
        <v>0</v>
      </c>
      <c r="AK304" s="67">
        <f t="shared" si="140"/>
        <v>0</v>
      </c>
      <c r="AL304" s="71">
        <f t="shared" si="131"/>
        <v>0</v>
      </c>
      <c r="AN304" s="59">
        <f t="shared" si="132"/>
        <v>0</v>
      </c>
      <c r="AO304" s="58">
        <f>IF(H304=1,IF(D304&lt;HORAS!$B$104,HORAS!$D$104-HORAS!$B$104,HORAS!$D$104-D304),0)</f>
        <v>0</v>
      </c>
      <c r="AP304" s="58">
        <f>IF(H304=1,IF(E304&gt;HORAS!$C$104,HORAS!$C$104,E304),0)</f>
        <v>0</v>
      </c>
      <c r="AQ304" s="58">
        <f t="shared" si="133"/>
        <v>0</v>
      </c>
      <c r="AR304" s="72">
        <f t="shared" si="134"/>
        <v>0</v>
      </c>
      <c r="AS304" s="72">
        <f t="shared" si="135"/>
        <v>0</v>
      </c>
      <c r="AT304" s="68">
        <f>IF(AS304&lt;=HORAS!$B$115,0,IF(AS304&lt;=HORAS!$B$116,0.25,IF(AS304&lt;=HORAS!$B$117,0.5,IF(AS304&lt;=HORAS!$B$114,0.75,1))))</f>
        <v>0</v>
      </c>
      <c r="AU304" s="67">
        <f t="shared" si="136"/>
        <v>0</v>
      </c>
      <c r="AV304" s="59">
        <f>IF(H304=1,IF(E304&gt;HORAS!$C$104,E304-HORAS!$C$104),0)</f>
        <v>0</v>
      </c>
      <c r="AW304" s="67">
        <f t="shared" si="137"/>
        <v>0</v>
      </c>
      <c r="AX304" s="67">
        <f t="shared" si="138"/>
        <v>0</v>
      </c>
      <c r="AY304" s="68">
        <f>IF(AX304&lt;=HORAS!$B$115,0,IF(AX304&lt;=HORAS!$B$116,0.25,IF(AX304&lt;=HORAS!$B$117,0.5,IF(AX304&lt;=HORAS!$B$114,0.75,1))))</f>
        <v>0</v>
      </c>
      <c r="AZ304" s="67">
        <f t="shared" si="139"/>
        <v>0</v>
      </c>
      <c r="BA304" s="67"/>
    </row>
    <row r="305" spans="1:53" s="72" customFormat="1" hidden="1" x14ac:dyDescent="0.2">
      <c r="A305" s="64" t="s">
        <v>236</v>
      </c>
      <c r="B305" s="64" t="s">
        <v>7</v>
      </c>
      <c r="C305" s="61"/>
      <c r="D305" s="62"/>
      <c r="E305" s="59"/>
      <c r="F305" s="66">
        <f>IF(G305=1,0,IF(E305&gt;HORAS!$B$96,E305-HORAS!$B$96,))</f>
        <v>0</v>
      </c>
      <c r="G305" s="67">
        <f t="shared" si="141"/>
        <v>0</v>
      </c>
      <c r="H305" s="67">
        <f>IF(D305&gt;=HORAS!$B$103,1,0)</f>
        <v>0</v>
      </c>
      <c r="I305" s="68">
        <f t="shared" si="142"/>
        <v>0</v>
      </c>
      <c r="J305" s="68">
        <f>IF(I305&lt;=HORAS!$B$115,0,IF(I305&lt;=HORAS!$B$116,0.25,IF(I305&lt;=HORAS!$B$117,0.5,IF(I305&lt;=HORAS!$B$114,0.75,1))))</f>
        <v>0</v>
      </c>
      <c r="K305" s="69">
        <f>IF(G305=1,0,IF(E305&gt;HORAS!$B$97,E305-HORAS!$B$97,0))</f>
        <v>0</v>
      </c>
      <c r="L305" s="68">
        <f t="shared" si="143"/>
        <v>0</v>
      </c>
      <c r="M305" s="68">
        <f t="shared" si="144"/>
        <v>0</v>
      </c>
      <c r="N305" s="67">
        <f t="shared" si="145"/>
        <v>0</v>
      </c>
      <c r="O305" s="67">
        <f>IF(E305&lt;HORAS!$B$97,J305,0)</f>
        <v>0</v>
      </c>
      <c r="P305" s="67">
        <f t="shared" si="146"/>
        <v>0</v>
      </c>
      <c r="Q305" s="67">
        <f>IF(E305&gt;HORAS!$B$97,J305,0)</f>
        <v>0</v>
      </c>
      <c r="R305" s="67">
        <f t="shared" si="119"/>
        <v>0</v>
      </c>
      <c r="S305" s="67">
        <f t="shared" si="120"/>
        <v>0</v>
      </c>
      <c r="T305" s="67"/>
      <c r="U305" s="67">
        <f t="shared" si="121"/>
        <v>6</v>
      </c>
      <c r="V305" s="70" t="e">
        <f>VLOOKUP(C305,HORAS!$A$120:$A$137,1,FALSE)</f>
        <v>#N/A</v>
      </c>
      <c r="W305" s="67" t="b">
        <f t="shared" si="122"/>
        <v>1</v>
      </c>
      <c r="X305" s="59">
        <f t="shared" si="123"/>
        <v>0</v>
      </c>
      <c r="Y305" s="71">
        <f t="shared" si="124"/>
        <v>0</v>
      </c>
      <c r="Z305" s="71">
        <f t="shared" si="125"/>
        <v>0</v>
      </c>
      <c r="AA305" s="67">
        <f t="shared" si="126"/>
        <v>0</v>
      </c>
      <c r="AB305" s="67">
        <f t="shared" si="127"/>
        <v>0</v>
      </c>
      <c r="AC305" s="69">
        <f>IF(U305=7,IF(E305&gt;HORAS!$B$97,E305-HORAS!$B$97,0),IF(W305=FALSE,IF(E305&gt;HORAS!$B$97,E305-HORAS!$B$97,0),0))</f>
        <v>0</v>
      </c>
      <c r="AD305" s="71">
        <f t="shared" si="128"/>
        <v>0</v>
      </c>
      <c r="AE305" s="71">
        <f t="shared" si="129"/>
        <v>0</v>
      </c>
      <c r="AF305" s="68">
        <f>IF(AE305&lt;=HORAS!$B$115,0,IF(AE305&lt;=HORAS!$B$116,0.25,IF(AE305&lt;=HORAS!$B$117,0.5,IF(AE305&lt;=HORAS!$B$114,0.75,1))))</f>
        <v>0</v>
      </c>
      <c r="AG305" s="67">
        <f t="shared" si="130"/>
        <v>0</v>
      </c>
      <c r="AH305" s="67">
        <f>IF(AA305&gt;=8,IF(E305&lt;HORAS!$B$97,AF305,0),0)</f>
        <v>0</v>
      </c>
      <c r="AI305" s="67">
        <f>IF(E305&gt;=HORAS!$B$97,AF305,0)</f>
        <v>0</v>
      </c>
      <c r="AJ305" s="67">
        <f t="shared" si="140"/>
        <v>0</v>
      </c>
      <c r="AK305" s="67">
        <f t="shared" si="140"/>
        <v>0</v>
      </c>
      <c r="AL305" s="71">
        <f t="shared" si="131"/>
        <v>0</v>
      </c>
      <c r="AN305" s="59">
        <f t="shared" si="132"/>
        <v>0</v>
      </c>
      <c r="AO305" s="58">
        <f>IF(H305=1,IF(D305&lt;HORAS!$B$104,HORAS!$D$104-HORAS!$B$104,HORAS!$D$104-D305),0)</f>
        <v>0</v>
      </c>
      <c r="AP305" s="58">
        <f>IF(H305=1,IF(E305&gt;HORAS!$C$104,HORAS!$C$104,E305),0)</f>
        <v>0</v>
      </c>
      <c r="AQ305" s="58">
        <f t="shared" si="133"/>
        <v>0</v>
      </c>
      <c r="AR305" s="72">
        <f t="shared" si="134"/>
        <v>0</v>
      </c>
      <c r="AS305" s="72">
        <f t="shared" si="135"/>
        <v>0</v>
      </c>
      <c r="AT305" s="68">
        <f>IF(AS305&lt;=HORAS!$B$115,0,IF(AS305&lt;=HORAS!$B$116,0.25,IF(AS305&lt;=HORAS!$B$117,0.5,IF(AS305&lt;=HORAS!$B$114,0.75,1))))</f>
        <v>0</v>
      </c>
      <c r="AU305" s="67">
        <f t="shared" si="136"/>
        <v>0</v>
      </c>
      <c r="AV305" s="59">
        <f>IF(H305=1,IF(E305&gt;HORAS!$C$104,E305-HORAS!$C$104),0)</f>
        <v>0</v>
      </c>
      <c r="AW305" s="67">
        <f t="shared" si="137"/>
        <v>0</v>
      </c>
      <c r="AX305" s="67">
        <f t="shared" si="138"/>
        <v>0</v>
      </c>
      <c r="AY305" s="68">
        <f>IF(AX305&lt;=HORAS!$B$115,0,IF(AX305&lt;=HORAS!$B$116,0.25,IF(AX305&lt;=HORAS!$B$117,0.5,IF(AX305&lt;=HORAS!$B$114,0.75,1))))</f>
        <v>0</v>
      </c>
      <c r="AZ305" s="67">
        <f t="shared" si="139"/>
        <v>0</v>
      </c>
      <c r="BA305" s="67"/>
    </row>
    <row r="306" spans="1:53" s="72" customFormat="1" hidden="1" x14ac:dyDescent="0.2">
      <c r="A306" s="64" t="s">
        <v>236</v>
      </c>
      <c r="B306" s="64" t="s">
        <v>7</v>
      </c>
      <c r="C306" s="61"/>
      <c r="D306" s="62"/>
      <c r="E306" s="59"/>
      <c r="F306" s="66">
        <f>IF(G306=1,0,IF(E306&gt;HORAS!$B$96,E306-HORAS!$B$96,))</f>
        <v>0</v>
      </c>
      <c r="G306" s="67">
        <f t="shared" si="141"/>
        <v>0</v>
      </c>
      <c r="H306" s="67">
        <f>IF(D306&gt;=HORAS!$B$103,1,0)</f>
        <v>0</v>
      </c>
      <c r="I306" s="68">
        <f t="shared" si="142"/>
        <v>0</v>
      </c>
      <c r="J306" s="68">
        <f>IF(I306&lt;=HORAS!$B$115,0,IF(I306&lt;=HORAS!$B$116,0.25,IF(I306&lt;=HORAS!$B$117,0.5,IF(I306&lt;=HORAS!$B$114,0.75,1))))</f>
        <v>0</v>
      </c>
      <c r="K306" s="69">
        <f>IF(G306=1,0,IF(E306&gt;HORAS!$B$97,E306-HORAS!$B$97,0))</f>
        <v>0</v>
      </c>
      <c r="L306" s="68">
        <f t="shared" si="143"/>
        <v>0</v>
      </c>
      <c r="M306" s="68">
        <f t="shared" si="144"/>
        <v>0</v>
      </c>
      <c r="N306" s="67">
        <f t="shared" si="145"/>
        <v>0</v>
      </c>
      <c r="O306" s="67">
        <f>IF(E306&lt;HORAS!$B$97,J306,0)</f>
        <v>0</v>
      </c>
      <c r="P306" s="67">
        <f t="shared" si="146"/>
        <v>0</v>
      </c>
      <c r="Q306" s="67">
        <f>IF(E306&gt;HORAS!$B$97,J306,0)</f>
        <v>0</v>
      </c>
      <c r="R306" s="67">
        <f t="shared" si="119"/>
        <v>0</v>
      </c>
      <c r="S306" s="67">
        <f t="shared" si="120"/>
        <v>0</v>
      </c>
      <c r="T306" s="67"/>
      <c r="U306" s="67">
        <f t="shared" si="121"/>
        <v>6</v>
      </c>
      <c r="V306" s="70" t="e">
        <f>VLOOKUP(C306,HORAS!$A$120:$A$137,1,FALSE)</f>
        <v>#N/A</v>
      </c>
      <c r="W306" s="67" t="b">
        <f t="shared" si="122"/>
        <v>1</v>
      </c>
      <c r="X306" s="59">
        <f t="shared" si="123"/>
        <v>0</v>
      </c>
      <c r="Y306" s="71">
        <f t="shared" si="124"/>
        <v>0</v>
      </c>
      <c r="Z306" s="71">
        <f t="shared" si="125"/>
        <v>0</v>
      </c>
      <c r="AA306" s="67">
        <f t="shared" si="126"/>
        <v>0</v>
      </c>
      <c r="AB306" s="67">
        <f t="shared" si="127"/>
        <v>0</v>
      </c>
      <c r="AC306" s="69">
        <f>IF(U306=7,IF(E306&gt;HORAS!$B$97,E306-HORAS!$B$97,0),IF(W306=FALSE,IF(E306&gt;HORAS!$B$97,E306-HORAS!$B$97,0),0))</f>
        <v>0</v>
      </c>
      <c r="AD306" s="71">
        <f t="shared" si="128"/>
        <v>0</v>
      </c>
      <c r="AE306" s="71">
        <f t="shared" si="129"/>
        <v>0</v>
      </c>
      <c r="AF306" s="68">
        <f>IF(AE306&lt;=HORAS!$B$115,0,IF(AE306&lt;=HORAS!$B$116,0.25,IF(AE306&lt;=HORAS!$B$117,0.5,IF(AE306&lt;=HORAS!$B$114,0.75,1))))</f>
        <v>0</v>
      </c>
      <c r="AG306" s="67">
        <f t="shared" si="130"/>
        <v>0</v>
      </c>
      <c r="AH306" s="67">
        <f>IF(AA306&gt;=8,IF(E306&lt;HORAS!$B$97,AF306,0),0)</f>
        <v>0</v>
      </c>
      <c r="AI306" s="67">
        <f>IF(E306&gt;=HORAS!$B$97,AF306,0)</f>
        <v>0</v>
      </c>
      <c r="AJ306" s="67">
        <f t="shared" si="140"/>
        <v>0</v>
      </c>
      <c r="AK306" s="67">
        <f t="shared" si="140"/>
        <v>0</v>
      </c>
      <c r="AL306" s="71">
        <f t="shared" si="131"/>
        <v>0</v>
      </c>
      <c r="AN306" s="59">
        <f t="shared" si="132"/>
        <v>0</v>
      </c>
      <c r="AO306" s="58">
        <f>IF(H306=1,IF(D306&lt;HORAS!$B$104,HORAS!$D$104-HORAS!$B$104,HORAS!$D$104-D306),0)</f>
        <v>0</v>
      </c>
      <c r="AP306" s="58">
        <f>IF(H306=1,IF(E306&gt;HORAS!$C$104,HORAS!$C$104,E306),0)</f>
        <v>0</v>
      </c>
      <c r="AQ306" s="58">
        <f t="shared" si="133"/>
        <v>0</v>
      </c>
      <c r="AR306" s="72">
        <f t="shared" si="134"/>
        <v>0</v>
      </c>
      <c r="AS306" s="72">
        <f t="shared" si="135"/>
        <v>0</v>
      </c>
      <c r="AT306" s="68">
        <f>IF(AS306&lt;=HORAS!$B$115,0,IF(AS306&lt;=HORAS!$B$116,0.25,IF(AS306&lt;=HORAS!$B$117,0.5,IF(AS306&lt;=HORAS!$B$114,0.75,1))))</f>
        <v>0</v>
      </c>
      <c r="AU306" s="67">
        <f t="shared" si="136"/>
        <v>0</v>
      </c>
      <c r="AV306" s="59">
        <f>IF(H306=1,IF(E306&gt;HORAS!$C$104,E306-HORAS!$C$104),0)</f>
        <v>0</v>
      </c>
      <c r="AW306" s="67">
        <f t="shared" si="137"/>
        <v>0</v>
      </c>
      <c r="AX306" s="67">
        <f t="shared" si="138"/>
        <v>0</v>
      </c>
      <c r="AY306" s="68">
        <f>IF(AX306&lt;=HORAS!$B$115,0,IF(AX306&lt;=HORAS!$B$116,0.25,IF(AX306&lt;=HORAS!$B$117,0.5,IF(AX306&lt;=HORAS!$B$114,0.75,1))))</f>
        <v>0</v>
      </c>
      <c r="AZ306" s="67">
        <f t="shared" si="139"/>
        <v>0</v>
      </c>
      <c r="BA306" s="67"/>
    </row>
    <row r="307" spans="1:53" s="72" customFormat="1" hidden="1" x14ac:dyDescent="0.2">
      <c r="A307" s="64" t="s">
        <v>236</v>
      </c>
      <c r="B307" s="64" t="s">
        <v>7</v>
      </c>
      <c r="C307" s="61"/>
      <c r="D307" s="62"/>
      <c r="E307" s="59"/>
      <c r="F307" s="66">
        <f>IF(G307=1,0,IF(E307&gt;HORAS!$B$96,E307-HORAS!$B$96,))</f>
        <v>0</v>
      </c>
      <c r="G307" s="67">
        <f t="shared" si="141"/>
        <v>0</v>
      </c>
      <c r="H307" s="67">
        <f>IF(D307&gt;=HORAS!$B$103,1,0)</f>
        <v>0</v>
      </c>
      <c r="I307" s="68">
        <f t="shared" si="142"/>
        <v>0</v>
      </c>
      <c r="J307" s="68">
        <f>IF(I307&lt;=HORAS!$B$115,0,IF(I307&lt;=HORAS!$B$116,0.25,IF(I307&lt;=HORAS!$B$117,0.5,IF(I307&lt;=HORAS!$B$114,0.75,1))))</f>
        <v>0</v>
      </c>
      <c r="K307" s="69">
        <f>IF(G307=1,0,IF(E307&gt;HORAS!$B$97,E307-HORAS!$B$97,0))</f>
        <v>0</v>
      </c>
      <c r="L307" s="68">
        <f t="shared" si="143"/>
        <v>0</v>
      </c>
      <c r="M307" s="68">
        <f t="shared" si="144"/>
        <v>0</v>
      </c>
      <c r="N307" s="67">
        <f t="shared" si="145"/>
        <v>0</v>
      </c>
      <c r="O307" s="67">
        <f>IF(E307&lt;HORAS!$B$97,J307,0)</f>
        <v>0</v>
      </c>
      <c r="P307" s="67">
        <f t="shared" si="146"/>
        <v>0</v>
      </c>
      <c r="Q307" s="67">
        <f>IF(E307&gt;HORAS!$B$97,J307,0)</f>
        <v>0</v>
      </c>
      <c r="R307" s="67">
        <f t="shared" si="119"/>
        <v>0</v>
      </c>
      <c r="S307" s="67">
        <f t="shared" si="120"/>
        <v>0</v>
      </c>
      <c r="T307" s="67"/>
      <c r="U307" s="67">
        <f t="shared" si="121"/>
        <v>6</v>
      </c>
      <c r="V307" s="70" t="e">
        <f>VLOOKUP(C307,HORAS!$A$120:$A$137,1,FALSE)</f>
        <v>#N/A</v>
      </c>
      <c r="W307" s="67" t="b">
        <f t="shared" si="122"/>
        <v>1</v>
      </c>
      <c r="X307" s="59">
        <f t="shared" si="123"/>
        <v>0</v>
      </c>
      <c r="Y307" s="71">
        <f t="shared" si="124"/>
        <v>0</v>
      </c>
      <c r="Z307" s="71">
        <f t="shared" si="125"/>
        <v>0</v>
      </c>
      <c r="AA307" s="67">
        <f t="shared" si="126"/>
        <v>0</v>
      </c>
      <c r="AB307" s="67">
        <f t="shared" si="127"/>
        <v>0</v>
      </c>
      <c r="AC307" s="69">
        <f>IF(U307=7,IF(E307&gt;HORAS!$B$97,E307-HORAS!$B$97,0),IF(W307=FALSE,IF(E307&gt;HORAS!$B$97,E307-HORAS!$B$97,0),0))</f>
        <v>0</v>
      </c>
      <c r="AD307" s="71">
        <f t="shared" si="128"/>
        <v>0</v>
      </c>
      <c r="AE307" s="71">
        <f t="shared" si="129"/>
        <v>0</v>
      </c>
      <c r="AF307" s="68">
        <f>IF(AE307&lt;=HORAS!$B$115,0,IF(AE307&lt;=HORAS!$B$116,0.25,IF(AE307&lt;=HORAS!$B$117,0.5,IF(AE307&lt;=HORAS!$B$114,0.75,1))))</f>
        <v>0</v>
      </c>
      <c r="AG307" s="67">
        <f t="shared" si="130"/>
        <v>0</v>
      </c>
      <c r="AH307" s="67">
        <f>IF(AA307&gt;=8,IF(E307&lt;HORAS!$B$97,AF307,0),0)</f>
        <v>0</v>
      </c>
      <c r="AI307" s="67">
        <f>IF(E307&gt;=HORAS!$B$97,AF307,0)</f>
        <v>0</v>
      </c>
      <c r="AJ307" s="67">
        <f t="shared" si="140"/>
        <v>0</v>
      </c>
      <c r="AK307" s="67">
        <f t="shared" si="140"/>
        <v>0</v>
      </c>
      <c r="AL307" s="71">
        <f t="shared" si="131"/>
        <v>0</v>
      </c>
      <c r="AN307" s="59">
        <f t="shared" si="132"/>
        <v>0</v>
      </c>
      <c r="AO307" s="58">
        <f>IF(H307=1,IF(D307&lt;HORAS!$B$104,HORAS!$D$104-HORAS!$B$104,HORAS!$D$104-D307),0)</f>
        <v>0</v>
      </c>
      <c r="AP307" s="58">
        <f>IF(H307=1,IF(E307&gt;HORAS!$C$104,HORAS!$C$104,E307),0)</f>
        <v>0</v>
      </c>
      <c r="AQ307" s="58">
        <f t="shared" si="133"/>
        <v>0</v>
      </c>
      <c r="AR307" s="72">
        <f t="shared" si="134"/>
        <v>0</v>
      </c>
      <c r="AS307" s="72">
        <f t="shared" si="135"/>
        <v>0</v>
      </c>
      <c r="AT307" s="68">
        <f>IF(AS307&lt;=HORAS!$B$115,0,IF(AS307&lt;=HORAS!$B$116,0.25,IF(AS307&lt;=HORAS!$B$117,0.5,IF(AS307&lt;=HORAS!$B$114,0.75,1))))</f>
        <v>0</v>
      </c>
      <c r="AU307" s="67">
        <f t="shared" si="136"/>
        <v>0</v>
      </c>
      <c r="AV307" s="59">
        <f>IF(H307=1,IF(E307&gt;HORAS!$C$104,E307-HORAS!$C$104),0)</f>
        <v>0</v>
      </c>
      <c r="AW307" s="67">
        <f t="shared" si="137"/>
        <v>0</v>
      </c>
      <c r="AX307" s="67">
        <f t="shared" si="138"/>
        <v>0</v>
      </c>
      <c r="AY307" s="68">
        <f>IF(AX307&lt;=HORAS!$B$115,0,IF(AX307&lt;=HORAS!$B$116,0.25,IF(AX307&lt;=HORAS!$B$117,0.5,IF(AX307&lt;=HORAS!$B$114,0.75,1))))</f>
        <v>0</v>
      </c>
      <c r="AZ307" s="67">
        <f t="shared" si="139"/>
        <v>0</v>
      </c>
      <c r="BA307" s="67"/>
    </row>
    <row r="308" spans="1:53" s="72" customFormat="1" hidden="1" x14ac:dyDescent="0.2">
      <c r="A308" s="64" t="s">
        <v>236</v>
      </c>
      <c r="B308" s="64" t="s">
        <v>7</v>
      </c>
      <c r="C308" s="61"/>
      <c r="D308" s="62"/>
      <c r="E308" s="59"/>
      <c r="F308" s="66">
        <f>IF(G308=1,0,IF(E308&gt;HORAS!$B$96,E308-HORAS!$B$96,))</f>
        <v>0</v>
      </c>
      <c r="G308" s="67">
        <f t="shared" si="141"/>
        <v>0</v>
      </c>
      <c r="H308" s="67">
        <f>IF(D308&gt;=HORAS!$B$103,1,0)</f>
        <v>0</v>
      </c>
      <c r="I308" s="68">
        <f t="shared" si="142"/>
        <v>0</v>
      </c>
      <c r="J308" s="68">
        <f>IF(I308&lt;=HORAS!$B$115,0,IF(I308&lt;=HORAS!$B$116,0.25,IF(I308&lt;=HORAS!$B$117,0.5,IF(I308&lt;=HORAS!$B$114,0.75,1))))</f>
        <v>0</v>
      </c>
      <c r="K308" s="69">
        <f>IF(G308=1,0,IF(E308&gt;HORAS!$B$97,E308-HORAS!$B$97,0))</f>
        <v>0</v>
      </c>
      <c r="L308" s="68">
        <f t="shared" si="143"/>
        <v>0</v>
      </c>
      <c r="M308" s="68">
        <f t="shared" si="144"/>
        <v>0</v>
      </c>
      <c r="N308" s="67">
        <f t="shared" si="145"/>
        <v>0</v>
      </c>
      <c r="O308" s="67">
        <f>IF(E308&lt;HORAS!$B$97,J308,0)</f>
        <v>0</v>
      </c>
      <c r="P308" s="67">
        <f t="shared" si="146"/>
        <v>0</v>
      </c>
      <c r="Q308" s="67">
        <f>IF(E308&gt;HORAS!$B$97,J308,0)</f>
        <v>0</v>
      </c>
      <c r="R308" s="67">
        <f t="shared" si="119"/>
        <v>0</v>
      </c>
      <c r="S308" s="67">
        <f t="shared" si="120"/>
        <v>0</v>
      </c>
      <c r="T308" s="67"/>
      <c r="U308" s="67">
        <f t="shared" si="121"/>
        <v>6</v>
      </c>
      <c r="V308" s="70" t="e">
        <f>VLOOKUP(C308,HORAS!$A$120:$A$137,1,FALSE)</f>
        <v>#N/A</v>
      </c>
      <c r="W308" s="67" t="b">
        <f t="shared" si="122"/>
        <v>1</v>
      </c>
      <c r="X308" s="59">
        <f t="shared" si="123"/>
        <v>0</v>
      </c>
      <c r="Y308" s="71">
        <f t="shared" si="124"/>
        <v>0</v>
      </c>
      <c r="Z308" s="71">
        <f t="shared" si="125"/>
        <v>0</v>
      </c>
      <c r="AA308" s="67">
        <f t="shared" si="126"/>
        <v>0</v>
      </c>
      <c r="AB308" s="67">
        <f t="shared" si="127"/>
        <v>0</v>
      </c>
      <c r="AC308" s="69">
        <f>IF(U308=7,IF(E308&gt;HORAS!$B$97,E308-HORAS!$B$97,0),IF(W308=FALSE,IF(E308&gt;HORAS!$B$97,E308-HORAS!$B$97,0),0))</f>
        <v>0</v>
      </c>
      <c r="AD308" s="71">
        <f t="shared" si="128"/>
        <v>0</v>
      </c>
      <c r="AE308" s="71">
        <f t="shared" si="129"/>
        <v>0</v>
      </c>
      <c r="AF308" s="68">
        <f>IF(AE308&lt;=HORAS!$B$115,0,IF(AE308&lt;=HORAS!$B$116,0.25,IF(AE308&lt;=HORAS!$B$117,0.5,IF(AE308&lt;=HORAS!$B$114,0.75,1))))</f>
        <v>0</v>
      </c>
      <c r="AG308" s="67">
        <f t="shared" si="130"/>
        <v>0</v>
      </c>
      <c r="AH308" s="67">
        <f>IF(AA308&gt;=8,IF(E308&lt;HORAS!$B$97,AF308,0),0)</f>
        <v>0</v>
      </c>
      <c r="AI308" s="67">
        <f>IF(E308&gt;=HORAS!$B$97,AF308,0)</f>
        <v>0</v>
      </c>
      <c r="AJ308" s="67">
        <f t="shared" si="140"/>
        <v>0</v>
      </c>
      <c r="AK308" s="67">
        <f t="shared" si="140"/>
        <v>0</v>
      </c>
      <c r="AL308" s="71">
        <f t="shared" si="131"/>
        <v>0</v>
      </c>
      <c r="AN308" s="59">
        <f t="shared" si="132"/>
        <v>0</v>
      </c>
      <c r="AO308" s="58">
        <f>IF(H308=1,IF(D308&lt;HORAS!$B$104,HORAS!$D$104-HORAS!$B$104,HORAS!$D$104-D308),0)</f>
        <v>0</v>
      </c>
      <c r="AP308" s="58">
        <f>IF(H308=1,IF(E308&gt;HORAS!$C$104,HORAS!$C$104,E308),0)</f>
        <v>0</v>
      </c>
      <c r="AQ308" s="58">
        <f t="shared" si="133"/>
        <v>0</v>
      </c>
      <c r="AR308" s="72">
        <f t="shared" si="134"/>
        <v>0</v>
      </c>
      <c r="AS308" s="72">
        <f t="shared" si="135"/>
        <v>0</v>
      </c>
      <c r="AT308" s="68">
        <f>IF(AS308&lt;=HORAS!$B$115,0,IF(AS308&lt;=HORAS!$B$116,0.25,IF(AS308&lt;=HORAS!$B$117,0.5,IF(AS308&lt;=HORAS!$B$114,0.75,1))))</f>
        <v>0</v>
      </c>
      <c r="AU308" s="67">
        <f t="shared" si="136"/>
        <v>0</v>
      </c>
      <c r="AV308" s="59">
        <f>IF(H308=1,IF(E308&gt;HORAS!$C$104,E308-HORAS!$C$104),0)</f>
        <v>0</v>
      </c>
      <c r="AW308" s="67">
        <f t="shared" si="137"/>
        <v>0</v>
      </c>
      <c r="AX308" s="67">
        <f t="shared" si="138"/>
        <v>0</v>
      </c>
      <c r="AY308" s="68">
        <f>IF(AX308&lt;=HORAS!$B$115,0,IF(AX308&lt;=HORAS!$B$116,0.25,IF(AX308&lt;=HORAS!$B$117,0.5,IF(AX308&lt;=HORAS!$B$114,0.75,1))))</f>
        <v>0</v>
      </c>
      <c r="AZ308" s="67">
        <f t="shared" si="139"/>
        <v>0</v>
      </c>
      <c r="BA308" s="67"/>
    </row>
    <row r="309" spans="1:53" s="72" customFormat="1" hidden="1" x14ac:dyDescent="0.2">
      <c r="A309" s="64" t="s">
        <v>236</v>
      </c>
      <c r="B309" s="64" t="s">
        <v>7</v>
      </c>
      <c r="C309" s="61"/>
      <c r="D309" s="62"/>
      <c r="E309" s="59"/>
      <c r="F309" s="66">
        <f>IF(G309=1,0,IF(E309&gt;HORAS!$B$96,E309-HORAS!$B$96,))</f>
        <v>0</v>
      </c>
      <c r="G309" s="67">
        <f t="shared" si="141"/>
        <v>0</v>
      </c>
      <c r="H309" s="67">
        <f>IF(D309&gt;=HORAS!$B$103,1,0)</f>
        <v>0</v>
      </c>
      <c r="I309" s="68">
        <f t="shared" si="142"/>
        <v>0</v>
      </c>
      <c r="J309" s="68">
        <f>IF(I309&lt;=HORAS!$B$115,0,IF(I309&lt;=HORAS!$B$116,0.25,IF(I309&lt;=HORAS!$B$117,0.5,IF(I309&lt;=HORAS!$B$114,0.75,1))))</f>
        <v>0</v>
      </c>
      <c r="K309" s="69">
        <f>IF(G309=1,0,IF(E309&gt;HORAS!$B$97,E309-HORAS!$B$97,0))</f>
        <v>0</v>
      </c>
      <c r="L309" s="68">
        <f t="shared" si="143"/>
        <v>0</v>
      </c>
      <c r="M309" s="68">
        <f t="shared" si="144"/>
        <v>0</v>
      </c>
      <c r="N309" s="67">
        <f t="shared" si="145"/>
        <v>0</v>
      </c>
      <c r="O309" s="67">
        <f>IF(E309&lt;HORAS!$B$97,J309,0)</f>
        <v>0</v>
      </c>
      <c r="P309" s="67">
        <f t="shared" si="146"/>
        <v>0</v>
      </c>
      <c r="Q309" s="67">
        <f>IF(E309&gt;HORAS!$B$97,J309,0)</f>
        <v>0</v>
      </c>
      <c r="R309" s="67">
        <f t="shared" si="119"/>
        <v>0</v>
      </c>
      <c r="S309" s="67">
        <f t="shared" si="120"/>
        <v>0</v>
      </c>
      <c r="T309" s="67"/>
      <c r="U309" s="67">
        <f t="shared" si="121"/>
        <v>6</v>
      </c>
      <c r="V309" s="70" t="e">
        <f>VLOOKUP(C309,HORAS!$A$120:$A$137,1,FALSE)</f>
        <v>#N/A</v>
      </c>
      <c r="W309" s="67" t="b">
        <f t="shared" si="122"/>
        <v>1</v>
      </c>
      <c r="X309" s="59">
        <f t="shared" si="123"/>
        <v>0</v>
      </c>
      <c r="Y309" s="71">
        <f t="shared" si="124"/>
        <v>0</v>
      </c>
      <c r="Z309" s="71">
        <f t="shared" si="125"/>
        <v>0</v>
      </c>
      <c r="AA309" s="67">
        <f t="shared" si="126"/>
        <v>0</v>
      </c>
      <c r="AB309" s="67">
        <f t="shared" si="127"/>
        <v>0</v>
      </c>
      <c r="AC309" s="69">
        <f>IF(U309=7,IF(E309&gt;HORAS!$B$97,E309-HORAS!$B$97,0),IF(W309=FALSE,IF(E309&gt;HORAS!$B$97,E309-HORAS!$B$97,0),0))</f>
        <v>0</v>
      </c>
      <c r="AD309" s="71">
        <f t="shared" si="128"/>
        <v>0</v>
      </c>
      <c r="AE309" s="71">
        <f t="shared" si="129"/>
        <v>0</v>
      </c>
      <c r="AF309" s="68">
        <f>IF(AE309&lt;=HORAS!$B$115,0,IF(AE309&lt;=HORAS!$B$116,0.25,IF(AE309&lt;=HORAS!$B$117,0.5,IF(AE309&lt;=HORAS!$B$114,0.75,1))))</f>
        <v>0</v>
      </c>
      <c r="AG309" s="67">
        <f t="shared" si="130"/>
        <v>0</v>
      </c>
      <c r="AH309" s="67">
        <f>IF(AA309&gt;=8,IF(E309&lt;HORAS!$B$97,AF309,0),0)</f>
        <v>0</v>
      </c>
      <c r="AI309" s="67">
        <f>IF(E309&gt;=HORAS!$B$97,AF309,0)</f>
        <v>0</v>
      </c>
      <c r="AJ309" s="67">
        <f t="shared" si="140"/>
        <v>0</v>
      </c>
      <c r="AK309" s="67">
        <f t="shared" si="140"/>
        <v>0</v>
      </c>
      <c r="AL309" s="71">
        <f t="shared" si="131"/>
        <v>0</v>
      </c>
      <c r="AN309" s="59">
        <f t="shared" si="132"/>
        <v>0</v>
      </c>
      <c r="AO309" s="58">
        <f>IF(H309=1,IF(D309&lt;HORAS!$B$104,HORAS!$D$104-HORAS!$B$104,HORAS!$D$104-D309),0)</f>
        <v>0</v>
      </c>
      <c r="AP309" s="58">
        <f>IF(H309=1,IF(E309&gt;HORAS!$C$104,HORAS!$C$104,E309),0)</f>
        <v>0</v>
      </c>
      <c r="AQ309" s="58">
        <f t="shared" si="133"/>
        <v>0</v>
      </c>
      <c r="AR309" s="72">
        <f t="shared" si="134"/>
        <v>0</v>
      </c>
      <c r="AS309" s="72">
        <f t="shared" si="135"/>
        <v>0</v>
      </c>
      <c r="AT309" s="68">
        <f>IF(AS309&lt;=HORAS!$B$115,0,IF(AS309&lt;=HORAS!$B$116,0.25,IF(AS309&lt;=HORAS!$B$117,0.5,IF(AS309&lt;=HORAS!$B$114,0.75,1))))</f>
        <v>0</v>
      </c>
      <c r="AU309" s="67">
        <f t="shared" si="136"/>
        <v>0</v>
      </c>
      <c r="AV309" s="59">
        <f>IF(H309=1,IF(E309&gt;HORAS!$C$104,E309-HORAS!$C$104),0)</f>
        <v>0</v>
      </c>
      <c r="AW309" s="67">
        <f t="shared" si="137"/>
        <v>0</v>
      </c>
      <c r="AX309" s="67">
        <f t="shared" si="138"/>
        <v>0</v>
      </c>
      <c r="AY309" s="68">
        <f>IF(AX309&lt;=HORAS!$B$115,0,IF(AX309&lt;=HORAS!$B$116,0.25,IF(AX309&lt;=HORAS!$B$117,0.5,IF(AX309&lt;=HORAS!$B$114,0.75,1))))</f>
        <v>0</v>
      </c>
      <c r="AZ309" s="67">
        <f t="shared" si="139"/>
        <v>0</v>
      </c>
      <c r="BA309" s="67"/>
    </row>
    <row r="310" spans="1:53" s="72" customFormat="1" hidden="1" x14ac:dyDescent="0.2">
      <c r="A310" s="64" t="s">
        <v>236</v>
      </c>
      <c r="B310" s="64" t="s">
        <v>7</v>
      </c>
      <c r="C310" s="61"/>
      <c r="D310" s="62"/>
      <c r="E310" s="59"/>
      <c r="F310" s="66">
        <f>IF(G310=1,0,IF(E310&gt;HORAS!$B$96,E310-HORAS!$B$96,))</f>
        <v>0</v>
      </c>
      <c r="G310" s="67">
        <f t="shared" si="141"/>
        <v>0</v>
      </c>
      <c r="H310" s="67">
        <f>IF(D310&gt;=HORAS!$B$103,1,0)</f>
        <v>0</v>
      </c>
      <c r="I310" s="68">
        <f t="shared" si="142"/>
        <v>0</v>
      </c>
      <c r="J310" s="68">
        <f>IF(I310&lt;=HORAS!$B$115,0,IF(I310&lt;=HORAS!$B$116,0.25,IF(I310&lt;=HORAS!$B$117,0.5,IF(I310&lt;=HORAS!$B$114,0.75,1))))</f>
        <v>0</v>
      </c>
      <c r="K310" s="69">
        <f>IF(G310=1,0,IF(E310&gt;HORAS!$B$97,E310-HORAS!$B$97,0))</f>
        <v>0</v>
      </c>
      <c r="L310" s="68">
        <f t="shared" si="143"/>
        <v>0</v>
      </c>
      <c r="M310" s="68">
        <f t="shared" si="144"/>
        <v>0</v>
      </c>
      <c r="N310" s="67">
        <f t="shared" si="145"/>
        <v>0</v>
      </c>
      <c r="O310" s="67">
        <f>IF(E310&lt;HORAS!$B$97,J310,0)</f>
        <v>0</v>
      </c>
      <c r="P310" s="67">
        <f t="shared" si="146"/>
        <v>0</v>
      </c>
      <c r="Q310" s="67">
        <f>IF(E310&gt;HORAS!$B$97,J310,0)</f>
        <v>0</v>
      </c>
      <c r="R310" s="67">
        <f t="shared" si="119"/>
        <v>0</v>
      </c>
      <c r="S310" s="67">
        <f t="shared" si="120"/>
        <v>0</v>
      </c>
      <c r="T310" s="67"/>
      <c r="U310" s="67">
        <f t="shared" si="121"/>
        <v>6</v>
      </c>
      <c r="V310" s="70" t="e">
        <f>VLOOKUP(C310,HORAS!$A$120:$A$137,1,FALSE)</f>
        <v>#N/A</v>
      </c>
      <c r="W310" s="67" t="b">
        <f t="shared" si="122"/>
        <v>1</v>
      </c>
      <c r="X310" s="59">
        <f t="shared" si="123"/>
        <v>0</v>
      </c>
      <c r="Y310" s="71">
        <f t="shared" si="124"/>
        <v>0</v>
      </c>
      <c r="Z310" s="71">
        <f t="shared" si="125"/>
        <v>0</v>
      </c>
      <c r="AA310" s="67">
        <f t="shared" si="126"/>
        <v>0</v>
      </c>
      <c r="AB310" s="67">
        <f t="shared" si="127"/>
        <v>0</v>
      </c>
      <c r="AC310" s="69">
        <f>IF(U310=7,IF(E310&gt;HORAS!$B$97,E310-HORAS!$B$97,0),IF(W310=FALSE,IF(E310&gt;HORAS!$B$97,E310-HORAS!$B$97,0),0))</f>
        <v>0</v>
      </c>
      <c r="AD310" s="71">
        <f t="shared" si="128"/>
        <v>0</v>
      </c>
      <c r="AE310" s="71">
        <f t="shared" si="129"/>
        <v>0</v>
      </c>
      <c r="AF310" s="68">
        <f>IF(AE310&lt;=HORAS!$B$115,0,IF(AE310&lt;=HORAS!$B$116,0.25,IF(AE310&lt;=HORAS!$B$117,0.5,IF(AE310&lt;=HORAS!$B$114,0.75,1))))</f>
        <v>0</v>
      </c>
      <c r="AG310" s="67">
        <f t="shared" si="130"/>
        <v>0</v>
      </c>
      <c r="AH310" s="67">
        <f>IF(AA310&gt;=8,IF(E310&lt;HORAS!$B$97,AF310,0),0)</f>
        <v>0</v>
      </c>
      <c r="AI310" s="67">
        <f>IF(E310&gt;=HORAS!$B$97,AF310,0)</f>
        <v>0</v>
      </c>
      <c r="AJ310" s="67">
        <f t="shared" si="140"/>
        <v>0</v>
      </c>
      <c r="AK310" s="67">
        <f t="shared" si="140"/>
        <v>0</v>
      </c>
      <c r="AL310" s="71">
        <f t="shared" si="131"/>
        <v>0</v>
      </c>
      <c r="AN310" s="59">
        <f t="shared" si="132"/>
        <v>0</v>
      </c>
      <c r="AO310" s="58">
        <f>IF(H310=1,IF(D310&lt;HORAS!$B$104,HORAS!$D$104-HORAS!$B$104,HORAS!$D$104-D310),0)</f>
        <v>0</v>
      </c>
      <c r="AP310" s="58">
        <f>IF(H310=1,IF(E310&gt;HORAS!$C$104,HORAS!$C$104,E310),0)</f>
        <v>0</v>
      </c>
      <c r="AQ310" s="58">
        <f t="shared" si="133"/>
        <v>0</v>
      </c>
      <c r="AR310" s="72">
        <f t="shared" si="134"/>
        <v>0</v>
      </c>
      <c r="AS310" s="72">
        <f t="shared" si="135"/>
        <v>0</v>
      </c>
      <c r="AT310" s="68">
        <f>IF(AS310&lt;=HORAS!$B$115,0,IF(AS310&lt;=HORAS!$B$116,0.25,IF(AS310&lt;=HORAS!$B$117,0.5,IF(AS310&lt;=HORAS!$B$114,0.75,1))))</f>
        <v>0</v>
      </c>
      <c r="AU310" s="67">
        <f t="shared" si="136"/>
        <v>0</v>
      </c>
      <c r="AV310" s="59">
        <f>IF(H310=1,IF(E310&gt;HORAS!$C$104,E310-HORAS!$C$104),0)</f>
        <v>0</v>
      </c>
      <c r="AW310" s="67">
        <f t="shared" si="137"/>
        <v>0</v>
      </c>
      <c r="AX310" s="67">
        <f t="shared" si="138"/>
        <v>0</v>
      </c>
      <c r="AY310" s="68">
        <f>IF(AX310&lt;=HORAS!$B$115,0,IF(AX310&lt;=HORAS!$B$116,0.25,IF(AX310&lt;=HORAS!$B$117,0.5,IF(AX310&lt;=HORAS!$B$114,0.75,1))))</f>
        <v>0</v>
      </c>
      <c r="AZ310" s="67">
        <f t="shared" si="139"/>
        <v>0</v>
      </c>
      <c r="BA310" s="67"/>
    </row>
    <row r="311" spans="1:53" s="72" customFormat="1" hidden="1" x14ac:dyDescent="0.2">
      <c r="A311" s="64" t="s">
        <v>236</v>
      </c>
      <c r="B311" s="64" t="s">
        <v>7</v>
      </c>
      <c r="C311" s="61"/>
      <c r="D311" s="62"/>
      <c r="E311" s="59"/>
      <c r="F311" s="66">
        <f>IF(G311=1,0,IF(E311&gt;HORAS!$B$96,E311-HORAS!$B$96,))</f>
        <v>0</v>
      </c>
      <c r="G311" s="67">
        <f t="shared" si="141"/>
        <v>0</v>
      </c>
      <c r="H311" s="67">
        <f>IF(D311&gt;=HORAS!$B$103,1,0)</f>
        <v>0</v>
      </c>
      <c r="I311" s="68">
        <f t="shared" si="142"/>
        <v>0</v>
      </c>
      <c r="J311" s="68">
        <f>IF(I311&lt;=HORAS!$B$115,0,IF(I311&lt;=HORAS!$B$116,0.25,IF(I311&lt;=HORAS!$B$117,0.5,IF(I311&lt;=HORAS!$B$114,0.75,1))))</f>
        <v>0</v>
      </c>
      <c r="K311" s="69">
        <f>IF(G311=1,0,IF(E311&gt;HORAS!$B$97,E311-HORAS!$B$97,0))</f>
        <v>0</v>
      </c>
      <c r="L311" s="68">
        <f t="shared" si="143"/>
        <v>0</v>
      </c>
      <c r="M311" s="68">
        <f t="shared" si="144"/>
        <v>0</v>
      </c>
      <c r="N311" s="67">
        <f t="shared" si="145"/>
        <v>0</v>
      </c>
      <c r="O311" s="67">
        <f>IF(E311&lt;HORAS!$B$97,J311,0)</f>
        <v>0</v>
      </c>
      <c r="P311" s="67">
        <f t="shared" si="146"/>
        <v>0</v>
      </c>
      <c r="Q311" s="67">
        <f>IF(E311&gt;HORAS!$B$97,J311,0)</f>
        <v>0</v>
      </c>
      <c r="R311" s="67">
        <f t="shared" si="119"/>
        <v>0</v>
      </c>
      <c r="S311" s="67">
        <f t="shared" si="120"/>
        <v>0</v>
      </c>
      <c r="T311" s="67"/>
      <c r="U311" s="67">
        <f t="shared" si="121"/>
        <v>6</v>
      </c>
      <c r="V311" s="70" t="e">
        <f>VLOOKUP(C311,HORAS!$A$120:$A$137,1,FALSE)</f>
        <v>#N/A</v>
      </c>
      <c r="W311" s="67" t="b">
        <f t="shared" si="122"/>
        <v>1</v>
      </c>
      <c r="X311" s="59">
        <f t="shared" si="123"/>
        <v>0</v>
      </c>
      <c r="Y311" s="71">
        <f t="shared" si="124"/>
        <v>0</v>
      </c>
      <c r="Z311" s="71">
        <f t="shared" si="125"/>
        <v>0</v>
      </c>
      <c r="AA311" s="67">
        <f t="shared" si="126"/>
        <v>0</v>
      </c>
      <c r="AB311" s="67">
        <f t="shared" si="127"/>
        <v>0</v>
      </c>
      <c r="AC311" s="69">
        <f>IF(U311=7,IF(E311&gt;HORAS!$B$97,E311-HORAS!$B$97,0),IF(W311=FALSE,IF(E311&gt;HORAS!$B$97,E311-HORAS!$B$97,0),0))</f>
        <v>0</v>
      </c>
      <c r="AD311" s="71">
        <f t="shared" si="128"/>
        <v>0</v>
      </c>
      <c r="AE311" s="71">
        <f t="shared" si="129"/>
        <v>0</v>
      </c>
      <c r="AF311" s="68">
        <f>IF(AE311&lt;=HORAS!$B$115,0,IF(AE311&lt;=HORAS!$B$116,0.25,IF(AE311&lt;=HORAS!$B$117,0.5,IF(AE311&lt;=HORAS!$B$114,0.75,1))))</f>
        <v>0</v>
      </c>
      <c r="AG311" s="67">
        <f t="shared" si="130"/>
        <v>0</v>
      </c>
      <c r="AH311" s="67">
        <f>IF(AA311&gt;=8,IF(E311&lt;HORAS!$B$97,AF311,0),0)</f>
        <v>0</v>
      </c>
      <c r="AI311" s="67">
        <f>IF(E311&gt;=HORAS!$B$97,AF311,0)</f>
        <v>0</v>
      </c>
      <c r="AJ311" s="67">
        <f t="shared" si="140"/>
        <v>0</v>
      </c>
      <c r="AK311" s="67">
        <f t="shared" si="140"/>
        <v>0</v>
      </c>
      <c r="AL311" s="71">
        <f t="shared" si="131"/>
        <v>0</v>
      </c>
      <c r="AN311" s="59">
        <f t="shared" si="132"/>
        <v>0</v>
      </c>
      <c r="AO311" s="58">
        <f>IF(H311=1,IF(D311&lt;HORAS!$B$104,HORAS!$D$104-HORAS!$B$104,HORAS!$D$104-D311),0)</f>
        <v>0</v>
      </c>
      <c r="AP311" s="58">
        <f>IF(H311=1,IF(E311&gt;HORAS!$C$104,HORAS!$C$104,E311),0)</f>
        <v>0</v>
      </c>
      <c r="AQ311" s="58">
        <f t="shared" si="133"/>
        <v>0</v>
      </c>
      <c r="AR311" s="72">
        <f t="shared" si="134"/>
        <v>0</v>
      </c>
      <c r="AS311" s="72">
        <f t="shared" si="135"/>
        <v>0</v>
      </c>
      <c r="AT311" s="68">
        <f>IF(AS311&lt;=HORAS!$B$115,0,IF(AS311&lt;=HORAS!$B$116,0.25,IF(AS311&lt;=HORAS!$B$117,0.5,IF(AS311&lt;=HORAS!$B$114,0.75,1))))</f>
        <v>0</v>
      </c>
      <c r="AU311" s="67">
        <f t="shared" si="136"/>
        <v>0</v>
      </c>
      <c r="AV311" s="59">
        <f>IF(H311=1,IF(E311&gt;HORAS!$C$104,E311-HORAS!$C$104),0)</f>
        <v>0</v>
      </c>
      <c r="AW311" s="67">
        <f t="shared" si="137"/>
        <v>0</v>
      </c>
      <c r="AX311" s="67">
        <f t="shared" si="138"/>
        <v>0</v>
      </c>
      <c r="AY311" s="68">
        <f>IF(AX311&lt;=HORAS!$B$115,0,IF(AX311&lt;=HORAS!$B$116,0.25,IF(AX311&lt;=HORAS!$B$117,0.5,IF(AX311&lt;=HORAS!$B$114,0.75,1))))</f>
        <v>0</v>
      </c>
      <c r="AZ311" s="67">
        <f t="shared" si="139"/>
        <v>0</v>
      </c>
      <c r="BA311" s="67"/>
    </row>
    <row r="312" spans="1:53" s="72" customFormat="1" hidden="1" x14ac:dyDescent="0.2">
      <c r="A312" s="64" t="s">
        <v>236</v>
      </c>
      <c r="B312" s="64" t="s">
        <v>7</v>
      </c>
      <c r="C312" s="61"/>
      <c r="D312" s="62"/>
      <c r="E312" s="59"/>
      <c r="F312" s="66">
        <f>IF(G312=1,0,IF(E312&gt;HORAS!$B$96,E312-HORAS!$B$96,))</f>
        <v>0</v>
      </c>
      <c r="G312" s="67">
        <f t="shared" si="141"/>
        <v>0</v>
      </c>
      <c r="H312" s="67">
        <f>IF(D312&gt;=HORAS!$B$103,1,0)</f>
        <v>0</v>
      </c>
      <c r="I312" s="68">
        <f t="shared" si="142"/>
        <v>0</v>
      </c>
      <c r="J312" s="68">
        <f>IF(I312&lt;=HORAS!$B$115,0,IF(I312&lt;=HORAS!$B$116,0.25,IF(I312&lt;=HORAS!$B$117,0.5,IF(I312&lt;=HORAS!$B$114,0.75,1))))</f>
        <v>0</v>
      </c>
      <c r="K312" s="69">
        <f>IF(G312=1,0,IF(E312&gt;HORAS!$B$97,E312-HORAS!$B$97,0))</f>
        <v>0</v>
      </c>
      <c r="L312" s="68">
        <f t="shared" si="143"/>
        <v>0</v>
      </c>
      <c r="M312" s="68">
        <f t="shared" si="144"/>
        <v>0</v>
      </c>
      <c r="N312" s="67">
        <f t="shared" si="145"/>
        <v>0</v>
      </c>
      <c r="O312" s="67">
        <f>IF(E312&lt;HORAS!$B$97,J312,0)</f>
        <v>0</v>
      </c>
      <c r="P312" s="67">
        <f t="shared" si="146"/>
        <v>0</v>
      </c>
      <c r="Q312" s="67">
        <f>IF(E312&gt;HORAS!$B$97,J312,0)</f>
        <v>0</v>
      </c>
      <c r="R312" s="67">
        <f t="shared" si="119"/>
        <v>0</v>
      </c>
      <c r="S312" s="67">
        <f t="shared" si="120"/>
        <v>0</v>
      </c>
      <c r="T312" s="67"/>
      <c r="U312" s="67">
        <f t="shared" si="121"/>
        <v>6</v>
      </c>
      <c r="V312" s="70" t="e">
        <f>VLOOKUP(C312,HORAS!$A$120:$A$137,1,FALSE)</f>
        <v>#N/A</v>
      </c>
      <c r="W312" s="67" t="b">
        <f t="shared" si="122"/>
        <v>1</v>
      </c>
      <c r="X312" s="59">
        <f t="shared" si="123"/>
        <v>0</v>
      </c>
      <c r="Y312" s="71">
        <f t="shared" si="124"/>
        <v>0</v>
      </c>
      <c r="Z312" s="71">
        <f t="shared" si="125"/>
        <v>0</v>
      </c>
      <c r="AA312" s="67">
        <f t="shared" si="126"/>
        <v>0</v>
      </c>
      <c r="AB312" s="67">
        <f t="shared" si="127"/>
        <v>0</v>
      </c>
      <c r="AC312" s="69">
        <f>IF(U312=7,IF(E312&gt;HORAS!$B$97,E312-HORAS!$B$97,0),IF(W312=FALSE,IF(E312&gt;HORAS!$B$97,E312-HORAS!$B$97,0),0))</f>
        <v>0</v>
      </c>
      <c r="AD312" s="71">
        <f t="shared" si="128"/>
        <v>0</v>
      </c>
      <c r="AE312" s="71">
        <f t="shared" si="129"/>
        <v>0</v>
      </c>
      <c r="AF312" s="68">
        <f>IF(AE312&lt;=HORAS!$B$115,0,IF(AE312&lt;=HORAS!$B$116,0.25,IF(AE312&lt;=HORAS!$B$117,0.5,IF(AE312&lt;=HORAS!$B$114,0.75,1))))</f>
        <v>0</v>
      </c>
      <c r="AG312" s="67">
        <f t="shared" si="130"/>
        <v>0</v>
      </c>
      <c r="AH312" s="67">
        <f>IF(AA312&gt;=8,IF(E312&lt;HORAS!$B$97,AF312,0),0)</f>
        <v>0</v>
      </c>
      <c r="AI312" s="67">
        <f>IF(E312&gt;=HORAS!$B$97,AF312,0)</f>
        <v>0</v>
      </c>
      <c r="AJ312" s="67">
        <f t="shared" si="140"/>
        <v>0</v>
      </c>
      <c r="AK312" s="67">
        <f t="shared" si="140"/>
        <v>0</v>
      </c>
      <c r="AL312" s="71">
        <f t="shared" si="131"/>
        <v>0</v>
      </c>
      <c r="AN312" s="59">
        <f t="shared" si="132"/>
        <v>0</v>
      </c>
      <c r="AO312" s="58">
        <f>IF(H312=1,IF(D312&lt;HORAS!$B$104,HORAS!$D$104-HORAS!$B$104,HORAS!$D$104-D312),0)</f>
        <v>0</v>
      </c>
      <c r="AP312" s="58">
        <f>IF(H312=1,IF(E312&gt;HORAS!$C$104,HORAS!$C$104,E312),0)</f>
        <v>0</v>
      </c>
      <c r="AQ312" s="58">
        <f t="shared" si="133"/>
        <v>0</v>
      </c>
      <c r="AR312" s="72">
        <f t="shared" si="134"/>
        <v>0</v>
      </c>
      <c r="AS312" s="72">
        <f t="shared" si="135"/>
        <v>0</v>
      </c>
      <c r="AT312" s="68">
        <f>IF(AS312&lt;=HORAS!$B$115,0,IF(AS312&lt;=HORAS!$B$116,0.25,IF(AS312&lt;=HORAS!$B$117,0.5,IF(AS312&lt;=HORAS!$B$114,0.75,1))))</f>
        <v>0</v>
      </c>
      <c r="AU312" s="67">
        <f t="shared" si="136"/>
        <v>0</v>
      </c>
      <c r="AV312" s="59">
        <f>IF(H312=1,IF(E312&gt;HORAS!$C$104,E312-HORAS!$C$104),0)</f>
        <v>0</v>
      </c>
      <c r="AW312" s="67">
        <f t="shared" si="137"/>
        <v>0</v>
      </c>
      <c r="AX312" s="67">
        <f t="shared" si="138"/>
        <v>0</v>
      </c>
      <c r="AY312" s="68">
        <f>IF(AX312&lt;=HORAS!$B$115,0,IF(AX312&lt;=HORAS!$B$116,0.25,IF(AX312&lt;=HORAS!$B$117,0.5,IF(AX312&lt;=HORAS!$B$114,0.75,1))))</f>
        <v>0</v>
      </c>
      <c r="AZ312" s="67">
        <f t="shared" si="139"/>
        <v>0</v>
      </c>
      <c r="BA312" s="67"/>
    </row>
    <row r="313" spans="1:53" s="72" customFormat="1" hidden="1" x14ac:dyDescent="0.2">
      <c r="A313" s="64" t="s">
        <v>236</v>
      </c>
      <c r="B313" s="64" t="s">
        <v>7</v>
      </c>
      <c r="C313" s="61"/>
      <c r="D313" s="62"/>
      <c r="E313" s="59"/>
      <c r="F313" s="66">
        <f>IF(G313=1,0,IF(E313&gt;HORAS!$B$96,E313-HORAS!$B$96,))</f>
        <v>0</v>
      </c>
      <c r="G313" s="67">
        <f t="shared" si="141"/>
        <v>0</v>
      </c>
      <c r="H313" s="67">
        <f>IF(D313&gt;=HORAS!$B$103,1,0)</f>
        <v>0</v>
      </c>
      <c r="I313" s="68">
        <f t="shared" si="142"/>
        <v>0</v>
      </c>
      <c r="J313" s="68">
        <f>IF(I313&lt;=HORAS!$B$115,0,IF(I313&lt;=HORAS!$B$116,0.25,IF(I313&lt;=HORAS!$B$117,0.5,IF(I313&lt;=HORAS!$B$114,0.75,1))))</f>
        <v>0</v>
      </c>
      <c r="K313" s="69">
        <f>IF(G313=1,0,IF(E313&gt;HORAS!$B$97,E313-HORAS!$B$97,0))</f>
        <v>0</v>
      </c>
      <c r="L313" s="68">
        <f t="shared" si="143"/>
        <v>0</v>
      </c>
      <c r="M313" s="68">
        <f t="shared" si="144"/>
        <v>0</v>
      </c>
      <c r="N313" s="67">
        <f t="shared" si="145"/>
        <v>0</v>
      </c>
      <c r="O313" s="67">
        <f>IF(E313&lt;HORAS!$B$97,J313,0)</f>
        <v>0</v>
      </c>
      <c r="P313" s="67">
        <f t="shared" si="146"/>
        <v>0</v>
      </c>
      <c r="Q313" s="67">
        <f>IF(E313&gt;HORAS!$B$97,J313,0)</f>
        <v>0</v>
      </c>
      <c r="R313" s="67">
        <f t="shared" si="119"/>
        <v>0</v>
      </c>
      <c r="S313" s="67">
        <f t="shared" si="120"/>
        <v>0</v>
      </c>
      <c r="T313" s="67"/>
      <c r="U313" s="67">
        <f t="shared" si="121"/>
        <v>6</v>
      </c>
      <c r="V313" s="70" t="e">
        <f>VLOOKUP(C313,HORAS!$A$120:$A$137,1,FALSE)</f>
        <v>#N/A</v>
      </c>
      <c r="W313" s="67" t="b">
        <f t="shared" si="122"/>
        <v>1</v>
      </c>
      <c r="X313" s="59">
        <f t="shared" si="123"/>
        <v>0</v>
      </c>
      <c r="Y313" s="71">
        <f t="shared" si="124"/>
        <v>0</v>
      </c>
      <c r="Z313" s="71">
        <f t="shared" si="125"/>
        <v>0</v>
      </c>
      <c r="AA313" s="67">
        <f t="shared" si="126"/>
        <v>0</v>
      </c>
      <c r="AB313" s="67">
        <f t="shared" si="127"/>
        <v>0</v>
      </c>
      <c r="AC313" s="69">
        <f>IF(U313=7,IF(E313&gt;HORAS!$B$97,E313-HORAS!$B$97,0),IF(W313=FALSE,IF(E313&gt;HORAS!$B$97,E313-HORAS!$B$97,0),0))</f>
        <v>0</v>
      </c>
      <c r="AD313" s="71">
        <f t="shared" si="128"/>
        <v>0</v>
      </c>
      <c r="AE313" s="71">
        <f t="shared" si="129"/>
        <v>0</v>
      </c>
      <c r="AF313" s="68">
        <f>IF(AE313&lt;=HORAS!$B$115,0,IF(AE313&lt;=HORAS!$B$116,0.25,IF(AE313&lt;=HORAS!$B$117,0.5,IF(AE313&lt;=HORAS!$B$114,0.75,1))))</f>
        <v>0</v>
      </c>
      <c r="AG313" s="67">
        <f t="shared" si="130"/>
        <v>0</v>
      </c>
      <c r="AH313" s="67">
        <f>IF(AA313&gt;=8,IF(E313&lt;HORAS!$B$97,AF313,0),0)</f>
        <v>0</v>
      </c>
      <c r="AI313" s="67">
        <f>IF(E313&gt;=HORAS!$B$97,AF313,0)</f>
        <v>0</v>
      </c>
      <c r="AJ313" s="67">
        <f t="shared" si="140"/>
        <v>0</v>
      </c>
      <c r="AK313" s="67">
        <f t="shared" si="140"/>
        <v>0</v>
      </c>
      <c r="AL313" s="71">
        <f t="shared" si="131"/>
        <v>0</v>
      </c>
      <c r="AN313" s="59">
        <f t="shared" si="132"/>
        <v>0</v>
      </c>
      <c r="AO313" s="58">
        <f>IF(H313=1,IF(D313&lt;HORAS!$B$104,HORAS!$D$104-HORAS!$B$104,HORAS!$D$104-D313),0)</f>
        <v>0</v>
      </c>
      <c r="AP313" s="58">
        <f>IF(H313=1,IF(E313&gt;HORAS!$C$104,HORAS!$C$104,E313),0)</f>
        <v>0</v>
      </c>
      <c r="AQ313" s="58">
        <f t="shared" si="133"/>
        <v>0</v>
      </c>
      <c r="AR313" s="72">
        <f t="shared" si="134"/>
        <v>0</v>
      </c>
      <c r="AS313" s="72">
        <f t="shared" si="135"/>
        <v>0</v>
      </c>
      <c r="AT313" s="68">
        <f>IF(AS313&lt;=HORAS!$B$115,0,IF(AS313&lt;=HORAS!$B$116,0.25,IF(AS313&lt;=HORAS!$B$117,0.5,IF(AS313&lt;=HORAS!$B$114,0.75,1))))</f>
        <v>0</v>
      </c>
      <c r="AU313" s="67">
        <f t="shared" si="136"/>
        <v>0</v>
      </c>
      <c r="AV313" s="59">
        <f>IF(H313=1,IF(E313&gt;HORAS!$C$104,E313-HORAS!$C$104),0)</f>
        <v>0</v>
      </c>
      <c r="AW313" s="67">
        <f t="shared" si="137"/>
        <v>0</v>
      </c>
      <c r="AX313" s="67">
        <f t="shared" si="138"/>
        <v>0</v>
      </c>
      <c r="AY313" s="68">
        <f>IF(AX313&lt;=HORAS!$B$115,0,IF(AX313&lt;=HORAS!$B$116,0.25,IF(AX313&lt;=HORAS!$B$117,0.5,IF(AX313&lt;=HORAS!$B$114,0.75,1))))</f>
        <v>0</v>
      </c>
      <c r="AZ313" s="67">
        <f t="shared" si="139"/>
        <v>0</v>
      </c>
      <c r="BA313" s="67"/>
    </row>
    <row r="314" spans="1:53" s="72" customFormat="1" hidden="1" x14ac:dyDescent="0.2">
      <c r="A314" s="64" t="s">
        <v>236</v>
      </c>
      <c r="B314" s="64" t="s">
        <v>7</v>
      </c>
      <c r="C314" s="61"/>
      <c r="D314" s="62"/>
      <c r="E314" s="59"/>
      <c r="F314" s="66">
        <f>IF(G314=1,0,IF(E314&gt;HORAS!$B$96,E314-HORAS!$B$96,))</f>
        <v>0</v>
      </c>
      <c r="G314" s="67">
        <f t="shared" si="141"/>
        <v>0</v>
      </c>
      <c r="H314" s="67">
        <f>IF(D314&gt;=HORAS!$B$103,1,0)</f>
        <v>0</v>
      </c>
      <c r="I314" s="68">
        <f t="shared" si="142"/>
        <v>0</v>
      </c>
      <c r="J314" s="68">
        <f>IF(I314&lt;=HORAS!$B$115,0,IF(I314&lt;=HORAS!$B$116,0.25,IF(I314&lt;=HORAS!$B$117,0.5,IF(I314&lt;=HORAS!$B$114,0.75,1))))</f>
        <v>0</v>
      </c>
      <c r="K314" s="69">
        <f>IF(G314=1,0,IF(E314&gt;HORAS!$B$97,E314-HORAS!$B$97,0))</f>
        <v>0</v>
      </c>
      <c r="L314" s="68">
        <f t="shared" si="143"/>
        <v>0</v>
      </c>
      <c r="M314" s="68">
        <f t="shared" si="144"/>
        <v>0</v>
      </c>
      <c r="N314" s="67">
        <f t="shared" si="145"/>
        <v>0</v>
      </c>
      <c r="O314" s="67">
        <f>IF(E314&lt;HORAS!$B$97,J314,0)</f>
        <v>0</v>
      </c>
      <c r="P314" s="67">
        <f t="shared" si="146"/>
        <v>0</v>
      </c>
      <c r="Q314" s="67">
        <f>IF(E314&gt;HORAS!$B$97,J314,0)</f>
        <v>0</v>
      </c>
      <c r="R314" s="67">
        <f t="shared" si="119"/>
        <v>0</v>
      </c>
      <c r="S314" s="67">
        <f t="shared" si="120"/>
        <v>0</v>
      </c>
      <c r="T314" s="67"/>
      <c r="U314" s="67">
        <f t="shared" si="121"/>
        <v>6</v>
      </c>
      <c r="V314" s="70" t="e">
        <f>VLOOKUP(C314,HORAS!$A$120:$A$137,1,FALSE)</f>
        <v>#N/A</v>
      </c>
      <c r="W314" s="67" t="b">
        <f t="shared" si="122"/>
        <v>1</v>
      </c>
      <c r="X314" s="59">
        <f t="shared" si="123"/>
        <v>0</v>
      </c>
      <c r="Y314" s="71">
        <f t="shared" si="124"/>
        <v>0</v>
      </c>
      <c r="Z314" s="71">
        <f t="shared" si="125"/>
        <v>0</v>
      </c>
      <c r="AA314" s="67">
        <f t="shared" si="126"/>
        <v>0</v>
      </c>
      <c r="AB314" s="67">
        <f t="shared" si="127"/>
        <v>0</v>
      </c>
      <c r="AC314" s="69">
        <f>IF(U314=7,IF(E314&gt;HORAS!$B$97,E314-HORAS!$B$97,0),IF(W314=FALSE,IF(E314&gt;HORAS!$B$97,E314-HORAS!$B$97,0),0))</f>
        <v>0</v>
      </c>
      <c r="AD314" s="71">
        <f t="shared" si="128"/>
        <v>0</v>
      </c>
      <c r="AE314" s="71">
        <f t="shared" si="129"/>
        <v>0</v>
      </c>
      <c r="AF314" s="68">
        <f>IF(AE314&lt;=HORAS!$B$115,0,IF(AE314&lt;=HORAS!$B$116,0.25,IF(AE314&lt;=HORAS!$B$117,0.5,IF(AE314&lt;=HORAS!$B$114,0.75,1))))</f>
        <v>0</v>
      </c>
      <c r="AG314" s="67">
        <f t="shared" si="130"/>
        <v>0</v>
      </c>
      <c r="AH314" s="67">
        <f>IF(AA314&gt;=8,IF(E314&lt;HORAS!$B$97,AF314,0),0)</f>
        <v>0</v>
      </c>
      <c r="AI314" s="67">
        <f>IF(E314&gt;=HORAS!$B$97,AF314,0)</f>
        <v>0</v>
      </c>
      <c r="AJ314" s="67">
        <f t="shared" si="140"/>
        <v>0</v>
      </c>
      <c r="AK314" s="67">
        <f t="shared" si="140"/>
        <v>0</v>
      </c>
      <c r="AL314" s="71">
        <f t="shared" si="131"/>
        <v>0</v>
      </c>
      <c r="AN314" s="59">
        <f t="shared" si="132"/>
        <v>0</v>
      </c>
      <c r="AO314" s="58">
        <f>IF(H314=1,IF(D314&lt;HORAS!$B$104,HORAS!$D$104-HORAS!$B$104,HORAS!$D$104-D314),0)</f>
        <v>0</v>
      </c>
      <c r="AP314" s="58">
        <f>IF(H314=1,IF(E314&gt;HORAS!$C$104,HORAS!$C$104,E314),0)</f>
        <v>0</v>
      </c>
      <c r="AQ314" s="58">
        <f t="shared" si="133"/>
        <v>0</v>
      </c>
      <c r="AR314" s="72">
        <f t="shared" si="134"/>
        <v>0</v>
      </c>
      <c r="AS314" s="72">
        <f t="shared" si="135"/>
        <v>0</v>
      </c>
      <c r="AT314" s="68">
        <f>IF(AS314&lt;=HORAS!$B$115,0,IF(AS314&lt;=HORAS!$B$116,0.25,IF(AS314&lt;=HORAS!$B$117,0.5,IF(AS314&lt;=HORAS!$B$114,0.75,1))))</f>
        <v>0</v>
      </c>
      <c r="AU314" s="67">
        <f t="shared" si="136"/>
        <v>0</v>
      </c>
      <c r="AV314" s="59">
        <f>IF(H314=1,IF(E314&gt;HORAS!$C$104,E314-HORAS!$C$104),0)</f>
        <v>0</v>
      </c>
      <c r="AW314" s="67">
        <f t="shared" si="137"/>
        <v>0</v>
      </c>
      <c r="AX314" s="67">
        <f t="shared" si="138"/>
        <v>0</v>
      </c>
      <c r="AY314" s="68">
        <f>IF(AX314&lt;=HORAS!$B$115,0,IF(AX314&lt;=HORAS!$B$116,0.25,IF(AX314&lt;=HORAS!$B$117,0.5,IF(AX314&lt;=HORAS!$B$114,0.75,1))))</f>
        <v>0</v>
      </c>
      <c r="AZ314" s="67">
        <f t="shared" si="139"/>
        <v>0</v>
      </c>
      <c r="BA314" s="67"/>
    </row>
    <row r="315" spans="1:53" s="72" customFormat="1" hidden="1" x14ac:dyDescent="0.2">
      <c r="A315" s="64" t="s">
        <v>236</v>
      </c>
      <c r="B315" s="64" t="s">
        <v>7</v>
      </c>
      <c r="C315" s="61"/>
      <c r="D315" s="62"/>
      <c r="E315" s="59"/>
      <c r="F315" s="66">
        <f>IF(G315=1,0,IF(E315&gt;HORAS!$B$96,E315-HORAS!$B$96,))</f>
        <v>0</v>
      </c>
      <c r="G315" s="67">
        <f t="shared" si="141"/>
        <v>0</v>
      </c>
      <c r="H315" s="67">
        <f>IF(D315&gt;=HORAS!$B$103,1,0)</f>
        <v>0</v>
      </c>
      <c r="I315" s="68">
        <f t="shared" si="142"/>
        <v>0</v>
      </c>
      <c r="J315" s="68">
        <f>IF(I315&lt;=HORAS!$B$115,0,IF(I315&lt;=HORAS!$B$116,0.25,IF(I315&lt;=HORAS!$B$117,0.5,IF(I315&lt;=HORAS!$B$114,0.75,1))))</f>
        <v>0</v>
      </c>
      <c r="K315" s="69">
        <f>IF(G315=1,0,IF(E315&gt;HORAS!$B$97,E315-HORAS!$B$97,0))</f>
        <v>0</v>
      </c>
      <c r="L315" s="68">
        <f t="shared" si="143"/>
        <v>0</v>
      </c>
      <c r="M315" s="68">
        <f t="shared" si="144"/>
        <v>0</v>
      </c>
      <c r="N315" s="67">
        <f t="shared" si="145"/>
        <v>0</v>
      </c>
      <c r="O315" s="67">
        <f>IF(E315&lt;HORAS!$B$97,J315,0)</f>
        <v>0</v>
      </c>
      <c r="P315" s="67">
        <f t="shared" si="146"/>
        <v>0</v>
      </c>
      <c r="Q315" s="67">
        <f>IF(E315&gt;HORAS!$B$97,J315,0)</f>
        <v>0</v>
      </c>
      <c r="R315" s="67">
        <f t="shared" si="119"/>
        <v>0</v>
      </c>
      <c r="S315" s="67">
        <f t="shared" si="120"/>
        <v>0</v>
      </c>
      <c r="T315" s="67"/>
      <c r="U315" s="67">
        <f t="shared" si="121"/>
        <v>6</v>
      </c>
      <c r="V315" s="70" t="e">
        <f>VLOOKUP(C315,HORAS!$A$120:$A$137,1,FALSE)</f>
        <v>#N/A</v>
      </c>
      <c r="W315" s="67" t="b">
        <f t="shared" si="122"/>
        <v>1</v>
      </c>
      <c r="X315" s="59">
        <f t="shared" si="123"/>
        <v>0</v>
      </c>
      <c r="Y315" s="71">
        <f t="shared" si="124"/>
        <v>0</v>
      </c>
      <c r="Z315" s="71">
        <f t="shared" si="125"/>
        <v>0</v>
      </c>
      <c r="AA315" s="67">
        <f t="shared" si="126"/>
        <v>0</v>
      </c>
      <c r="AB315" s="67">
        <f t="shared" si="127"/>
        <v>0</v>
      </c>
      <c r="AC315" s="69">
        <f>IF(U315=7,IF(E315&gt;HORAS!$B$97,E315-HORAS!$B$97,0),IF(W315=FALSE,IF(E315&gt;HORAS!$B$97,E315-HORAS!$B$97,0),0))</f>
        <v>0</v>
      </c>
      <c r="AD315" s="71">
        <f t="shared" si="128"/>
        <v>0</v>
      </c>
      <c r="AE315" s="71">
        <f t="shared" si="129"/>
        <v>0</v>
      </c>
      <c r="AF315" s="68">
        <f>IF(AE315&lt;=HORAS!$B$115,0,IF(AE315&lt;=HORAS!$B$116,0.25,IF(AE315&lt;=HORAS!$B$117,0.5,IF(AE315&lt;=HORAS!$B$114,0.75,1))))</f>
        <v>0</v>
      </c>
      <c r="AG315" s="67">
        <f t="shared" si="130"/>
        <v>0</v>
      </c>
      <c r="AH315" s="67">
        <f>IF(AA315&gt;=8,IF(E315&lt;HORAS!$B$97,AF315,0),0)</f>
        <v>0</v>
      </c>
      <c r="AI315" s="67">
        <f>IF(E315&gt;=HORAS!$B$97,AF315,0)</f>
        <v>0</v>
      </c>
      <c r="AJ315" s="67">
        <f t="shared" si="140"/>
        <v>0</v>
      </c>
      <c r="AK315" s="67">
        <f t="shared" si="140"/>
        <v>0</v>
      </c>
      <c r="AL315" s="71">
        <f t="shared" si="131"/>
        <v>0</v>
      </c>
      <c r="AN315" s="59">
        <f t="shared" si="132"/>
        <v>0</v>
      </c>
      <c r="AO315" s="58">
        <f>IF(H315=1,IF(D315&lt;HORAS!$B$104,HORAS!$D$104-HORAS!$B$104,HORAS!$D$104-D315),0)</f>
        <v>0</v>
      </c>
      <c r="AP315" s="58">
        <f>IF(H315=1,IF(E315&gt;HORAS!$C$104,HORAS!$C$104,E315),0)</f>
        <v>0</v>
      </c>
      <c r="AQ315" s="58">
        <f t="shared" si="133"/>
        <v>0</v>
      </c>
      <c r="AR315" s="72">
        <f t="shared" si="134"/>
        <v>0</v>
      </c>
      <c r="AS315" s="72">
        <f t="shared" si="135"/>
        <v>0</v>
      </c>
      <c r="AT315" s="68">
        <f>IF(AS315&lt;=HORAS!$B$115,0,IF(AS315&lt;=HORAS!$B$116,0.25,IF(AS315&lt;=HORAS!$B$117,0.5,IF(AS315&lt;=HORAS!$B$114,0.75,1))))</f>
        <v>0</v>
      </c>
      <c r="AU315" s="67">
        <f t="shared" si="136"/>
        <v>0</v>
      </c>
      <c r="AV315" s="59">
        <f>IF(H315=1,IF(E315&gt;HORAS!$C$104,E315-HORAS!$C$104),0)</f>
        <v>0</v>
      </c>
      <c r="AW315" s="67">
        <f t="shared" si="137"/>
        <v>0</v>
      </c>
      <c r="AX315" s="67">
        <f t="shared" si="138"/>
        <v>0</v>
      </c>
      <c r="AY315" s="68">
        <f>IF(AX315&lt;=HORAS!$B$115,0,IF(AX315&lt;=HORAS!$B$116,0.25,IF(AX315&lt;=HORAS!$B$117,0.5,IF(AX315&lt;=HORAS!$B$114,0.75,1))))</f>
        <v>0</v>
      </c>
      <c r="AZ315" s="67">
        <f t="shared" si="139"/>
        <v>0</v>
      </c>
      <c r="BA315" s="67"/>
    </row>
    <row r="316" spans="1:53" s="72" customFormat="1" hidden="1" x14ac:dyDescent="0.2">
      <c r="A316" s="64" t="s">
        <v>236</v>
      </c>
      <c r="B316" s="64" t="s">
        <v>7</v>
      </c>
      <c r="C316" s="61"/>
      <c r="D316" s="62"/>
      <c r="E316" s="59"/>
      <c r="F316" s="66">
        <f>IF(G316=1,0,IF(E316&gt;HORAS!$B$96,E316-HORAS!$B$96,))</f>
        <v>0</v>
      </c>
      <c r="G316" s="67">
        <f t="shared" si="141"/>
        <v>0</v>
      </c>
      <c r="H316" s="67">
        <f>IF(D316&gt;=HORAS!$B$103,1,0)</f>
        <v>0</v>
      </c>
      <c r="I316" s="68">
        <f t="shared" si="142"/>
        <v>0</v>
      </c>
      <c r="J316" s="68">
        <f>IF(I316&lt;=HORAS!$B$115,0,IF(I316&lt;=HORAS!$B$116,0.25,IF(I316&lt;=HORAS!$B$117,0.5,IF(I316&lt;=HORAS!$B$114,0.75,1))))</f>
        <v>0</v>
      </c>
      <c r="K316" s="69">
        <f>IF(G316=1,0,IF(E316&gt;HORAS!$B$97,E316-HORAS!$B$97,0))</f>
        <v>0</v>
      </c>
      <c r="L316" s="68">
        <f t="shared" si="143"/>
        <v>0</v>
      </c>
      <c r="M316" s="68">
        <f t="shared" si="144"/>
        <v>0</v>
      </c>
      <c r="N316" s="67">
        <f t="shared" si="145"/>
        <v>0</v>
      </c>
      <c r="O316" s="67">
        <f>IF(E316&lt;HORAS!$B$97,J316,0)</f>
        <v>0</v>
      </c>
      <c r="P316" s="67">
        <f t="shared" si="146"/>
        <v>0</v>
      </c>
      <c r="Q316" s="67">
        <f>IF(E316&gt;HORAS!$B$97,J316,0)</f>
        <v>0</v>
      </c>
      <c r="R316" s="67">
        <f t="shared" si="119"/>
        <v>0</v>
      </c>
      <c r="S316" s="67">
        <f t="shared" si="120"/>
        <v>0</v>
      </c>
      <c r="T316" s="67"/>
      <c r="U316" s="67">
        <f t="shared" si="121"/>
        <v>6</v>
      </c>
      <c r="V316" s="70" t="e">
        <f>VLOOKUP(C316,HORAS!$A$120:$A$137,1,FALSE)</f>
        <v>#N/A</v>
      </c>
      <c r="W316" s="67" t="b">
        <f t="shared" si="122"/>
        <v>1</v>
      </c>
      <c r="X316" s="59">
        <f t="shared" si="123"/>
        <v>0</v>
      </c>
      <c r="Y316" s="71">
        <f t="shared" si="124"/>
        <v>0</v>
      </c>
      <c r="Z316" s="71">
        <f t="shared" si="125"/>
        <v>0</v>
      </c>
      <c r="AA316" s="67">
        <f t="shared" si="126"/>
        <v>0</v>
      </c>
      <c r="AB316" s="67">
        <f t="shared" si="127"/>
        <v>0</v>
      </c>
      <c r="AC316" s="69">
        <f>IF(U316=7,IF(E316&gt;HORAS!$B$97,E316-HORAS!$B$97,0),IF(W316=FALSE,IF(E316&gt;HORAS!$B$97,E316-HORAS!$B$97,0),0))</f>
        <v>0</v>
      </c>
      <c r="AD316" s="71">
        <f t="shared" si="128"/>
        <v>0</v>
      </c>
      <c r="AE316" s="71">
        <f t="shared" si="129"/>
        <v>0</v>
      </c>
      <c r="AF316" s="68">
        <f>IF(AE316&lt;=HORAS!$B$115,0,IF(AE316&lt;=HORAS!$B$116,0.25,IF(AE316&lt;=HORAS!$B$117,0.5,IF(AE316&lt;=HORAS!$B$114,0.75,1))))</f>
        <v>0</v>
      </c>
      <c r="AG316" s="67">
        <f t="shared" si="130"/>
        <v>0</v>
      </c>
      <c r="AH316" s="67">
        <f>IF(AA316&gt;=8,IF(E316&lt;HORAS!$B$97,AF316,0),0)</f>
        <v>0</v>
      </c>
      <c r="AI316" s="67">
        <f>IF(E316&gt;=HORAS!$B$97,AF316,0)</f>
        <v>0</v>
      </c>
      <c r="AJ316" s="67">
        <f t="shared" si="140"/>
        <v>0</v>
      </c>
      <c r="AK316" s="67">
        <f t="shared" si="140"/>
        <v>0</v>
      </c>
      <c r="AL316" s="71">
        <f t="shared" si="131"/>
        <v>0</v>
      </c>
      <c r="AN316" s="59">
        <f t="shared" si="132"/>
        <v>0</v>
      </c>
      <c r="AO316" s="58">
        <f>IF(H316=1,IF(D316&lt;HORAS!$B$104,HORAS!$D$104-HORAS!$B$104,HORAS!$D$104-D316),0)</f>
        <v>0</v>
      </c>
      <c r="AP316" s="58">
        <f>IF(H316=1,IF(E316&gt;HORAS!$C$104,HORAS!$C$104,E316),0)</f>
        <v>0</v>
      </c>
      <c r="AQ316" s="58">
        <f t="shared" si="133"/>
        <v>0</v>
      </c>
      <c r="AR316" s="72">
        <f t="shared" si="134"/>
        <v>0</v>
      </c>
      <c r="AS316" s="72">
        <f t="shared" si="135"/>
        <v>0</v>
      </c>
      <c r="AT316" s="68">
        <f>IF(AS316&lt;=HORAS!$B$115,0,IF(AS316&lt;=HORAS!$B$116,0.25,IF(AS316&lt;=HORAS!$B$117,0.5,IF(AS316&lt;=HORAS!$B$114,0.75,1))))</f>
        <v>0</v>
      </c>
      <c r="AU316" s="67">
        <f t="shared" si="136"/>
        <v>0</v>
      </c>
      <c r="AV316" s="59">
        <f>IF(H316=1,IF(E316&gt;HORAS!$C$104,E316-HORAS!$C$104),0)</f>
        <v>0</v>
      </c>
      <c r="AW316" s="67">
        <f t="shared" si="137"/>
        <v>0</v>
      </c>
      <c r="AX316" s="67">
        <f t="shared" si="138"/>
        <v>0</v>
      </c>
      <c r="AY316" s="68">
        <f>IF(AX316&lt;=HORAS!$B$115,0,IF(AX316&lt;=HORAS!$B$116,0.25,IF(AX316&lt;=HORAS!$B$117,0.5,IF(AX316&lt;=HORAS!$B$114,0.75,1))))</f>
        <v>0</v>
      </c>
      <c r="AZ316" s="67">
        <f t="shared" si="139"/>
        <v>0</v>
      </c>
      <c r="BA316" s="67"/>
    </row>
    <row r="317" spans="1:53" s="72" customFormat="1" hidden="1" x14ac:dyDescent="0.2">
      <c r="A317" s="64" t="s">
        <v>236</v>
      </c>
      <c r="B317" s="64" t="s">
        <v>7</v>
      </c>
      <c r="C317" s="61"/>
      <c r="D317" s="62"/>
      <c r="E317" s="59"/>
      <c r="F317" s="66">
        <f>IF(G317=1,0,IF(E317&gt;HORAS!$B$96,E317-HORAS!$B$96,))</f>
        <v>0</v>
      </c>
      <c r="G317" s="67">
        <f t="shared" si="141"/>
        <v>0</v>
      </c>
      <c r="H317" s="67">
        <f>IF(D317&gt;=HORAS!$B$103,1,0)</f>
        <v>0</v>
      </c>
      <c r="I317" s="68">
        <f t="shared" si="142"/>
        <v>0</v>
      </c>
      <c r="J317" s="68">
        <f>IF(I317&lt;=HORAS!$B$115,0,IF(I317&lt;=HORAS!$B$116,0.25,IF(I317&lt;=HORAS!$B$117,0.5,IF(I317&lt;=HORAS!$B$114,0.75,1))))</f>
        <v>0</v>
      </c>
      <c r="K317" s="69">
        <f>IF(G317=1,0,IF(E317&gt;HORAS!$B$97,E317-HORAS!$B$97,0))</f>
        <v>0</v>
      </c>
      <c r="L317" s="68">
        <f t="shared" si="143"/>
        <v>0</v>
      </c>
      <c r="M317" s="68">
        <f t="shared" si="144"/>
        <v>0</v>
      </c>
      <c r="N317" s="67">
        <f t="shared" si="145"/>
        <v>0</v>
      </c>
      <c r="O317" s="67">
        <f>IF(E317&lt;HORAS!$B$97,J317,0)</f>
        <v>0</v>
      </c>
      <c r="P317" s="67">
        <f t="shared" si="146"/>
        <v>0</v>
      </c>
      <c r="Q317" s="67">
        <f>IF(E317&gt;HORAS!$B$97,J317,0)</f>
        <v>0</v>
      </c>
      <c r="R317" s="67">
        <f t="shared" si="119"/>
        <v>0</v>
      </c>
      <c r="S317" s="67">
        <f t="shared" si="120"/>
        <v>0</v>
      </c>
      <c r="T317" s="67"/>
      <c r="U317" s="67">
        <f t="shared" si="121"/>
        <v>6</v>
      </c>
      <c r="V317" s="70" t="e">
        <f>VLOOKUP(C317,HORAS!$A$120:$A$137,1,FALSE)</f>
        <v>#N/A</v>
      </c>
      <c r="W317" s="67" t="b">
        <f t="shared" si="122"/>
        <v>1</v>
      </c>
      <c r="X317" s="59">
        <f t="shared" si="123"/>
        <v>0</v>
      </c>
      <c r="Y317" s="71">
        <f t="shared" si="124"/>
        <v>0</v>
      </c>
      <c r="Z317" s="71">
        <f t="shared" si="125"/>
        <v>0</v>
      </c>
      <c r="AA317" s="67">
        <f t="shared" si="126"/>
        <v>0</v>
      </c>
      <c r="AB317" s="67">
        <f t="shared" si="127"/>
        <v>0</v>
      </c>
      <c r="AC317" s="69">
        <f>IF(U317=7,IF(E317&gt;HORAS!$B$97,E317-HORAS!$B$97,0),IF(W317=FALSE,IF(E317&gt;HORAS!$B$97,E317-HORAS!$B$97,0),0))</f>
        <v>0</v>
      </c>
      <c r="AD317" s="71">
        <f t="shared" si="128"/>
        <v>0</v>
      </c>
      <c r="AE317" s="71">
        <f t="shared" si="129"/>
        <v>0</v>
      </c>
      <c r="AF317" s="68">
        <f>IF(AE317&lt;=HORAS!$B$115,0,IF(AE317&lt;=HORAS!$B$116,0.25,IF(AE317&lt;=HORAS!$B$117,0.5,IF(AE317&lt;=HORAS!$B$114,0.75,1))))</f>
        <v>0</v>
      </c>
      <c r="AG317" s="67">
        <f t="shared" si="130"/>
        <v>0</v>
      </c>
      <c r="AH317" s="67">
        <f>IF(AA317&gt;=8,IF(E317&lt;HORAS!$B$97,AF317,0),0)</f>
        <v>0</v>
      </c>
      <c r="AI317" s="67">
        <f>IF(E317&gt;=HORAS!$B$97,AF317,0)</f>
        <v>0</v>
      </c>
      <c r="AJ317" s="67">
        <f t="shared" si="140"/>
        <v>0</v>
      </c>
      <c r="AK317" s="67">
        <f t="shared" si="140"/>
        <v>0</v>
      </c>
      <c r="AL317" s="71">
        <f t="shared" si="131"/>
        <v>0</v>
      </c>
      <c r="AN317" s="59">
        <f t="shared" si="132"/>
        <v>0</v>
      </c>
      <c r="AO317" s="58">
        <f>IF(H317=1,IF(D317&lt;HORAS!$B$104,HORAS!$D$104-HORAS!$B$104,HORAS!$D$104-D317),0)</f>
        <v>0</v>
      </c>
      <c r="AP317" s="58">
        <f>IF(H317=1,IF(E317&gt;HORAS!$C$104,HORAS!$C$104,E317),0)</f>
        <v>0</v>
      </c>
      <c r="AQ317" s="58">
        <f t="shared" si="133"/>
        <v>0</v>
      </c>
      <c r="AR317" s="72">
        <f t="shared" si="134"/>
        <v>0</v>
      </c>
      <c r="AS317" s="72">
        <f t="shared" si="135"/>
        <v>0</v>
      </c>
      <c r="AT317" s="68">
        <f>IF(AS317&lt;=HORAS!$B$115,0,IF(AS317&lt;=HORAS!$B$116,0.25,IF(AS317&lt;=HORAS!$B$117,0.5,IF(AS317&lt;=HORAS!$B$114,0.75,1))))</f>
        <v>0</v>
      </c>
      <c r="AU317" s="67">
        <f t="shared" si="136"/>
        <v>0</v>
      </c>
      <c r="AV317" s="59">
        <f>IF(H317=1,IF(E317&gt;HORAS!$C$104,E317-HORAS!$C$104),0)</f>
        <v>0</v>
      </c>
      <c r="AW317" s="67">
        <f t="shared" si="137"/>
        <v>0</v>
      </c>
      <c r="AX317" s="67">
        <f t="shared" si="138"/>
        <v>0</v>
      </c>
      <c r="AY317" s="68">
        <f>IF(AX317&lt;=HORAS!$B$115,0,IF(AX317&lt;=HORAS!$B$116,0.25,IF(AX317&lt;=HORAS!$B$117,0.5,IF(AX317&lt;=HORAS!$B$114,0.75,1))))</f>
        <v>0</v>
      </c>
      <c r="AZ317" s="67">
        <f t="shared" si="139"/>
        <v>0</v>
      </c>
      <c r="BA317" s="67"/>
    </row>
    <row r="318" spans="1:53" s="72" customFormat="1" hidden="1" x14ac:dyDescent="0.2">
      <c r="A318" s="64" t="s">
        <v>236</v>
      </c>
      <c r="B318" s="64" t="s">
        <v>7</v>
      </c>
      <c r="C318" s="61"/>
      <c r="D318" s="62"/>
      <c r="E318" s="59"/>
      <c r="F318" s="66">
        <f>IF(G318=1,0,IF(E318&gt;HORAS!$B$96,E318-HORAS!$B$96,))</f>
        <v>0</v>
      </c>
      <c r="G318" s="67">
        <f t="shared" si="141"/>
        <v>0</v>
      </c>
      <c r="H318" s="67">
        <f>IF(D318&gt;=HORAS!$B$103,1,0)</f>
        <v>0</v>
      </c>
      <c r="I318" s="68">
        <f t="shared" si="142"/>
        <v>0</v>
      </c>
      <c r="J318" s="68">
        <f>IF(I318&lt;=HORAS!$B$115,0,IF(I318&lt;=HORAS!$B$116,0.25,IF(I318&lt;=HORAS!$B$117,0.5,IF(I318&lt;=HORAS!$B$114,0.75,1))))</f>
        <v>0</v>
      </c>
      <c r="K318" s="69">
        <f>IF(G318=1,0,IF(E318&gt;HORAS!$B$97,E318-HORAS!$B$97,0))</f>
        <v>0</v>
      </c>
      <c r="L318" s="68">
        <f t="shared" si="143"/>
        <v>0</v>
      </c>
      <c r="M318" s="68">
        <f t="shared" si="144"/>
        <v>0</v>
      </c>
      <c r="N318" s="67">
        <f t="shared" si="145"/>
        <v>0</v>
      </c>
      <c r="O318" s="67">
        <f>IF(E318&lt;HORAS!$B$97,J318,0)</f>
        <v>0</v>
      </c>
      <c r="P318" s="67">
        <f t="shared" si="146"/>
        <v>0</v>
      </c>
      <c r="Q318" s="67">
        <f>IF(E318&gt;HORAS!$B$97,J318,0)</f>
        <v>0</v>
      </c>
      <c r="R318" s="67">
        <f t="shared" si="119"/>
        <v>0</v>
      </c>
      <c r="S318" s="67">
        <f t="shared" si="120"/>
        <v>0</v>
      </c>
      <c r="T318" s="67"/>
      <c r="U318" s="67">
        <f t="shared" si="121"/>
        <v>6</v>
      </c>
      <c r="V318" s="70" t="e">
        <f>VLOOKUP(C318,HORAS!$A$120:$A$137,1,FALSE)</f>
        <v>#N/A</v>
      </c>
      <c r="W318" s="67" t="b">
        <f t="shared" si="122"/>
        <v>1</v>
      </c>
      <c r="X318" s="59">
        <f t="shared" si="123"/>
        <v>0</v>
      </c>
      <c r="Y318" s="71">
        <f t="shared" si="124"/>
        <v>0</v>
      </c>
      <c r="Z318" s="71">
        <f t="shared" si="125"/>
        <v>0</v>
      </c>
      <c r="AA318" s="67">
        <f t="shared" si="126"/>
        <v>0</v>
      </c>
      <c r="AB318" s="67">
        <f t="shared" si="127"/>
        <v>0</v>
      </c>
      <c r="AC318" s="69">
        <f>IF(U318=7,IF(E318&gt;HORAS!$B$97,E318-HORAS!$B$97,0),IF(W318=FALSE,IF(E318&gt;HORAS!$B$97,E318-HORAS!$B$97,0),0))</f>
        <v>0</v>
      </c>
      <c r="AD318" s="71">
        <f t="shared" si="128"/>
        <v>0</v>
      </c>
      <c r="AE318" s="71">
        <f t="shared" si="129"/>
        <v>0</v>
      </c>
      <c r="AF318" s="68">
        <f>IF(AE318&lt;=HORAS!$B$115,0,IF(AE318&lt;=HORAS!$B$116,0.25,IF(AE318&lt;=HORAS!$B$117,0.5,IF(AE318&lt;=HORAS!$B$114,0.75,1))))</f>
        <v>0</v>
      </c>
      <c r="AG318" s="67">
        <f t="shared" si="130"/>
        <v>0</v>
      </c>
      <c r="AH318" s="67">
        <f>IF(AA318&gt;=8,IF(E318&lt;HORAS!$B$97,AF318,0),0)</f>
        <v>0</v>
      </c>
      <c r="AI318" s="67">
        <f>IF(E318&gt;=HORAS!$B$97,AF318,0)</f>
        <v>0</v>
      </c>
      <c r="AJ318" s="67">
        <f t="shared" si="140"/>
        <v>0</v>
      </c>
      <c r="AK318" s="67">
        <f t="shared" si="140"/>
        <v>0</v>
      </c>
      <c r="AL318" s="71">
        <f t="shared" si="131"/>
        <v>0</v>
      </c>
      <c r="AN318" s="59">
        <f t="shared" si="132"/>
        <v>0</v>
      </c>
      <c r="AO318" s="58">
        <f>IF(H318=1,IF(D318&lt;HORAS!$B$104,HORAS!$D$104-HORAS!$B$104,HORAS!$D$104-D318),0)</f>
        <v>0</v>
      </c>
      <c r="AP318" s="58">
        <f>IF(H318=1,IF(E318&gt;HORAS!$C$104,HORAS!$C$104,E318),0)</f>
        <v>0</v>
      </c>
      <c r="AQ318" s="58">
        <f t="shared" si="133"/>
        <v>0</v>
      </c>
      <c r="AR318" s="72">
        <f t="shared" si="134"/>
        <v>0</v>
      </c>
      <c r="AS318" s="72">
        <f t="shared" si="135"/>
        <v>0</v>
      </c>
      <c r="AT318" s="68">
        <f>IF(AS318&lt;=HORAS!$B$115,0,IF(AS318&lt;=HORAS!$B$116,0.25,IF(AS318&lt;=HORAS!$B$117,0.5,IF(AS318&lt;=HORAS!$B$114,0.75,1))))</f>
        <v>0</v>
      </c>
      <c r="AU318" s="67">
        <f t="shared" si="136"/>
        <v>0</v>
      </c>
      <c r="AV318" s="59">
        <f>IF(H318=1,IF(E318&gt;HORAS!$C$104,E318-HORAS!$C$104),0)</f>
        <v>0</v>
      </c>
      <c r="AW318" s="67">
        <f t="shared" si="137"/>
        <v>0</v>
      </c>
      <c r="AX318" s="67">
        <f t="shared" si="138"/>
        <v>0</v>
      </c>
      <c r="AY318" s="68">
        <f>IF(AX318&lt;=HORAS!$B$115,0,IF(AX318&lt;=HORAS!$B$116,0.25,IF(AX318&lt;=HORAS!$B$117,0.5,IF(AX318&lt;=HORAS!$B$114,0.75,1))))</f>
        <v>0</v>
      </c>
      <c r="AZ318" s="67">
        <f t="shared" si="139"/>
        <v>0</v>
      </c>
      <c r="BA318" s="67"/>
    </row>
    <row r="319" spans="1:53" s="72" customFormat="1" hidden="1" x14ac:dyDescent="0.2">
      <c r="A319" s="64" t="s">
        <v>237</v>
      </c>
      <c r="B319" s="64" t="s">
        <v>55</v>
      </c>
      <c r="C319" s="61"/>
      <c r="D319" s="62"/>
      <c r="E319" s="59"/>
      <c r="F319" s="66">
        <f>IF(G319=1,0,IF(E319&gt;HORAS!$B$96,E319-HORAS!$B$96,))</f>
        <v>0</v>
      </c>
      <c r="G319" s="67">
        <f t="shared" si="141"/>
        <v>0</v>
      </c>
      <c r="H319" s="67">
        <f>IF(D319&gt;=HORAS!$B$103,1,0)</f>
        <v>0</v>
      </c>
      <c r="I319" s="68">
        <f t="shared" si="142"/>
        <v>0</v>
      </c>
      <c r="J319" s="68">
        <f>IF(I319&lt;=HORAS!$B$115,0,IF(I319&lt;=HORAS!$B$116,0.25,IF(I319&lt;=HORAS!$B$117,0.5,IF(I319&lt;=HORAS!$B$114,0.75,1))))</f>
        <v>0</v>
      </c>
      <c r="K319" s="69">
        <f>IF(G319=1,0,IF(E319&gt;HORAS!$B$97,E319-HORAS!$B$97,0))</f>
        <v>0</v>
      </c>
      <c r="L319" s="68">
        <f t="shared" si="143"/>
        <v>0</v>
      </c>
      <c r="M319" s="68">
        <f t="shared" si="144"/>
        <v>0</v>
      </c>
      <c r="N319" s="67">
        <f t="shared" si="145"/>
        <v>0</v>
      </c>
      <c r="O319" s="67">
        <f>IF(E319&lt;HORAS!$B$97,J319,0)</f>
        <v>0</v>
      </c>
      <c r="P319" s="67">
        <f t="shared" si="146"/>
        <v>0</v>
      </c>
      <c r="Q319" s="67">
        <f>IF(E319&gt;HORAS!$B$97,J319,0)</f>
        <v>0</v>
      </c>
      <c r="R319" s="67">
        <f t="shared" si="119"/>
        <v>0</v>
      </c>
      <c r="S319" s="67">
        <f t="shared" si="120"/>
        <v>0</v>
      </c>
      <c r="T319" s="67"/>
      <c r="U319" s="67">
        <f t="shared" si="121"/>
        <v>6</v>
      </c>
      <c r="V319" s="70" t="e">
        <f>VLOOKUP(C319,HORAS!$A$120:$A$137,1,FALSE)</f>
        <v>#N/A</v>
      </c>
      <c r="W319" s="67" t="b">
        <f t="shared" si="122"/>
        <v>1</v>
      </c>
      <c r="X319" s="59">
        <f t="shared" si="123"/>
        <v>0</v>
      </c>
      <c r="Y319" s="71">
        <f t="shared" si="124"/>
        <v>0</v>
      </c>
      <c r="Z319" s="71">
        <f t="shared" si="125"/>
        <v>0</v>
      </c>
      <c r="AA319" s="67">
        <f t="shared" si="126"/>
        <v>0</v>
      </c>
      <c r="AB319" s="67">
        <f t="shared" si="127"/>
        <v>0</v>
      </c>
      <c r="AC319" s="69">
        <f>IF(U319=7,IF(E319&gt;HORAS!$B$97,E319-HORAS!$B$97,0),IF(W319=FALSE,IF(E319&gt;HORAS!$B$97,E319-HORAS!$B$97,0),0))</f>
        <v>0</v>
      </c>
      <c r="AD319" s="71">
        <f t="shared" si="128"/>
        <v>0</v>
      </c>
      <c r="AE319" s="71">
        <f t="shared" si="129"/>
        <v>0</v>
      </c>
      <c r="AF319" s="68">
        <f>IF(AE319&lt;=HORAS!$B$115,0,IF(AE319&lt;=HORAS!$B$116,0.25,IF(AE319&lt;=HORAS!$B$117,0.5,IF(AE319&lt;=HORAS!$B$114,0.75,1))))</f>
        <v>0</v>
      </c>
      <c r="AG319" s="67">
        <f t="shared" si="130"/>
        <v>0</v>
      </c>
      <c r="AH319" s="67">
        <f>IF(AA319&gt;=8,IF(E319&lt;HORAS!$B$97,AF319,0),0)</f>
        <v>0</v>
      </c>
      <c r="AI319" s="67">
        <f>IF(E319&gt;=HORAS!$B$97,AF319,0)</f>
        <v>0</v>
      </c>
      <c r="AJ319" s="67">
        <f t="shared" si="140"/>
        <v>0</v>
      </c>
      <c r="AK319" s="67">
        <f t="shared" si="140"/>
        <v>0</v>
      </c>
      <c r="AL319" s="71">
        <f t="shared" si="131"/>
        <v>0</v>
      </c>
      <c r="AN319" s="59">
        <f t="shared" si="132"/>
        <v>0</v>
      </c>
      <c r="AO319" s="58">
        <f>IF(H319=1,IF(D319&lt;HORAS!$B$104,HORAS!$D$104-HORAS!$B$104,HORAS!$D$104-D319),0)</f>
        <v>0</v>
      </c>
      <c r="AP319" s="58">
        <f>IF(H319=1,IF(E319&gt;HORAS!$C$104,HORAS!$C$104,E319),0)</f>
        <v>0</v>
      </c>
      <c r="AQ319" s="58">
        <f t="shared" si="133"/>
        <v>0</v>
      </c>
      <c r="AR319" s="72">
        <f t="shared" si="134"/>
        <v>0</v>
      </c>
      <c r="AS319" s="72">
        <f t="shared" si="135"/>
        <v>0</v>
      </c>
      <c r="AT319" s="68">
        <f>IF(AS319&lt;=HORAS!$B$115,0,IF(AS319&lt;=HORAS!$B$116,0.25,IF(AS319&lt;=HORAS!$B$117,0.5,IF(AS319&lt;=HORAS!$B$114,0.75,1))))</f>
        <v>0</v>
      </c>
      <c r="AU319" s="67">
        <f t="shared" si="136"/>
        <v>0</v>
      </c>
      <c r="AV319" s="59">
        <f>IF(H319=1,IF(E319&gt;HORAS!$C$104,E319-HORAS!$C$104),0)</f>
        <v>0</v>
      </c>
      <c r="AW319" s="67">
        <f t="shared" si="137"/>
        <v>0</v>
      </c>
      <c r="AX319" s="67">
        <f t="shared" si="138"/>
        <v>0</v>
      </c>
      <c r="AY319" s="68">
        <f>IF(AX319&lt;=HORAS!$B$115,0,IF(AX319&lt;=HORAS!$B$116,0.25,IF(AX319&lt;=HORAS!$B$117,0.5,IF(AX319&lt;=HORAS!$B$114,0.75,1))))</f>
        <v>0</v>
      </c>
      <c r="AZ319" s="67">
        <f t="shared" si="139"/>
        <v>0</v>
      </c>
      <c r="BA319" s="67"/>
    </row>
    <row r="320" spans="1:53" s="72" customFormat="1" hidden="1" x14ac:dyDescent="0.2">
      <c r="A320" s="64" t="s">
        <v>237</v>
      </c>
      <c r="B320" s="64" t="s">
        <v>55</v>
      </c>
      <c r="C320" s="61"/>
      <c r="D320" s="62"/>
      <c r="E320" s="59"/>
      <c r="F320" s="66">
        <f>IF(G320=1,0,IF(E320&gt;HORAS!$B$96,E320-HORAS!$B$96,))</f>
        <v>0</v>
      </c>
      <c r="G320" s="67">
        <f t="shared" si="141"/>
        <v>0</v>
      </c>
      <c r="H320" s="67">
        <f>IF(D320&gt;=HORAS!$B$103,1,0)</f>
        <v>0</v>
      </c>
      <c r="I320" s="68">
        <f t="shared" si="142"/>
        <v>0</v>
      </c>
      <c r="J320" s="68">
        <f>IF(I320&lt;=HORAS!$B$115,0,IF(I320&lt;=HORAS!$B$116,0.25,IF(I320&lt;=HORAS!$B$117,0.5,IF(I320&lt;=HORAS!$B$114,0.75,1))))</f>
        <v>0</v>
      </c>
      <c r="K320" s="69">
        <f>IF(G320=1,0,IF(E320&gt;HORAS!$B$97,E320-HORAS!$B$97,0))</f>
        <v>0</v>
      </c>
      <c r="L320" s="68">
        <f t="shared" si="143"/>
        <v>0</v>
      </c>
      <c r="M320" s="68">
        <f t="shared" si="144"/>
        <v>0</v>
      </c>
      <c r="N320" s="67">
        <f t="shared" si="145"/>
        <v>0</v>
      </c>
      <c r="O320" s="67">
        <f>IF(E320&lt;HORAS!$B$97,J320,0)</f>
        <v>0</v>
      </c>
      <c r="P320" s="67">
        <f t="shared" si="146"/>
        <v>0</v>
      </c>
      <c r="Q320" s="67">
        <f>IF(E320&gt;HORAS!$B$97,J320,0)</f>
        <v>0</v>
      </c>
      <c r="R320" s="67">
        <f t="shared" ref="R320:R323" si="147">N320+O320</f>
        <v>0</v>
      </c>
      <c r="S320" s="67">
        <f t="shared" ref="S320:S382" si="148">P320+Q320</f>
        <v>0</v>
      </c>
      <c r="T320" s="67"/>
      <c r="U320" s="67">
        <f t="shared" ref="U320:U382" si="149">WEEKDAY(C320,2)</f>
        <v>6</v>
      </c>
      <c r="V320" s="70" t="e">
        <f>VLOOKUP(C320,HORAS!$A$120:$A$137,1,FALSE)</f>
        <v>#N/A</v>
      </c>
      <c r="W320" s="67" t="b">
        <f t="shared" ref="W320:W382" si="150">ISERROR(V320)</f>
        <v>1</v>
      </c>
      <c r="X320" s="59">
        <f t="shared" ref="X320:X382" si="151">IF(U320=7,E320-D320,IF(W320=FALSE,E320-D320,0))</f>
        <v>0</v>
      </c>
      <c r="Y320" s="71">
        <f t="shared" ref="Y320:Y382" si="152">HOUR(X320)</f>
        <v>0</v>
      </c>
      <c r="Z320" s="71">
        <f t="shared" ref="Z320:Z382" si="153">MINUTE(X320)</f>
        <v>0</v>
      </c>
      <c r="AA320" s="67">
        <f t="shared" ref="AA320:AA382" si="154">IF(Y320&lt;8,Y320,8)</f>
        <v>0</v>
      </c>
      <c r="AB320" s="67">
        <f t="shared" ref="AB320:AB382" si="155">IF(Y320&gt;=8,Y320-AA320,0)</f>
        <v>0</v>
      </c>
      <c r="AC320" s="69">
        <f>IF(U320=7,IF(E320&gt;HORAS!$B$97,E320-HORAS!$B$97,0),IF(W320=FALSE,IF(E320&gt;HORAS!$B$97,E320-HORAS!$B$97,0),0))</f>
        <v>0</v>
      </c>
      <c r="AD320" s="71">
        <f t="shared" ref="AD320:AD382" si="156">HOUR(AC320)</f>
        <v>0</v>
      </c>
      <c r="AE320" s="71">
        <f t="shared" ref="AE320:AE382" si="157">MINUTE(AC320)</f>
        <v>0</v>
      </c>
      <c r="AF320" s="68">
        <f>IF(AE320&lt;=HORAS!$B$115,0,IF(AE320&lt;=HORAS!$B$116,0.25,IF(AE320&lt;=HORAS!$B$117,0.5,IF(AE320&lt;=HORAS!$B$114,0.75,1))))</f>
        <v>0</v>
      </c>
      <c r="AG320" s="67">
        <f t="shared" ref="AG320:AG382" si="158">IF(AA320&lt;8,AF320,0)</f>
        <v>0</v>
      </c>
      <c r="AH320" s="67">
        <f>IF(AA320&gt;=8,IF(E320&lt;HORAS!$B$97,AF320,0),0)</f>
        <v>0</v>
      </c>
      <c r="AI320" s="67">
        <f>IF(E320&gt;=HORAS!$B$97,AF320,0)</f>
        <v>0</v>
      </c>
      <c r="AJ320" s="67">
        <f t="shared" si="140"/>
        <v>0</v>
      </c>
      <c r="AK320" s="67">
        <f t="shared" si="140"/>
        <v>0</v>
      </c>
      <c r="AL320" s="71">
        <f t="shared" ref="AL320:AL382" si="159">AD320+AI320</f>
        <v>0</v>
      </c>
      <c r="AN320" s="59">
        <f t="shared" ref="AN320:AN382" si="160">IF(H320=1,E320-(D320-12),0)</f>
        <v>0</v>
      </c>
      <c r="AO320" s="58">
        <f>IF(H320=1,IF(D320&lt;HORAS!$B$104,HORAS!$D$104-HORAS!$B$104,HORAS!$D$104-D320),0)</f>
        <v>0</v>
      </c>
      <c r="AP320" s="58">
        <f>IF(H320=1,IF(E320&gt;HORAS!$C$104,HORAS!$C$104,E320),0)</f>
        <v>0</v>
      </c>
      <c r="AQ320" s="58">
        <f t="shared" ref="AQ320:AQ382" si="161">AO320+AP320</f>
        <v>0</v>
      </c>
      <c r="AR320" s="72">
        <f t="shared" ref="AR320:AR382" si="162">HOUR(AQ320)</f>
        <v>0</v>
      </c>
      <c r="AS320" s="72">
        <f t="shared" ref="AS320:AS382" si="163">MINUTE(AQ320)</f>
        <v>0</v>
      </c>
      <c r="AT320" s="68">
        <f>IF(AS320&lt;=HORAS!$B$115,0,IF(AS320&lt;=HORAS!$B$116,0.25,IF(AS320&lt;=HORAS!$B$117,0.5,IF(AS320&lt;=HORAS!$B$114,0.75,1))))</f>
        <v>0</v>
      </c>
      <c r="AU320" s="67">
        <f t="shared" ref="AU320:AU382" si="164">AR320+AT320</f>
        <v>0</v>
      </c>
      <c r="AV320" s="59">
        <f>IF(H320=1,IF(E320&gt;HORAS!$C$104,E320-HORAS!$C$104),0)</f>
        <v>0</v>
      </c>
      <c r="AW320" s="67">
        <f t="shared" ref="AW320:AW382" si="165">HOUR(AV320)</f>
        <v>0</v>
      </c>
      <c r="AX320" s="67">
        <f t="shared" ref="AX320:AX382" si="166">MINUTE(AV320)</f>
        <v>0</v>
      </c>
      <c r="AY320" s="68">
        <f>IF(AX320&lt;=HORAS!$B$115,0,IF(AX320&lt;=HORAS!$B$116,0.25,IF(AX320&lt;=HORAS!$B$117,0.5,IF(AX320&lt;=HORAS!$B$114,0.75,1))))</f>
        <v>0</v>
      </c>
      <c r="AZ320" s="67">
        <f t="shared" ref="AZ320:AZ382" si="167">AW320+AY320</f>
        <v>0</v>
      </c>
      <c r="BA320" s="67"/>
    </row>
    <row r="321" spans="1:53" s="72" customFormat="1" hidden="1" x14ac:dyDescent="0.2">
      <c r="A321" s="64" t="s">
        <v>237</v>
      </c>
      <c r="B321" s="64" t="s">
        <v>55</v>
      </c>
      <c r="C321" s="61"/>
      <c r="D321" s="62"/>
      <c r="E321" s="59"/>
      <c r="F321" s="66">
        <f>IF(G321=1,0,IF(E321&gt;HORAS!$B$96,E321-HORAS!$B$96,))</f>
        <v>0</v>
      </c>
      <c r="G321" s="67">
        <f t="shared" si="141"/>
        <v>0</v>
      </c>
      <c r="H321" s="67">
        <f>IF(D321&gt;=HORAS!$B$103,1,0)</f>
        <v>0</v>
      </c>
      <c r="I321" s="68">
        <f t="shared" si="142"/>
        <v>0</v>
      </c>
      <c r="J321" s="68">
        <f>IF(I321&lt;=HORAS!$B$115,0,IF(I321&lt;=HORAS!$B$116,0.25,IF(I321&lt;=HORAS!$B$117,0.5,IF(I321&lt;=HORAS!$B$114,0.75,1))))</f>
        <v>0</v>
      </c>
      <c r="K321" s="69">
        <f>IF(G321=1,0,IF(E321&gt;HORAS!$B$97,E321-HORAS!$B$97,0))</f>
        <v>0</v>
      </c>
      <c r="L321" s="68">
        <f t="shared" si="143"/>
        <v>0</v>
      </c>
      <c r="M321" s="68">
        <f t="shared" si="144"/>
        <v>0</v>
      </c>
      <c r="N321" s="67">
        <f t="shared" si="145"/>
        <v>0</v>
      </c>
      <c r="O321" s="67">
        <f>IF(E321&lt;HORAS!$B$97,J321,0)</f>
        <v>0</v>
      </c>
      <c r="P321" s="67">
        <f t="shared" si="146"/>
        <v>0</v>
      </c>
      <c r="Q321" s="67">
        <f>IF(E321&gt;HORAS!$B$97,J321,0)</f>
        <v>0</v>
      </c>
      <c r="R321" s="67">
        <f t="shared" si="147"/>
        <v>0</v>
      </c>
      <c r="S321" s="67">
        <f t="shared" si="148"/>
        <v>0</v>
      </c>
      <c r="T321" s="67"/>
      <c r="U321" s="67">
        <f t="shared" si="149"/>
        <v>6</v>
      </c>
      <c r="V321" s="70" t="e">
        <f>VLOOKUP(C321,HORAS!$A$120:$A$137,1,FALSE)</f>
        <v>#N/A</v>
      </c>
      <c r="W321" s="67" t="b">
        <f t="shared" si="150"/>
        <v>1</v>
      </c>
      <c r="X321" s="59">
        <f t="shared" si="151"/>
        <v>0</v>
      </c>
      <c r="Y321" s="71">
        <f t="shared" si="152"/>
        <v>0</v>
      </c>
      <c r="Z321" s="71">
        <f t="shared" si="153"/>
        <v>0</v>
      </c>
      <c r="AA321" s="67">
        <f t="shared" si="154"/>
        <v>0</v>
      </c>
      <c r="AB321" s="67">
        <f t="shared" si="155"/>
        <v>0</v>
      </c>
      <c r="AC321" s="69">
        <f>IF(U321=7,IF(E321&gt;HORAS!$B$97,E321-HORAS!$B$97,0),IF(W321=FALSE,IF(E321&gt;HORAS!$B$97,E321-HORAS!$B$97,0),0))</f>
        <v>0</v>
      </c>
      <c r="AD321" s="71">
        <f t="shared" si="156"/>
        <v>0</v>
      </c>
      <c r="AE321" s="71">
        <f t="shared" si="157"/>
        <v>0</v>
      </c>
      <c r="AF321" s="68">
        <f>IF(AE321&lt;=HORAS!$B$115,0,IF(AE321&lt;=HORAS!$B$116,0.25,IF(AE321&lt;=HORAS!$B$117,0.5,IF(AE321&lt;=HORAS!$B$114,0.75,1))))</f>
        <v>0</v>
      </c>
      <c r="AG321" s="67">
        <f t="shared" si="158"/>
        <v>0</v>
      </c>
      <c r="AH321" s="67">
        <f>IF(AA321&gt;=8,IF(E321&lt;HORAS!$B$97,AF321,0),0)</f>
        <v>0</v>
      </c>
      <c r="AI321" s="67">
        <f>IF(E321&gt;=HORAS!$B$97,AF321,0)</f>
        <v>0</v>
      </c>
      <c r="AJ321" s="67">
        <f t="shared" si="140"/>
        <v>0</v>
      </c>
      <c r="AK321" s="67">
        <f t="shared" si="140"/>
        <v>0</v>
      </c>
      <c r="AL321" s="71">
        <f t="shared" si="159"/>
        <v>0</v>
      </c>
      <c r="AN321" s="59">
        <f t="shared" si="160"/>
        <v>0</v>
      </c>
      <c r="AO321" s="58">
        <f>IF(H321=1,IF(D321&lt;HORAS!$B$104,HORAS!$D$104-HORAS!$B$104,HORAS!$D$104-D321),0)</f>
        <v>0</v>
      </c>
      <c r="AP321" s="58">
        <f>IF(H321=1,IF(E321&gt;HORAS!$C$104,HORAS!$C$104,E321),0)</f>
        <v>0</v>
      </c>
      <c r="AQ321" s="58">
        <f t="shared" si="161"/>
        <v>0</v>
      </c>
      <c r="AR321" s="72">
        <f t="shared" si="162"/>
        <v>0</v>
      </c>
      <c r="AS321" s="72">
        <f t="shared" si="163"/>
        <v>0</v>
      </c>
      <c r="AT321" s="68">
        <f>IF(AS321&lt;=HORAS!$B$115,0,IF(AS321&lt;=HORAS!$B$116,0.25,IF(AS321&lt;=HORAS!$B$117,0.5,IF(AS321&lt;=HORAS!$B$114,0.75,1))))</f>
        <v>0</v>
      </c>
      <c r="AU321" s="67">
        <f t="shared" si="164"/>
        <v>0</v>
      </c>
      <c r="AV321" s="59">
        <f>IF(H321=1,IF(E321&gt;HORAS!$C$104,E321-HORAS!$C$104),0)</f>
        <v>0</v>
      </c>
      <c r="AW321" s="67">
        <f t="shared" si="165"/>
        <v>0</v>
      </c>
      <c r="AX321" s="67">
        <f t="shared" si="166"/>
        <v>0</v>
      </c>
      <c r="AY321" s="68">
        <f>IF(AX321&lt;=HORAS!$B$115,0,IF(AX321&lt;=HORAS!$B$116,0.25,IF(AX321&lt;=HORAS!$B$117,0.5,IF(AX321&lt;=HORAS!$B$114,0.75,1))))</f>
        <v>0</v>
      </c>
      <c r="AZ321" s="67">
        <f t="shared" si="167"/>
        <v>0</v>
      </c>
      <c r="BA321" s="67"/>
    </row>
    <row r="322" spans="1:53" s="72" customFormat="1" hidden="1" x14ac:dyDescent="0.2">
      <c r="A322" s="64" t="s">
        <v>237</v>
      </c>
      <c r="B322" s="64" t="s">
        <v>55</v>
      </c>
      <c r="C322" s="61"/>
      <c r="D322" s="62"/>
      <c r="E322" s="59"/>
      <c r="F322" s="66">
        <f>IF(G322=1,0,IF(E322&gt;HORAS!$B$96,E322-HORAS!$B$96,))</f>
        <v>0</v>
      </c>
      <c r="G322" s="67">
        <f t="shared" si="141"/>
        <v>0</v>
      </c>
      <c r="H322" s="67">
        <f>IF(D322&gt;=HORAS!$B$103,1,0)</f>
        <v>0</v>
      </c>
      <c r="I322" s="68">
        <f t="shared" si="142"/>
        <v>0</v>
      </c>
      <c r="J322" s="68">
        <f>IF(I322&lt;=HORAS!$B$115,0,IF(I322&lt;=HORAS!$B$116,0.25,IF(I322&lt;=HORAS!$B$117,0.5,IF(I322&lt;=HORAS!$B$114,0.75,1))))</f>
        <v>0</v>
      </c>
      <c r="K322" s="69">
        <f>IF(G322=1,0,IF(E322&gt;HORAS!$B$97,E322-HORAS!$B$97,0))</f>
        <v>0</v>
      </c>
      <c r="L322" s="68">
        <f t="shared" si="143"/>
        <v>0</v>
      </c>
      <c r="M322" s="68">
        <f t="shared" si="144"/>
        <v>0</v>
      </c>
      <c r="N322" s="67">
        <f t="shared" si="145"/>
        <v>0</v>
      </c>
      <c r="O322" s="67">
        <f>IF(E322&lt;HORAS!$B$97,J322,0)</f>
        <v>0</v>
      </c>
      <c r="P322" s="67">
        <f t="shared" si="146"/>
        <v>0</v>
      </c>
      <c r="Q322" s="67">
        <f>IF(E322&gt;HORAS!$B$97,J322,0)</f>
        <v>0</v>
      </c>
      <c r="R322" s="67">
        <f t="shared" si="147"/>
        <v>0</v>
      </c>
      <c r="S322" s="67">
        <f t="shared" si="148"/>
        <v>0</v>
      </c>
      <c r="T322" s="67"/>
      <c r="U322" s="67">
        <f t="shared" si="149"/>
        <v>6</v>
      </c>
      <c r="V322" s="70" t="e">
        <f>VLOOKUP(C322,HORAS!$A$120:$A$137,1,FALSE)</f>
        <v>#N/A</v>
      </c>
      <c r="W322" s="67" t="b">
        <f t="shared" si="150"/>
        <v>1</v>
      </c>
      <c r="X322" s="59">
        <f t="shared" si="151"/>
        <v>0</v>
      </c>
      <c r="Y322" s="71">
        <f t="shared" si="152"/>
        <v>0</v>
      </c>
      <c r="Z322" s="71">
        <f t="shared" si="153"/>
        <v>0</v>
      </c>
      <c r="AA322" s="67">
        <f t="shared" si="154"/>
        <v>0</v>
      </c>
      <c r="AB322" s="67">
        <f t="shared" si="155"/>
        <v>0</v>
      </c>
      <c r="AC322" s="69">
        <f>IF(U322=7,IF(E322&gt;HORAS!$B$97,E322-HORAS!$B$97,0),IF(W322=FALSE,IF(E322&gt;HORAS!$B$97,E322-HORAS!$B$97,0),0))</f>
        <v>0</v>
      </c>
      <c r="AD322" s="71">
        <f t="shared" si="156"/>
        <v>0</v>
      </c>
      <c r="AE322" s="71">
        <f t="shared" si="157"/>
        <v>0</v>
      </c>
      <c r="AF322" s="68">
        <f>IF(AE322&lt;=HORAS!$B$115,0,IF(AE322&lt;=HORAS!$B$116,0.25,IF(AE322&lt;=HORAS!$B$117,0.5,IF(AE322&lt;=HORAS!$B$114,0.75,1))))</f>
        <v>0</v>
      </c>
      <c r="AG322" s="67">
        <f t="shared" si="158"/>
        <v>0</v>
      </c>
      <c r="AH322" s="67">
        <f>IF(AA322&gt;=8,IF(E322&lt;HORAS!$B$97,AF322,0),0)</f>
        <v>0</v>
      </c>
      <c r="AI322" s="67">
        <f>IF(E322&gt;=HORAS!$B$97,AF322,0)</f>
        <v>0</v>
      </c>
      <c r="AJ322" s="67">
        <f t="shared" si="140"/>
        <v>0</v>
      </c>
      <c r="AK322" s="67">
        <f t="shared" si="140"/>
        <v>0</v>
      </c>
      <c r="AL322" s="71">
        <f t="shared" si="159"/>
        <v>0</v>
      </c>
      <c r="AN322" s="59">
        <f t="shared" si="160"/>
        <v>0</v>
      </c>
      <c r="AO322" s="58">
        <f>IF(H322=1,IF(D322&lt;HORAS!$B$104,HORAS!$D$104-HORAS!$B$104,HORAS!$D$104-D322),0)</f>
        <v>0</v>
      </c>
      <c r="AP322" s="58">
        <f>IF(H322=1,IF(E322&gt;HORAS!$C$104,HORAS!$C$104,E322),0)</f>
        <v>0</v>
      </c>
      <c r="AQ322" s="58">
        <f t="shared" si="161"/>
        <v>0</v>
      </c>
      <c r="AR322" s="72">
        <f t="shared" si="162"/>
        <v>0</v>
      </c>
      <c r="AS322" s="72">
        <f t="shared" si="163"/>
        <v>0</v>
      </c>
      <c r="AT322" s="68">
        <f>IF(AS322&lt;=HORAS!$B$115,0,IF(AS322&lt;=HORAS!$B$116,0.25,IF(AS322&lt;=HORAS!$B$117,0.5,IF(AS322&lt;=HORAS!$B$114,0.75,1))))</f>
        <v>0</v>
      </c>
      <c r="AU322" s="67">
        <f t="shared" si="164"/>
        <v>0</v>
      </c>
      <c r="AV322" s="59">
        <f>IF(H322=1,IF(E322&gt;HORAS!$C$104,E322-HORAS!$C$104),0)</f>
        <v>0</v>
      </c>
      <c r="AW322" s="67">
        <f t="shared" si="165"/>
        <v>0</v>
      </c>
      <c r="AX322" s="67">
        <f t="shared" si="166"/>
        <v>0</v>
      </c>
      <c r="AY322" s="68">
        <f>IF(AX322&lt;=HORAS!$B$115,0,IF(AX322&lt;=HORAS!$B$116,0.25,IF(AX322&lt;=HORAS!$B$117,0.5,IF(AX322&lt;=HORAS!$B$114,0.75,1))))</f>
        <v>0</v>
      </c>
      <c r="AZ322" s="67">
        <f t="shared" si="167"/>
        <v>0</v>
      </c>
      <c r="BA322" s="67"/>
    </row>
    <row r="323" spans="1:53" s="72" customFormat="1" hidden="1" x14ac:dyDescent="0.2">
      <c r="A323" s="64" t="s">
        <v>237</v>
      </c>
      <c r="B323" s="64" t="s">
        <v>55</v>
      </c>
      <c r="C323" s="61"/>
      <c r="D323" s="62"/>
      <c r="E323" s="59"/>
      <c r="F323" s="66">
        <f>IF(G323=1,0,IF(E323&gt;HORAS!$B$96,E323-HORAS!$B$96,))</f>
        <v>0</v>
      </c>
      <c r="G323" s="67">
        <f t="shared" si="141"/>
        <v>0</v>
      </c>
      <c r="H323" s="67">
        <f>IF(D323&gt;=HORAS!$B$103,1,0)</f>
        <v>0</v>
      </c>
      <c r="I323" s="68">
        <f t="shared" si="142"/>
        <v>0</v>
      </c>
      <c r="J323" s="68">
        <f>IF(I323&lt;=HORAS!$B$115,0,IF(I323&lt;=HORAS!$B$116,0.25,IF(I323&lt;=HORAS!$B$117,0.5,IF(I323&lt;=HORAS!$B$114,0.75,1))))</f>
        <v>0</v>
      </c>
      <c r="K323" s="69">
        <f>IF(G323=1,0,IF(E323&gt;HORAS!$B$97,E323-HORAS!$B$97,0))</f>
        <v>0</v>
      </c>
      <c r="L323" s="68">
        <f t="shared" si="143"/>
        <v>0</v>
      </c>
      <c r="M323" s="68">
        <f t="shared" si="144"/>
        <v>0</v>
      </c>
      <c r="N323" s="67">
        <f t="shared" si="145"/>
        <v>0</v>
      </c>
      <c r="O323" s="67">
        <f>IF(E323&lt;HORAS!$B$97,J323,0)</f>
        <v>0</v>
      </c>
      <c r="P323" s="67">
        <f t="shared" si="146"/>
        <v>0</v>
      </c>
      <c r="Q323" s="67">
        <f>IF(E323&gt;HORAS!$B$97,J323,0)</f>
        <v>0</v>
      </c>
      <c r="R323" s="67">
        <f t="shared" si="147"/>
        <v>0</v>
      </c>
      <c r="S323" s="67">
        <f t="shared" si="148"/>
        <v>0</v>
      </c>
      <c r="T323" s="67"/>
      <c r="U323" s="67">
        <f t="shared" si="149"/>
        <v>6</v>
      </c>
      <c r="V323" s="70" t="e">
        <f>VLOOKUP(C323,HORAS!$A$120:$A$137,1,FALSE)</f>
        <v>#N/A</v>
      </c>
      <c r="W323" s="67" t="b">
        <f t="shared" si="150"/>
        <v>1</v>
      </c>
      <c r="X323" s="59">
        <f t="shared" si="151"/>
        <v>0</v>
      </c>
      <c r="Y323" s="71">
        <f t="shared" si="152"/>
        <v>0</v>
      </c>
      <c r="Z323" s="71">
        <f t="shared" si="153"/>
        <v>0</v>
      </c>
      <c r="AA323" s="67">
        <f t="shared" si="154"/>
        <v>0</v>
      </c>
      <c r="AB323" s="67">
        <f t="shared" si="155"/>
        <v>0</v>
      </c>
      <c r="AC323" s="69">
        <f>IF(U323=7,IF(E323&gt;HORAS!$B$97,E323-HORAS!$B$97,0),IF(W323=FALSE,IF(E323&gt;HORAS!$B$97,E323-HORAS!$B$97,0),0))</f>
        <v>0</v>
      </c>
      <c r="AD323" s="71">
        <f t="shared" si="156"/>
        <v>0</v>
      </c>
      <c r="AE323" s="71">
        <f t="shared" si="157"/>
        <v>0</v>
      </c>
      <c r="AF323" s="68">
        <f>IF(AE323&lt;=HORAS!$B$115,0,IF(AE323&lt;=HORAS!$B$116,0.25,IF(AE323&lt;=HORAS!$B$117,0.5,IF(AE323&lt;=HORAS!$B$114,0.75,1))))</f>
        <v>0</v>
      </c>
      <c r="AG323" s="67">
        <f t="shared" si="158"/>
        <v>0</v>
      </c>
      <c r="AH323" s="67">
        <f>IF(AA323&gt;=8,IF(E323&lt;HORAS!$B$97,AF323,0),0)</f>
        <v>0</v>
      </c>
      <c r="AI323" s="67">
        <f>IF(E323&gt;=HORAS!$B$97,AF323,0)</f>
        <v>0</v>
      </c>
      <c r="AJ323" s="67">
        <f t="shared" si="140"/>
        <v>0</v>
      </c>
      <c r="AK323" s="67">
        <f t="shared" si="140"/>
        <v>0</v>
      </c>
      <c r="AL323" s="71">
        <f t="shared" si="159"/>
        <v>0</v>
      </c>
      <c r="AN323" s="59">
        <f t="shared" si="160"/>
        <v>0</v>
      </c>
      <c r="AO323" s="58">
        <f>IF(H323=1,IF(D323&lt;HORAS!$B$104,HORAS!$D$104-HORAS!$B$104,HORAS!$D$104-D323),0)</f>
        <v>0</v>
      </c>
      <c r="AP323" s="58">
        <f>IF(H323=1,IF(E323&gt;HORAS!$C$104,HORAS!$C$104,E323),0)</f>
        <v>0</v>
      </c>
      <c r="AQ323" s="58">
        <f t="shared" si="161"/>
        <v>0</v>
      </c>
      <c r="AR323" s="72">
        <f t="shared" si="162"/>
        <v>0</v>
      </c>
      <c r="AS323" s="72">
        <f t="shared" si="163"/>
        <v>0</v>
      </c>
      <c r="AT323" s="68">
        <f>IF(AS323&lt;=HORAS!$B$115,0,IF(AS323&lt;=HORAS!$B$116,0.25,IF(AS323&lt;=HORAS!$B$117,0.5,IF(AS323&lt;=HORAS!$B$114,0.75,1))))</f>
        <v>0</v>
      </c>
      <c r="AU323" s="67">
        <f t="shared" si="164"/>
        <v>0</v>
      </c>
      <c r="AV323" s="59">
        <f>IF(H323=1,IF(E323&gt;HORAS!$C$104,E323-HORAS!$C$104),0)</f>
        <v>0</v>
      </c>
      <c r="AW323" s="67">
        <f t="shared" si="165"/>
        <v>0</v>
      </c>
      <c r="AX323" s="67">
        <f t="shared" si="166"/>
        <v>0</v>
      </c>
      <c r="AY323" s="68">
        <f>IF(AX323&lt;=HORAS!$B$115,0,IF(AX323&lt;=HORAS!$B$116,0.25,IF(AX323&lt;=HORAS!$B$117,0.5,IF(AX323&lt;=HORAS!$B$114,0.75,1))))</f>
        <v>0</v>
      </c>
      <c r="AZ323" s="67">
        <f t="shared" si="167"/>
        <v>0</v>
      </c>
      <c r="BA323" s="67"/>
    </row>
    <row r="324" spans="1:53" s="72" customFormat="1" hidden="1" x14ac:dyDescent="0.2">
      <c r="A324" s="73" t="s">
        <v>241</v>
      </c>
      <c r="B324" s="64" t="s">
        <v>7</v>
      </c>
      <c r="C324" s="61"/>
      <c r="D324" s="62"/>
      <c r="E324" s="59"/>
      <c r="F324" s="66">
        <f>IF(G324=1,0,IF(E324&gt;HORAS!$B$96,E324-HORAS!$B$96,))</f>
        <v>0</v>
      </c>
      <c r="G324" s="67">
        <f t="shared" si="141"/>
        <v>0</v>
      </c>
      <c r="H324" s="67">
        <f>IF(D324&gt;=HORAS!$B$103,1,0)</f>
        <v>0</v>
      </c>
      <c r="I324" s="68">
        <f t="shared" si="142"/>
        <v>0</v>
      </c>
      <c r="J324" s="68">
        <f>IF(I324&lt;=HORAS!$B$115,0,IF(I324&lt;=HORAS!$B$116,0.25,IF(I324&lt;=HORAS!$B$117,0.5,IF(I324&lt;=HORAS!$B$114,0.75,1))))</f>
        <v>0</v>
      </c>
      <c r="K324" s="69">
        <f>IF(G324=1,0,IF(E324&gt;HORAS!$B$97,E324-HORAS!$B$97,0))</f>
        <v>0</v>
      </c>
      <c r="L324" s="68">
        <f t="shared" si="143"/>
        <v>0</v>
      </c>
      <c r="M324" s="68">
        <f t="shared" si="144"/>
        <v>0</v>
      </c>
      <c r="N324" s="67">
        <f t="shared" si="145"/>
        <v>0</v>
      </c>
      <c r="O324" s="67">
        <f>IF(E324&lt;HORAS!$B$97,J324,0)</f>
        <v>0</v>
      </c>
      <c r="P324" s="67">
        <f t="shared" si="146"/>
        <v>0</v>
      </c>
      <c r="Q324" s="67">
        <f>IF(E324&gt;HORAS!$B$97,J324,0)</f>
        <v>0</v>
      </c>
      <c r="R324" s="67">
        <f t="shared" ref="R324:R387" si="168">N324+O324</f>
        <v>0</v>
      </c>
      <c r="S324" s="67">
        <f t="shared" si="148"/>
        <v>0</v>
      </c>
      <c r="T324" s="67"/>
      <c r="U324" s="67">
        <f t="shared" si="149"/>
        <v>6</v>
      </c>
      <c r="V324" s="70" t="e">
        <f>VLOOKUP(C324,HORAS!$A$120:$A$137,1,FALSE)</f>
        <v>#N/A</v>
      </c>
      <c r="W324" s="67" t="b">
        <f t="shared" si="150"/>
        <v>1</v>
      </c>
      <c r="X324" s="59">
        <f t="shared" si="151"/>
        <v>0</v>
      </c>
      <c r="Y324" s="71">
        <f t="shared" si="152"/>
        <v>0</v>
      </c>
      <c r="Z324" s="71">
        <f t="shared" si="153"/>
        <v>0</v>
      </c>
      <c r="AA324" s="67">
        <f t="shared" si="154"/>
        <v>0</v>
      </c>
      <c r="AB324" s="67">
        <f t="shared" si="155"/>
        <v>0</v>
      </c>
      <c r="AC324" s="69">
        <f>IF(U324=7,IF(E324&gt;HORAS!$B$97,E324-HORAS!$B$97,0),IF(W324=FALSE,IF(E324&gt;HORAS!$B$97,E324-HORAS!$B$97,0),0))</f>
        <v>0</v>
      </c>
      <c r="AD324" s="71">
        <f t="shared" si="156"/>
        <v>0</v>
      </c>
      <c r="AE324" s="71">
        <f t="shared" si="157"/>
        <v>0</v>
      </c>
      <c r="AF324" s="68">
        <f>IF(AE324&lt;=HORAS!$B$115,0,IF(AE324&lt;=HORAS!$B$116,0.25,IF(AE324&lt;=HORAS!$B$117,0.5,IF(AE324&lt;=HORAS!$B$114,0.75,1))))</f>
        <v>0</v>
      </c>
      <c r="AG324" s="67">
        <f t="shared" si="158"/>
        <v>0</v>
      </c>
      <c r="AH324" s="67">
        <f>IF(AA324&gt;=8,IF(E324&lt;HORAS!$B$97,AF324,0),0)</f>
        <v>0</v>
      </c>
      <c r="AI324" s="67">
        <f>IF(E324&gt;=HORAS!$B$97,AF324,0)</f>
        <v>0</v>
      </c>
      <c r="AJ324" s="67">
        <f t="shared" ref="AJ324:AK340" si="169">AA324+AG324</f>
        <v>0</v>
      </c>
      <c r="AK324" s="67">
        <f t="shared" si="169"/>
        <v>0</v>
      </c>
      <c r="AL324" s="71">
        <f t="shared" si="159"/>
        <v>0</v>
      </c>
      <c r="AN324" s="59">
        <f t="shared" si="160"/>
        <v>0</v>
      </c>
      <c r="AO324" s="58">
        <f>IF(H324=1,IF(D324&lt;HORAS!$B$104,HORAS!$D$104-HORAS!$B$104,HORAS!$D$104-D324),0)</f>
        <v>0</v>
      </c>
      <c r="AP324" s="58">
        <f>IF(H324=1,IF(E324&gt;HORAS!$C$104,HORAS!$C$104,E324),0)</f>
        <v>0</v>
      </c>
      <c r="AQ324" s="58">
        <f t="shared" si="161"/>
        <v>0</v>
      </c>
      <c r="AR324" s="72">
        <f t="shared" si="162"/>
        <v>0</v>
      </c>
      <c r="AS324" s="72">
        <f t="shared" si="163"/>
        <v>0</v>
      </c>
      <c r="AT324" s="68">
        <f>IF(AS324&lt;=HORAS!$B$115,0,IF(AS324&lt;=HORAS!$B$116,0.25,IF(AS324&lt;=HORAS!$B$117,0.5,IF(AS324&lt;=HORAS!$B$114,0.75,1))))</f>
        <v>0</v>
      </c>
      <c r="AU324" s="67">
        <f t="shared" si="164"/>
        <v>0</v>
      </c>
      <c r="AV324" s="59">
        <f>IF(H324=1,IF(E324&gt;HORAS!$C$104,E324-HORAS!$C$104),0)</f>
        <v>0</v>
      </c>
      <c r="AW324" s="67">
        <f t="shared" si="165"/>
        <v>0</v>
      </c>
      <c r="AX324" s="67">
        <f t="shared" si="166"/>
        <v>0</v>
      </c>
      <c r="AY324" s="68">
        <f>IF(AX324&lt;=HORAS!$B$115,0,IF(AX324&lt;=HORAS!$B$116,0.25,IF(AX324&lt;=HORAS!$B$117,0.5,IF(AX324&lt;=HORAS!$B$114,0.75,1))))</f>
        <v>0</v>
      </c>
      <c r="AZ324" s="67">
        <f t="shared" si="167"/>
        <v>0</v>
      </c>
      <c r="BA324" s="67"/>
    </row>
    <row r="325" spans="1:53" s="72" customFormat="1" hidden="1" x14ac:dyDescent="0.2">
      <c r="A325" s="73" t="s">
        <v>241</v>
      </c>
      <c r="B325" s="64" t="s">
        <v>7</v>
      </c>
      <c r="C325" s="61"/>
      <c r="D325" s="62"/>
      <c r="E325" s="59"/>
      <c r="F325" s="66">
        <f>IF(G325=1,0,IF(E325&gt;HORAS!$B$96,E325-HORAS!$B$96,))</f>
        <v>0</v>
      </c>
      <c r="G325" s="67">
        <f t="shared" si="141"/>
        <v>0</v>
      </c>
      <c r="H325" s="67">
        <f>IF(D325&gt;=HORAS!$B$103,1,0)</f>
        <v>0</v>
      </c>
      <c r="I325" s="68">
        <f t="shared" si="142"/>
        <v>0</v>
      </c>
      <c r="J325" s="68">
        <f>IF(I325&lt;=HORAS!$B$115,0,IF(I325&lt;=HORAS!$B$116,0.25,IF(I325&lt;=HORAS!$B$117,0.5,IF(I325&lt;=HORAS!$B$114,0.75,1))))</f>
        <v>0</v>
      </c>
      <c r="K325" s="69">
        <f>IF(G325=1,0,IF(E325&gt;HORAS!$B$97,E325-HORAS!$B$97,0))</f>
        <v>0</v>
      </c>
      <c r="L325" s="68">
        <f t="shared" si="143"/>
        <v>0</v>
      </c>
      <c r="M325" s="68">
        <f t="shared" si="144"/>
        <v>0</v>
      </c>
      <c r="N325" s="67">
        <f t="shared" si="145"/>
        <v>0</v>
      </c>
      <c r="O325" s="67">
        <f>IF(E325&lt;HORAS!$B$97,J325,0)</f>
        <v>0</v>
      </c>
      <c r="P325" s="67">
        <f t="shared" si="146"/>
        <v>0</v>
      </c>
      <c r="Q325" s="67">
        <f>IF(E325&gt;HORAS!$B$97,J325,0)</f>
        <v>0</v>
      </c>
      <c r="R325" s="67">
        <f t="shared" si="168"/>
        <v>0</v>
      </c>
      <c r="S325" s="67">
        <f t="shared" si="148"/>
        <v>0</v>
      </c>
      <c r="T325" s="67"/>
      <c r="U325" s="67">
        <f t="shared" si="149"/>
        <v>6</v>
      </c>
      <c r="V325" s="70" t="e">
        <f>VLOOKUP(C325,HORAS!$A$120:$A$137,1,FALSE)</f>
        <v>#N/A</v>
      </c>
      <c r="W325" s="67" t="b">
        <f t="shared" si="150"/>
        <v>1</v>
      </c>
      <c r="X325" s="59">
        <f t="shared" si="151"/>
        <v>0</v>
      </c>
      <c r="Y325" s="71">
        <f t="shared" si="152"/>
        <v>0</v>
      </c>
      <c r="Z325" s="71">
        <f t="shared" si="153"/>
        <v>0</v>
      </c>
      <c r="AA325" s="67">
        <f t="shared" si="154"/>
        <v>0</v>
      </c>
      <c r="AB325" s="67">
        <f t="shared" si="155"/>
        <v>0</v>
      </c>
      <c r="AC325" s="69">
        <f>IF(U325=7,IF(E325&gt;HORAS!$B$97,E325-HORAS!$B$97,0),IF(W325=FALSE,IF(E325&gt;HORAS!$B$97,E325-HORAS!$B$97,0),0))</f>
        <v>0</v>
      </c>
      <c r="AD325" s="71">
        <f t="shared" si="156"/>
        <v>0</v>
      </c>
      <c r="AE325" s="71">
        <f t="shared" si="157"/>
        <v>0</v>
      </c>
      <c r="AF325" s="68">
        <f>IF(AE325&lt;=HORAS!$B$115,0,IF(AE325&lt;=HORAS!$B$116,0.25,IF(AE325&lt;=HORAS!$B$117,0.5,IF(AE325&lt;=HORAS!$B$114,0.75,1))))</f>
        <v>0</v>
      </c>
      <c r="AG325" s="67">
        <f t="shared" si="158"/>
        <v>0</v>
      </c>
      <c r="AH325" s="67">
        <f>IF(AA325&gt;=8,IF(E325&lt;HORAS!$B$97,AF325,0),0)</f>
        <v>0</v>
      </c>
      <c r="AI325" s="67">
        <f>IF(E325&gt;=HORAS!$B$97,AF325,0)</f>
        <v>0</v>
      </c>
      <c r="AJ325" s="67">
        <f t="shared" si="169"/>
        <v>0</v>
      </c>
      <c r="AK325" s="67">
        <f t="shared" si="169"/>
        <v>0</v>
      </c>
      <c r="AL325" s="71">
        <f t="shared" si="159"/>
        <v>0</v>
      </c>
      <c r="AN325" s="59">
        <f t="shared" si="160"/>
        <v>0</v>
      </c>
      <c r="AO325" s="58">
        <f>IF(H325=1,IF(D325&lt;HORAS!$B$104,HORAS!$D$104-HORAS!$B$104,HORAS!$D$104-D325),0)</f>
        <v>0</v>
      </c>
      <c r="AP325" s="58">
        <f>IF(H325=1,IF(E325&gt;HORAS!$C$104,HORAS!$C$104,E325),0)</f>
        <v>0</v>
      </c>
      <c r="AQ325" s="58">
        <f t="shared" si="161"/>
        <v>0</v>
      </c>
      <c r="AR325" s="72">
        <f t="shared" si="162"/>
        <v>0</v>
      </c>
      <c r="AS325" s="72">
        <f t="shared" si="163"/>
        <v>0</v>
      </c>
      <c r="AT325" s="68">
        <f>IF(AS325&lt;=HORAS!$B$115,0,IF(AS325&lt;=HORAS!$B$116,0.25,IF(AS325&lt;=HORAS!$B$117,0.5,IF(AS325&lt;=HORAS!$B$114,0.75,1))))</f>
        <v>0</v>
      </c>
      <c r="AU325" s="67">
        <f t="shared" si="164"/>
        <v>0</v>
      </c>
      <c r="AV325" s="59">
        <f>IF(H325=1,IF(E325&gt;HORAS!$C$104,E325-HORAS!$C$104),0)</f>
        <v>0</v>
      </c>
      <c r="AW325" s="67">
        <f t="shared" si="165"/>
        <v>0</v>
      </c>
      <c r="AX325" s="67">
        <f t="shared" si="166"/>
        <v>0</v>
      </c>
      <c r="AY325" s="68">
        <f>IF(AX325&lt;=HORAS!$B$115,0,IF(AX325&lt;=HORAS!$B$116,0.25,IF(AX325&lt;=HORAS!$B$117,0.5,IF(AX325&lt;=HORAS!$B$114,0.75,1))))</f>
        <v>0</v>
      </c>
      <c r="AZ325" s="67">
        <f t="shared" si="167"/>
        <v>0</v>
      </c>
      <c r="BA325" s="67"/>
    </row>
    <row r="326" spans="1:53" s="72" customFormat="1" hidden="1" x14ac:dyDescent="0.2">
      <c r="A326" s="73" t="s">
        <v>241</v>
      </c>
      <c r="B326" s="64" t="s">
        <v>7</v>
      </c>
      <c r="C326" s="61"/>
      <c r="D326" s="62"/>
      <c r="E326" s="59"/>
      <c r="F326" s="66">
        <f>IF(G326=1,0,IF(E326&gt;HORAS!$B$96,E326-HORAS!$B$96,))</f>
        <v>0</v>
      </c>
      <c r="G326" s="67">
        <f t="shared" si="141"/>
        <v>0</v>
      </c>
      <c r="H326" s="67">
        <f>IF(D326&gt;=HORAS!$B$103,1,0)</f>
        <v>0</v>
      </c>
      <c r="I326" s="68">
        <f t="shared" si="142"/>
        <v>0</v>
      </c>
      <c r="J326" s="68">
        <f>IF(I326&lt;=HORAS!$B$115,0,IF(I326&lt;=HORAS!$B$116,0.25,IF(I326&lt;=HORAS!$B$117,0.5,IF(I326&lt;=HORAS!$B$114,0.75,1))))</f>
        <v>0</v>
      </c>
      <c r="K326" s="69">
        <f>IF(G326=1,0,IF(E326&gt;HORAS!$B$97,E326-HORAS!$B$97,0))</f>
        <v>0</v>
      </c>
      <c r="L326" s="68">
        <f t="shared" si="143"/>
        <v>0</v>
      </c>
      <c r="M326" s="68">
        <f t="shared" si="144"/>
        <v>0</v>
      </c>
      <c r="N326" s="67">
        <f t="shared" si="145"/>
        <v>0</v>
      </c>
      <c r="O326" s="67">
        <f>IF(E326&lt;HORAS!$B$97,J326,0)</f>
        <v>0</v>
      </c>
      <c r="P326" s="67">
        <f t="shared" si="146"/>
        <v>0</v>
      </c>
      <c r="Q326" s="67">
        <f>IF(E326&gt;HORAS!$B$97,J326,0)</f>
        <v>0</v>
      </c>
      <c r="R326" s="67">
        <f t="shared" si="168"/>
        <v>0</v>
      </c>
      <c r="S326" s="67">
        <f t="shared" si="148"/>
        <v>0</v>
      </c>
      <c r="T326" s="67"/>
      <c r="U326" s="67">
        <f t="shared" si="149"/>
        <v>6</v>
      </c>
      <c r="V326" s="70" t="e">
        <f>VLOOKUP(C326,HORAS!$A$120:$A$137,1,FALSE)</f>
        <v>#N/A</v>
      </c>
      <c r="W326" s="67" t="b">
        <f t="shared" si="150"/>
        <v>1</v>
      </c>
      <c r="X326" s="59">
        <f t="shared" si="151"/>
        <v>0</v>
      </c>
      <c r="Y326" s="71">
        <f t="shared" si="152"/>
        <v>0</v>
      </c>
      <c r="Z326" s="71">
        <f t="shared" si="153"/>
        <v>0</v>
      </c>
      <c r="AA326" s="67">
        <f t="shared" si="154"/>
        <v>0</v>
      </c>
      <c r="AB326" s="67">
        <f t="shared" si="155"/>
        <v>0</v>
      </c>
      <c r="AC326" s="69">
        <f>IF(U326=7,IF(E326&gt;HORAS!$B$97,E326-HORAS!$B$97,0),IF(W326=FALSE,IF(E326&gt;HORAS!$B$97,E326-HORAS!$B$97,0),0))</f>
        <v>0</v>
      </c>
      <c r="AD326" s="71">
        <f t="shared" si="156"/>
        <v>0</v>
      </c>
      <c r="AE326" s="71">
        <f t="shared" si="157"/>
        <v>0</v>
      </c>
      <c r="AF326" s="68">
        <f>IF(AE326&lt;=HORAS!$B$115,0,IF(AE326&lt;=HORAS!$B$116,0.25,IF(AE326&lt;=HORAS!$B$117,0.5,IF(AE326&lt;=HORAS!$B$114,0.75,1))))</f>
        <v>0</v>
      </c>
      <c r="AG326" s="67">
        <f t="shared" si="158"/>
        <v>0</v>
      </c>
      <c r="AH326" s="67">
        <f>IF(AA326&gt;=8,IF(E326&lt;HORAS!$B$97,AF326,0),0)</f>
        <v>0</v>
      </c>
      <c r="AI326" s="67">
        <f>IF(E326&gt;=HORAS!$B$97,AF326,0)</f>
        <v>0</v>
      </c>
      <c r="AJ326" s="67">
        <f t="shared" si="169"/>
        <v>0</v>
      </c>
      <c r="AK326" s="67">
        <f t="shared" si="169"/>
        <v>0</v>
      </c>
      <c r="AL326" s="71">
        <f t="shared" si="159"/>
        <v>0</v>
      </c>
      <c r="AN326" s="59">
        <f t="shared" si="160"/>
        <v>0</v>
      </c>
      <c r="AO326" s="58">
        <f>IF(H326=1,IF(D326&lt;HORAS!$B$104,HORAS!$D$104-HORAS!$B$104,HORAS!$D$104-D326),0)</f>
        <v>0</v>
      </c>
      <c r="AP326" s="58">
        <f>IF(H326=1,IF(E326&gt;HORAS!$C$104,HORAS!$C$104,E326),0)</f>
        <v>0</v>
      </c>
      <c r="AQ326" s="58">
        <f t="shared" si="161"/>
        <v>0</v>
      </c>
      <c r="AR326" s="72">
        <f t="shared" si="162"/>
        <v>0</v>
      </c>
      <c r="AS326" s="72">
        <f t="shared" si="163"/>
        <v>0</v>
      </c>
      <c r="AT326" s="68">
        <f>IF(AS326&lt;=HORAS!$B$115,0,IF(AS326&lt;=HORAS!$B$116,0.25,IF(AS326&lt;=HORAS!$B$117,0.5,IF(AS326&lt;=HORAS!$B$114,0.75,1))))</f>
        <v>0</v>
      </c>
      <c r="AU326" s="67">
        <f t="shared" si="164"/>
        <v>0</v>
      </c>
      <c r="AV326" s="59">
        <f>IF(H326=1,IF(E326&gt;HORAS!$C$104,E326-HORAS!$C$104),0)</f>
        <v>0</v>
      </c>
      <c r="AW326" s="67">
        <f t="shared" si="165"/>
        <v>0</v>
      </c>
      <c r="AX326" s="67">
        <f t="shared" si="166"/>
        <v>0</v>
      </c>
      <c r="AY326" s="68">
        <f>IF(AX326&lt;=HORAS!$B$115,0,IF(AX326&lt;=HORAS!$B$116,0.25,IF(AX326&lt;=HORAS!$B$117,0.5,IF(AX326&lt;=HORAS!$B$114,0.75,1))))</f>
        <v>0</v>
      </c>
      <c r="AZ326" s="67">
        <f t="shared" si="167"/>
        <v>0</v>
      </c>
      <c r="BA326" s="67"/>
    </row>
    <row r="327" spans="1:53" s="72" customFormat="1" hidden="1" x14ac:dyDescent="0.2">
      <c r="A327" s="73" t="s">
        <v>241</v>
      </c>
      <c r="B327" s="64" t="s">
        <v>7</v>
      </c>
      <c r="C327" s="61"/>
      <c r="D327" s="62"/>
      <c r="E327" s="59"/>
      <c r="F327" s="66">
        <f>IF(G327=1,0,IF(E327&gt;HORAS!$B$96,E327-HORAS!$B$96,))</f>
        <v>0</v>
      </c>
      <c r="G327" s="67">
        <f t="shared" si="141"/>
        <v>0</v>
      </c>
      <c r="H327" s="67">
        <f>IF(D327&gt;=HORAS!$B$103,1,0)</f>
        <v>0</v>
      </c>
      <c r="I327" s="68">
        <f t="shared" si="142"/>
        <v>0</v>
      </c>
      <c r="J327" s="68">
        <f>IF(I327&lt;=HORAS!$B$115,0,IF(I327&lt;=HORAS!$B$116,0.25,IF(I327&lt;=HORAS!$B$117,0.5,IF(I327&lt;=HORAS!$B$114,0.75,1))))</f>
        <v>0</v>
      </c>
      <c r="K327" s="69">
        <f>IF(G327=1,0,IF(E327&gt;HORAS!$B$97,E327-HORAS!$B$97,0))</f>
        <v>0</v>
      </c>
      <c r="L327" s="68">
        <f t="shared" si="143"/>
        <v>0</v>
      </c>
      <c r="M327" s="68">
        <f t="shared" si="144"/>
        <v>0</v>
      </c>
      <c r="N327" s="67">
        <f t="shared" si="145"/>
        <v>0</v>
      </c>
      <c r="O327" s="67">
        <f>IF(E327&lt;HORAS!$B$97,J327,0)</f>
        <v>0</v>
      </c>
      <c r="P327" s="67">
        <f t="shared" si="146"/>
        <v>0</v>
      </c>
      <c r="Q327" s="67">
        <f>IF(E327&gt;HORAS!$B$97,J327,0)</f>
        <v>0</v>
      </c>
      <c r="R327" s="67">
        <f t="shared" si="168"/>
        <v>0</v>
      </c>
      <c r="S327" s="67">
        <f t="shared" si="148"/>
        <v>0</v>
      </c>
      <c r="T327" s="67"/>
      <c r="U327" s="67">
        <f t="shared" si="149"/>
        <v>6</v>
      </c>
      <c r="V327" s="70" t="e">
        <f>VLOOKUP(C327,HORAS!$A$120:$A$137,1,FALSE)</f>
        <v>#N/A</v>
      </c>
      <c r="W327" s="67" t="b">
        <f t="shared" si="150"/>
        <v>1</v>
      </c>
      <c r="X327" s="59">
        <f t="shared" si="151"/>
        <v>0</v>
      </c>
      <c r="Y327" s="71">
        <f t="shared" si="152"/>
        <v>0</v>
      </c>
      <c r="Z327" s="71">
        <f t="shared" si="153"/>
        <v>0</v>
      </c>
      <c r="AA327" s="67">
        <f t="shared" si="154"/>
        <v>0</v>
      </c>
      <c r="AB327" s="67">
        <f t="shared" si="155"/>
        <v>0</v>
      </c>
      <c r="AC327" s="69">
        <f>IF(U327=7,IF(E327&gt;HORAS!$B$97,E327-HORAS!$B$97,0),IF(W327=FALSE,IF(E327&gt;HORAS!$B$97,E327-HORAS!$B$97,0),0))</f>
        <v>0</v>
      </c>
      <c r="AD327" s="71">
        <f t="shared" si="156"/>
        <v>0</v>
      </c>
      <c r="AE327" s="71">
        <f t="shared" si="157"/>
        <v>0</v>
      </c>
      <c r="AF327" s="68">
        <f>IF(AE327&lt;=HORAS!$B$115,0,IF(AE327&lt;=HORAS!$B$116,0.25,IF(AE327&lt;=HORAS!$B$117,0.5,IF(AE327&lt;=HORAS!$B$114,0.75,1))))</f>
        <v>0</v>
      </c>
      <c r="AG327" s="67">
        <f t="shared" si="158"/>
        <v>0</v>
      </c>
      <c r="AH327" s="67">
        <f>IF(AA327&gt;=8,IF(E327&lt;HORAS!$B$97,AF327,0),0)</f>
        <v>0</v>
      </c>
      <c r="AI327" s="67">
        <f>IF(E327&gt;=HORAS!$B$97,AF327,0)</f>
        <v>0</v>
      </c>
      <c r="AJ327" s="67">
        <f t="shared" si="169"/>
        <v>0</v>
      </c>
      <c r="AK327" s="67">
        <f t="shared" si="169"/>
        <v>0</v>
      </c>
      <c r="AL327" s="71">
        <f t="shared" si="159"/>
        <v>0</v>
      </c>
      <c r="AN327" s="59">
        <f t="shared" si="160"/>
        <v>0</v>
      </c>
      <c r="AO327" s="58">
        <f>IF(H327=1,IF(D327&lt;HORAS!$B$104,HORAS!$D$104-HORAS!$B$104,HORAS!$D$104-D327),0)</f>
        <v>0</v>
      </c>
      <c r="AP327" s="58">
        <f>IF(H327=1,IF(E327&gt;HORAS!$C$104,HORAS!$C$104,E327),0)</f>
        <v>0</v>
      </c>
      <c r="AQ327" s="58">
        <f t="shared" si="161"/>
        <v>0</v>
      </c>
      <c r="AR327" s="72">
        <f t="shared" si="162"/>
        <v>0</v>
      </c>
      <c r="AS327" s="72">
        <f t="shared" si="163"/>
        <v>0</v>
      </c>
      <c r="AT327" s="68">
        <f>IF(AS327&lt;=HORAS!$B$115,0,IF(AS327&lt;=HORAS!$B$116,0.25,IF(AS327&lt;=HORAS!$B$117,0.5,IF(AS327&lt;=HORAS!$B$114,0.75,1))))</f>
        <v>0</v>
      </c>
      <c r="AU327" s="67">
        <f t="shared" si="164"/>
        <v>0</v>
      </c>
      <c r="AV327" s="59">
        <f>IF(H327=1,IF(E327&gt;HORAS!$C$104,E327-HORAS!$C$104),0)</f>
        <v>0</v>
      </c>
      <c r="AW327" s="67">
        <f t="shared" si="165"/>
        <v>0</v>
      </c>
      <c r="AX327" s="67">
        <f t="shared" si="166"/>
        <v>0</v>
      </c>
      <c r="AY327" s="68">
        <f>IF(AX327&lt;=HORAS!$B$115,0,IF(AX327&lt;=HORAS!$B$116,0.25,IF(AX327&lt;=HORAS!$B$117,0.5,IF(AX327&lt;=HORAS!$B$114,0.75,1))))</f>
        <v>0</v>
      </c>
      <c r="AZ327" s="67">
        <f t="shared" si="167"/>
        <v>0</v>
      </c>
      <c r="BA327" s="67"/>
    </row>
    <row r="328" spans="1:53" s="72" customFormat="1" hidden="1" x14ac:dyDescent="0.2">
      <c r="A328" s="73" t="s">
        <v>241</v>
      </c>
      <c r="B328" s="64" t="s">
        <v>7</v>
      </c>
      <c r="C328" s="61"/>
      <c r="D328" s="62"/>
      <c r="E328" s="59"/>
      <c r="F328" s="66">
        <f>IF(G328=1,0,IF(E328&gt;HORAS!$B$96,E328-HORAS!$B$96,))</f>
        <v>0</v>
      </c>
      <c r="G328" s="67">
        <f t="shared" si="141"/>
        <v>0</v>
      </c>
      <c r="H328" s="67">
        <f>IF(D328&gt;=HORAS!$B$103,1,0)</f>
        <v>0</v>
      </c>
      <c r="I328" s="68">
        <f t="shared" si="142"/>
        <v>0</v>
      </c>
      <c r="J328" s="68">
        <f>IF(I328&lt;=HORAS!$B$115,0,IF(I328&lt;=HORAS!$B$116,0.25,IF(I328&lt;=HORAS!$B$117,0.5,IF(I328&lt;=HORAS!$B$114,0.75,1))))</f>
        <v>0</v>
      </c>
      <c r="K328" s="69">
        <f>IF(G328=1,0,IF(E328&gt;HORAS!$B$97,E328-HORAS!$B$97,0))</f>
        <v>0</v>
      </c>
      <c r="L328" s="68">
        <f t="shared" si="143"/>
        <v>0</v>
      </c>
      <c r="M328" s="68">
        <f t="shared" si="144"/>
        <v>0</v>
      </c>
      <c r="N328" s="67">
        <f t="shared" si="145"/>
        <v>0</v>
      </c>
      <c r="O328" s="67">
        <f>IF(E328&lt;HORAS!$B$97,J328,0)</f>
        <v>0</v>
      </c>
      <c r="P328" s="67">
        <f t="shared" si="146"/>
        <v>0</v>
      </c>
      <c r="Q328" s="67">
        <f>IF(E328&gt;HORAS!$B$97,J328,0)</f>
        <v>0</v>
      </c>
      <c r="R328" s="67">
        <f t="shared" si="168"/>
        <v>0</v>
      </c>
      <c r="S328" s="67">
        <f t="shared" si="148"/>
        <v>0</v>
      </c>
      <c r="T328" s="67"/>
      <c r="U328" s="67">
        <f t="shared" si="149"/>
        <v>6</v>
      </c>
      <c r="V328" s="70" t="e">
        <f>VLOOKUP(C328,HORAS!$A$120:$A$137,1,FALSE)</f>
        <v>#N/A</v>
      </c>
      <c r="W328" s="67" t="b">
        <f t="shared" si="150"/>
        <v>1</v>
      </c>
      <c r="X328" s="59">
        <f t="shared" si="151"/>
        <v>0</v>
      </c>
      <c r="Y328" s="71">
        <f t="shared" si="152"/>
        <v>0</v>
      </c>
      <c r="Z328" s="71">
        <f t="shared" si="153"/>
        <v>0</v>
      </c>
      <c r="AA328" s="67">
        <f t="shared" si="154"/>
        <v>0</v>
      </c>
      <c r="AB328" s="67">
        <f t="shared" si="155"/>
        <v>0</v>
      </c>
      <c r="AC328" s="69">
        <f>IF(U328=7,IF(E328&gt;HORAS!$B$97,E328-HORAS!$B$97,0),IF(W328=FALSE,IF(E328&gt;HORAS!$B$97,E328-HORAS!$B$97,0),0))</f>
        <v>0</v>
      </c>
      <c r="AD328" s="71">
        <f t="shared" si="156"/>
        <v>0</v>
      </c>
      <c r="AE328" s="71">
        <f t="shared" si="157"/>
        <v>0</v>
      </c>
      <c r="AF328" s="68">
        <f>IF(AE328&lt;=HORAS!$B$115,0,IF(AE328&lt;=HORAS!$B$116,0.25,IF(AE328&lt;=HORAS!$B$117,0.5,IF(AE328&lt;=HORAS!$B$114,0.75,1))))</f>
        <v>0</v>
      </c>
      <c r="AG328" s="67">
        <f t="shared" si="158"/>
        <v>0</v>
      </c>
      <c r="AH328" s="67">
        <f>IF(AA328&gt;=8,IF(E328&lt;HORAS!$B$97,AF328,0),0)</f>
        <v>0</v>
      </c>
      <c r="AI328" s="67">
        <f>IF(E328&gt;=HORAS!$B$97,AF328,0)</f>
        <v>0</v>
      </c>
      <c r="AJ328" s="67">
        <f t="shared" si="169"/>
        <v>0</v>
      </c>
      <c r="AK328" s="67">
        <f t="shared" si="169"/>
        <v>0</v>
      </c>
      <c r="AL328" s="71">
        <f t="shared" si="159"/>
        <v>0</v>
      </c>
      <c r="AN328" s="59">
        <f t="shared" si="160"/>
        <v>0</v>
      </c>
      <c r="AO328" s="58">
        <f>IF(H328=1,IF(D328&lt;HORAS!$B$104,HORAS!$D$104-HORAS!$B$104,HORAS!$D$104-D328),0)</f>
        <v>0</v>
      </c>
      <c r="AP328" s="58">
        <f>IF(H328=1,IF(E328&gt;HORAS!$C$104,HORAS!$C$104,E328),0)</f>
        <v>0</v>
      </c>
      <c r="AQ328" s="58">
        <f t="shared" si="161"/>
        <v>0</v>
      </c>
      <c r="AR328" s="72">
        <f t="shared" si="162"/>
        <v>0</v>
      </c>
      <c r="AS328" s="72">
        <f t="shared" si="163"/>
        <v>0</v>
      </c>
      <c r="AT328" s="68">
        <f>IF(AS328&lt;=HORAS!$B$115,0,IF(AS328&lt;=HORAS!$B$116,0.25,IF(AS328&lt;=HORAS!$B$117,0.5,IF(AS328&lt;=HORAS!$B$114,0.75,1))))</f>
        <v>0</v>
      </c>
      <c r="AU328" s="67">
        <f t="shared" si="164"/>
        <v>0</v>
      </c>
      <c r="AV328" s="59">
        <f>IF(H328=1,IF(E328&gt;HORAS!$C$104,E328-HORAS!$C$104),0)</f>
        <v>0</v>
      </c>
      <c r="AW328" s="67">
        <f t="shared" si="165"/>
        <v>0</v>
      </c>
      <c r="AX328" s="67">
        <f t="shared" si="166"/>
        <v>0</v>
      </c>
      <c r="AY328" s="68">
        <f>IF(AX328&lt;=HORAS!$B$115,0,IF(AX328&lt;=HORAS!$B$116,0.25,IF(AX328&lt;=HORAS!$B$117,0.5,IF(AX328&lt;=HORAS!$B$114,0.75,1))))</f>
        <v>0</v>
      </c>
      <c r="AZ328" s="67">
        <f t="shared" si="167"/>
        <v>0</v>
      </c>
      <c r="BA328" s="67"/>
    </row>
    <row r="329" spans="1:53" s="72" customFormat="1" hidden="1" x14ac:dyDescent="0.2">
      <c r="A329" s="73" t="s">
        <v>241</v>
      </c>
      <c r="B329" s="64" t="s">
        <v>7</v>
      </c>
      <c r="C329" s="61"/>
      <c r="D329" s="62"/>
      <c r="E329" s="59"/>
      <c r="F329" s="66">
        <f>IF(G329=1,0,IF(E329&gt;HORAS!$B$96,E329-HORAS!$B$96,))</f>
        <v>0</v>
      </c>
      <c r="G329" s="67">
        <f t="shared" si="141"/>
        <v>0</v>
      </c>
      <c r="H329" s="67">
        <f>IF(D329&gt;=HORAS!$B$103,1,0)</f>
        <v>0</v>
      </c>
      <c r="I329" s="68">
        <f t="shared" si="142"/>
        <v>0</v>
      </c>
      <c r="J329" s="68">
        <f>IF(I329&lt;=HORAS!$B$115,0,IF(I329&lt;=HORAS!$B$116,0.25,IF(I329&lt;=HORAS!$B$117,0.5,IF(I329&lt;=HORAS!$B$114,0.75,1))))</f>
        <v>0</v>
      </c>
      <c r="K329" s="69">
        <f>IF(G329=1,0,IF(E329&gt;HORAS!$B$97,E329-HORAS!$B$97,0))</f>
        <v>0</v>
      </c>
      <c r="L329" s="68">
        <f t="shared" si="143"/>
        <v>0</v>
      </c>
      <c r="M329" s="68">
        <f t="shared" si="144"/>
        <v>0</v>
      </c>
      <c r="N329" s="67">
        <f t="shared" si="145"/>
        <v>0</v>
      </c>
      <c r="O329" s="67">
        <f>IF(E329&lt;HORAS!$B$97,J329,0)</f>
        <v>0</v>
      </c>
      <c r="P329" s="67">
        <f t="shared" si="146"/>
        <v>0</v>
      </c>
      <c r="Q329" s="67">
        <f>IF(E329&gt;HORAS!$B$97,J329,0)</f>
        <v>0</v>
      </c>
      <c r="R329" s="67">
        <f t="shared" si="168"/>
        <v>0</v>
      </c>
      <c r="S329" s="67">
        <f t="shared" si="148"/>
        <v>0</v>
      </c>
      <c r="T329" s="67"/>
      <c r="U329" s="67">
        <f t="shared" si="149"/>
        <v>6</v>
      </c>
      <c r="V329" s="70" t="e">
        <f>VLOOKUP(C329,HORAS!$A$120:$A$137,1,FALSE)</f>
        <v>#N/A</v>
      </c>
      <c r="W329" s="67" t="b">
        <f t="shared" si="150"/>
        <v>1</v>
      </c>
      <c r="X329" s="59">
        <f t="shared" si="151"/>
        <v>0</v>
      </c>
      <c r="Y329" s="71">
        <f t="shared" si="152"/>
        <v>0</v>
      </c>
      <c r="Z329" s="71">
        <f t="shared" si="153"/>
        <v>0</v>
      </c>
      <c r="AA329" s="67">
        <f t="shared" si="154"/>
        <v>0</v>
      </c>
      <c r="AB329" s="67">
        <f t="shared" si="155"/>
        <v>0</v>
      </c>
      <c r="AC329" s="69">
        <f>IF(U329=7,IF(E329&gt;HORAS!$B$97,E329-HORAS!$B$97,0),IF(W329=FALSE,IF(E329&gt;HORAS!$B$97,E329-HORAS!$B$97,0),0))</f>
        <v>0</v>
      </c>
      <c r="AD329" s="71">
        <f t="shared" si="156"/>
        <v>0</v>
      </c>
      <c r="AE329" s="71">
        <f t="shared" si="157"/>
        <v>0</v>
      </c>
      <c r="AF329" s="68">
        <f>IF(AE329&lt;=HORAS!$B$115,0,IF(AE329&lt;=HORAS!$B$116,0.25,IF(AE329&lt;=HORAS!$B$117,0.5,IF(AE329&lt;=HORAS!$B$114,0.75,1))))</f>
        <v>0</v>
      </c>
      <c r="AG329" s="67">
        <f t="shared" si="158"/>
        <v>0</v>
      </c>
      <c r="AH329" s="67">
        <f>IF(AA329&gt;=8,IF(E329&lt;HORAS!$B$97,AF329,0),0)</f>
        <v>0</v>
      </c>
      <c r="AI329" s="67">
        <f>IF(E329&gt;=HORAS!$B$97,AF329,0)</f>
        <v>0</v>
      </c>
      <c r="AJ329" s="67">
        <f t="shared" si="169"/>
        <v>0</v>
      </c>
      <c r="AK329" s="67">
        <f t="shared" si="169"/>
        <v>0</v>
      </c>
      <c r="AL329" s="71">
        <f t="shared" si="159"/>
        <v>0</v>
      </c>
      <c r="AN329" s="59">
        <f t="shared" si="160"/>
        <v>0</v>
      </c>
      <c r="AO329" s="58">
        <f>IF(H329=1,IF(D329&lt;HORAS!$B$104,HORAS!$D$104-HORAS!$B$104,HORAS!$D$104-D329),0)</f>
        <v>0</v>
      </c>
      <c r="AP329" s="58">
        <f>IF(H329=1,IF(E329&gt;HORAS!$C$104,HORAS!$C$104,E329),0)</f>
        <v>0</v>
      </c>
      <c r="AQ329" s="58">
        <f t="shared" si="161"/>
        <v>0</v>
      </c>
      <c r="AR329" s="72">
        <f t="shared" si="162"/>
        <v>0</v>
      </c>
      <c r="AS329" s="72">
        <f t="shared" si="163"/>
        <v>0</v>
      </c>
      <c r="AT329" s="68">
        <f>IF(AS329&lt;=HORAS!$B$115,0,IF(AS329&lt;=HORAS!$B$116,0.25,IF(AS329&lt;=HORAS!$B$117,0.5,IF(AS329&lt;=HORAS!$B$114,0.75,1))))</f>
        <v>0</v>
      </c>
      <c r="AU329" s="67">
        <f t="shared" si="164"/>
        <v>0</v>
      </c>
      <c r="AV329" s="59">
        <f>IF(H329=1,IF(E329&gt;HORAS!$C$104,E329-HORAS!$C$104),0)</f>
        <v>0</v>
      </c>
      <c r="AW329" s="67">
        <f t="shared" si="165"/>
        <v>0</v>
      </c>
      <c r="AX329" s="67">
        <f t="shared" si="166"/>
        <v>0</v>
      </c>
      <c r="AY329" s="68">
        <f>IF(AX329&lt;=HORAS!$B$115,0,IF(AX329&lt;=HORAS!$B$116,0.25,IF(AX329&lt;=HORAS!$B$117,0.5,IF(AX329&lt;=HORAS!$B$114,0.75,1))))</f>
        <v>0</v>
      </c>
      <c r="AZ329" s="67">
        <f t="shared" si="167"/>
        <v>0</v>
      </c>
      <c r="BA329" s="67"/>
    </row>
    <row r="330" spans="1:53" s="72" customFormat="1" hidden="1" x14ac:dyDescent="0.2">
      <c r="A330" s="73" t="s">
        <v>241</v>
      </c>
      <c r="B330" s="64" t="s">
        <v>7</v>
      </c>
      <c r="C330" s="61"/>
      <c r="D330" s="62"/>
      <c r="E330" s="59"/>
      <c r="F330" s="66">
        <f>IF(G330=1,0,IF(E330&gt;HORAS!$B$96,E330-HORAS!$B$96,))</f>
        <v>0</v>
      </c>
      <c r="G330" s="67">
        <f t="shared" si="141"/>
        <v>0</v>
      </c>
      <c r="H330" s="67">
        <f>IF(D330&gt;=HORAS!$B$103,1,0)</f>
        <v>0</v>
      </c>
      <c r="I330" s="68">
        <f t="shared" si="142"/>
        <v>0</v>
      </c>
      <c r="J330" s="68">
        <f>IF(I330&lt;=HORAS!$B$115,0,IF(I330&lt;=HORAS!$B$116,0.25,IF(I330&lt;=HORAS!$B$117,0.5,IF(I330&lt;=HORAS!$B$114,0.75,1))))</f>
        <v>0</v>
      </c>
      <c r="K330" s="69">
        <f>IF(G330=1,0,IF(E330&gt;HORAS!$B$97,E330-HORAS!$B$97,0))</f>
        <v>0</v>
      </c>
      <c r="L330" s="68">
        <f t="shared" si="143"/>
        <v>0</v>
      </c>
      <c r="M330" s="68">
        <f t="shared" si="144"/>
        <v>0</v>
      </c>
      <c r="N330" s="67">
        <f t="shared" si="145"/>
        <v>0</v>
      </c>
      <c r="O330" s="67">
        <f>IF(E330&lt;HORAS!$B$97,J330,0)</f>
        <v>0</v>
      </c>
      <c r="P330" s="67">
        <f t="shared" si="146"/>
        <v>0</v>
      </c>
      <c r="Q330" s="67">
        <f>IF(E330&gt;HORAS!$B$97,J330,0)</f>
        <v>0</v>
      </c>
      <c r="R330" s="67">
        <f t="shared" si="168"/>
        <v>0</v>
      </c>
      <c r="S330" s="67">
        <f t="shared" si="148"/>
        <v>0</v>
      </c>
      <c r="T330" s="67"/>
      <c r="U330" s="67">
        <f t="shared" si="149"/>
        <v>6</v>
      </c>
      <c r="V330" s="70" t="e">
        <f>VLOOKUP(C330,HORAS!$A$120:$A$137,1,FALSE)</f>
        <v>#N/A</v>
      </c>
      <c r="W330" s="67" t="b">
        <f t="shared" si="150"/>
        <v>1</v>
      </c>
      <c r="X330" s="59">
        <f t="shared" si="151"/>
        <v>0</v>
      </c>
      <c r="Y330" s="71">
        <f t="shared" si="152"/>
        <v>0</v>
      </c>
      <c r="Z330" s="71">
        <f t="shared" si="153"/>
        <v>0</v>
      </c>
      <c r="AA330" s="67">
        <f t="shared" si="154"/>
        <v>0</v>
      </c>
      <c r="AB330" s="67">
        <f t="shared" si="155"/>
        <v>0</v>
      </c>
      <c r="AC330" s="69">
        <f>IF(U330=7,IF(E330&gt;HORAS!$B$97,E330-HORAS!$B$97,0),IF(W330=FALSE,IF(E330&gt;HORAS!$B$97,E330-HORAS!$B$97,0),0))</f>
        <v>0</v>
      </c>
      <c r="AD330" s="71">
        <f t="shared" si="156"/>
        <v>0</v>
      </c>
      <c r="AE330" s="71">
        <f t="shared" si="157"/>
        <v>0</v>
      </c>
      <c r="AF330" s="68">
        <f>IF(AE330&lt;=HORAS!$B$115,0,IF(AE330&lt;=HORAS!$B$116,0.25,IF(AE330&lt;=HORAS!$B$117,0.5,IF(AE330&lt;=HORAS!$B$114,0.75,1))))</f>
        <v>0</v>
      </c>
      <c r="AG330" s="67">
        <f t="shared" si="158"/>
        <v>0</v>
      </c>
      <c r="AH330" s="67">
        <f>IF(AA330&gt;=8,IF(E330&lt;HORAS!$B$97,AF330,0),0)</f>
        <v>0</v>
      </c>
      <c r="AI330" s="67">
        <f>IF(E330&gt;=HORAS!$B$97,AF330,0)</f>
        <v>0</v>
      </c>
      <c r="AJ330" s="67">
        <f t="shared" si="169"/>
        <v>0</v>
      </c>
      <c r="AK330" s="67">
        <f t="shared" si="169"/>
        <v>0</v>
      </c>
      <c r="AL330" s="71">
        <f t="shared" si="159"/>
        <v>0</v>
      </c>
      <c r="AN330" s="59">
        <f t="shared" si="160"/>
        <v>0</v>
      </c>
      <c r="AO330" s="58">
        <f>IF(H330=1,IF(D330&lt;HORAS!$B$104,HORAS!$D$104-HORAS!$B$104,HORAS!$D$104-D330),0)</f>
        <v>0</v>
      </c>
      <c r="AP330" s="58">
        <f>IF(H330=1,IF(E330&gt;HORAS!$C$104,HORAS!$C$104,E330),0)</f>
        <v>0</v>
      </c>
      <c r="AQ330" s="58">
        <f t="shared" si="161"/>
        <v>0</v>
      </c>
      <c r="AR330" s="72">
        <f t="shared" si="162"/>
        <v>0</v>
      </c>
      <c r="AS330" s="72">
        <f t="shared" si="163"/>
        <v>0</v>
      </c>
      <c r="AT330" s="68">
        <f>IF(AS330&lt;=HORAS!$B$115,0,IF(AS330&lt;=HORAS!$B$116,0.25,IF(AS330&lt;=HORAS!$B$117,0.5,IF(AS330&lt;=HORAS!$B$114,0.75,1))))</f>
        <v>0</v>
      </c>
      <c r="AU330" s="67">
        <f t="shared" si="164"/>
        <v>0</v>
      </c>
      <c r="AV330" s="59">
        <f>IF(H330=1,IF(E330&gt;HORAS!$C$104,E330-HORAS!$C$104),0)</f>
        <v>0</v>
      </c>
      <c r="AW330" s="67">
        <f t="shared" si="165"/>
        <v>0</v>
      </c>
      <c r="AX330" s="67">
        <f t="shared" si="166"/>
        <v>0</v>
      </c>
      <c r="AY330" s="68">
        <f>IF(AX330&lt;=HORAS!$B$115,0,IF(AX330&lt;=HORAS!$B$116,0.25,IF(AX330&lt;=HORAS!$B$117,0.5,IF(AX330&lt;=HORAS!$B$114,0.75,1))))</f>
        <v>0</v>
      </c>
      <c r="AZ330" s="67">
        <f t="shared" si="167"/>
        <v>0</v>
      </c>
      <c r="BA330" s="67"/>
    </row>
    <row r="331" spans="1:53" s="72" customFormat="1" hidden="1" x14ac:dyDescent="0.2">
      <c r="A331" s="73" t="s">
        <v>241</v>
      </c>
      <c r="B331" s="64" t="s">
        <v>7</v>
      </c>
      <c r="C331" s="61"/>
      <c r="D331" s="62"/>
      <c r="E331" s="59"/>
      <c r="F331" s="66">
        <f>IF(G331=1,0,IF(E331&gt;HORAS!$B$96,E331-HORAS!$B$96,))</f>
        <v>0</v>
      </c>
      <c r="G331" s="67">
        <f t="shared" si="141"/>
        <v>0</v>
      </c>
      <c r="H331" s="67">
        <f>IF(D331&gt;=HORAS!$B$103,1,0)</f>
        <v>0</v>
      </c>
      <c r="I331" s="68">
        <f t="shared" si="142"/>
        <v>0</v>
      </c>
      <c r="J331" s="68">
        <f>IF(I331&lt;=HORAS!$B$115,0,IF(I331&lt;=HORAS!$B$116,0.25,IF(I331&lt;=HORAS!$B$117,0.5,IF(I331&lt;=HORAS!$B$114,0.75,1))))</f>
        <v>0</v>
      </c>
      <c r="K331" s="69">
        <f>IF(G331=1,0,IF(E331&gt;HORAS!$B$97,E331-HORAS!$B$97,0))</f>
        <v>0</v>
      </c>
      <c r="L331" s="68">
        <f t="shared" si="143"/>
        <v>0</v>
      </c>
      <c r="M331" s="68">
        <f t="shared" si="144"/>
        <v>0</v>
      </c>
      <c r="N331" s="67">
        <f t="shared" si="145"/>
        <v>0</v>
      </c>
      <c r="O331" s="67">
        <f>IF(E331&lt;HORAS!$B$97,J331,0)</f>
        <v>0</v>
      </c>
      <c r="P331" s="67">
        <f t="shared" si="146"/>
        <v>0</v>
      </c>
      <c r="Q331" s="67">
        <f>IF(E331&gt;HORAS!$B$97,J331,0)</f>
        <v>0</v>
      </c>
      <c r="R331" s="67">
        <f t="shared" si="168"/>
        <v>0</v>
      </c>
      <c r="S331" s="67">
        <f t="shared" si="148"/>
        <v>0</v>
      </c>
      <c r="T331" s="67"/>
      <c r="U331" s="67">
        <f t="shared" si="149"/>
        <v>6</v>
      </c>
      <c r="V331" s="70" t="e">
        <f>VLOOKUP(C331,HORAS!$A$120:$A$137,1,FALSE)</f>
        <v>#N/A</v>
      </c>
      <c r="W331" s="67" t="b">
        <f t="shared" si="150"/>
        <v>1</v>
      </c>
      <c r="X331" s="59">
        <f t="shared" si="151"/>
        <v>0</v>
      </c>
      <c r="Y331" s="71">
        <f t="shared" si="152"/>
        <v>0</v>
      </c>
      <c r="Z331" s="71">
        <f t="shared" si="153"/>
        <v>0</v>
      </c>
      <c r="AA331" s="67">
        <f t="shared" si="154"/>
        <v>0</v>
      </c>
      <c r="AB331" s="67">
        <f t="shared" si="155"/>
        <v>0</v>
      </c>
      <c r="AC331" s="69">
        <f>IF(U331=7,IF(E331&gt;HORAS!$B$97,E331-HORAS!$B$97,0),IF(W331=FALSE,IF(E331&gt;HORAS!$B$97,E331-HORAS!$B$97,0),0))</f>
        <v>0</v>
      </c>
      <c r="AD331" s="71">
        <f t="shared" si="156"/>
        <v>0</v>
      </c>
      <c r="AE331" s="71">
        <f t="shared" si="157"/>
        <v>0</v>
      </c>
      <c r="AF331" s="68">
        <f>IF(AE331&lt;=HORAS!$B$115,0,IF(AE331&lt;=HORAS!$B$116,0.25,IF(AE331&lt;=HORAS!$B$117,0.5,IF(AE331&lt;=HORAS!$B$114,0.75,1))))</f>
        <v>0</v>
      </c>
      <c r="AG331" s="67">
        <f t="shared" si="158"/>
        <v>0</v>
      </c>
      <c r="AH331" s="67">
        <f>IF(AA331&gt;=8,IF(E331&lt;HORAS!$B$97,AF331,0),0)</f>
        <v>0</v>
      </c>
      <c r="AI331" s="67">
        <f>IF(E331&gt;=HORAS!$B$97,AF331,0)</f>
        <v>0</v>
      </c>
      <c r="AJ331" s="67">
        <f t="shared" si="169"/>
        <v>0</v>
      </c>
      <c r="AK331" s="67">
        <f t="shared" si="169"/>
        <v>0</v>
      </c>
      <c r="AL331" s="71">
        <f t="shared" si="159"/>
        <v>0</v>
      </c>
      <c r="AN331" s="59">
        <f t="shared" si="160"/>
        <v>0</v>
      </c>
      <c r="AO331" s="58">
        <f>IF(H331=1,IF(D331&lt;HORAS!$B$104,HORAS!$D$104-HORAS!$B$104,HORAS!$D$104-D331),0)</f>
        <v>0</v>
      </c>
      <c r="AP331" s="58">
        <f>IF(H331=1,IF(E331&gt;HORAS!$C$104,HORAS!$C$104,E331),0)</f>
        <v>0</v>
      </c>
      <c r="AQ331" s="58">
        <f t="shared" si="161"/>
        <v>0</v>
      </c>
      <c r="AR331" s="72">
        <f t="shared" si="162"/>
        <v>0</v>
      </c>
      <c r="AS331" s="72">
        <f t="shared" si="163"/>
        <v>0</v>
      </c>
      <c r="AT331" s="68">
        <f>IF(AS331&lt;=HORAS!$B$115,0,IF(AS331&lt;=HORAS!$B$116,0.25,IF(AS331&lt;=HORAS!$B$117,0.5,IF(AS331&lt;=HORAS!$B$114,0.75,1))))</f>
        <v>0</v>
      </c>
      <c r="AU331" s="67">
        <f t="shared" si="164"/>
        <v>0</v>
      </c>
      <c r="AV331" s="59">
        <f>IF(H331=1,IF(E331&gt;HORAS!$C$104,E331-HORAS!$C$104),0)</f>
        <v>0</v>
      </c>
      <c r="AW331" s="67">
        <f t="shared" si="165"/>
        <v>0</v>
      </c>
      <c r="AX331" s="67">
        <f t="shared" si="166"/>
        <v>0</v>
      </c>
      <c r="AY331" s="68">
        <f>IF(AX331&lt;=HORAS!$B$115,0,IF(AX331&lt;=HORAS!$B$116,0.25,IF(AX331&lt;=HORAS!$B$117,0.5,IF(AX331&lt;=HORAS!$B$114,0.75,1))))</f>
        <v>0</v>
      </c>
      <c r="AZ331" s="67">
        <f t="shared" si="167"/>
        <v>0</v>
      </c>
      <c r="BA331" s="67"/>
    </row>
    <row r="332" spans="1:53" s="72" customFormat="1" hidden="1" x14ac:dyDescent="0.2">
      <c r="A332" s="73" t="s">
        <v>241</v>
      </c>
      <c r="B332" s="64" t="s">
        <v>7</v>
      </c>
      <c r="C332" s="61"/>
      <c r="D332" s="62"/>
      <c r="E332" s="59"/>
      <c r="F332" s="66">
        <f>IF(G332=1,0,IF(E332&gt;HORAS!$B$96,E332-HORAS!$B$96,))</f>
        <v>0</v>
      </c>
      <c r="G332" s="67">
        <f t="shared" si="141"/>
        <v>0</v>
      </c>
      <c r="H332" s="67">
        <f>IF(D332&gt;=HORAS!$B$103,1,0)</f>
        <v>0</v>
      </c>
      <c r="I332" s="68">
        <f t="shared" si="142"/>
        <v>0</v>
      </c>
      <c r="J332" s="68">
        <f>IF(I332&lt;=HORAS!$B$115,0,IF(I332&lt;=HORAS!$B$116,0.25,IF(I332&lt;=HORAS!$B$117,0.5,IF(I332&lt;=HORAS!$B$114,0.75,1))))</f>
        <v>0</v>
      </c>
      <c r="K332" s="69">
        <f>IF(G332=1,0,IF(E332&gt;HORAS!$B$97,E332-HORAS!$B$97,0))</f>
        <v>0</v>
      </c>
      <c r="L332" s="68">
        <f t="shared" si="143"/>
        <v>0</v>
      </c>
      <c r="M332" s="68">
        <f t="shared" si="144"/>
        <v>0</v>
      </c>
      <c r="N332" s="67">
        <f t="shared" si="145"/>
        <v>0</v>
      </c>
      <c r="O332" s="67">
        <f>IF(E332&lt;HORAS!$B$97,J332,0)</f>
        <v>0</v>
      </c>
      <c r="P332" s="67">
        <f t="shared" si="146"/>
        <v>0</v>
      </c>
      <c r="Q332" s="67">
        <f>IF(E332&gt;HORAS!$B$97,J332,0)</f>
        <v>0</v>
      </c>
      <c r="R332" s="67">
        <f t="shared" si="168"/>
        <v>0</v>
      </c>
      <c r="S332" s="67">
        <f t="shared" si="148"/>
        <v>0</v>
      </c>
      <c r="T332" s="67"/>
      <c r="U332" s="67">
        <f t="shared" si="149"/>
        <v>6</v>
      </c>
      <c r="V332" s="70" t="e">
        <f>VLOOKUP(C332,HORAS!$A$120:$A$137,1,FALSE)</f>
        <v>#N/A</v>
      </c>
      <c r="W332" s="67" t="b">
        <f t="shared" si="150"/>
        <v>1</v>
      </c>
      <c r="X332" s="59">
        <f t="shared" si="151"/>
        <v>0</v>
      </c>
      <c r="Y332" s="71">
        <f t="shared" si="152"/>
        <v>0</v>
      </c>
      <c r="Z332" s="71">
        <f t="shared" si="153"/>
        <v>0</v>
      </c>
      <c r="AA332" s="67">
        <f t="shared" si="154"/>
        <v>0</v>
      </c>
      <c r="AB332" s="67">
        <f t="shared" si="155"/>
        <v>0</v>
      </c>
      <c r="AC332" s="69">
        <f>IF(U332=7,IF(E332&gt;HORAS!$B$97,E332-HORAS!$B$97,0),IF(W332=FALSE,IF(E332&gt;HORAS!$B$97,E332-HORAS!$B$97,0),0))</f>
        <v>0</v>
      </c>
      <c r="AD332" s="71">
        <f t="shared" si="156"/>
        <v>0</v>
      </c>
      <c r="AE332" s="71">
        <f t="shared" si="157"/>
        <v>0</v>
      </c>
      <c r="AF332" s="68">
        <f>IF(AE332&lt;=HORAS!$B$115,0,IF(AE332&lt;=HORAS!$B$116,0.25,IF(AE332&lt;=HORAS!$B$117,0.5,IF(AE332&lt;=HORAS!$B$114,0.75,1))))</f>
        <v>0</v>
      </c>
      <c r="AG332" s="67">
        <f t="shared" si="158"/>
        <v>0</v>
      </c>
      <c r="AH332" s="67">
        <f>IF(AA332&gt;=8,IF(E332&lt;HORAS!$B$97,AF332,0),0)</f>
        <v>0</v>
      </c>
      <c r="AI332" s="67">
        <f>IF(E332&gt;=HORAS!$B$97,AF332,0)</f>
        <v>0</v>
      </c>
      <c r="AJ332" s="67">
        <f t="shared" si="169"/>
        <v>0</v>
      </c>
      <c r="AK332" s="67">
        <f t="shared" si="169"/>
        <v>0</v>
      </c>
      <c r="AL332" s="71">
        <f t="shared" si="159"/>
        <v>0</v>
      </c>
      <c r="AN332" s="59">
        <f t="shared" si="160"/>
        <v>0</v>
      </c>
      <c r="AO332" s="58">
        <f>IF(H332=1,IF(D332&lt;HORAS!$B$104,HORAS!$D$104-HORAS!$B$104,HORAS!$D$104-D332),0)</f>
        <v>0</v>
      </c>
      <c r="AP332" s="58">
        <f>IF(H332=1,IF(E332&gt;HORAS!$C$104,HORAS!$C$104,E332),0)</f>
        <v>0</v>
      </c>
      <c r="AQ332" s="58">
        <f t="shared" si="161"/>
        <v>0</v>
      </c>
      <c r="AR332" s="72">
        <f t="shared" si="162"/>
        <v>0</v>
      </c>
      <c r="AS332" s="72">
        <f t="shared" si="163"/>
        <v>0</v>
      </c>
      <c r="AT332" s="68">
        <f>IF(AS332&lt;=HORAS!$B$115,0,IF(AS332&lt;=HORAS!$B$116,0.25,IF(AS332&lt;=HORAS!$B$117,0.5,IF(AS332&lt;=HORAS!$B$114,0.75,1))))</f>
        <v>0</v>
      </c>
      <c r="AU332" s="67">
        <f t="shared" si="164"/>
        <v>0</v>
      </c>
      <c r="AV332" s="59">
        <f>IF(H332=1,IF(E332&gt;HORAS!$C$104,E332-HORAS!$C$104),0)</f>
        <v>0</v>
      </c>
      <c r="AW332" s="67">
        <f t="shared" si="165"/>
        <v>0</v>
      </c>
      <c r="AX332" s="67">
        <f t="shared" si="166"/>
        <v>0</v>
      </c>
      <c r="AY332" s="68">
        <f>IF(AX332&lt;=HORAS!$B$115,0,IF(AX332&lt;=HORAS!$B$116,0.25,IF(AX332&lt;=HORAS!$B$117,0.5,IF(AX332&lt;=HORAS!$B$114,0.75,1))))</f>
        <v>0</v>
      </c>
      <c r="AZ332" s="67">
        <f t="shared" si="167"/>
        <v>0</v>
      </c>
      <c r="BA332" s="67"/>
    </row>
    <row r="333" spans="1:53" s="72" customFormat="1" hidden="1" x14ac:dyDescent="0.2">
      <c r="A333" s="64" t="s">
        <v>239</v>
      </c>
      <c r="B333" s="64" t="s">
        <v>55</v>
      </c>
      <c r="C333" s="61"/>
      <c r="D333" s="62"/>
      <c r="E333" s="59"/>
      <c r="F333" s="66">
        <f>IF(G333=1,0,IF(E333&gt;HORAS!$B$96,E333-HORAS!$B$96,))</f>
        <v>0</v>
      </c>
      <c r="G333" s="67">
        <f t="shared" si="141"/>
        <v>0</v>
      </c>
      <c r="H333" s="67">
        <f>IF(D333&gt;=HORAS!$B$103,1,0)</f>
        <v>0</v>
      </c>
      <c r="I333" s="68">
        <f t="shared" si="142"/>
        <v>0</v>
      </c>
      <c r="J333" s="68">
        <f>IF(I333&lt;=HORAS!$B$115,0,IF(I333&lt;=HORAS!$B$116,0.25,IF(I333&lt;=HORAS!$B$117,0.5,IF(I333&lt;=HORAS!$B$114,0.75,1))))</f>
        <v>0</v>
      </c>
      <c r="K333" s="69">
        <f>IF(G333=1,0,IF(E333&gt;HORAS!$B$97,E333-HORAS!$B$97,0))</f>
        <v>0</v>
      </c>
      <c r="L333" s="68">
        <f t="shared" si="143"/>
        <v>0</v>
      </c>
      <c r="M333" s="68">
        <f t="shared" si="144"/>
        <v>0</v>
      </c>
      <c r="N333" s="67">
        <f t="shared" si="145"/>
        <v>0</v>
      </c>
      <c r="O333" s="67">
        <f>IF(E333&lt;HORAS!$B$97,J333,0)</f>
        <v>0</v>
      </c>
      <c r="P333" s="67">
        <f t="shared" si="146"/>
        <v>0</v>
      </c>
      <c r="Q333" s="67">
        <f>IF(E333&gt;HORAS!$B$97,J333,0)</f>
        <v>0</v>
      </c>
      <c r="R333" s="67">
        <f t="shared" si="168"/>
        <v>0</v>
      </c>
      <c r="S333" s="67">
        <f t="shared" si="148"/>
        <v>0</v>
      </c>
      <c r="T333" s="67"/>
      <c r="U333" s="67">
        <f t="shared" si="149"/>
        <v>6</v>
      </c>
      <c r="V333" s="70" t="e">
        <f>VLOOKUP(C333,HORAS!$A$120:$A$137,1,FALSE)</f>
        <v>#N/A</v>
      </c>
      <c r="W333" s="67" t="b">
        <f t="shared" si="150"/>
        <v>1</v>
      </c>
      <c r="X333" s="59">
        <f t="shared" si="151"/>
        <v>0</v>
      </c>
      <c r="Y333" s="71">
        <f t="shared" si="152"/>
        <v>0</v>
      </c>
      <c r="Z333" s="71">
        <f t="shared" si="153"/>
        <v>0</v>
      </c>
      <c r="AA333" s="67">
        <f t="shared" si="154"/>
        <v>0</v>
      </c>
      <c r="AB333" s="67">
        <f t="shared" si="155"/>
        <v>0</v>
      </c>
      <c r="AC333" s="69">
        <f>IF(U333=7,IF(E333&gt;HORAS!$B$97,E333-HORAS!$B$97,0),IF(W333=FALSE,IF(E333&gt;HORAS!$B$97,E333-HORAS!$B$97,0),0))</f>
        <v>0</v>
      </c>
      <c r="AD333" s="71">
        <f t="shared" si="156"/>
        <v>0</v>
      </c>
      <c r="AE333" s="71">
        <f t="shared" si="157"/>
        <v>0</v>
      </c>
      <c r="AF333" s="68">
        <f>IF(AE333&lt;=HORAS!$B$115,0,IF(AE333&lt;=HORAS!$B$116,0.25,IF(AE333&lt;=HORAS!$B$117,0.5,IF(AE333&lt;=HORAS!$B$114,0.75,1))))</f>
        <v>0</v>
      </c>
      <c r="AG333" s="67">
        <f t="shared" si="158"/>
        <v>0</v>
      </c>
      <c r="AH333" s="67">
        <f>IF(AA333&gt;=8,IF(E333&lt;HORAS!$B$97,AF333,0),0)</f>
        <v>0</v>
      </c>
      <c r="AI333" s="67">
        <f>IF(E333&gt;=HORAS!$B$97,AF333,0)</f>
        <v>0</v>
      </c>
      <c r="AJ333" s="67">
        <f t="shared" si="169"/>
        <v>0</v>
      </c>
      <c r="AK333" s="67">
        <f t="shared" si="169"/>
        <v>0</v>
      </c>
      <c r="AL333" s="71">
        <f t="shared" si="159"/>
        <v>0</v>
      </c>
      <c r="AN333" s="59">
        <f t="shared" si="160"/>
        <v>0</v>
      </c>
      <c r="AO333" s="58">
        <f>IF(H333=1,IF(D333&lt;HORAS!$B$104,HORAS!$D$104-HORAS!$B$104,HORAS!$D$104-D333),0)</f>
        <v>0</v>
      </c>
      <c r="AP333" s="58">
        <f>IF(H333=1,IF(E333&gt;HORAS!$C$104,HORAS!$C$104,E333),0)</f>
        <v>0</v>
      </c>
      <c r="AQ333" s="58">
        <f t="shared" si="161"/>
        <v>0</v>
      </c>
      <c r="AR333" s="72">
        <f t="shared" si="162"/>
        <v>0</v>
      </c>
      <c r="AS333" s="72">
        <f t="shared" si="163"/>
        <v>0</v>
      </c>
      <c r="AT333" s="68">
        <f>IF(AS333&lt;=HORAS!$B$115,0,IF(AS333&lt;=HORAS!$B$116,0.25,IF(AS333&lt;=HORAS!$B$117,0.5,IF(AS333&lt;=HORAS!$B$114,0.75,1))))</f>
        <v>0</v>
      </c>
      <c r="AU333" s="67">
        <f t="shared" si="164"/>
        <v>0</v>
      </c>
      <c r="AV333" s="59">
        <f>IF(H333=1,IF(E333&gt;HORAS!$C$104,E333-HORAS!$C$104),0)</f>
        <v>0</v>
      </c>
      <c r="AW333" s="67">
        <f t="shared" si="165"/>
        <v>0</v>
      </c>
      <c r="AX333" s="67">
        <f t="shared" si="166"/>
        <v>0</v>
      </c>
      <c r="AY333" s="68">
        <f>IF(AX333&lt;=HORAS!$B$115,0,IF(AX333&lt;=HORAS!$B$116,0.25,IF(AX333&lt;=HORAS!$B$117,0.5,IF(AX333&lt;=HORAS!$B$114,0.75,1))))</f>
        <v>0</v>
      </c>
      <c r="AZ333" s="67">
        <f t="shared" si="167"/>
        <v>0</v>
      </c>
      <c r="BA333" s="67"/>
    </row>
    <row r="334" spans="1:53" s="72" customFormat="1" hidden="1" x14ac:dyDescent="0.2">
      <c r="A334" s="64" t="s">
        <v>239</v>
      </c>
      <c r="B334" s="64" t="s">
        <v>55</v>
      </c>
      <c r="C334" s="61"/>
      <c r="D334" s="62"/>
      <c r="E334" s="59"/>
      <c r="F334" s="66">
        <f>IF(G334=1,0,IF(E334&gt;HORAS!$B$96,E334-HORAS!$B$96,))</f>
        <v>0</v>
      </c>
      <c r="G334" s="67">
        <f t="shared" si="141"/>
        <v>0</v>
      </c>
      <c r="H334" s="67">
        <f>IF(D334&gt;=HORAS!$B$103,1,0)</f>
        <v>0</v>
      </c>
      <c r="I334" s="68">
        <f t="shared" si="142"/>
        <v>0</v>
      </c>
      <c r="J334" s="68">
        <f>IF(I334&lt;=HORAS!$B$115,0,IF(I334&lt;=HORAS!$B$116,0.25,IF(I334&lt;=HORAS!$B$117,0.5,IF(I334&lt;=HORAS!$B$114,0.75,1))))</f>
        <v>0</v>
      </c>
      <c r="K334" s="69">
        <f>IF(G334=1,0,IF(E334&gt;HORAS!$B$97,E334-HORAS!$B$97,0))</f>
        <v>0</v>
      </c>
      <c r="L334" s="68">
        <f t="shared" si="143"/>
        <v>0</v>
      </c>
      <c r="M334" s="68">
        <f t="shared" si="144"/>
        <v>0</v>
      </c>
      <c r="N334" s="67">
        <f t="shared" si="145"/>
        <v>0</v>
      </c>
      <c r="O334" s="67">
        <f>IF(E334&lt;HORAS!$B$97,J334,0)</f>
        <v>0</v>
      </c>
      <c r="P334" s="67">
        <f t="shared" si="146"/>
        <v>0</v>
      </c>
      <c r="Q334" s="67">
        <f>IF(E334&gt;HORAS!$B$97,J334,0)</f>
        <v>0</v>
      </c>
      <c r="R334" s="67">
        <f t="shared" si="168"/>
        <v>0</v>
      </c>
      <c r="S334" s="67">
        <f t="shared" si="148"/>
        <v>0</v>
      </c>
      <c r="T334" s="67"/>
      <c r="U334" s="67">
        <f t="shared" si="149"/>
        <v>6</v>
      </c>
      <c r="V334" s="70" t="e">
        <f>VLOOKUP(C334,HORAS!$A$120:$A$137,1,FALSE)</f>
        <v>#N/A</v>
      </c>
      <c r="W334" s="67" t="b">
        <f t="shared" si="150"/>
        <v>1</v>
      </c>
      <c r="X334" s="59">
        <f t="shared" si="151"/>
        <v>0</v>
      </c>
      <c r="Y334" s="71">
        <f t="shared" si="152"/>
        <v>0</v>
      </c>
      <c r="Z334" s="71">
        <f t="shared" si="153"/>
        <v>0</v>
      </c>
      <c r="AA334" s="67">
        <f t="shared" si="154"/>
        <v>0</v>
      </c>
      <c r="AB334" s="67">
        <f t="shared" si="155"/>
        <v>0</v>
      </c>
      <c r="AC334" s="69">
        <f>IF(U334=7,IF(E334&gt;HORAS!$B$97,E334-HORAS!$B$97,0),IF(W334=FALSE,IF(E334&gt;HORAS!$B$97,E334-HORAS!$B$97,0),0))</f>
        <v>0</v>
      </c>
      <c r="AD334" s="71">
        <f t="shared" si="156"/>
        <v>0</v>
      </c>
      <c r="AE334" s="71">
        <f t="shared" si="157"/>
        <v>0</v>
      </c>
      <c r="AF334" s="68">
        <f>IF(AE334&lt;=HORAS!$B$115,0,IF(AE334&lt;=HORAS!$B$116,0.25,IF(AE334&lt;=HORAS!$B$117,0.5,IF(AE334&lt;=HORAS!$B$114,0.75,1))))</f>
        <v>0</v>
      </c>
      <c r="AG334" s="67">
        <f t="shared" si="158"/>
        <v>0</v>
      </c>
      <c r="AH334" s="67">
        <f>IF(AA334&gt;=8,IF(E334&lt;HORAS!$B$97,AF334,0),0)</f>
        <v>0</v>
      </c>
      <c r="AI334" s="67">
        <f>IF(E334&gt;=HORAS!$B$97,AF334,0)</f>
        <v>0</v>
      </c>
      <c r="AJ334" s="67">
        <f t="shared" si="169"/>
        <v>0</v>
      </c>
      <c r="AK334" s="67">
        <f t="shared" si="169"/>
        <v>0</v>
      </c>
      <c r="AL334" s="71">
        <f t="shared" si="159"/>
        <v>0</v>
      </c>
      <c r="AN334" s="59">
        <f t="shared" si="160"/>
        <v>0</v>
      </c>
      <c r="AO334" s="58">
        <f>IF(H334=1,IF(D334&lt;HORAS!$B$104,HORAS!$D$104-HORAS!$B$104,HORAS!$D$104-D334),0)</f>
        <v>0</v>
      </c>
      <c r="AP334" s="58">
        <f>IF(H334=1,IF(E334&gt;HORAS!$C$104,HORAS!$C$104,E334),0)</f>
        <v>0</v>
      </c>
      <c r="AQ334" s="58">
        <f t="shared" si="161"/>
        <v>0</v>
      </c>
      <c r="AR334" s="72">
        <f t="shared" si="162"/>
        <v>0</v>
      </c>
      <c r="AS334" s="72">
        <f t="shared" si="163"/>
        <v>0</v>
      </c>
      <c r="AT334" s="68">
        <f>IF(AS334&lt;=HORAS!$B$115,0,IF(AS334&lt;=HORAS!$B$116,0.25,IF(AS334&lt;=HORAS!$B$117,0.5,IF(AS334&lt;=HORAS!$B$114,0.75,1))))</f>
        <v>0</v>
      </c>
      <c r="AU334" s="67">
        <f t="shared" si="164"/>
        <v>0</v>
      </c>
      <c r="AV334" s="59">
        <f>IF(H334=1,IF(E334&gt;HORAS!$C$104,E334-HORAS!$C$104),0)</f>
        <v>0</v>
      </c>
      <c r="AW334" s="67">
        <f t="shared" si="165"/>
        <v>0</v>
      </c>
      <c r="AX334" s="67">
        <f t="shared" si="166"/>
        <v>0</v>
      </c>
      <c r="AY334" s="68">
        <f>IF(AX334&lt;=HORAS!$B$115,0,IF(AX334&lt;=HORAS!$B$116,0.25,IF(AX334&lt;=HORAS!$B$117,0.5,IF(AX334&lt;=HORAS!$B$114,0.75,1))))</f>
        <v>0</v>
      </c>
      <c r="AZ334" s="67">
        <f t="shared" si="167"/>
        <v>0</v>
      </c>
      <c r="BA334" s="67"/>
    </row>
    <row r="335" spans="1:53" s="72" customFormat="1" hidden="1" x14ac:dyDescent="0.2">
      <c r="A335" s="64" t="s">
        <v>239</v>
      </c>
      <c r="B335" s="64" t="s">
        <v>55</v>
      </c>
      <c r="C335" s="61"/>
      <c r="D335" s="62"/>
      <c r="E335" s="59"/>
      <c r="F335" s="66">
        <f>IF(G335=1,0,IF(E335&gt;HORAS!$B$96,E335-HORAS!$B$96,))</f>
        <v>0</v>
      </c>
      <c r="G335" s="67">
        <f t="shared" si="141"/>
        <v>0</v>
      </c>
      <c r="H335" s="67">
        <f>IF(D335&gt;=HORAS!$B$103,1,0)</f>
        <v>0</v>
      </c>
      <c r="I335" s="68">
        <f t="shared" si="142"/>
        <v>0</v>
      </c>
      <c r="J335" s="68">
        <f>IF(I335&lt;=HORAS!$B$115,0,IF(I335&lt;=HORAS!$B$116,0.25,IF(I335&lt;=HORAS!$B$117,0.5,IF(I335&lt;=HORAS!$B$114,0.75,1))))</f>
        <v>0</v>
      </c>
      <c r="K335" s="69">
        <f>IF(G335=1,0,IF(E335&gt;HORAS!$B$97,E335-HORAS!$B$97,0))</f>
        <v>0</v>
      </c>
      <c r="L335" s="68">
        <f t="shared" si="143"/>
        <v>0</v>
      </c>
      <c r="M335" s="68">
        <f t="shared" si="144"/>
        <v>0</v>
      </c>
      <c r="N335" s="67">
        <f t="shared" si="145"/>
        <v>0</v>
      </c>
      <c r="O335" s="67">
        <f>IF(E335&lt;HORAS!$B$97,J335,0)</f>
        <v>0</v>
      </c>
      <c r="P335" s="67">
        <f t="shared" si="146"/>
        <v>0</v>
      </c>
      <c r="Q335" s="67">
        <f>IF(E335&gt;HORAS!$B$97,J335,0)</f>
        <v>0</v>
      </c>
      <c r="R335" s="67">
        <f t="shared" si="168"/>
        <v>0</v>
      </c>
      <c r="S335" s="67">
        <f t="shared" si="148"/>
        <v>0</v>
      </c>
      <c r="T335" s="67"/>
      <c r="U335" s="67">
        <f t="shared" si="149"/>
        <v>6</v>
      </c>
      <c r="V335" s="70" t="e">
        <f>VLOOKUP(C335,HORAS!$A$120:$A$137,1,FALSE)</f>
        <v>#N/A</v>
      </c>
      <c r="W335" s="67" t="b">
        <f t="shared" si="150"/>
        <v>1</v>
      </c>
      <c r="X335" s="59">
        <f t="shared" si="151"/>
        <v>0</v>
      </c>
      <c r="Y335" s="71">
        <f t="shared" si="152"/>
        <v>0</v>
      </c>
      <c r="Z335" s="71">
        <f t="shared" si="153"/>
        <v>0</v>
      </c>
      <c r="AA335" s="67">
        <f t="shared" si="154"/>
        <v>0</v>
      </c>
      <c r="AB335" s="67">
        <f t="shared" si="155"/>
        <v>0</v>
      </c>
      <c r="AC335" s="69">
        <f>IF(U335=7,IF(E335&gt;HORAS!$B$97,E335-HORAS!$B$97,0),IF(W335=FALSE,IF(E335&gt;HORAS!$B$97,E335-HORAS!$B$97,0),0))</f>
        <v>0</v>
      </c>
      <c r="AD335" s="71">
        <f t="shared" si="156"/>
        <v>0</v>
      </c>
      <c r="AE335" s="71">
        <f t="shared" si="157"/>
        <v>0</v>
      </c>
      <c r="AF335" s="68">
        <f>IF(AE335&lt;=HORAS!$B$115,0,IF(AE335&lt;=HORAS!$B$116,0.25,IF(AE335&lt;=HORAS!$B$117,0.5,IF(AE335&lt;=HORAS!$B$114,0.75,1))))</f>
        <v>0</v>
      </c>
      <c r="AG335" s="67">
        <f t="shared" si="158"/>
        <v>0</v>
      </c>
      <c r="AH335" s="67">
        <f>IF(AA335&gt;=8,IF(E335&lt;HORAS!$B$97,AF335,0),0)</f>
        <v>0</v>
      </c>
      <c r="AI335" s="67">
        <f>IF(E335&gt;=HORAS!$B$97,AF335,0)</f>
        <v>0</v>
      </c>
      <c r="AJ335" s="67">
        <f t="shared" si="169"/>
        <v>0</v>
      </c>
      <c r="AK335" s="67">
        <f t="shared" si="169"/>
        <v>0</v>
      </c>
      <c r="AL335" s="71">
        <f t="shared" si="159"/>
        <v>0</v>
      </c>
      <c r="AN335" s="59">
        <f t="shared" si="160"/>
        <v>0</v>
      </c>
      <c r="AO335" s="58">
        <f>IF(H335=1,IF(D335&lt;HORAS!$B$104,HORAS!$D$104-HORAS!$B$104,HORAS!$D$104-D335),0)</f>
        <v>0</v>
      </c>
      <c r="AP335" s="58">
        <f>IF(H335=1,IF(E335&gt;HORAS!$C$104,HORAS!$C$104,E335),0)</f>
        <v>0</v>
      </c>
      <c r="AQ335" s="58">
        <f t="shared" si="161"/>
        <v>0</v>
      </c>
      <c r="AR335" s="72">
        <f t="shared" si="162"/>
        <v>0</v>
      </c>
      <c r="AS335" s="72">
        <f t="shared" si="163"/>
        <v>0</v>
      </c>
      <c r="AT335" s="68">
        <f>IF(AS335&lt;=HORAS!$B$115,0,IF(AS335&lt;=HORAS!$B$116,0.25,IF(AS335&lt;=HORAS!$B$117,0.5,IF(AS335&lt;=HORAS!$B$114,0.75,1))))</f>
        <v>0</v>
      </c>
      <c r="AU335" s="67">
        <f t="shared" si="164"/>
        <v>0</v>
      </c>
      <c r="AV335" s="59">
        <f>IF(H335=1,IF(E335&gt;HORAS!$C$104,E335-HORAS!$C$104),0)</f>
        <v>0</v>
      </c>
      <c r="AW335" s="67">
        <f t="shared" si="165"/>
        <v>0</v>
      </c>
      <c r="AX335" s="67">
        <f t="shared" si="166"/>
        <v>0</v>
      </c>
      <c r="AY335" s="68">
        <f>IF(AX335&lt;=HORAS!$B$115,0,IF(AX335&lt;=HORAS!$B$116,0.25,IF(AX335&lt;=HORAS!$B$117,0.5,IF(AX335&lt;=HORAS!$B$114,0.75,1))))</f>
        <v>0</v>
      </c>
      <c r="AZ335" s="67">
        <f t="shared" si="167"/>
        <v>0</v>
      </c>
      <c r="BA335" s="67"/>
    </row>
    <row r="336" spans="1:53" s="72" customFormat="1" hidden="1" x14ac:dyDescent="0.2">
      <c r="A336" s="64" t="s">
        <v>239</v>
      </c>
      <c r="B336" s="64" t="s">
        <v>55</v>
      </c>
      <c r="C336" s="61"/>
      <c r="D336" s="62"/>
      <c r="E336" s="59"/>
      <c r="F336" s="66">
        <f>IF(G336=1,0,IF(E336&gt;HORAS!$B$96,E336-HORAS!$B$96,))</f>
        <v>0</v>
      </c>
      <c r="G336" s="67">
        <f t="shared" si="141"/>
        <v>0</v>
      </c>
      <c r="H336" s="67">
        <f>IF(D336&gt;=HORAS!$B$103,1,0)</f>
        <v>0</v>
      </c>
      <c r="I336" s="68">
        <f t="shared" si="142"/>
        <v>0</v>
      </c>
      <c r="J336" s="68">
        <f>IF(I336&lt;=HORAS!$B$115,0,IF(I336&lt;=HORAS!$B$116,0.25,IF(I336&lt;=HORAS!$B$117,0.5,IF(I336&lt;=HORAS!$B$114,0.75,1))))</f>
        <v>0</v>
      </c>
      <c r="K336" s="69">
        <f>IF(G336=1,0,IF(E336&gt;HORAS!$B$97,E336-HORAS!$B$97,0))</f>
        <v>0</v>
      </c>
      <c r="L336" s="68">
        <f t="shared" si="143"/>
        <v>0</v>
      </c>
      <c r="M336" s="68">
        <f t="shared" si="144"/>
        <v>0</v>
      </c>
      <c r="N336" s="67">
        <f t="shared" si="145"/>
        <v>0</v>
      </c>
      <c r="O336" s="67">
        <f>IF(E336&lt;HORAS!$B$97,J336,0)</f>
        <v>0</v>
      </c>
      <c r="P336" s="67">
        <f t="shared" si="146"/>
        <v>0</v>
      </c>
      <c r="Q336" s="67">
        <f>IF(E336&gt;HORAS!$B$97,J336,0)</f>
        <v>0</v>
      </c>
      <c r="R336" s="67">
        <f t="shared" si="168"/>
        <v>0</v>
      </c>
      <c r="S336" s="67">
        <f t="shared" si="148"/>
        <v>0</v>
      </c>
      <c r="T336" s="67"/>
      <c r="U336" s="67">
        <f t="shared" si="149"/>
        <v>6</v>
      </c>
      <c r="V336" s="70" t="e">
        <f>VLOOKUP(C336,HORAS!$A$120:$A$137,1,FALSE)</f>
        <v>#N/A</v>
      </c>
      <c r="W336" s="67" t="b">
        <f t="shared" si="150"/>
        <v>1</v>
      </c>
      <c r="X336" s="59">
        <f t="shared" si="151"/>
        <v>0</v>
      </c>
      <c r="Y336" s="71">
        <f t="shared" si="152"/>
        <v>0</v>
      </c>
      <c r="Z336" s="71">
        <f t="shared" si="153"/>
        <v>0</v>
      </c>
      <c r="AA336" s="67">
        <f t="shared" si="154"/>
        <v>0</v>
      </c>
      <c r="AB336" s="67">
        <f t="shared" si="155"/>
        <v>0</v>
      </c>
      <c r="AC336" s="69">
        <f>IF(U336=7,IF(E336&gt;HORAS!$B$97,E336-HORAS!$B$97,0),IF(W336=FALSE,IF(E336&gt;HORAS!$B$97,E336-HORAS!$B$97,0),0))</f>
        <v>0</v>
      </c>
      <c r="AD336" s="71">
        <f t="shared" si="156"/>
        <v>0</v>
      </c>
      <c r="AE336" s="71">
        <f t="shared" si="157"/>
        <v>0</v>
      </c>
      <c r="AF336" s="68">
        <f>IF(AE336&lt;=HORAS!$B$115,0,IF(AE336&lt;=HORAS!$B$116,0.25,IF(AE336&lt;=HORAS!$B$117,0.5,IF(AE336&lt;=HORAS!$B$114,0.75,1))))</f>
        <v>0</v>
      </c>
      <c r="AG336" s="67">
        <f t="shared" si="158"/>
        <v>0</v>
      </c>
      <c r="AH336" s="67">
        <f>IF(AA336&gt;=8,IF(E336&lt;HORAS!$B$97,AF336,0),0)</f>
        <v>0</v>
      </c>
      <c r="AI336" s="67">
        <f>IF(E336&gt;=HORAS!$B$97,AF336,0)</f>
        <v>0</v>
      </c>
      <c r="AJ336" s="67">
        <f t="shared" si="169"/>
        <v>0</v>
      </c>
      <c r="AK336" s="67">
        <f t="shared" si="169"/>
        <v>0</v>
      </c>
      <c r="AL336" s="71">
        <f t="shared" si="159"/>
        <v>0</v>
      </c>
      <c r="AN336" s="59">
        <f t="shared" si="160"/>
        <v>0</v>
      </c>
      <c r="AO336" s="58">
        <f>IF(H336=1,IF(D336&lt;HORAS!$B$104,HORAS!$D$104-HORAS!$B$104,HORAS!$D$104-D336),0)</f>
        <v>0</v>
      </c>
      <c r="AP336" s="58">
        <f>IF(H336=1,IF(E336&gt;HORAS!$C$104,HORAS!$C$104,E336),0)</f>
        <v>0</v>
      </c>
      <c r="AQ336" s="58">
        <f t="shared" si="161"/>
        <v>0</v>
      </c>
      <c r="AR336" s="72">
        <f t="shared" si="162"/>
        <v>0</v>
      </c>
      <c r="AS336" s="72">
        <f t="shared" si="163"/>
        <v>0</v>
      </c>
      <c r="AT336" s="68">
        <f>IF(AS336&lt;=HORAS!$B$115,0,IF(AS336&lt;=HORAS!$B$116,0.25,IF(AS336&lt;=HORAS!$B$117,0.5,IF(AS336&lt;=HORAS!$B$114,0.75,1))))</f>
        <v>0</v>
      </c>
      <c r="AU336" s="67">
        <f t="shared" si="164"/>
        <v>0</v>
      </c>
      <c r="AV336" s="59">
        <f>IF(H336=1,IF(E336&gt;HORAS!$C$104,E336-HORAS!$C$104),0)</f>
        <v>0</v>
      </c>
      <c r="AW336" s="67">
        <f t="shared" si="165"/>
        <v>0</v>
      </c>
      <c r="AX336" s="67">
        <f t="shared" si="166"/>
        <v>0</v>
      </c>
      <c r="AY336" s="68">
        <f>IF(AX336&lt;=HORAS!$B$115,0,IF(AX336&lt;=HORAS!$B$116,0.25,IF(AX336&lt;=HORAS!$B$117,0.5,IF(AX336&lt;=HORAS!$B$114,0.75,1))))</f>
        <v>0</v>
      </c>
      <c r="AZ336" s="67">
        <f t="shared" si="167"/>
        <v>0</v>
      </c>
      <c r="BA336" s="67"/>
    </row>
    <row r="337" spans="1:53" s="72" customFormat="1" hidden="1" x14ac:dyDescent="0.2">
      <c r="A337" s="64" t="s">
        <v>239</v>
      </c>
      <c r="B337" s="64" t="s">
        <v>55</v>
      </c>
      <c r="C337" s="61"/>
      <c r="D337" s="62"/>
      <c r="E337" s="59"/>
      <c r="F337" s="66">
        <f>IF(G337=1,0,IF(E337&gt;HORAS!$B$96,E337-HORAS!$B$96,))</f>
        <v>0</v>
      </c>
      <c r="G337" s="67">
        <f t="shared" si="141"/>
        <v>0</v>
      </c>
      <c r="H337" s="67">
        <f>IF(D337&gt;=HORAS!$B$103,1,0)</f>
        <v>0</v>
      </c>
      <c r="I337" s="68">
        <f t="shared" si="142"/>
        <v>0</v>
      </c>
      <c r="J337" s="68">
        <f>IF(I337&lt;=HORAS!$B$115,0,IF(I337&lt;=HORAS!$B$116,0.25,IF(I337&lt;=HORAS!$B$117,0.5,IF(I337&lt;=HORAS!$B$114,0.75,1))))</f>
        <v>0</v>
      </c>
      <c r="K337" s="69">
        <f>IF(G337=1,0,IF(E337&gt;HORAS!$B$97,E337-HORAS!$B$97,0))</f>
        <v>0</v>
      </c>
      <c r="L337" s="68">
        <f t="shared" si="143"/>
        <v>0</v>
      </c>
      <c r="M337" s="68">
        <f t="shared" si="144"/>
        <v>0</v>
      </c>
      <c r="N337" s="67">
        <f t="shared" si="145"/>
        <v>0</v>
      </c>
      <c r="O337" s="67">
        <f>IF(E337&lt;HORAS!$B$97,J337,0)</f>
        <v>0</v>
      </c>
      <c r="P337" s="67">
        <f t="shared" si="146"/>
        <v>0</v>
      </c>
      <c r="Q337" s="67">
        <f>IF(E337&gt;HORAS!$B$97,J337,0)</f>
        <v>0</v>
      </c>
      <c r="R337" s="67">
        <f t="shared" si="168"/>
        <v>0</v>
      </c>
      <c r="S337" s="67">
        <f t="shared" si="148"/>
        <v>0</v>
      </c>
      <c r="T337" s="67"/>
      <c r="U337" s="67">
        <f t="shared" si="149"/>
        <v>6</v>
      </c>
      <c r="V337" s="70" t="e">
        <f>VLOOKUP(C337,HORAS!$A$120:$A$137,1,FALSE)</f>
        <v>#N/A</v>
      </c>
      <c r="W337" s="67" t="b">
        <f t="shared" si="150"/>
        <v>1</v>
      </c>
      <c r="X337" s="59">
        <f t="shared" si="151"/>
        <v>0</v>
      </c>
      <c r="Y337" s="71">
        <f t="shared" si="152"/>
        <v>0</v>
      </c>
      <c r="Z337" s="71">
        <f t="shared" si="153"/>
        <v>0</v>
      </c>
      <c r="AA337" s="67">
        <f t="shared" si="154"/>
        <v>0</v>
      </c>
      <c r="AB337" s="67">
        <f t="shared" si="155"/>
        <v>0</v>
      </c>
      <c r="AC337" s="69">
        <f>IF(U337=7,IF(E337&gt;HORAS!$B$97,E337-HORAS!$B$97,0),IF(W337=FALSE,IF(E337&gt;HORAS!$B$97,E337-HORAS!$B$97,0),0))</f>
        <v>0</v>
      </c>
      <c r="AD337" s="71">
        <f t="shared" si="156"/>
        <v>0</v>
      </c>
      <c r="AE337" s="71">
        <f t="shared" si="157"/>
        <v>0</v>
      </c>
      <c r="AF337" s="68">
        <f>IF(AE337&lt;=HORAS!$B$115,0,IF(AE337&lt;=HORAS!$B$116,0.25,IF(AE337&lt;=HORAS!$B$117,0.5,IF(AE337&lt;=HORAS!$B$114,0.75,1))))</f>
        <v>0</v>
      </c>
      <c r="AG337" s="67">
        <f t="shared" si="158"/>
        <v>0</v>
      </c>
      <c r="AH337" s="67">
        <f>IF(AA337&gt;=8,IF(E337&lt;HORAS!$B$97,AF337,0),0)</f>
        <v>0</v>
      </c>
      <c r="AI337" s="67">
        <f>IF(E337&gt;=HORAS!$B$97,AF337,0)</f>
        <v>0</v>
      </c>
      <c r="AJ337" s="67">
        <f t="shared" si="169"/>
        <v>0</v>
      </c>
      <c r="AK337" s="67">
        <f t="shared" si="169"/>
        <v>0</v>
      </c>
      <c r="AL337" s="71">
        <f t="shared" si="159"/>
        <v>0</v>
      </c>
      <c r="AN337" s="59">
        <f t="shared" si="160"/>
        <v>0</v>
      </c>
      <c r="AO337" s="58">
        <f>IF(H337=1,IF(D337&lt;HORAS!$B$104,HORAS!$D$104-HORAS!$B$104,HORAS!$D$104-D337),0)</f>
        <v>0</v>
      </c>
      <c r="AP337" s="58">
        <f>IF(H337=1,IF(E337&gt;HORAS!$C$104,HORAS!$C$104,E337),0)</f>
        <v>0</v>
      </c>
      <c r="AQ337" s="58">
        <f t="shared" si="161"/>
        <v>0</v>
      </c>
      <c r="AR337" s="72">
        <f t="shared" si="162"/>
        <v>0</v>
      </c>
      <c r="AS337" s="72">
        <f t="shared" si="163"/>
        <v>0</v>
      </c>
      <c r="AT337" s="68">
        <f>IF(AS337&lt;=HORAS!$B$115,0,IF(AS337&lt;=HORAS!$B$116,0.25,IF(AS337&lt;=HORAS!$B$117,0.5,IF(AS337&lt;=HORAS!$B$114,0.75,1))))</f>
        <v>0</v>
      </c>
      <c r="AU337" s="67">
        <f t="shared" si="164"/>
        <v>0</v>
      </c>
      <c r="AV337" s="59">
        <f>IF(H337=1,IF(E337&gt;HORAS!$C$104,E337-HORAS!$C$104),0)</f>
        <v>0</v>
      </c>
      <c r="AW337" s="67">
        <f t="shared" si="165"/>
        <v>0</v>
      </c>
      <c r="AX337" s="67">
        <f t="shared" si="166"/>
        <v>0</v>
      </c>
      <c r="AY337" s="68">
        <f>IF(AX337&lt;=HORAS!$B$115,0,IF(AX337&lt;=HORAS!$B$116,0.25,IF(AX337&lt;=HORAS!$B$117,0.5,IF(AX337&lt;=HORAS!$B$114,0.75,1))))</f>
        <v>0</v>
      </c>
      <c r="AZ337" s="67">
        <f t="shared" si="167"/>
        <v>0</v>
      </c>
      <c r="BA337" s="67"/>
    </row>
    <row r="338" spans="1:53" s="72" customFormat="1" hidden="1" x14ac:dyDescent="0.2">
      <c r="A338" s="64" t="s">
        <v>248</v>
      </c>
      <c r="B338" s="64" t="s">
        <v>7</v>
      </c>
      <c r="C338" s="61"/>
      <c r="D338" s="62"/>
      <c r="E338" s="59"/>
      <c r="F338" s="66">
        <f>IF(G338=1,0,IF(E338&gt;HORAS!$B$96,E338-HORAS!$B$96,))</f>
        <v>0</v>
      </c>
      <c r="G338" s="67">
        <f t="shared" si="141"/>
        <v>0</v>
      </c>
      <c r="H338" s="67">
        <f>IF(D338&gt;=HORAS!$B$103,1,0)</f>
        <v>0</v>
      </c>
      <c r="I338" s="68">
        <f t="shared" si="142"/>
        <v>0</v>
      </c>
      <c r="J338" s="68">
        <f>IF(I338&lt;=HORAS!$B$115,0,IF(I338&lt;=HORAS!$B$116,0.25,IF(I338&lt;=HORAS!$B$117,0.5,IF(I338&lt;=HORAS!$B$114,0.75,1))))</f>
        <v>0</v>
      </c>
      <c r="K338" s="69">
        <f>IF(G338=1,0,IF(E338&gt;HORAS!$B$97,E338-HORAS!$B$97,0))</f>
        <v>0</v>
      </c>
      <c r="L338" s="68">
        <f t="shared" si="143"/>
        <v>0</v>
      </c>
      <c r="M338" s="68">
        <f t="shared" si="144"/>
        <v>0</v>
      </c>
      <c r="N338" s="67">
        <f t="shared" si="145"/>
        <v>0</v>
      </c>
      <c r="O338" s="67">
        <f>IF(E338&lt;HORAS!$B$97,J338,0)</f>
        <v>0</v>
      </c>
      <c r="P338" s="67">
        <f t="shared" si="146"/>
        <v>0</v>
      </c>
      <c r="Q338" s="67">
        <f>IF(E338&gt;HORAS!$B$97,J338,0)</f>
        <v>0</v>
      </c>
      <c r="R338" s="67">
        <f t="shared" si="168"/>
        <v>0</v>
      </c>
      <c r="S338" s="67">
        <f t="shared" si="148"/>
        <v>0</v>
      </c>
      <c r="T338" s="67"/>
      <c r="U338" s="67">
        <f t="shared" si="149"/>
        <v>6</v>
      </c>
      <c r="V338" s="70" t="e">
        <f>VLOOKUP(C338,HORAS!$A$120:$A$137,1,FALSE)</f>
        <v>#N/A</v>
      </c>
      <c r="W338" s="67" t="b">
        <f t="shared" si="150"/>
        <v>1</v>
      </c>
      <c r="X338" s="59">
        <f t="shared" si="151"/>
        <v>0</v>
      </c>
      <c r="Y338" s="71">
        <f t="shared" si="152"/>
        <v>0</v>
      </c>
      <c r="Z338" s="71">
        <f t="shared" si="153"/>
        <v>0</v>
      </c>
      <c r="AA338" s="67">
        <f t="shared" si="154"/>
        <v>0</v>
      </c>
      <c r="AB338" s="67">
        <f t="shared" si="155"/>
        <v>0</v>
      </c>
      <c r="AC338" s="69">
        <f>IF(U338=7,IF(E338&gt;HORAS!$B$97,E338-HORAS!$B$97,0),IF(W338=FALSE,IF(E338&gt;HORAS!$B$97,E338-HORAS!$B$97,0),0))</f>
        <v>0</v>
      </c>
      <c r="AD338" s="71">
        <f t="shared" si="156"/>
        <v>0</v>
      </c>
      <c r="AE338" s="71">
        <f t="shared" si="157"/>
        <v>0</v>
      </c>
      <c r="AF338" s="68">
        <f>IF(AE338&lt;=HORAS!$B$115,0,IF(AE338&lt;=HORAS!$B$116,0.25,IF(AE338&lt;=HORAS!$B$117,0.5,IF(AE338&lt;=HORAS!$B$114,0.75,1))))</f>
        <v>0</v>
      </c>
      <c r="AG338" s="67">
        <f t="shared" si="158"/>
        <v>0</v>
      </c>
      <c r="AH338" s="67">
        <f>IF(AA338&gt;=8,IF(E338&lt;HORAS!$B$97,AF338,0),0)</f>
        <v>0</v>
      </c>
      <c r="AI338" s="67">
        <f>IF(E338&gt;=HORAS!$B$97,AF338,0)</f>
        <v>0</v>
      </c>
      <c r="AJ338" s="67">
        <f t="shared" si="169"/>
        <v>0</v>
      </c>
      <c r="AK338" s="67">
        <f t="shared" si="169"/>
        <v>0</v>
      </c>
      <c r="AL338" s="71">
        <f t="shared" si="159"/>
        <v>0</v>
      </c>
      <c r="AN338" s="59">
        <f t="shared" si="160"/>
        <v>0</v>
      </c>
      <c r="AO338" s="58">
        <f>IF(H338=1,IF(D338&lt;HORAS!$B$104,HORAS!$D$104-HORAS!$B$104,HORAS!$D$104-D338),0)</f>
        <v>0</v>
      </c>
      <c r="AP338" s="58">
        <f>IF(H338=1,IF(E338&gt;HORAS!$C$104,HORAS!$C$104,E338),0)</f>
        <v>0</v>
      </c>
      <c r="AQ338" s="58">
        <f t="shared" si="161"/>
        <v>0</v>
      </c>
      <c r="AR338" s="72">
        <f t="shared" si="162"/>
        <v>0</v>
      </c>
      <c r="AS338" s="72">
        <f t="shared" si="163"/>
        <v>0</v>
      </c>
      <c r="AT338" s="68">
        <f>IF(AS338&lt;=HORAS!$B$115,0,IF(AS338&lt;=HORAS!$B$116,0.25,IF(AS338&lt;=HORAS!$B$117,0.5,IF(AS338&lt;=HORAS!$B$114,0.75,1))))</f>
        <v>0</v>
      </c>
      <c r="AU338" s="67">
        <f t="shared" si="164"/>
        <v>0</v>
      </c>
      <c r="AV338" s="59">
        <f>IF(H338=1,IF(E338&gt;HORAS!$C$104,E338-HORAS!$C$104),0)</f>
        <v>0</v>
      </c>
      <c r="AW338" s="67">
        <f t="shared" si="165"/>
        <v>0</v>
      </c>
      <c r="AX338" s="67">
        <f t="shared" si="166"/>
        <v>0</v>
      </c>
      <c r="AY338" s="68">
        <f>IF(AX338&lt;=HORAS!$B$115,0,IF(AX338&lt;=HORAS!$B$116,0.25,IF(AX338&lt;=HORAS!$B$117,0.5,IF(AX338&lt;=HORAS!$B$114,0.75,1))))</f>
        <v>0</v>
      </c>
      <c r="AZ338" s="67">
        <f t="shared" si="167"/>
        <v>0</v>
      </c>
      <c r="BA338" s="67"/>
    </row>
    <row r="339" spans="1:53" s="72" customFormat="1" hidden="1" x14ac:dyDescent="0.2">
      <c r="A339" s="64" t="s">
        <v>248</v>
      </c>
      <c r="B339" s="64" t="s">
        <v>7</v>
      </c>
      <c r="C339" s="61"/>
      <c r="D339" s="62"/>
      <c r="E339" s="59"/>
      <c r="F339" s="66">
        <f>IF(G339=1,0,IF(E339&gt;HORAS!$B$96,E339-HORAS!$B$96,))</f>
        <v>0</v>
      </c>
      <c r="G339" s="67">
        <f t="shared" si="141"/>
        <v>0</v>
      </c>
      <c r="H339" s="67">
        <f>IF(D339&gt;=HORAS!$B$103,1,0)</f>
        <v>0</v>
      </c>
      <c r="I339" s="68">
        <f t="shared" si="142"/>
        <v>0</v>
      </c>
      <c r="J339" s="68">
        <f>IF(I339&lt;=HORAS!$B$115,0,IF(I339&lt;=HORAS!$B$116,0.25,IF(I339&lt;=HORAS!$B$117,0.5,IF(I339&lt;=HORAS!$B$114,0.75,1))))</f>
        <v>0</v>
      </c>
      <c r="K339" s="69">
        <f>IF(G339=1,0,IF(E339&gt;HORAS!$B$97,E339-HORAS!$B$97,0))</f>
        <v>0</v>
      </c>
      <c r="L339" s="68">
        <f t="shared" si="143"/>
        <v>0</v>
      </c>
      <c r="M339" s="68">
        <f t="shared" si="144"/>
        <v>0</v>
      </c>
      <c r="N339" s="67">
        <f t="shared" si="145"/>
        <v>0</v>
      </c>
      <c r="O339" s="67">
        <f>IF(E339&lt;HORAS!$B$97,J339,0)</f>
        <v>0</v>
      </c>
      <c r="P339" s="67">
        <f t="shared" si="146"/>
        <v>0</v>
      </c>
      <c r="Q339" s="67">
        <f>IF(E339&gt;HORAS!$B$97,J339,0)</f>
        <v>0</v>
      </c>
      <c r="R339" s="67">
        <f t="shared" si="168"/>
        <v>0</v>
      </c>
      <c r="S339" s="67">
        <f t="shared" si="148"/>
        <v>0</v>
      </c>
      <c r="T339" s="67"/>
      <c r="U339" s="67">
        <f t="shared" si="149"/>
        <v>6</v>
      </c>
      <c r="V339" s="70" t="e">
        <f>VLOOKUP(C339,HORAS!$A$120:$A$137,1,FALSE)</f>
        <v>#N/A</v>
      </c>
      <c r="W339" s="67" t="b">
        <f t="shared" si="150"/>
        <v>1</v>
      </c>
      <c r="X339" s="59">
        <f t="shared" si="151"/>
        <v>0</v>
      </c>
      <c r="Y339" s="71">
        <f t="shared" si="152"/>
        <v>0</v>
      </c>
      <c r="Z339" s="71">
        <f t="shared" si="153"/>
        <v>0</v>
      </c>
      <c r="AA339" s="67">
        <f t="shared" si="154"/>
        <v>0</v>
      </c>
      <c r="AB339" s="67">
        <f t="shared" si="155"/>
        <v>0</v>
      </c>
      <c r="AC339" s="69">
        <f>IF(U339=7,IF(E339&gt;HORAS!$B$97,E339-HORAS!$B$97,0),IF(W339=FALSE,IF(E339&gt;HORAS!$B$97,E339-HORAS!$B$97,0),0))</f>
        <v>0</v>
      </c>
      <c r="AD339" s="71">
        <f t="shared" si="156"/>
        <v>0</v>
      </c>
      <c r="AE339" s="71">
        <f t="shared" si="157"/>
        <v>0</v>
      </c>
      <c r="AF339" s="68">
        <f>IF(AE339&lt;=HORAS!$B$115,0,IF(AE339&lt;=HORAS!$B$116,0.25,IF(AE339&lt;=HORAS!$B$117,0.5,IF(AE339&lt;=HORAS!$B$114,0.75,1))))</f>
        <v>0</v>
      </c>
      <c r="AG339" s="67">
        <f t="shared" si="158"/>
        <v>0</v>
      </c>
      <c r="AH339" s="67">
        <f>IF(AA339&gt;=8,IF(E339&lt;HORAS!$B$97,AF339,0),0)</f>
        <v>0</v>
      </c>
      <c r="AI339" s="67">
        <f>IF(E339&gt;=HORAS!$B$97,AF339,0)</f>
        <v>0</v>
      </c>
      <c r="AJ339" s="67">
        <f t="shared" si="169"/>
        <v>0</v>
      </c>
      <c r="AK339" s="67">
        <f t="shared" si="169"/>
        <v>0</v>
      </c>
      <c r="AL339" s="71">
        <f t="shared" si="159"/>
        <v>0</v>
      </c>
      <c r="AN339" s="59">
        <f t="shared" si="160"/>
        <v>0</v>
      </c>
      <c r="AO339" s="58">
        <f>IF(H339=1,IF(D339&lt;HORAS!$B$104,HORAS!$D$104-HORAS!$B$104,HORAS!$D$104-D339),0)</f>
        <v>0</v>
      </c>
      <c r="AP339" s="58">
        <f>IF(H339=1,IF(E339&gt;HORAS!$C$104,HORAS!$C$104,E339),0)</f>
        <v>0</v>
      </c>
      <c r="AQ339" s="58">
        <f t="shared" si="161"/>
        <v>0</v>
      </c>
      <c r="AR339" s="72">
        <f t="shared" si="162"/>
        <v>0</v>
      </c>
      <c r="AS339" s="72">
        <f t="shared" si="163"/>
        <v>0</v>
      </c>
      <c r="AT339" s="68">
        <f>IF(AS339&lt;=HORAS!$B$115,0,IF(AS339&lt;=HORAS!$B$116,0.25,IF(AS339&lt;=HORAS!$B$117,0.5,IF(AS339&lt;=HORAS!$B$114,0.75,1))))</f>
        <v>0</v>
      </c>
      <c r="AU339" s="67">
        <f t="shared" si="164"/>
        <v>0</v>
      </c>
      <c r="AV339" s="59">
        <f>IF(H339=1,IF(E339&gt;HORAS!$C$104,E339-HORAS!$C$104),0)</f>
        <v>0</v>
      </c>
      <c r="AW339" s="67">
        <f t="shared" si="165"/>
        <v>0</v>
      </c>
      <c r="AX339" s="67">
        <f t="shared" si="166"/>
        <v>0</v>
      </c>
      <c r="AY339" s="68">
        <f>IF(AX339&lt;=HORAS!$B$115,0,IF(AX339&lt;=HORAS!$B$116,0.25,IF(AX339&lt;=HORAS!$B$117,0.5,IF(AX339&lt;=HORAS!$B$114,0.75,1))))</f>
        <v>0</v>
      </c>
      <c r="AZ339" s="67">
        <f t="shared" si="167"/>
        <v>0</v>
      </c>
      <c r="BA339" s="67"/>
    </row>
    <row r="340" spans="1:53" s="72" customFormat="1" hidden="1" x14ac:dyDescent="0.2">
      <c r="A340" s="64" t="s">
        <v>248</v>
      </c>
      <c r="B340" s="64" t="s">
        <v>7</v>
      </c>
      <c r="C340" s="61"/>
      <c r="D340" s="62"/>
      <c r="E340" s="59"/>
      <c r="F340" s="66">
        <f>IF(G340=1,0,IF(E340&gt;HORAS!$B$96,E340-HORAS!$B$96,))</f>
        <v>0</v>
      </c>
      <c r="G340" s="67">
        <f t="shared" si="141"/>
        <v>0</v>
      </c>
      <c r="H340" s="67">
        <f>IF(D340&gt;=HORAS!$B$103,1,0)</f>
        <v>0</v>
      </c>
      <c r="I340" s="68">
        <f t="shared" si="142"/>
        <v>0</v>
      </c>
      <c r="J340" s="68">
        <f>IF(I340&lt;=HORAS!$B$115,0,IF(I340&lt;=HORAS!$B$116,0.25,IF(I340&lt;=HORAS!$B$117,0.5,IF(I340&lt;=HORAS!$B$114,0.75,1))))</f>
        <v>0</v>
      </c>
      <c r="K340" s="69">
        <f>IF(G340=1,0,IF(E340&gt;HORAS!$B$97,E340-HORAS!$B$97,0))</f>
        <v>0</v>
      </c>
      <c r="L340" s="68">
        <f t="shared" si="143"/>
        <v>0</v>
      </c>
      <c r="M340" s="68">
        <f t="shared" si="144"/>
        <v>0</v>
      </c>
      <c r="N340" s="67">
        <f t="shared" si="145"/>
        <v>0</v>
      </c>
      <c r="O340" s="67">
        <f>IF(E340&lt;HORAS!$B$97,J340,0)</f>
        <v>0</v>
      </c>
      <c r="P340" s="67">
        <f t="shared" si="146"/>
        <v>0</v>
      </c>
      <c r="Q340" s="67">
        <f>IF(E340&gt;HORAS!$B$97,J340,0)</f>
        <v>0</v>
      </c>
      <c r="R340" s="67">
        <f t="shared" si="168"/>
        <v>0</v>
      </c>
      <c r="S340" s="67">
        <f t="shared" si="148"/>
        <v>0</v>
      </c>
      <c r="T340" s="67"/>
      <c r="U340" s="67">
        <f t="shared" si="149"/>
        <v>6</v>
      </c>
      <c r="V340" s="70" t="e">
        <f>VLOOKUP(C340,HORAS!$A$120:$A$137,1,FALSE)</f>
        <v>#N/A</v>
      </c>
      <c r="W340" s="67" t="b">
        <f t="shared" si="150"/>
        <v>1</v>
      </c>
      <c r="X340" s="59">
        <f t="shared" si="151"/>
        <v>0</v>
      </c>
      <c r="Y340" s="71">
        <f t="shared" si="152"/>
        <v>0</v>
      </c>
      <c r="Z340" s="71">
        <f t="shared" si="153"/>
        <v>0</v>
      </c>
      <c r="AA340" s="67">
        <f t="shared" si="154"/>
        <v>0</v>
      </c>
      <c r="AB340" s="67">
        <f t="shared" si="155"/>
        <v>0</v>
      </c>
      <c r="AC340" s="69">
        <f>IF(U340=7,IF(E340&gt;HORAS!$B$97,E340-HORAS!$B$97,0),IF(W340=FALSE,IF(E340&gt;HORAS!$B$97,E340-HORAS!$B$97,0),0))</f>
        <v>0</v>
      </c>
      <c r="AD340" s="71">
        <f t="shared" si="156"/>
        <v>0</v>
      </c>
      <c r="AE340" s="71">
        <f t="shared" si="157"/>
        <v>0</v>
      </c>
      <c r="AF340" s="68">
        <f>IF(AE340&lt;=HORAS!$B$115,0,IF(AE340&lt;=HORAS!$B$116,0.25,IF(AE340&lt;=HORAS!$B$117,0.5,IF(AE340&lt;=HORAS!$B$114,0.75,1))))</f>
        <v>0</v>
      </c>
      <c r="AG340" s="67">
        <f t="shared" si="158"/>
        <v>0</v>
      </c>
      <c r="AH340" s="67">
        <f>IF(AA340&gt;=8,IF(E340&lt;HORAS!$B$97,AF340,0),0)</f>
        <v>0</v>
      </c>
      <c r="AI340" s="67">
        <f>IF(E340&gt;=HORAS!$B$97,AF340,0)</f>
        <v>0</v>
      </c>
      <c r="AJ340" s="67">
        <f t="shared" si="169"/>
        <v>0</v>
      </c>
      <c r="AK340" s="67">
        <f t="shared" si="169"/>
        <v>0</v>
      </c>
      <c r="AL340" s="71">
        <f t="shared" si="159"/>
        <v>0</v>
      </c>
      <c r="AN340" s="59">
        <f t="shared" si="160"/>
        <v>0</v>
      </c>
      <c r="AO340" s="58">
        <f>IF(H340=1,IF(D340&lt;HORAS!$B$104,HORAS!$D$104-HORAS!$B$104,HORAS!$D$104-D340),0)</f>
        <v>0</v>
      </c>
      <c r="AP340" s="58">
        <f>IF(H340=1,IF(E340&gt;HORAS!$C$104,HORAS!$C$104,E340),0)</f>
        <v>0</v>
      </c>
      <c r="AQ340" s="58">
        <f t="shared" si="161"/>
        <v>0</v>
      </c>
      <c r="AR340" s="72">
        <f t="shared" si="162"/>
        <v>0</v>
      </c>
      <c r="AS340" s="72">
        <f t="shared" si="163"/>
        <v>0</v>
      </c>
      <c r="AT340" s="68">
        <f>IF(AS340&lt;=HORAS!$B$115,0,IF(AS340&lt;=HORAS!$B$116,0.25,IF(AS340&lt;=HORAS!$B$117,0.5,IF(AS340&lt;=HORAS!$B$114,0.75,1))))</f>
        <v>0</v>
      </c>
      <c r="AU340" s="67">
        <f t="shared" si="164"/>
        <v>0</v>
      </c>
      <c r="AV340" s="59">
        <f>IF(H340=1,IF(E340&gt;HORAS!$C$104,E340-HORAS!$C$104),0)</f>
        <v>0</v>
      </c>
      <c r="AW340" s="67">
        <f t="shared" si="165"/>
        <v>0</v>
      </c>
      <c r="AX340" s="67">
        <f t="shared" si="166"/>
        <v>0</v>
      </c>
      <c r="AY340" s="68">
        <f>IF(AX340&lt;=HORAS!$B$115,0,IF(AX340&lt;=HORAS!$B$116,0.25,IF(AX340&lt;=HORAS!$B$117,0.5,IF(AX340&lt;=HORAS!$B$114,0.75,1))))</f>
        <v>0</v>
      </c>
      <c r="AZ340" s="67">
        <f t="shared" si="167"/>
        <v>0</v>
      </c>
      <c r="BA340" s="67"/>
    </row>
    <row r="341" spans="1:53" s="72" customFormat="1" hidden="1" x14ac:dyDescent="0.2">
      <c r="A341" s="64"/>
      <c r="B341" s="64"/>
      <c r="C341" s="61"/>
      <c r="D341" s="62"/>
      <c r="E341" s="59"/>
      <c r="F341" s="66">
        <f>IF(G341=1,0,IF(E341&gt;HORAS!$B$96,E341-HORAS!$B$96,))</f>
        <v>0</v>
      </c>
      <c r="G341" s="67">
        <f t="shared" si="141"/>
        <v>0</v>
      </c>
      <c r="H341" s="67">
        <f>IF(D341&gt;=HORAS!$B$103,1,0)</f>
        <v>0</v>
      </c>
      <c r="I341" s="68">
        <f t="shared" si="142"/>
        <v>0</v>
      </c>
      <c r="J341" s="68">
        <f>IF(I341&lt;=HORAS!$B$115,0,IF(I341&lt;=HORAS!$B$116,0.25,IF(I341&lt;=HORAS!$B$117,0.5,IF(I341&lt;=HORAS!$B$114,0.75,1))))</f>
        <v>0</v>
      </c>
      <c r="K341" s="69">
        <f>IF(G341=1,0,IF(E341&gt;HORAS!$B$97,E341-HORAS!$B$97,0))</f>
        <v>0</v>
      </c>
      <c r="L341" s="68">
        <f t="shared" si="143"/>
        <v>0</v>
      </c>
      <c r="M341" s="68">
        <f t="shared" si="144"/>
        <v>0</v>
      </c>
      <c r="N341" s="67">
        <f t="shared" si="145"/>
        <v>0</v>
      </c>
      <c r="O341" s="67">
        <f>IF(E341&lt;HORAS!$B$97,J341,0)</f>
        <v>0</v>
      </c>
      <c r="P341" s="67">
        <f t="shared" si="146"/>
        <v>0</v>
      </c>
      <c r="Q341" s="67">
        <f>IF(E341&gt;HORAS!$B$97,J341,0)</f>
        <v>0</v>
      </c>
      <c r="R341" s="67">
        <f t="shared" si="168"/>
        <v>0</v>
      </c>
      <c r="S341" s="67">
        <f t="shared" si="148"/>
        <v>0</v>
      </c>
      <c r="T341" s="67"/>
      <c r="U341" s="67">
        <f t="shared" si="149"/>
        <v>6</v>
      </c>
      <c r="V341" s="70" t="e">
        <f>VLOOKUP(C341,HORAS!$A$120:$A$137,1,FALSE)</f>
        <v>#N/A</v>
      </c>
      <c r="W341" s="67" t="b">
        <f t="shared" si="150"/>
        <v>1</v>
      </c>
      <c r="X341" s="59">
        <f t="shared" si="151"/>
        <v>0</v>
      </c>
      <c r="Y341" s="71">
        <f t="shared" si="152"/>
        <v>0</v>
      </c>
      <c r="Z341" s="71">
        <f t="shared" si="153"/>
        <v>0</v>
      </c>
      <c r="AA341" s="67">
        <f t="shared" si="154"/>
        <v>0</v>
      </c>
      <c r="AB341" s="67">
        <f t="shared" si="155"/>
        <v>0</v>
      </c>
      <c r="AC341" s="69">
        <f>IF(U341=7,IF(E341&gt;HORAS!$B$97,E341-HORAS!$B$97,0),IF(W341=FALSE,IF(E341&gt;HORAS!$B$97,E341-HORAS!$B$97,0),0))</f>
        <v>0</v>
      </c>
      <c r="AD341" s="71">
        <f t="shared" si="156"/>
        <v>0</v>
      </c>
      <c r="AE341" s="71">
        <f t="shared" si="157"/>
        <v>0</v>
      </c>
      <c r="AF341" s="68">
        <f>IF(AE341&lt;=HORAS!$B$115,0,IF(AE341&lt;=HORAS!$B$116,0.25,IF(AE341&lt;=HORAS!$B$117,0.5,IF(AE341&lt;=HORAS!$B$114,0.75,1))))</f>
        <v>0</v>
      </c>
      <c r="AG341" s="67">
        <f t="shared" si="158"/>
        <v>0</v>
      </c>
      <c r="AH341" s="67">
        <f>IF(AA341&gt;=8,IF(E341&lt;HORAS!$B$97,AF341,0),0)</f>
        <v>0</v>
      </c>
      <c r="AI341" s="67">
        <f>IF(E341&gt;=HORAS!$B$97,AF341,0)</f>
        <v>0</v>
      </c>
      <c r="AJ341" s="67">
        <f t="shared" ref="AJ341:AK356" si="170">AA341+AG341</f>
        <v>0</v>
      </c>
      <c r="AK341" s="67">
        <f t="shared" si="170"/>
        <v>0</v>
      </c>
      <c r="AL341" s="71">
        <f t="shared" si="159"/>
        <v>0</v>
      </c>
      <c r="AN341" s="59">
        <f t="shared" si="160"/>
        <v>0</v>
      </c>
      <c r="AO341" s="58">
        <f>IF(H341=1,IF(D341&lt;HORAS!$B$104,HORAS!$D$104-HORAS!$B$104,HORAS!$D$104-D341),0)</f>
        <v>0</v>
      </c>
      <c r="AP341" s="58">
        <f>IF(H341=1,IF(E341&gt;HORAS!$C$104,HORAS!$C$104,E341),0)</f>
        <v>0</v>
      </c>
      <c r="AQ341" s="58">
        <f t="shared" si="161"/>
        <v>0</v>
      </c>
      <c r="AR341" s="72">
        <f t="shared" si="162"/>
        <v>0</v>
      </c>
      <c r="AS341" s="72">
        <f t="shared" si="163"/>
        <v>0</v>
      </c>
      <c r="AT341" s="68">
        <f>IF(AS341&lt;=HORAS!$B$115,0,IF(AS341&lt;=HORAS!$B$116,0.25,IF(AS341&lt;=HORAS!$B$117,0.5,IF(AS341&lt;=HORAS!$B$114,0.75,1))))</f>
        <v>0</v>
      </c>
      <c r="AU341" s="67">
        <f t="shared" si="164"/>
        <v>0</v>
      </c>
      <c r="AV341" s="59">
        <f>IF(H341=1,IF(E341&gt;HORAS!$C$104,E341-HORAS!$C$104),0)</f>
        <v>0</v>
      </c>
      <c r="AW341" s="67">
        <f t="shared" si="165"/>
        <v>0</v>
      </c>
      <c r="AX341" s="67">
        <f t="shared" si="166"/>
        <v>0</v>
      </c>
      <c r="AY341" s="68">
        <f>IF(AX341&lt;=HORAS!$B$115,0,IF(AX341&lt;=HORAS!$B$116,0.25,IF(AX341&lt;=HORAS!$B$117,0.5,IF(AX341&lt;=HORAS!$B$114,0.75,1))))</f>
        <v>0</v>
      </c>
      <c r="AZ341" s="67">
        <f t="shared" si="167"/>
        <v>0</v>
      </c>
      <c r="BA341" s="67"/>
    </row>
    <row r="342" spans="1:53" s="72" customFormat="1" hidden="1" x14ac:dyDescent="0.2">
      <c r="A342" s="64"/>
      <c r="B342" s="64"/>
      <c r="C342" s="61"/>
      <c r="D342" s="62"/>
      <c r="E342" s="59"/>
      <c r="F342" s="66">
        <f>IF(G342=1,0,IF(E342&gt;HORAS!$B$96,E342-HORAS!$B$96,))</f>
        <v>0</v>
      </c>
      <c r="G342" s="67">
        <f t="shared" si="141"/>
        <v>0</v>
      </c>
      <c r="H342" s="67">
        <f>IF(D342&gt;=HORAS!$B$103,1,0)</f>
        <v>0</v>
      </c>
      <c r="I342" s="68">
        <f t="shared" si="142"/>
        <v>0</v>
      </c>
      <c r="J342" s="68">
        <f>IF(I342&lt;=HORAS!$B$115,0,IF(I342&lt;=HORAS!$B$116,0.25,IF(I342&lt;=HORAS!$B$117,0.5,IF(I342&lt;=HORAS!$B$114,0.75,1))))</f>
        <v>0</v>
      </c>
      <c r="K342" s="69">
        <f>IF(G342=1,0,IF(E342&gt;HORAS!$B$97,E342-HORAS!$B$97,0))</f>
        <v>0</v>
      </c>
      <c r="L342" s="68">
        <f t="shared" si="143"/>
        <v>0</v>
      </c>
      <c r="M342" s="68">
        <f t="shared" si="144"/>
        <v>0</v>
      </c>
      <c r="N342" s="67">
        <f t="shared" si="145"/>
        <v>0</v>
      </c>
      <c r="O342" s="67">
        <f>IF(E342&lt;HORAS!$B$97,J342,0)</f>
        <v>0</v>
      </c>
      <c r="P342" s="67">
        <f t="shared" si="146"/>
        <v>0</v>
      </c>
      <c r="Q342" s="67">
        <f>IF(E342&gt;HORAS!$B$97,J342,0)</f>
        <v>0</v>
      </c>
      <c r="R342" s="67">
        <f t="shared" si="168"/>
        <v>0</v>
      </c>
      <c r="S342" s="67">
        <f t="shared" si="148"/>
        <v>0</v>
      </c>
      <c r="T342" s="67"/>
      <c r="U342" s="67">
        <f t="shared" si="149"/>
        <v>6</v>
      </c>
      <c r="V342" s="70" t="e">
        <f>VLOOKUP(C342,HORAS!$A$120:$A$137,1,FALSE)</f>
        <v>#N/A</v>
      </c>
      <c r="W342" s="67" t="b">
        <f t="shared" si="150"/>
        <v>1</v>
      </c>
      <c r="X342" s="59">
        <f t="shared" si="151"/>
        <v>0</v>
      </c>
      <c r="Y342" s="71">
        <f t="shared" si="152"/>
        <v>0</v>
      </c>
      <c r="Z342" s="71">
        <f t="shared" si="153"/>
        <v>0</v>
      </c>
      <c r="AA342" s="67">
        <f t="shared" si="154"/>
        <v>0</v>
      </c>
      <c r="AB342" s="67">
        <f t="shared" si="155"/>
        <v>0</v>
      </c>
      <c r="AC342" s="69">
        <f>IF(U342=7,IF(E342&gt;HORAS!$B$97,E342-HORAS!$B$97,0),IF(W342=FALSE,IF(E342&gt;HORAS!$B$97,E342-HORAS!$B$97,0),0))</f>
        <v>0</v>
      </c>
      <c r="AD342" s="71">
        <f t="shared" si="156"/>
        <v>0</v>
      </c>
      <c r="AE342" s="71">
        <f t="shared" si="157"/>
        <v>0</v>
      </c>
      <c r="AF342" s="68">
        <f>IF(AE342&lt;=HORAS!$B$115,0,IF(AE342&lt;=HORAS!$B$116,0.25,IF(AE342&lt;=HORAS!$B$117,0.5,IF(AE342&lt;=HORAS!$B$114,0.75,1))))</f>
        <v>0</v>
      </c>
      <c r="AG342" s="67">
        <f t="shared" si="158"/>
        <v>0</v>
      </c>
      <c r="AH342" s="67">
        <f>IF(AA342&gt;=8,IF(E342&lt;HORAS!$B$97,AF342,0),0)</f>
        <v>0</v>
      </c>
      <c r="AI342" s="67">
        <f>IF(E342&gt;=HORAS!$B$97,AF342,0)</f>
        <v>0</v>
      </c>
      <c r="AJ342" s="67">
        <f t="shared" si="170"/>
        <v>0</v>
      </c>
      <c r="AK342" s="67">
        <f t="shared" si="170"/>
        <v>0</v>
      </c>
      <c r="AL342" s="71">
        <f t="shared" si="159"/>
        <v>0</v>
      </c>
      <c r="AN342" s="59">
        <f t="shared" si="160"/>
        <v>0</v>
      </c>
      <c r="AO342" s="58">
        <f>IF(H342=1,IF(D342&lt;HORAS!$B$104,HORAS!$D$104-HORAS!$B$104,HORAS!$D$104-D342),0)</f>
        <v>0</v>
      </c>
      <c r="AP342" s="58">
        <f>IF(H342=1,IF(E342&gt;HORAS!$C$104,HORAS!$C$104,E342),0)</f>
        <v>0</v>
      </c>
      <c r="AQ342" s="58">
        <f t="shared" si="161"/>
        <v>0</v>
      </c>
      <c r="AR342" s="72">
        <f t="shared" si="162"/>
        <v>0</v>
      </c>
      <c r="AS342" s="72">
        <f t="shared" si="163"/>
        <v>0</v>
      </c>
      <c r="AT342" s="68">
        <f>IF(AS342&lt;=HORAS!$B$115,0,IF(AS342&lt;=HORAS!$B$116,0.25,IF(AS342&lt;=HORAS!$B$117,0.5,IF(AS342&lt;=HORAS!$B$114,0.75,1))))</f>
        <v>0</v>
      </c>
      <c r="AU342" s="67">
        <f t="shared" si="164"/>
        <v>0</v>
      </c>
      <c r="AV342" s="59">
        <f>IF(H342=1,IF(E342&gt;HORAS!$C$104,E342-HORAS!$C$104),0)</f>
        <v>0</v>
      </c>
      <c r="AW342" s="67">
        <f t="shared" si="165"/>
        <v>0</v>
      </c>
      <c r="AX342" s="67">
        <f t="shared" si="166"/>
        <v>0</v>
      </c>
      <c r="AY342" s="68">
        <f>IF(AX342&lt;=HORAS!$B$115,0,IF(AX342&lt;=HORAS!$B$116,0.25,IF(AX342&lt;=HORAS!$B$117,0.5,IF(AX342&lt;=HORAS!$B$114,0.75,1))))</f>
        <v>0</v>
      </c>
      <c r="AZ342" s="67">
        <f t="shared" si="167"/>
        <v>0</v>
      </c>
      <c r="BA342" s="67"/>
    </row>
    <row r="343" spans="1:53" s="72" customFormat="1" hidden="1" x14ac:dyDescent="0.2">
      <c r="A343" s="64"/>
      <c r="B343" s="64"/>
      <c r="C343" s="61"/>
      <c r="D343" s="62"/>
      <c r="E343" s="59"/>
      <c r="F343" s="66">
        <f>IF(G343=1,0,IF(E343&gt;HORAS!$B$96,E343-HORAS!$B$96,))</f>
        <v>0</v>
      </c>
      <c r="G343" s="67">
        <f t="shared" si="141"/>
        <v>0</v>
      </c>
      <c r="H343" s="67">
        <f>IF(D343&gt;=HORAS!$B$103,1,0)</f>
        <v>0</v>
      </c>
      <c r="I343" s="68">
        <f t="shared" si="142"/>
        <v>0</v>
      </c>
      <c r="J343" s="68">
        <f>IF(I343&lt;=HORAS!$B$115,0,IF(I343&lt;=HORAS!$B$116,0.25,IF(I343&lt;=HORAS!$B$117,0.5,IF(I343&lt;=HORAS!$B$114,0.75,1))))</f>
        <v>0</v>
      </c>
      <c r="K343" s="69">
        <f>IF(G343=1,0,IF(E343&gt;HORAS!$B$97,E343-HORAS!$B$97,0))</f>
        <v>0</v>
      </c>
      <c r="L343" s="68">
        <f t="shared" si="143"/>
        <v>0</v>
      </c>
      <c r="M343" s="68">
        <f t="shared" si="144"/>
        <v>0</v>
      </c>
      <c r="N343" s="67">
        <f t="shared" si="145"/>
        <v>0</v>
      </c>
      <c r="O343" s="67">
        <f>IF(E343&lt;HORAS!$B$97,J343,0)</f>
        <v>0</v>
      </c>
      <c r="P343" s="67">
        <f t="shared" si="146"/>
        <v>0</v>
      </c>
      <c r="Q343" s="67">
        <f>IF(E343&gt;HORAS!$B$97,J343,0)</f>
        <v>0</v>
      </c>
      <c r="R343" s="67">
        <f t="shared" si="168"/>
        <v>0</v>
      </c>
      <c r="S343" s="67">
        <f t="shared" si="148"/>
        <v>0</v>
      </c>
      <c r="T343" s="67"/>
      <c r="U343" s="67">
        <f t="shared" si="149"/>
        <v>6</v>
      </c>
      <c r="V343" s="70" t="e">
        <f>VLOOKUP(C343,HORAS!$A$120:$A$137,1,FALSE)</f>
        <v>#N/A</v>
      </c>
      <c r="W343" s="67" t="b">
        <f t="shared" si="150"/>
        <v>1</v>
      </c>
      <c r="X343" s="59">
        <f t="shared" si="151"/>
        <v>0</v>
      </c>
      <c r="Y343" s="71">
        <f t="shared" si="152"/>
        <v>0</v>
      </c>
      <c r="Z343" s="71">
        <f t="shared" si="153"/>
        <v>0</v>
      </c>
      <c r="AA343" s="67">
        <f t="shared" si="154"/>
        <v>0</v>
      </c>
      <c r="AB343" s="67">
        <f t="shared" si="155"/>
        <v>0</v>
      </c>
      <c r="AC343" s="69">
        <f>IF(U343=7,IF(E343&gt;HORAS!$B$97,E343-HORAS!$B$97,0),IF(W343=FALSE,IF(E343&gt;HORAS!$B$97,E343-HORAS!$B$97,0),0))</f>
        <v>0</v>
      </c>
      <c r="AD343" s="71">
        <f t="shared" si="156"/>
        <v>0</v>
      </c>
      <c r="AE343" s="71">
        <f t="shared" si="157"/>
        <v>0</v>
      </c>
      <c r="AF343" s="68">
        <f>IF(AE343&lt;=HORAS!$B$115,0,IF(AE343&lt;=HORAS!$B$116,0.25,IF(AE343&lt;=HORAS!$B$117,0.5,IF(AE343&lt;=HORAS!$B$114,0.75,1))))</f>
        <v>0</v>
      </c>
      <c r="AG343" s="67">
        <f t="shared" si="158"/>
        <v>0</v>
      </c>
      <c r="AH343" s="67">
        <f>IF(AA343&gt;=8,IF(E343&lt;HORAS!$B$97,AF343,0),0)</f>
        <v>0</v>
      </c>
      <c r="AI343" s="67">
        <f>IF(E343&gt;=HORAS!$B$97,AF343,0)</f>
        <v>0</v>
      </c>
      <c r="AJ343" s="67">
        <f t="shared" si="170"/>
        <v>0</v>
      </c>
      <c r="AK343" s="67">
        <f t="shared" si="170"/>
        <v>0</v>
      </c>
      <c r="AL343" s="71">
        <f t="shared" si="159"/>
        <v>0</v>
      </c>
      <c r="AN343" s="59">
        <f t="shared" si="160"/>
        <v>0</v>
      </c>
      <c r="AO343" s="58">
        <f>IF(H343=1,IF(D343&lt;HORAS!$B$104,HORAS!$D$104-HORAS!$B$104,HORAS!$D$104-D343),0)</f>
        <v>0</v>
      </c>
      <c r="AP343" s="58">
        <f>IF(H343=1,IF(E343&gt;HORAS!$C$104,HORAS!$C$104,E343),0)</f>
        <v>0</v>
      </c>
      <c r="AQ343" s="58">
        <f t="shared" si="161"/>
        <v>0</v>
      </c>
      <c r="AR343" s="72">
        <f t="shared" si="162"/>
        <v>0</v>
      </c>
      <c r="AS343" s="72">
        <f t="shared" si="163"/>
        <v>0</v>
      </c>
      <c r="AT343" s="68">
        <f>IF(AS343&lt;=HORAS!$B$115,0,IF(AS343&lt;=HORAS!$B$116,0.25,IF(AS343&lt;=HORAS!$B$117,0.5,IF(AS343&lt;=HORAS!$B$114,0.75,1))))</f>
        <v>0</v>
      </c>
      <c r="AU343" s="67">
        <f t="shared" si="164"/>
        <v>0</v>
      </c>
      <c r="AV343" s="59">
        <f>IF(H343=1,IF(E343&gt;HORAS!$C$104,E343-HORAS!$C$104),0)</f>
        <v>0</v>
      </c>
      <c r="AW343" s="67">
        <f t="shared" si="165"/>
        <v>0</v>
      </c>
      <c r="AX343" s="67">
        <f t="shared" si="166"/>
        <v>0</v>
      </c>
      <c r="AY343" s="68">
        <f>IF(AX343&lt;=HORAS!$B$115,0,IF(AX343&lt;=HORAS!$B$116,0.25,IF(AX343&lt;=HORAS!$B$117,0.5,IF(AX343&lt;=HORAS!$B$114,0.75,1))))</f>
        <v>0</v>
      </c>
      <c r="AZ343" s="67">
        <f t="shared" si="167"/>
        <v>0</v>
      </c>
      <c r="BA343" s="67"/>
    </row>
    <row r="344" spans="1:53" s="72" customFormat="1" hidden="1" x14ac:dyDescent="0.2">
      <c r="A344" s="64"/>
      <c r="B344" s="64"/>
      <c r="C344" s="61"/>
      <c r="D344" s="62"/>
      <c r="E344" s="59"/>
      <c r="F344" s="66">
        <f>IF(G344=1,0,IF(E344&gt;HORAS!$B$96,E344-HORAS!$B$96,))</f>
        <v>0</v>
      </c>
      <c r="G344" s="67">
        <f t="shared" si="141"/>
        <v>0</v>
      </c>
      <c r="H344" s="67">
        <f>IF(D344&gt;=HORAS!$B$103,1,0)</f>
        <v>0</v>
      </c>
      <c r="I344" s="68">
        <f t="shared" si="142"/>
        <v>0</v>
      </c>
      <c r="J344" s="68">
        <f>IF(I344&lt;=HORAS!$B$115,0,IF(I344&lt;=HORAS!$B$116,0.25,IF(I344&lt;=HORAS!$B$117,0.5,IF(I344&lt;=HORAS!$B$114,0.75,1))))</f>
        <v>0</v>
      </c>
      <c r="K344" s="69">
        <f>IF(G344=1,0,IF(E344&gt;HORAS!$B$97,E344-HORAS!$B$97,0))</f>
        <v>0</v>
      </c>
      <c r="L344" s="68">
        <f t="shared" si="143"/>
        <v>0</v>
      </c>
      <c r="M344" s="68">
        <f t="shared" si="144"/>
        <v>0</v>
      </c>
      <c r="N344" s="67">
        <f t="shared" si="145"/>
        <v>0</v>
      </c>
      <c r="O344" s="67">
        <f>IF(E344&lt;HORAS!$B$97,J344,0)</f>
        <v>0</v>
      </c>
      <c r="P344" s="67">
        <f t="shared" si="146"/>
        <v>0</v>
      </c>
      <c r="Q344" s="67">
        <f>IF(E344&gt;HORAS!$B$97,J344,0)</f>
        <v>0</v>
      </c>
      <c r="R344" s="67">
        <f t="shared" si="168"/>
        <v>0</v>
      </c>
      <c r="S344" s="67">
        <f t="shared" si="148"/>
        <v>0</v>
      </c>
      <c r="T344" s="67"/>
      <c r="U344" s="67">
        <f t="shared" si="149"/>
        <v>6</v>
      </c>
      <c r="V344" s="70" t="e">
        <f>VLOOKUP(C344,HORAS!$A$120:$A$137,1,FALSE)</f>
        <v>#N/A</v>
      </c>
      <c r="W344" s="67" t="b">
        <f t="shared" si="150"/>
        <v>1</v>
      </c>
      <c r="X344" s="59">
        <f t="shared" si="151"/>
        <v>0</v>
      </c>
      <c r="Y344" s="71">
        <f t="shared" si="152"/>
        <v>0</v>
      </c>
      <c r="Z344" s="71">
        <f t="shared" si="153"/>
        <v>0</v>
      </c>
      <c r="AA344" s="67">
        <f t="shared" si="154"/>
        <v>0</v>
      </c>
      <c r="AB344" s="67">
        <f t="shared" si="155"/>
        <v>0</v>
      </c>
      <c r="AC344" s="69">
        <f>IF(U344=7,IF(E344&gt;HORAS!$B$97,E344-HORAS!$B$97,0),IF(W344=FALSE,IF(E344&gt;HORAS!$B$97,E344-HORAS!$B$97,0),0))</f>
        <v>0</v>
      </c>
      <c r="AD344" s="71">
        <f t="shared" si="156"/>
        <v>0</v>
      </c>
      <c r="AE344" s="71">
        <f t="shared" si="157"/>
        <v>0</v>
      </c>
      <c r="AF344" s="68">
        <f>IF(AE344&lt;=HORAS!$B$115,0,IF(AE344&lt;=HORAS!$B$116,0.25,IF(AE344&lt;=HORAS!$B$117,0.5,IF(AE344&lt;=HORAS!$B$114,0.75,1))))</f>
        <v>0</v>
      </c>
      <c r="AG344" s="67">
        <f t="shared" si="158"/>
        <v>0</v>
      </c>
      <c r="AH344" s="67">
        <f>IF(AA344&gt;=8,IF(E344&lt;HORAS!$B$97,AF344,0),0)</f>
        <v>0</v>
      </c>
      <c r="AI344" s="67">
        <f>IF(E344&gt;=HORAS!$B$97,AF344,0)</f>
        <v>0</v>
      </c>
      <c r="AJ344" s="67">
        <f t="shared" si="170"/>
        <v>0</v>
      </c>
      <c r="AK344" s="67">
        <f t="shared" si="170"/>
        <v>0</v>
      </c>
      <c r="AL344" s="71">
        <f t="shared" si="159"/>
        <v>0</v>
      </c>
      <c r="AN344" s="59">
        <f t="shared" si="160"/>
        <v>0</v>
      </c>
      <c r="AO344" s="58">
        <f>IF(H344=1,IF(D344&lt;HORAS!$B$104,HORAS!$D$104-HORAS!$B$104,HORAS!$D$104-D344),0)</f>
        <v>0</v>
      </c>
      <c r="AP344" s="58">
        <f>IF(H344=1,IF(E344&gt;HORAS!$C$104,HORAS!$C$104,E344),0)</f>
        <v>0</v>
      </c>
      <c r="AQ344" s="58">
        <f t="shared" si="161"/>
        <v>0</v>
      </c>
      <c r="AR344" s="72">
        <f t="shared" si="162"/>
        <v>0</v>
      </c>
      <c r="AS344" s="72">
        <f t="shared" si="163"/>
        <v>0</v>
      </c>
      <c r="AT344" s="68">
        <f>IF(AS344&lt;=HORAS!$B$115,0,IF(AS344&lt;=HORAS!$B$116,0.25,IF(AS344&lt;=HORAS!$B$117,0.5,IF(AS344&lt;=HORAS!$B$114,0.75,1))))</f>
        <v>0</v>
      </c>
      <c r="AU344" s="67">
        <f t="shared" si="164"/>
        <v>0</v>
      </c>
      <c r="AV344" s="59">
        <f>IF(H344=1,IF(E344&gt;HORAS!$C$104,E344-HORAS!$C$104),0)</f>
        <v>0</v>
      </c>
      <c r="AW344" s="67">
        <f t="shared" si="165"/>
        <v>0</v>
      </c>
      <c r="AX344" s="67">
        <f t="shared" si="166"/>
        <v>0</v>
      </c>
      <c r="AY344" s="68">
        <f>IF(AX344&lt;=HORAS!$B$115,0,IF(AX344&lt;=HORAS!$B$116,0.25,IF(AX344&lt;=HORAS!$B$117,0.5,IF(AX344&lt;=HORAS!$B$114,0.75,1))))</f>
        <v>0</v>
      </c>
      <c r="AZ344" s="67">
        <f t="shared" si="167"/>
        <v>0</v>
      </c>
      <c r="BA344" s="67"/>
    </row>
    <row r="345" spans="1:53" s="72" customFormat="1" hidden="1" x14ac:dyDescent="0.2">
      <c r="A345" s="64"/>
      <c r="B345" s="64"/>
      <c r="C345" s="61"/>
      <c r="D345" s="62"/>
      <c r="E345" s="59"/>
      <c r="F345" s="66">
        <f>IF(G345=1,0,IF(E345&gt;HORAS!$B$96,E345-HORAS!$B$96,))</f>
        <v>0</v>
      </c>
      <c r="G345" s="67">
        <f t="shared" si="141"/>
        <v>0</v>
      </c>
      <c r="H345" s="67">
        <f>IF(D345&gt;=HORAS!$B$103,1,0)</f>
        <v>0</v>
      </c>
      <c r="I345" s="68">
        <f t="shared" si="142"/>
        <v>0</v>
      </c>
      <c r="J345" s="68">
        <f>IF(I345&lt;=HORAS!$B$115,0,IF(I345&lt;=HORAS!$B$116,0.25,IF(I345&lt;=HORAS!$B$117,0.5,IF(I345&lt;=HORAS!$B$114,0.75,1))))</f>
        <v>0</v>
      </c>
      <c r="K345" s="69">
        <f>IF(G345=1,0,IF(E345&gt;HORAS!$B$97,E345-HORAS!$B$97,0))</f>
        <v>0</v>
      </c>
      <c r="L345" s="68">
        <f t="shared" si="143"/>
        <v>0</v>
      </c>
      <c r="M345" s="68">
        <f t="shared" si="144"/>
        <v>0</v>
      </c>
      <c r="N345" s="67">
        <f t="shared" si="145"/>
        <v>0</v>
      </c>
      <c r="O345" s="67">
        <f>IF(E345&lt;HORAS!$B$97,J345,0)</f>
        <v>0</v>
      </c>
      <c r="P345" s="67">
        <f t="shared" si="146"/>
        <v>0</v>
      </c>
      <c r="Q345" s="67">
        <f>IF(E345&gt;HORAS!$B$97,J345,0)</f>
        <v>0</v>
      </c>
      <c r="R345" s="67">
        <f t="shared" si="168"/>
        <v>0</v>
      </c>
      <c r="S345" s="67">
        <f t="shared" si="148"/>
        <v>0</v>
      </c>
      <c r="T345" s="67"/>
      <c r="U345" s="67">
        <f t="shared" si="149"/>
        <v>6</v>
      </c>
      <c r="V345" s="70" t="e">
        <f>VLOOKUP(C345,HORAS!$A$120:$A$137,1,FALSE)</f>
        <v>#N/A</v>
      </c>
      <c r="W345" s="67" t="b">
        <f t="shared" si="150"/>
        <v>1</v>
      </c>
      <c r="X345" s="59">
        <f t="shared" si="151"/>
        <v>0</v>
      </c>
      <c r="Y345" s="71">
        <f t="shared" si="152"/>
        <v>0</v>
      </c>
      <c r="Z345" s="71">
        <f t="shared" si="153"/>
        <v>0</v>
      </c>
      <c r="AA345" s="67">
        <f t="shared" si="154"/>
        <v>0</v>
      </c>
      <c r="AB345" s="67">
        <f t="shared" si="155"/>
        <v>0</v>
      </c>
      <c r="AC345" s="69">
        <f>IF(U345=7,IF(E345&gt;HORAS!$B$97,E345-HORAS!$B$97,0),IF(W345=FALSE,IF(E345&gt;HORAS!$B$97,E345-HORAS!$B$97,0),0))</f>
        <v>0</v>
      </c>
      <c r="AD345" s="71">
        <f t="shared" si="156"/>
        <v>0</v>
      </c>
      <c r="AE345" s="71">
        <f t="shared" si="157"/>
        <v>0</v>
      </c>
      <c r="AF345" s="68">
        <f>IF(AE345&lt;=HORAS!$B$115,0,IF(AE345&lt;=HORAS!$B$116,0.25,IF(AE345&lt;=HORAS!$B$117,0.5,IF(AE345&lt;=HORAS!$B$114,0.75,1))))</f>
        <v>0</v>
      </c>
      <c r="AG345" s="67">
        <f t="shared" si="158"/>
        <v>0</v>
      </c>
      <c r="AH345" s="67">
        <f>IF(AA345&gt;=8,IF(E345&lt;HORAS!$B$97,AF345,0),0)</f>
        <v>0</v>
      </c>
      <c r="AI345" s="67">
        <f>IF(E345&gt;=HORAS!$B$97,AF345,0)</f>
        <v>0</v>
      </c>
      <c r="AJ345" s="67">
        <f t="shared" si="170"/>
        <v>0</v>
      </c>
      <c r="AK345" s="67">
        <f t="shared" si="170"/>
        <v>0</v>
      </c>
      <c r="AL345" s="71">
        <f t="shared" si="159"/>
        <v>0</v>
      </c>
      <c r="AN345" s="59">
        <f t="shared" si="160"/>
        <v>0</v>
      </c>
      <c r="AO345" s="58">
        <f>IF(H345=1,IF(D345&lt;HORAS!$B$104,HORAS!$D$104-HORAS!$B$104,HORAS!$D$104-D345),0)</f>
        <v>0</v>
      </c>
      <c r="AP345" s="58">
        <f>IF(H345=1,IF(E345&gt;HORAS!$C$104,HORAS!$C$104,E345),0)</f>
        <v>0</v>
      </c>
      <c r="AQ345" s="58">
        <f t="shared" si="161"/>
        <v>0</v>
      </c>
      <c r="AR345" s="72">
        <f t="shared" si="162"/>
        <v>0</v>
      </c>
      <c r="AS345" s="72">
        <f t="shared" si="163"/>
        <v>0</v>
      </c>
      <c r="AT345" s="68">
        <f>IF(AS345&lt;=HORAS!$B$115,0,IF(AS345&lt;=HORAS!$B$116,0.25,IF(AS345&lt;=HORAS!$B$117,0.5,IF(AS345&lt;=HORAS!$B$114,0.75,1))))</f>
        <v>0</v>
      </c>
      <c r="AU345" s="67">
        <f t="shared" si="164"/>
        <v>0</v>
      </c>
      <c r="AV345" s="59">
        <f>IF(H345=1,IF(E345&gt;HORAS!$C$104,E345-HORAS!$C$104),0)</f>
        <v>0</v>
      </c>
      <c r="AW345" s="67">
        <f t="shared" si="165"/>
        <v>0</v>
      </c>
      <c r="AX345" s="67">
        <f t="shared" si="166"/>
        <v>0</v>
      </c>
      <c r="AY345" s="68">
        <f>IF(AX345&lt;=HORAS!$B$115,0,IF(AX345&lt;=HORAS!$B$116,0.25,IF(AX345&lt;=HORAS!$B$117,0.5,IF(AX345&lt;=HORAS!$B$114,0.75,1))))</f>
        <v>0</v>
      </c>
      <c r="AZ345" s="67">
        <f t="shared" si="167"/>
        <v>0</v>
      </c>
      <c r="BA345" s="67"/>
    </row>
    <row r="346" spans="1:53" s="72" customFormat="1" hidden="1" x14ac:dyDescent="0.2">
      <c r="A346" s="64"/>
      <c r="B346" s="64"/>
      <c r="C346" s="61"/>
      <c r="D346" s="62"/>
      <c r="E346" s="59"/>
      <c r="F346" s="66">
        <f>IF(G346=1,0,IF(E346&gt;HORAS!$B$96,E346-HORAS!$B$96,))</f>
        <v>0</v>
      </c>
      <c r="G346" s="67">
        <f t="shared" ref="G346:G409" si="171">IF(U346=7,1,IF(W346=FALSE,1,0))</f>
        <v>0</v>
      </c>
      <c r="H346" s="67">
        <f>IF(D346&gt;=HORAS!$B$103,1,0)</f>
        <v>0</v>
      </c>
      <c r="I346" s="68">
        <f t="shared" ref="I346:I409" si="172">MINUTE(F346)</f>
        <v>0</v>
      </c>
      <c r="J346" s="68">
        <f>IF(I346&lt;=HORAS!$B$115,0,IF(I346&lt;=HORAS!$B$116,0.25,IF(I346&lt;=HORAS!$B$117,0.5,IF(I346&lt;=HORAS!$B$114,0.75,1))))</f>
        <v>0</v>
      </c>
      <c r="K346" s="69">
        <f>IF(G346=1,0,IF(E346&gt;HORAS!$B$97,E346-HORAS!$B$97,0))</f>
        <v>0</v>
      </c>
      <c r="L346" s="68">
        <f t="shared" ref="L346:L409" si="173">MINUTE(K346)</f>
        <v>0</v>
      </c>
      <c r="M346" s="68">
        <f t="shared" ref="M346:M409" si="174">HOUR(F346)</f>
        <v>0</v>
      </c>
      <c r="N346" s="67">
        <f t="shared" ref="N346:N409" si="175">M346-P346</f>
        <v>0</v>
      </c>
      <c r="O346" s="67">
        <f>IF(E346&lt;HORAS!$B$97,J346,0)</f>
        <v>0</v>
      </c>
      <c r="P346" s="67">
        <f t="shared" ref="P346:P409" si="176">HOUR(K346)</f>
        <v>0</v>
      </c>
      <c r="Q346" s="67">
        <f>IF(E346&gt;HORAS!$B$97,J346,0)</f>
        <v>0</v>
      </c>
      <c r="R346" s="67">
        <f t="shared" si="168"/>
        <v>0</v>
      </c>
      <c r="S346" s="67">
        <f t="shared" si="148"/>
        <v>0</v>
      </c>
      <c r="T346" s="67"/>
      <c r="U346" s="67">
        <f t="shared" si="149"/>
        <v>6</v>
      </c>
      <c r="V346" s="70" t="e">
        <f>VLOOKUP(C346,HORAS!$A$120:$A$137,1,FALSE)</f>
        <v>#N/A</v>
      </c>
      <c r="W346" s="67" t="b">
        <f t="shared" si="150"/>
        <v>1</v>
      </c>
      <c r="X346" s="59">
        <f t="shared" si="151"/>
        <v>0</v>
      </c>
      <c r="Y346" s="71">
        <f t="shared" si="152"/>
        <v>0</v>
      </c>
      <c r="Z346" s="71">
        <f t="shared" si="153"/>
        <v>0</v>
      </c>
      <c r="AA346" s="67">
        <f t="shared" si="154"/>
        <v>0</v>
      </c>
      <c r="AB346" s="67">
        <f t="shared" si="155"/>
        <v>0</v>
      </c>
      <c r="AC346" s="69">
        <f>IF(U346=7,IF(E346&gt;HORAS!$B$97,E346-HORAS!$B$97,0),IF(W346=FALSE,IF(E346&gt;HORAS!$B$97,E346-HORAS!$B$97,0),0))</f>
        <v>0</v>
      </c>
      <c r="AD346" s="71">
        <f t="shared" si="156"/>
        <v>0</v>
      </c>
      <c r="AE346" s="71">
        <f t="shared" si="157"/>
        <v>0</v>
      </c>
      <c r="AF346" s="68">
        <f>IF(AE346&lt;=HORAS!$B$115,0,IF(AE346&lt;=HORAS!$B$116,0.25,IF(AE346&lt;=HORAS!$B$117,0.5,IF(AE346&lt;=HORAS!$B$114,0.75,1))))</f>
        <v>0</v>
      </c>
      <c r="AG346" s="67">
        <f t="shared" si="158"/>
        <v>0</v>
      </c>
      <c r="AH346" s="67">
        <f>IF(AA346&gt;=8,IF(E346&lt;HORAS!$B$97,AF346,0),0)</f>
        <v>0</v>
      </c>
      <c r="AI346" s="67">
        <f>IF(E346&gt;=HORAS!$B$97,AF346,0)</f>
        <v>0</v>
      </c>
      <c r="AJ346" s="67">
        <f t="shared" si="170"/>
        <v>0</v>
      </c>
      <c r="AK346" s="67">
        <f t="shared" si="170"/>
        <v>0</v>
      </c>
      <c r="AL346" s="71">
        <f t="shared" si="159"/>
        <v>0</v>
      </c>
      <c r="AN346" s="59">
        <f t="shared" si="160"/>
        <v>0</v>
      </c>
      <c r="AO346" s="58">
        <f>IF(H346=1,IF(D346&lt;HORAS!$B$104,HORAS!$D$104-HORAS!$B$104,HORAS!$D$104-D346),0)</f>
        <v>0</v>
      </c>
      <c r="AP346" s="58">
        <f>IF(H346=1,IF(E346&gt;HORAS!$C$104,HORAS!$C$104,E346),0)</f>
        <v>0</v>
      </c>
      <c r="AQ346" s="58">
        <f t="shared" si="161"/>
        <v>0</v>
      </c>
      <c r="AR346" s="72">
        <f t="shared" si="162"/>
        <v>0</v>
      </c>
      <c r="AS346" s="72">
        <f t="shared" si="163"/>
        <v>0</v>
      </c>
      <c r="AT346" s="68">
        <f>IF(AS346&lt;=HORAS!$B$115,0,IF(AS346&lt;=HORAS!$B$116,0.25,IF(AS346&lt;=HORAS!$B$117,0.5,IF(AS346&lt;=HORAS!$B$114,0.75,1))))</f>
        <v>0</v>
      </c>
      <c r="AU346" s="67">
        <f t="shared" si="164"/>
        <v>0</v>
      </c>
      <c r="AV346" s="59">
        <f>IF(H346=1,IF(E346&gt;HORAS!$C$104,E346-HORAS!$C$104),0)</f>
        <v>0</v>
      </c>
      <c r="AW346" s="67">
        <f t="shared" si="165"/>
        <v>0</v>
      </c>
      <c r="AX346" s="67">
        <f t="shared" si="166"/>
        <v>0</v>
      </c>
      <c r="AY346" s="68">
        <f>IF(AX346&lt;=HORAS!$B$115,0,IF(AX346&lt;=HORAS!$B$116,0.25,IF(AX346&lt;=HORAS!$B$117,0.5,IF(AX346&lt;=HORAS!$B$114,0.75,1))))</f>
        <v>0</v>
      </c>
      <c r="AZ346" s="67">
        <f t="shared" si="167"/>
        <v>0</v>
      </c>
      <c r="BA346" s="67"/>
    </row>
    <row r="347" spans="1:53" s="72" customFormat="1" hidden="1" x14ac:dyDescent="0.2">
      <c r="A347" s="64"/>
      <c r="B347" s="64"/>
      <c r="C347" s="61"/>
      <c r="D347" s="62"/>
      <c r="E347" s="63"/>
      <c r="F347" s="66">
        <f>IF(G347=1,0,IF(E347&gt;HORAS!$B$96,E347-HORAS!$B$96,))</f>
        <v>0</v>
      </c>
      <c r="G347" s="67">
        <f t="shared" si="171"/>
        <v>0</v>
      </c>
      <c r="H347" s="67">
        <f>IF(D347&gt;=HORAS!$B$103,1,0)</f>
        <v>0</v>
      </c>
      <c r="I347" s="68">
        <f t="shared" si="172"/>
        <v>0</v>
      </c>
      <c r="J347" s="68">
        <f>IF(I347&lt;=HORAS!$B$115,0,IF(I347&lt;=HORAS!$B$116,0.25,IF(I347&lt;=HORAS!$B$117,0.5,IF(I347&lt;=HORAS!$B$114,0.75,1))))</f>
        <v>0</v>
      </c>
      <c r="K347" s="69">
        <f>IF(G347=1,0,IF(E347&gt;HORAS!$B$97,E347-HORAS!$B$97,0))</f>
        <v>0</v>
      </c>
      <c r="L347" s="68">
        <f t="shared" si="173"/>
        <v>0</v>
      </c>
      <c r="M347" s="68">
        <f t="shared" si="174"/>
        <v>0</v>
      </c>
      <c r="N347" s="67">
        <f t="shared" si="175"/>
        <v>0</v>
      </c>
      <c r="O347" s="67">
        <f>IF(E347&lt;HORAS!$B$97,J347,0)</f>
        <v>0</v>
      </c>
      <c r="P347" s="67">
        <f t="shared" si="176"/>
        <v>0</v>
      </c>
      <c r="Q347" s="67">
        <f>IF(E347&gt;HORAS!$B$97,J347,0)</f>
        <v>0</v>
      </c>
      <c r="R347" s="67">
        <f t="shared" si="168"/>
        <v>0</v>
      </c>
      <c r="S347" s="67">
        <f t="shared" si="148"/>
        <v>0</v>
      </c>
      <c r="T347" s="67"/>
      <c r="U347" s="67">
        <f t="shared" si="149"/>
        <v>6</v>
      </c>
      <c r="V347" s="70" t="e">
        <f>VLOOKUP(C347,HORAS!$A$120:$A$137,1,FALSE)</f>
        <v>#N/A</v>
      </c>
      <c r="W347" s="67" t="b">
        <f t="shared" si="150"/>
        <v>1</v>
      </c>
      <c r="X347" s="59">
        <f t="shared" si="151"/>
        <v>0</v>
      </c>
      <c r="Y347" s="71">
        <f t="shared" si="152"/>
        <v>0</v>
      </c>
      <c r="Z347" s="71">
        <f t="shared" si="153"/>
        <v>0</v>
      </c>
      <c r="AA347" s="67">
        <f t="shared" si="154"/>
        <v>0</v>
      </c>
      <c r="AB347" s="67">
        <f t="shared" si="155"/>
        <v>0</v>
      </c>
      <c r="AC347" s="69">
        <f>IF(U347=7,IF(E347&gt;HORAS!$B$97,E347-HORAS!$B$97,0),IF(W347=FALSE,IF(E347&gt;HORAS!$B$97,E347-HORAS!$B$97,0),0))</f>
        <v>0</v>
      </c>
      <c r="AD347" s="71">
        <f t="shared" si="156"/>
        <v>0</v>
      </c>
      <c r="AE347" s="71">
        <f t="shared" si="157"/>
        <v>0</v>
      </c>
      <c r="AF347" s="68">
        <f>IF(AE347&lt;=HORAS!$B$115,0,IF(AE347&lt;=HORAS!$B$116,0.25,IF(AE347&lt;=HORAS!$B$117,0.5,IF(AE347&lt;=HORAS!$B$114,0.75,1))))</f>
        <v>0</v>
      </c>
      <c r="AG347" s="67">
        <f t="shared" si="158"/>
        <v>0</v>
      </c>
      <c r="AH347" s="67">
        <f>IF(AA347&gt;=8,IF(E347&lt;HORAS!$B$97,AF347,0),0)</f>
        <v>0</v>
      </c>
      <c r="AI347" s="67">
        <f>IF(E347&gt;=HORAS!$B$97,AF347,0)</f>
        <v>0</v>
      </c>
      <c r="AJ347" s="67">
        <f t="shared" si="170"/>
        <v>0</v>
      </c>
      <c r="AK347" s="67">
        <f t="shared" si="170"/>
        <v>0</v>
      </c>
      <c r="AL347" s="71">
        <f t="shared" si="159"/>
        <v>0</v>
      </c>
      <c r="AN347" s="59">
        <f t="shared" si="160"/>
        <v>0</v>
      </c>
      <c r="AO347" s="58">
        <f>IF(H347=1,IF(D347&lt;HORAS!$B$104,HORAS!$D$104-HORAS!$B$104,HORAS!$D$104-D347),0)</f>
        <v>0</v>
      </c>
      <c r="AP347" s="58">
        <f>IF(H347=1,IF(E347&gt;HORAS!$C$104,HORAS!$C$104,E347),0)</f>
        <v>0</v>
      </c>
      <c r="AQ347" s="58">
        <f t="shared" si="161"/>
        <v>0</v>
      </c>
      <c r="AR347" s="72">
        <f t="shared" si="162"/>
        <v>0</v>
      </c>
      <c r="AS347" s="72">
        <f t="shared" si="163"/>
        <v>0</v>
      </c>
      <c r="AT347" s="68">
        <f>IF(AS347&lt;=HORAS!$B$115,0,IF(AS347&lt;=HORAS!$B$116,0.25,IF(AS347&lt;=HORAS!$B$117,0.5,IF(AS347&lt;=HORAS!$B$114,0.75,1))))</f>
        <v>0</v>
      </c>
      <c r="AU347" s="67">
        <f t="shared" si="164"/>
        <v>0</v>
      </c>
      <c r="AV347" s="59">
        <f>IF(H347=1,IF(E347&gt;HORAS!$C$104,E347-HORAS!$C$104),0)</f>
        <v>0</v>
      </c>
      <c r="AW347" s="67">
        <f t="shared" si="165"/>
        <v>0</v>
      </c>
      <c r="AX347" s="67">
        <f t="shared" si="166"/>
        <v>0</v>
      </c>
      <c r="AY347" s="68">
        <f>IF(AX347&lt;=HORAS!$B$115,0,IF(AX347&lt;=HORAS!$B$116,0.25,IF(AX347&lt;=HORAS!$B$117,0.5,IF(AX347&lt;=HORAS!$B$114,0.75,1))))</f>
        <v>0</v>
      </c>
      <c r="AZ347" s="67">
        <f t="shared" si="167"/>
        <v>0</v>
      </c>
      <c r="BA347" s="67"/>
    </row>
    <row r="348" spans="1:53" s="72" customFormat="1" hidden="1" x14ac:dyDescent="0.2">
      <c r="A348" s="64"/>
      <c r="B348" s="64"/>
      <c r="C348" s="61"/>
      <c r="D348" s="62"/>
      <c r="E348" s="64"/>
      <c r="F348" s="66">
        <f>IF(G348=1,0,IF(E348&gt;HORAS!$B$96,E348-HORAS!$B$96,))</f>
        <v>0</v>
      </c>
      <c r="G348" s="67">
        <f t="shared" si="171"/>
        <v>0</v>
      </c>
      <c r="H348" s="67">
        <f>IF(D348&gt;=HORAS!$B$103,1,0)</f>
        <v>0</v>
      </c>
      <c r="I348" s="68">
        <f t="shared" si="172"/>
        <v>0</v>
      </c>
      <c r="J348" s="68">
        <f>IF(I348&lt;=HORAS!$B$115,0,IF(I348&lt;=HORAS!$B$116,0.25,IF(I348&lt;=HORAS!$B$117,0.5,IF(I348&lt;=HORAS!$B$114,0.75,1))))</f>
        <v>0</v>
      </c>
      <c r="K348" s="69">
        <f>IF(G348=1,0,IF(E348&gt;HORAS!$B$97,E348-HORAS!$B$97,0))</f>
        <v>0</v>
      </c>
      <c r="L348" s="68">
        <f t="shared" si="173"/>
        <v>0</v>
      </c>
      <c r="M348" s="68">
        <f t="shared" si="174"/>
        <v>0</v>
      </c>
      <c r="N348" s="67">
        <f t="shared" si="175"/>
        <v>0</v>
      </c>
      <c r="O348" s="67">
        <f>IF(E348&lt;HORAS!$B$97,J348,0)</f>
        <v>0</v>
      </c>
      <c r="P348" s="67">
        <f t="shared" si="176"/>
        <v>0</v>
      </c>
      <c r="Q348" s="67">
        <f>IF(E348&gt;HORAS!$B$97,J348,0)</f>
        <v>0</v>
      </c>
      <c r="R348" s="67">
        <f t="shared" si="168"/>
        <v>0</v>
      </c>
      <c r="S348" s="67">
        <f t="shared" si="148"/>
        <v>0</v>
      </c>
      <c r="T348" s="67"/>
      <c r="U348" s="67">
        <f t="shared" si="149"/>
        <v>6</v>
      </c>
      <c r="V348" s="70" t="e">
        <f>VLOOKUP(C348,HORAS!$A$120:$A$137,1,FALSE)</f>
        <v>#N/A</v>
      </c>
      <c r="W348" s="67" t="b">
        <f t="shared" si="150"/>
        <v>1</v>
      </c>
      <c r="X348" s="59">
        <f t="shared" si="151"/>
        <v>0</v>
      </c>
      <c r="Y348" s="71">
        <f t="shared" si="152"/>
        <v>0</v>
      </c>
      <c r="Z348" s="71">
        <f t="shared" si="153"/>
        <v>0</v>
      </c>
      <c r="AA348" s="67">
        <f t="shared" si="154"/>
        <v>0</v>
      </c>
      <c r="AB348" s="67">
        <f t="shared" si="155"/>
        <v>0</v>
      </c>
      <c r="AC348" s="69">
        <f>IF(U348=7,IF(E348&gt;HORAS!$B$97,E348-HORAS!$B$97,0),IF(W348=FALSE,IF(E348&gt;HORAS!$B$97,E348-HORAS!$B$97,0),0))</f>
        <v>0</v>
      </c>
      <c r="AD348" s="71">
        <f t="shared" si="156"/>
        <v>0</v>
      </c>
      <c r="AE348" s="71">
        <f t="shared" si="157"/>
        <v>0</v>
      </c>
      <c r="AF348" s="68">
        <f>IF(AE348&lt;=HORAS!$B$115,0,IF(AE348&lt;=HORAS!$B$116,0.25,IF(AE348&lt;=HORAS!$B$117,0.5,IF(AE348&lt;=HORAS!$B$114,0.75,1))))</f>
        <v>0</v>
      </c>
      <c r="AG348" s="67">
        <f t="shared" si="158"/>
        <v>0</v>
      </c>
      <c r="AH348" s="67">
        <f>IF(AA348&gt;=8,IF(E348&lt;HORAS!$B$97,AF348,0),0)</f>
        <v>0</v>
      </c>
      <c r="AI348" s="67">
        <f>IF(E348&gt;=HORAS!$B$97,AF348,0)</f>
        <v>0</v>
      </c>
      <c r="AJ348" s="67">
        <f t="shared" si="170"/>
        <v>0</v>
      </c>
      <c r="AK348" s="67">
        <f t="shared" si="170"/>
        <v>0</v>
      </c>
      <c r="AL348" s="71">
        <f t="shared" si="159"/>
        <v>0</v>
      </c>
      <c r="AN348" s="59">
        <f t="shared" si="160"/>
        <v>0</v>
      </c>
      <c r="AO348" s="58">
        <f>IF(H348=1,IF(D348&lt;HORAS!$B$104,HORAS!$D$104-HORAS!$B$104,HORAS!$D$104-D348),0)</f>
        <v>0</v>
      </c>
      <c r="AP348" s="58">
        <f>IF(H348=1,IF(E348&gt;HORAS!$C$104,HORAS!$C$104,E348),0)</f>
        <v>0</v>
      </c>
      <c r="AQ348" s="58">
        <f t="shared" si="161"/>
        <v>0</v>
      </c>
      <c r="AR348" s="72">
        <f t="shared" si="162"/>
        <v>0</v>
      </c>
      <c r="AS348" s="72">
        <f t="shared" si="163"/>
        <v>0</v>
      </c>
      <c r="AT348" s="68">
        <f>IF(AS348&lt;=HORAS!$B$115,0,IF(AS348&lt;=HORAS!$B$116,0.25,IF(AS348&lt;=HORAS!$B$117,0.5,IF(AS348&lt;=HORAS!$B$114,0.75,1))))</f>
        <v>0</v>
      </c>
      <c r="AU348" s="67">
        <f t="shared" si="164"/>
        <v>0</v>
      </c>
      <c r="AV348" s="59">
        <f>IF(H348=1,IF(E348&gt;HORAS!$C$104,E348-HORAS!$C$104),0)</f>
        <v>0</v>
      </c>
      <c r="AW348" s="67">
        <f t="shared" si="165"/>
        <v>0</v>
      </c>
      <c r="AX348" s="67">
        <f t="shared" si="166"/>
        <v>0</v>
      </c>
      <c r="AY348" s="68">
        <f>IF(AX348&lt;=HORAS!$B$115,0,IF(AX348&lt;=HORAS!$B$116,0.25,IF(AX348&lt;=HORAS!$B$117,0.5,IF(AX348&lt;=HORAS!$B$114,0.75,1))))</f>
        <v>0</v>
      </c>
      <c r="AZ348" s="67">
        <f t="shared" si="167"/>
        <v>0</v>
      </c>
      <c r="BA348" s="67"/>
    </row>
    <row r="349" spans="1:53" s="72" customFormat="1" hidden="1" x14ac:dyDescent="0.2">
      <c r="A349" s="64"/>
      <c r="B349" s="64"/>
      <c r="C349" s="61"/>
      <c r="D349" s="62"/>
      <c r="E349" s="59"/>
      <c r="F349" s="66">
        <f>IF(G349=1,0,IF(E349&gt;HORAS!$B$96,E349-HORAS!$B$96,))</f>
        <v>0</v>
      </c>
      <c r="G349" s="67">
        <f t="shared" si="171"/>
        <v>0</v>
      </c>
      <c r="H349" s="67">
        <f>IF(D349&gt;=HORAS!$B$103,1,0)</f>
        <v>0</v>
      </c>
      <c r="I349" s="68">
        <f t="shared" si="172"/>
        <v>0</v>
      </c>
      <c r="J349" s="68">
        <f>IF(I349&lt;=HORAS!$B$115,0,IF(I349&lt;=HORAS!$B$116,0.25,IF(I349&lt;=HORAS!$B$117,0.5,IF(I349&lt;=HORAS!$B$114,0.75,1))))</f>
        <v>0</v>
      </c>
      <c r="K349" s="69">
        <f>IF(G349=1,0,IF(E349&gt;HORAS!$B$97,E349-HORAS!$B$97,0))</f>
        <v>0</v>
      </c>
      <c r="L349" s="68">
        <f t="shared" si="173"/>
        <v>0</v>
      </c>
      <c r="M349" s="68">
        <f t="shared" si="174"/>
        <v>0</v>
      </c>
      <c r="N349" s="67">
        <f t="shared" si="175"/>
        <v>0</v>
      </c>
      <c r="O349" s="67">
        <f>IF(E349&lt;HORAS!$B$97,J349,0)</f>
        <v>0</v>
      </c>
      <c r="P349" s="67">
        <f t="shared" si="176"/>
        <v>0</v>
      </c>
      <c r="Q349" s="67">
        <f>IF(E349&gt;HORAS!$B$97,J349,0)</f>
        <v>0</v>
      </c>
      <c r="R349" s="67">
        <f t="shared" si="168"/>
        <v>0</v>
      </c>
      <c r="S349" s="67">
        <f t="shared" si="148"/>
        <v>0</v>
      </c>
      <c r="T349" s="67"/>
      <c r="U349" s="67">
        <f t="shared" si="149"/>
        <v>6</v>
      </c>
      <c r="V349" s="70" t="e">
        <f>VLOOKUP(C349,HORAS!$A$120:$A$137,1,FALSE)</f>
        <v>#N/A</v>
      </c>
      <c r="W349" s="67" t="b">
        <f t="shared" si="150"/>
        <v>1</v>
      </c>
      <c r="X349" s="59">
        <f t="shared" si="151"/>
        <v>0</v>
      </c>
      <c r="Y349" s="71">
        <f t="shared" si="152"/>
        <v>0</v>
      </c>
      <c r="Z349" s="71">
        <f t="shared" si="153"/>
        <v>0</v>
      </c>
      <c r="AA349" s="67">
        <f t="shared" si="154"/>
        <v>0</v>
      </c>
      <c r="AB349" s="67">
        <f t="shared" si="155"/>
        <v>0</v>
      </c>
      <c r="AC349" s="69">
        <f>IF(U349=7,IF(E349&gt;HORAS!$B$97,E349-HORAS!$B$97,0),IF(W349=FALSE,IF(E349&gt;HORAS!$B$97,E349-HORAS!$B$97,0),0))</f>
        <v>0</v>
      </c>
      <c r="AD349" s="71">
        <f t="shared" si="156"/>
        <v>0</v>
      </c>
      <c r="AE349" s="71">
        <f t="shared" si="157"/>
        <v>0</v>
      </c>
      <c r="AF349" s="68">
        <f>IF(AE349&lt;=HORAS!$B$115,0,IF(AE349&lt;=HORAS!$B$116,0.25,IF(AE349&lt;=HORAS!$B$117,0.5,IF(AE349&lt;=HORAS!$B$114,0.75,1))))</f>
        <v>0</v>
      </c>
      <c r="AG349" s="67">
        <f t="shared" si="158"/>
        <v>0</v>
      </c>
      <c r="AH349" s="67">
        <f>IF(AA349&gt;=8,IF(E349&lt;HORAS!$B$97,AF349,0),0)</f>
        <v>0</v>
      </c>
      <c r="AI349" s="67">
        <f>IF(E349&gt;=HORAS!$B$97,AF349,0)</f>
        <v>0</v>
      </c>
      <c r="AJ349" s="67">
        <f t="shared" si="170"/>
        <v>0</v>
      </c>
      <c r="AK349" s="67">
        <f t="shared" si="170"/>
        <v>0</v>
      </c>
      <c r="AL349" s="71">
        <f t="shared" si="159"/>
        <v>0</v>
      </c>
      <c r="AN349" s="59">
        <f t="shared" si="160"/>
        <v>0</v>
      </c>
      <c r="AO349" s="58">
        <f>IF(H349=1,IF(D349&lt;HORAS!$B$104,HORAS!$D$104-HORAS!$B$104,HORAS!$D$104-D349),0)</f>
        <v>0</v>
      </c>
      <c r="AP349" s="58">
        <f>IF(H349=1,IF(E349&gt;HORAS!$C$104,HORAS!$C$104,E349),0)</f>
        <v>0</v>
      </c>
      <c r="AQ349" s="58">
        <f t="shared" si="161"/>
        <v>0</v>
      </c>
      <c r="AR349" s="72">
        <f t="shared" si="162"/>
        <v>0</v>
      </c>
      <c r="AS349" s="72">
        <f t="shared" si="163"/>
        <v>0</v>
      </c>
      <c r="AT349" s="68">
        <f>IF(AS349&lt;=HORAS!$B$115,0,IF(AS349&lt;=HORAS!$B$116,0.25,IF(AS349&lt;=HORAS!$B$117,0.5,IF(AS349&lt;=HORAS!$B$114,0.75,1))))</f>
        <v>0</v>
      </c>
      <c r="AU349" s="67">
        <f t="shared" si="164"/>
        <v>0</v>
      </c>
      <c r="AV349" s="59">
        <f>IF(H349=1,IF(E349&gt;HORAS!$C$104,E349-HORAS!$C$104),0)</f>
        <v>0</v>
      </c>
      <c r="AW349" s="67">
        <f t="shared" si="165"/>
        <v>0</v>
      </c>
      <c r="AX349" s="67">
        <f t="shared" si="166"/>
        <v>0</v>
      </c>
      <c r="AY349" s="68">
        <f>IF(AX349&lt;=HORAS!$B$115,0,IF(AX349&lt;=HORAS!$B$116,0.25,IF(AX349&lt;=HORAS!$B$117,0.5,IF(AX349&lt;=HORAS!$B$114,0.75,1))))</f>
        <v>0</v>
      </c>
      <c r="AZ349" s="67">
        <f t="shared" si="167"/>
        <v>0</v>
      </c>
      <c r="BA349" s="67"/>
    </row>
    <row r="350" spans="1:53" s="72" customFormat="1" hidden="1" x14ac:dyDescent="0.2">
      <c r="A350" s="64"/>
      <c r="B350" s="64"/>
      <c r="C350" s="61"/>
      <c r="D350" s="62"/>
      <c r="E350" s="59"/>
      <c r="F350" s="66">
        <f>IF(G350=1,0,IF(E350&gt;HORAS!$B$96,E350-HORAS!$B$96,))</f>
        <v>0</v>
      </c>
      <c r="G350" s="67">
        <f t="shared" si="171"/>
        <v>0</v>
      </c>
      <c r="H350" s="67">
        <f>IF(D350&gt;=HORAS!$B$103,1,0)</f>
        <v>0</v>
      </c>
      <c r="I350" s="68">
        <f t="shared" si="172"/>
        <v>0</v>
      </c>
      <c r="J350" s="68">
        <f>IF(I350&lt;=HORAS!$B$115,0,IF(I350&lt;=HORAS!$B$116,0.25,IF(I350&lt;=HORAS!$B$117,0.5,IF(I350&lt;=HORAS!$B$114,0.75,1))))</f>
        <v>0</v>
      </c>
      <c r="K350" s="69">
        <f>IF(G350=1,0,IF(E350&gt;HORAS!$B$97,E350-HORAS!$B$97,0))</f>
        <v>0</v>
      </c>
      <c r="L350" s="68">
        <f t="shared" si="173"/>
        <v>0</v>
      </c>
      <c r="M350" s="68">
        <f t="shared" si="174"/>
        <v>0</v>
      </c>
      <c r="N350" s="67">
        <f t="shared" si="175"/>
        <v>0</v>
      </c>
      <c r="O350" s="67">
        <f>IF(E350&lt;HORAS!$B$97,J350,0)</f>
        <v>0</v>
      </c>
      <c r="P350" s="67">
        <f t="shared" si="176"/>
        <v>0</v>
      </c>
      <c r="Q350" s="67">
        <f>IF(E350&gt;HORAS!$B$97,J350,0)</f>
        <v>0</v>
      </c>
      <c r="R350" s="67">
        <f t="shared" si="168"/>
        <v>0</v>
      </c>
      <c r="S350" s="67">
        <f t="shared" si="148"/>
        <v>0</v>
      </c>
      <c r="T350" s="67"/>
      <c r="U350" s="67">
        <f t="shared" si="149"/>
        <v>6</v>
      </c>
      <c r="V350" s="70" t="e">
        <f>VLOOKUP(C350,HORAS!$A$120:$A$137,1,FALSE)</f>
        <v>#N/A</v>
      </c>
      <c r="W350" s="67" t="b">
        <f t="shared" si="150"/>
        <v>1</v>
      </c>
      <c r="X350" s="59">
        <f t="shared" si="151"/>
        <v>0</v>
      </c>
      <c r="Y350" s="71">
        <f t="shared" si="152"/>
        <v>0</v>
      </c>
      <c r="Z350" s="71">
        <f t="shared" si="153"/>
        <v>0</v>
      </c>
      <c r="AA350" s="67">
        <f t="shared" si="154"/>
        <v>0</v>
      </c>
      <c r="AB350" s="67">
        <f t="shared" si="155"/>
        <v>0</v>
      </c>
      <c r="AC350" s="69">
        <f>IF(U350=7,IF(E350&gt;HORAS!$B$97,E350-HORAS!$B$97,0),IF(W350=FALSE,IF(E350&gt;HORAS!$B$97,E350-HORAS!$B$97,0),0))</f>
        <v>0</v>
      </c>
      <c r="AD350" s="71">
        <f t="shared" si="156"/>
        <v>0</v>
      </c>
      <c r="AE350" s="71">
        <f t="shared" si="157"/>
        <v>0</v>
      </c>
      <c r="AF350" s="68">
        <f>IF(AE350&lt;=HORAS!$B$115,0,IF(AE350&lt;=HORAS!$B$116,0.25,IF(AE350&lt;=HORAS!$B$117,0.5,IF(AE350&lt;=HORAS!$B$114,0.75,1))))</f>
        <v>0</v>
      </c>
      <c r="AG350" s="67">
        <f t="shared" si="158"/>
        <v>0</v>
      </c>
      <c r="AH350" s="67">
        <f>IF(AA350&gt;=8,IF(E350&lt;HORAS!$B$97,AF350,0),0)</f>
        <v>0</v>
      </c>
      <c r="AI350" s="67">
        <f>IF(E350&gt;=HORAS!$B$97,AF350,0)</f>
        <v>0</v>
      </c>
      <c r="AJ350" s="67">
        <f t="shared" si="170"/>
        <v>0</v>
      </c>
      <c r="AK350" s="67">
        <f t="shared" si="170"/>
        <v>0</v>
      </c>
      <c r="AL350" s="71">
        <f t="shared" si="159"/>
        <v>0</v>
      </c>
      <c r="AN350" s="59">
        <f t="shared" si="160"/>
        <v>0</v>
      </c>
      <c r="AO350" s="58">
        <f>IF(H350=1,IF(D350&lt;HORAS!$B$104,HORAS!$D$104-HORAS!$B$104,HORAS!$D$104-D350),0)</f>
        <v>0</v>
      </c>
      <c r="AP350" s="58">
        <f>IF(H350=1,IF(E350&gt;HORAS!$C$104,HORAS!$C$104,E350),0)</f>
        <v>0</v>
      </c>
      <c r="AQ350" s="58">
        <f t="shared" si="161"/>
        <v>0</v>
      </c>
      <c r="AR350" s="72">
        <f t="shared" si="162"/>
        <v>0</v>
      </c>
      <c r="AS350" s="72">
        <f t="shared" si="163"/>
        <v>0</v>
      </c>
      <c r="AT350" s="68">
        <f>IF(AS350&lt;=HORAS!$B$115,0,IF(AS350&lt;=HORAS!$B$116,0.25,IF(AS350&lt;=HORAS!$B$117,0.5,IF(AS350&lt;=HORAS!$B$114,0.75,1))))</f>
        <v>0</v>
      </c>
      <c r="AU350" s="67">
        <f t="shared" si="164"/>
        <v>0</v>
      </c>
      <c r="AV350" s="59">
        <f>IF(H350=1,IF(E350&gt;HORAS!$C$104,E350-HORAS!$C$104),0)</f>
        <v>0</v>
      </c>
      <c r="AW350" s="67">
        <f t="shared" si="165"/>
        <v>0</v>
      </c>
      <c r="AX350" s="67">
        <f t="shared" si="166"/>
        <v>0</v>
      </c>
      <c r="AY350" s="68">
        <f>IF(AX350&lt;=HORAS!$B$115,0,IF(AX350&lt;=HORAS!$B$116,0.25,IF(AX350&lt;=HORAS!$B$117,0.5,IF(AX350&lt;=HORAS!$B$114,0.75,1))))</f>
        <v>0</v>
      </c>
      <c r="AZ350" s="67">
        <f t="shared" si="167"/>
        <v>0</v>
      </c>
      <c r="BA350" s="67"/>
    </row>
    <row r="351" spans="1:53" s="72" customFormat="1" hidden="1" x14ac:dyDescent="0.2">
      <c r="A351" s="64"/>
      <c r="B351" s="64"/>
      <c r="C351" s="61"/>
      <c r="D351" s="62"/>
      <c r="E351" s="59"/>
      <c r="F351" s="66">
        <f>IF(G351=1,0,IF(E351&gt;HORAS!$B$96,E351-HORAS!$B$96,))</f>
        <v>0</v>
      </c>
      <c r="G351" s="67">
        <f t="shared" si="171"/>
        <v>0</v>
      </c>
      <c r="H351" s="67">
        <f>IF(D351&gt;=HORAS!$B$103,1,0)</f>
        <v>0</v>
      </c>
      <c r="I351" s="68">
        <f t="shared" si="172"/>
        <v>0</v>
      </c>
      <c r="J351" s="68">
        <f>IF(I351&lt;=HORAS!$B$115,0,IF(I351&lt;=HORAS!$B$116,0.25,IF(I351&lt;=HORAS!$B$117,0.5,IF(I351&lt;=HORAS!$B$114,0.75,1))))</f>
        <v>0</v>
      </c>
      <c r="K351" s="69">
        <f>IF(G351=1,0,IF(E351&gt;HORAS!$B$97,E351-HORAS!$B$97,0))</f>
        <v>0</v>
      </c>
      <c r="L351" s="68">
        <f t="shared" si="173"/>
        <v>0</v>
      </c>
      <c r="M351" s="68">
        <f t="shared" si="174"/>
        <v>0</v>
      </c>
      <c r="N351" s="67">
        <f t="shared" si="175"/>
        <v>0</v>
      </c>
      <c r="O351" s="67">
        <f>IF(E351&lt;HORAS!$B$97,J351,0)</f>
        <v>0</v>
      </c>
      <c r="P351" s="67">
        <f t="shared" si="176"/>
        <v>0</v>
      </c>
      <c r="Q351" s="67">
        <f>IF(E351&gt;HORAS!$B$97,J351,0)</f>
        <v>0</v>
      </c>
      <c r="R351" s="67">
        <f t="shared" si="168"/>
        <v>0</v>
      </c>
      <c r="S351" s="67">
        <f t="shared" si="148"/>
        <v>0</v>
      </c>
      <c r="T351" s="67"/>
      <c r="U351" s="67">
        <f t="shared" si="149"/>
        <v>6</v>
      </c>
      <c r="V351" s="70" t="e">
        <f>VLOOKUP(C351,HORAS!$A$120:$A$137,1,FALSE)</f>
        <v>#N/A</v>
      </c>
      <c r="W351" s="67" t="b">
        <f t="shared" si="150"/>
        <v>1</v>
      </c>
      <c r="X351" s="59">
        <f t="shared" si="151"/>
        <v>0</v>
      </c>
      <c r="Y351" s="71">
        <f t="shared" si="152"/>
        <v>0</v>
      </c>
      <c r="Z351" s="71">
        <f t="shared" si="153"/>
        <v>0</v>
      </c>
      <c r="AA351" s="67">
        <f t="shared" si="154"/>
        <v>0</v>
      </c>
      <c r="AB351" s="67">
        <f t="shared" si="155"/>
        <v>0</v>
      </c>
      <c r="AC351" s="69">
        <f>IF(U351=7,IF(E351&gt;HORAS!$B$97,E351-HORAS!$B$97,0),IF(W351=FALSE,IF(E351&gt;HORAS!$B$97,E351-HORAS!$B$97,0),0))</f>
        <v>0</v>
      </c>
      <c r="AD351" s="71">
        <f t="shared" si="156"/>
        <v>0</v>
      </c>
      <c r="AE351" s="71">
        <f t="shared" si="157"/>
        <v>0</v>
      </c>
      <c r="AF351" s="68">
        <f>IF(AE351&lt;=HORAS!$B$115,0,IF(AE351&lt;=HORAS!$B$116,0.25,IF(AE351&lt;=HORAS!$B$117,0.5,IF(AE351&lt;=HORAS!$B$114,0.75,1))))</f>
        <v>0</v>
      </c>
      <c r="AG351" s="67">
        <f t="shared" si="158"/>
        <v>0</v>
      </c>
      <c r="AH351" s="67">
        <f>IF(AA351&gt;=8,IF(E351&lt;HORAS!$B$97,AF351,0),0)</f>
        <v>0</v>
      </c>
      <c r="AI351" s="67">
        <f>IF(E351&gt;=HORAS!$B$97,AF351,0)</f>
        <v>0</v>
      </c>
      <c r="AJ351" s="67">
        <f t="shared" si="170"/>
        <v>0</v>
      </c>
      <c r="AK351" s="67">
        <f t="shared" si="170"/>
        <v>0</v>
      </c>
      <c r="AL351" s="71">
        <f t="shared" si="159"/>
        <v>0</v>
      </c>
      <c r="AN351" s="59">
        <f t="shared" si="160"/>
        <v>0</v>
      </c>
      <c r="AO351" s="58">
        <f>IF(H351=1,IF(D351&lt;HORAS!$B$104,HORAS!$D$104-HORAS!$B$104,HORAS!$D$104-D351),0)</f>
        <v>0</v>
      </c>
      <c r="AP351" s="58">
        <f>IF(H351=1,IF(E351&gt;HORAS!$C$104,HORAS!$C$104,E351),0)</f>
        <v>0</v>
      </c>
      <c r="AQ351" s="58">
        <f t="shared" si="161"/>
        <v>0</v>
      </c>
      <c r="AR351" s="72">
        <f t="shared" si="162"/>
        <v>0</v>
      </c>
      <c r="AS351" s="72">
        <f t="shared" si="163"/>
        <v>0</v>
      </c>
      <c r="AT351" s="68">
        <f>IF(AS351&lt;=HORAS!$B$115,0,IF(AS351&lt;=HORAS!$B$116,0.25,IF(AS351&lt;=HORAS!$B$117,0.5,IF(AS351&lt;=HORAS!$B$114,0.75,1))))</f>
        <v>0</v>
      </c>
      <c r="AU351" s="67">
        <f t="shared" si="164"/>
        <v>0</v>
      </c>
      <c r="AV351" s="59">
        <f>IF(H351=1,IF(E351&gt;HORAS!$C$104,E351-HORAS!$C$104),0)</f>
        <v>0</v>
      </c>
      <c r="AW351" s="67">
        <f t="shared" si="165"/>
        <v>0</v>
      </c>
      <c r="AX351" s="67">
        <f t="shared" si="166"/>
        <v>0</v>
      </c>
      <c r="AY351" s="68">
        <f>IF(AX351&lt;=HORAS!$B$115,0,IF(AX351&lt;=HORAS!$B$116,0.25,IF(AX351&lt;=HORAS!$B$117,0.5,IF(AX351&lt;=HORAS!$B$114,0.75,1))))</f>
        <v>0</v>
      </c>
      <c r="AZ351" s="67">
        <f t="shared" si="167"/>
        <v>0</v>
      </c>
      <c r="BA351" s="67"/>
    </row>
    <row r="352" spans="1:53" s="72" customFormat="1" hidden="1" x14ac:dyDescent="0.2">
      <c r="A352" s="64"/>
      <c r="B352" s="64"/>
      <c r="C352" s="61"/>
      <c r="D352" s="62"/>
      <c r="E352" s="59"/>
      <c r="F352" s="66">
        <f>IF(G352=1,0,IF(E352&gt;HORAS!$B$96,E352-HORAS!$B$96,))</f>
        <v>0</v>
      </c>
      <c r="G352" s="67">
        <f t="shared" si="171"/>
        <v>0</v>
      </c>
      <c r="H352" s="67">
        <f>IF(D352&gt;=HORAS!$B$103,1,0)</f>
        <v>0</v>
      </c>
      <c r="I352" s="68">
        <f t="shared" si="172"/>
        <v>0</v>
      </c>
      <c r="J352" s="68">
        <f>IF(I352&lt;=HORAS!$B$115,0,IF(I352&lt;=HORAS!$B$116,0.25,IF(I352&lt;=HORAS!$B$117,0.5,IF(I352&lt;=HORAS!$B$114,0.75,1))))</f>
        <v>0</v>
      </c>
      <c r="K352" s="69">
        <f>IF(G352=1,0,IF(E352&gt;HORAS!$B$97,E352-HORAS!$B$97,0))</f>
        <v>0</v>
      </c>
      <c r="L352" s="68">
        <f t="shared" si="173"/>
        <v>0</v>
      </c>
      <c r="M352" s="68">
        <f t="shared" si="174"/>
        <v>0</v>
      </c>
      <c r="N352" s="67">
        <f t="shared" si="175"/>
        <v>0</v>
      </c>
      <c r="O352" s="67">
        <f>IF(E352&lt;HORAS!$B$97,J352,0)</f>
        <v>0</v>
      </c>
      <c r="P352" s="67">
        <f t="shared" si="176"/>
        <v>0</v>
      </c>
      <c r="Q352" s="67">
        <f>IF(E352&gt;HORAS!$B$97,J352,0)</f>
        <v>0</v>
      </c>
      <c r="R352" s="67">
        <f t="shared" si="168"/>
        <v>0</v>
      </c>
      <c r="S352" s="67">
        <f t="shared" si="148"/>
        <v>0</v>
      </c>
      <c r="T352" s="67"/>
      <c r="U352" s="67">
        <f t="shared" si="149"/>
        <v>6</v>
      </c>
      <c r="V352" s="70" t="e">
        <f>VLOOKUP(C352,HORAS!$A$120:$A$137,1,FALSE)</f>
        <v>#N/A</v>
      </c>
      <c r="W352" s="67" t="b">
        <f t="shared" si="150"/>
        <v>1</v>
      </c>
      <c r="X352" s="59">
        <f t="shared" si="151"/>
        <v>0</v>
      </c>
      <c r="Y352" s="71">
        <f t="shared" si="152"/>
        <v>0</v>
      </c>
      <c r="Z352" s="71">
        <f t="shared" si="153"/>
        <v>0</v>
      </c>
      <c r="AA352" s="67">
        <f t="shared" si="154"/>
        <v>0</v>
      </c>
      <c r="AB352" s="67">
        <f t="shared" si="155"/>
        <v>0</v>
      </c>
      <c r="AC352" s="69">
        <f>IF(U352=7,IF(E352&gt;HORAS!$B$97,E352-HORAS!$B$97,0),IF(W352=FALSE,IF(E352&gt;HORAS!$B$97,E352-HORAS!$B$97,0),0))</f>
        <v>0</v>
      </c>
      <c r="AD352" s="71">
        <f t="shared" si="156"/>
        <v>0</v>
      </c>
      <c r="AE352" s="71">
        <f t="shared" si="157"/>
        <v>0</v>
      </c>
      <c r="AF352" s="68">
        <f>IF(AE352&lt;=HORAS!$B$115,0,IF(AE352&lt;=HORAS!$B$116,0.25,IF(AE352&lt;=HORAS!$B$117,0.5,IF(AE352&lt;=HORAS!$B$114,0.75,1))))</f>
        <v>0</v>
      </c>
      <c r="AG352" s="67">
        <f t="shared" si="158"/>
        <v>0</v>
      </c>
      <c r="AH352" s="67">
        <f>IF(AA352&gt;=8,IF(E352&lt;HORAS!$B$97,AF352,0),0)</f>
        <v>0</v>
      </c>
      <c r="AI352" s="67">
        <f>IF(E352&gt;=HORAS!$B$97,AF352,0)</f>
        <v>0</v>
      </c>
      <c r="AJ352" s="67">
        <f t="shared" si="170"/>
        <v>0</v>
      </c>
      <c r="AK352" s="67">
        <f t="shared" si="170"/>
        <v>0</v>
      </c>
      <c r="AL352" s="71">
        <f t="shared" si="159"/>
        <v>0</v>
      </c>
      <c r="AN352" s="59">
        <f t="shared" si="160"/>
        <v>0</v>
      </c>
      <c r="AO352" s="58">
        <f>IF(H352=1,IF(D352&lt;HORAS!$B$104,HORAS!$D$104-HORAS!$B$104,HORAS!$D$104-D352),0)</f>
        <v>0</v>
      </c>
      <c r="AP352" s="58">
        <f>IF(H352=1,IF(E352&gt;HORAS!$C$104,HORAS!$C$104,E352),0)</f>
        <v>0</v>
      </c>
      <c r="AQ352" s="58">
        <f t="shared" si="161"/>
        <v>0</v>
      </c>
      <c r="AR352" s="72">
        <f t="shared" si="162"/>
        <v>0</v>
      </c>
      <c r="AS352" s="72">
        <f t="shared" si="163"/>
        <v>0</v>
      </c>
      <c r="AT352" s="68">
        <f>IF(AS352&lt;=HORAS!$B$115,0,IF(AS352&lt;=HORAS!$B$116,0.25,IF(AS352&lt;=HORAS!$B$117,0.5,IF(AS352&lt;=HORAS!$B$114,0.75,1))))</f>
        <v>0</v>
      </c>
      <c r="AU352" s="67">
        <f t="shared" si="164"/>
        <v>0</v>
      </c>
      <c r="AV352" s="59">
        <f>IF(H352=1,IF(E352&gt;HORAS!$C$104,E352-HORAS!$C$104),0)</f>
        <v>0</v>
      </c>
      <c r="AW352" s="67">
        <f t="shared" si="165"/>
        <v>0</v>
      </c>
      <c r="AX352" s="67">
        <f t="shared" si="166"/>
        <v>0</v>
      </c>
      <c r="AY352" s="68">
        <f>IF(AX352&lt;=HORAS!$B$115,0,IF(AX352&lt;=HORAS!$B$116,0.25,IF(AX352&lt;=HORAS!$B$117,0.5,IF(AX352&lt;=HORAS!$B$114,0.75,1))))</f>
        <v>0</v>
      </c>
      <c r="AZ352" s="67">
        <f t="shared" si="167"/>
        <v>0</v>
      </c>
      <c r="BA352" s="67"/>
    </row>
    <row r="353" spans="1:53" s="72" customFormat="1" hidden="1" x14ac:dyDescent="0.2">
      <c r="A353" s="64"/>
      <c r="B353" s="64"/>
      <c r="C353" s="61"/>
      <c r="D353" s="62"/>
      <c r="E353" s="59"/>
      <c r="F353" s="66">
        <f>IF(G353=1,0,IF(E353&gt;HORAS!$B$96,E353-HORAS!$B$96,))</f>
        <v>0</v>
      </c>
      <c r="G353" s="67">
        <f t="shared" si="171"/>
        <v>0</v>
      </c>
      <c r="H353" s="67">
        <f>IF(D353&gt;=HORAS!$B$103,1,0)</f>
        <v>0</v>
      </c>
      <c r="I353" s="68">
        <f t="shared" si="172"/>
        <v>0</v>
      </c>
      <c r="J353" s="68">
        <f>IF(I353&lt;=HORAS!$B$115,0,IF(I353&lt;=HORAS!$B$116,0.25,IF(I353&lt;=HORAS!$B$117,0.5,IF(I353&lt;=HORAS!$B$114,0.75,1))))</f>
        <v>0</v>
      </c>
      <c r="K353" s="69">
        <f>IF(G353=1,0,IF(E353&gt;HORAS!$B$97,E353-HORAS!$B$97,0))</f>
        <v>0</v>
      </c>
      <c r="L353" s="68">
        <f t="shared" si="173"/>
        <v>0</v>
      </c>
      <c r="M353" s="68">
        <f t="shared" si="174"/>
        <v>0</v>
      </c>
      <c r="N353" s="67">
        <f t="shared" si="175"/>
        <v>0</v>
      </c>
      <c r="O353" s="67">
        <f>IF(E353&lt;HORAS!$B$97,J353,0)</f>
        <v>0</v>
      </c>
      <c r="P353" s="67">
        <f t="shared" si="176"/>
        <v>0</v>
      </c>
      <c r="Q353" s="67">
        <f>IF(E353&gt;HORAS!$B$97,J353,0)</f>
        <v>0</v>
      </c>
      <c r="R353" s="67">
        <f t="shared" si="168"/>
        <v>0</v>
      </c>
      <c r="S353" s="67">
        <f t="shared" si="148"/>
        <v>0</v>
      </c>
      <c r="T353" s="67"/>
      <c r="U353" s="67">
        <f t="shared" si="149"/>
        <v>6</v>
      </c>
      <c r="V353" s="70" t="e">
        <f>VLOOKUP(C353,HORAS!$A$120:$A$137,1,FALSE)</f>
        <v>#N/A</v>
      </c>
      <c r="W353" s="67" t="b">
        <f t="shared" si="150"/>
        <v>1</v>
      </c>
      <c r="X353" s="59">
        <f t="shared" si="151"/>
        <v>0</v>
      </c>
      <c r="Y353" s="71">
        <f t="shared" si="152"/>
        <v>0</v>
      </c>
      <c r="Z353" s="71">
        <f t="shared" si="153"/>
        <v>0</v>
      </c>
      <c r="AA353" s="67">
        <f t="shared" si="154"/>
        <v>0</v>
      </c>
      <c r="AB353" s="67">
        <f t="shared" si="155"/>
        <v>0</v>
      </c>
      <c r="AC353" s="69">
        <f>IF(U353=7,IF(E353&gt;HORAS!$B$97,E353-HORAS!$B$97,0),IF(W353=FALSE,IF(E353&gt;HORAS!$B$97,E353-HORAS!$B$97,0),0))</f>
        <v>0</v>
      </c>
      <c r="AD353" s="71">
        <f t="shared" si="156"/>
        <v>0</v>
      </c>
      <c r="AE353" s="71">
        <f t="shared" si="157"/>
        <v>0</v>
      </c>
      <c r="AF353" s="68">
        <f>IF(AE353&lt;=HORAS!$B$115,0,IF(AE353&lt;=HORAS!$B$116,0.25,IF(AE353&lt;=HORAS!$B$117,0.5,IF(AE353&lt;=HORAS!$B$114,0.75,1))))</f>
        <v>0</v>
      </c>
      <c r="AG353" s="67">
        <f t="shared" si="158"/>
        <v>0</v>
      </c>
      <c r="AH353" s="67">
        <f>IF(AA353&gt;=8,IF(E353&lt;HORAS!$B$97,AF353,0),0)</f>
        <v>0</v>
      </c>
      <c r="AI353" s="67">
        <f>IF(E353&gt;=HORAS!$B$97,AF353,0)</f>
        <v>0</v>
      </c>
      <c r="AJ353" s="67">
        <f t="shared" si="170"/>
        <v>0</v>
      </c>
      <c r="AK353" s="67">
        <f t="shared" si="170"/>
        <v>0</v>
      </c>
      <c r="AL353" s="71">
        <f t="shared" si="159"/>
        <v>0</v>
      </c>
      <c r="AN353" s="59">
        <f t="shared" si="160"/>
        <v>0</v>
      </c>
      <c r="AO353" s="58">
        <f>IF(H353=1,IF(D353&lt;HORAS!$B$104,HORAS!$D$104-HORAS!$B$104,HORAS!$D$104-D353),0)</f>
        <v>0</v>
      </c>
      <c r="AP353" s="58">
        <f>IF(H353=1,IF(E353&gt;HORAS!$C$104,HORAS!$C$104,E353),0)</f>
        <v>0</v>
      </c>
      <c r="AQ353" s="58">
        <f t="shared" si="161"/>
        <v>0</v>
      </c>
      <c r="AR353" s="72">
        <f t="shared" si="162"/>
        <v>0</v>
      </c>
      <c r="AS353" s="72">
        <f t="shared" si="163"/>
        <v>0</v>
      </c>
      <c r="AT353" s="68">
        <f>IF(AS353&lt;=HORAS!$B$115,0,IF(AS353&lt;=HORAS!$B$116,0.25,IF(AS353&lt;=HORAS!$B$117,0.5,IF(AS353&lt;=HORAS!$B$114,0.75,1))))</f>
        <v>0</v>
      </c>
      <c r="AU353" s="67">
        <f t="shared" si="164"/>
        <v>0</v>
      </c>
      <c r="AV353" s="59">
        <f>IF(H353=1,IF(E353&gt;HORAS!$C$104,E353-HORAS!$C$104),0)</f>
        <v>0</v>
      </c>
      <c r="AW353" s="67">
        <f t="shared" si="165"/>
        <v>0</v>
      </c>
      <c r="AX353" s="67">
        <f t="shared" si="166"/>
        <v>0</v>
      </c>
      <c r="AY353" s="68">
        <f>IF(AX353&lt;=HORAS!$B$115,0,IF(AX353&lt;=HORAS!$B$116,0.25,IF(AX353&lt;=HORAS!$B$117,0.5,IF(AX353&lt;=HORAS!$B$114,0.75,1))))</f>
        <v>0</v>
      </c>
      <c r="AZ353" s="67">
        <f t="shared" si="167"/>
        <v>0</v>
      </c>
      <c r="BA353" s="67"/>
    </row>
    <row r="354" spans="1:53" s="72" customFormat="1" hidden="1" x14ac:dyDescent="0.2">
      <c r="A354" s="64"/>
      <c r="B354" s="64"/>
      <c r="C354" s="61"/>
      <c r="D354" s="62"/>
      <c r="E354" s="59"/>
      <c r="F354" s="66">
        <f>IF(G354=1,0,IF(E354&gt;HORAS!$B$96,E354-HORAS!$B$96,))</f>
        <v>0</v>
      </c>
      <c r="G354" s="67">
        <f t="shared" si="171"/>
        <v>0</v>
      </c>
      <c r="H354" s="67">
        <f>IF(D354&gt;=HORAS!$B$103,1,0)</f>
        <v>0</v>
      </c>
      <c r="I354" s="68">
        <f t="shared" si="172"/>
        <v>0</v>
      </c>
      <c r="J354" s="68">
        <f>IF(I354&lt;=HORAS!$B$115,0,IF(I354&lt;=HORAS!$B$116,0.25,IF(I354&lt;=HORAS!$B$117,0.5,IF(I354&lt;=HORAS!$B$114,0.75,1))))</f>
        <v>0</v>
      </c>
      <c r="K354" s="69">
        <f>IF(G354=1,0,IF(E354&gt;HORAS!$B$97,E354-HORAS!$B$97,0))</f>
        <v>0</v>
      </c>
      <c r="L354" s="68">
        <f t="shared" si="173"/>
        <v>0</v>
      </c>
      <c r="M354" s="68">
        <f t="shared" si="174"/>
        <v>0</v>
      </c>
      <c r="N354" s="67">
        <f t="shared" si="175"/>
        <v>0</v>
      </c>
      <c r="O354" s="67">
        <f>IF(E354&lt;HORAS!$B$97,J354,0)</f>
        <v>0</v>
      </c>
      <c r="P354" s="67">
        <f t="shared" si="176"/>
        <v>0</v>
      </c>
      <c r="Q354" s="67">
        <f>IF(E354&gt;HORAS!$B$97,J354,0)</f>
        <v>0</v>
      </c>
      <c r="R354" s="67">
        <f t="shared" si="168"/>
        <v>0</v>
      </c>
      <c r="S354" s="67">
        <f t="shared" si="148"/>
        <v>0</v>
      </c>
      <c r="T354" s="67"/>
      <c r="U354" s="67">
        <f t="shared" si="149"/>
        <v>6</v>
      </c>
      <c r="V354" s="70" t="e">
        <f>VLOOKUP(C354,HORAS!$A$120:$A$137,1,FALSE)</f>
        <v>#N/A</v>
      </c>
      <c r="W354" s="67" t="b">
        <f t="shared" si="150"/>
        <v>1</v>
      </c>
      <c r="X354" s="59">
        <f t="shared" si="151"/>
        <v>0</v>
      </c>
      <c r="Y354" s="71">
        <f t="shared" si="152"/>
        <v>0</v>
      </c>
      <c r="Z354" s="71">
        <f t="shared" si="153"/>
        <v>0</v>
      </c>
      <c r="AA354" s="67">
        <f t="shared" si="154"/>
        <v>0</v>
      </c>
      <c r="AB354" s="67">
        <f t="shared" si="155"/>
        <v>0</v>
      </c>
      <c r="AC354" s="69">
        <f>IF(U354=7,IF(E354&gt;HORAS!$B$97,E354-HORAS!$B$97,0),IF(W354=FALSE,IF(E354&gt;HORAS!$B$97,E354-HORAS!$B$97,0),0))</f>
        <v>0</v>
      </c>
      <c r="AD354" s="71">
        <f t="shared" si="156"/>
        <v>0</v>
      </c>
      <c r="AE354" s="71">
        <f t="shared" si="157"/>
        <v>0</v>
      </c>
      <c r="AF354" s="68">
        <f>IF(AE354&lt;=HORAS!$B$115,0,IF(AE354&lt;=HORAS!$B$116,0.25,IF(AE354&lt;=HORAS!$B$117,0.5,IF(AE354&lt;=HORAS!$B$114,0.75,1))))</f>
        <v>0</v>
      </c>
      <c r="AG354" s="67">
        <f t="shared" si="158"/>
        <v>0</v>
      </c>
      <c r="AH354" s="67">
        <f>IF(AA354&gt;=8,IF(E354&lt;HORAS!$B$97,AF354,0),0)</f>
        <v>0</v>
      </c>
      <c r="AI354" s="67">
        <f>IF(E354&gt;=HORAS!$B$97,AF354,0)</f>
        <v>0</v>
      </c>
      <c r="AJ354" s="67">
        <f t="shared" si="170"/>
        <v>0</v>
      </c>
      <c r="AK354" s="67">
        <f t="shared" si="170"/>
        <v>0</v>
      </c>
      <c r="AL354" s="71">
        <f t="shared" si="159"/>
        <v>0</v>
      </c>
      <c r="AN354" s="59">
        <f t="shared" si="160"/>
        <v>0</v>
      </c>
      <c r="AO354" s="58">
        <f>IF(H354=1,IF(D354&lt;HORAS!$B$104,HORAS!$D$104-HORAS!$B$104,HORAS!$D$104-D354),0)</f>
        <v>0</v>
      </c>
      <c r="AP354" s="58">
        <f>IF(H354=1,IF(E354&gt;HORAS!$C$104,HORAS!$C$104,E354),0)</f>
        <v>0</v>
      </c>
      <c r="AQ354" s="58">
        <f t="shared" si="161"/>
        <v>0</v>
      </c>
      <c r="AR354" s="72">
        <f t="shared" si="162"/>
        <v>0</v>
      </c>
      <c r="AS354" s="72">
        <f t="shared" si="163"/>
        <v>0</v>
      </c>
      <c r="AT354" s="68">
        <f>IF(AS354&lt;=HORAS!$B$115,0,IF(AS354&lt;=HORAS!$B$116,0.25,IF(AS354&lt;=HORAS!$B$117,0.5,IF(AS354&lt;=HORAS!$B$114,0.75,1))))</f>
        <v>0</v>
      </c>
      <c r="AU354" s="67">
        <f t="shared" si="164"/>
        <v>0</v>
      </c>
      <c r="AV354" s="59">
        <f>IF(H354=1,IF(E354&gt;HORAS!$C$104,E354-HORAS!$C$104),0)</f>
        <v>0</v>
      </c>
      <c r="AW354" s="67">
        <f t="shared" si="165"/>
        <v>0</v>
      </c>
      <c r="AX354" s="67">
        <f t="shared" si="166"/>
        <v>0</v>
      </c>
      <c r="AY354" s="68">
        <f>IF(AX354&lt;=HORAS!$B$115,0,IF(AX354&lt;=HORAS!$B$116,0.25,IF(AX354&lt;=HORAS!$B$117,0.5,IF(AX354&lt;=HORAS!$B$114,0.75,1))))</f>
        <v>0</v>
      </c>
      <c r="AZ354" s="67">
        <f t="shared" si="167"/>
        <v>0</v>
      </c>
      <c r="BA354" s="67"/>
    </row>
    <row r="355" spans="1:53" s="72" customFormat="1" hidden="1" x14ac:dyDescent="0.2">
      <c r="A355" s="64"/>
      <c r="B355" s="64"/>
      <c r="C355" s="61"/>
      <c r="D355" s="62"/>
      <c r="E355" s="59"/>
      <c r="F355" s="66">
        <f>IF(G355=1,0,IF(E355&gt;HORAS!$B$96,E355-HORAS!$B$96,))</f>
        <v>0</v>
      </c>
      <c r="G355" s="67">
        <f t="shared" si="171"/>
        <v>0</v>
      </c>
      <c r="H355" s="67">
        <f>IF(D355&gt;=HORAS!$B$103,1,0)</f>
        <v>0</v>
      </c>
      <c r="I355" s="68">
        <f t="shared" si="172"/>
        <v>0</v>
      </c>
      <c r="J355" s="68">
        <f>IF(I355&lt;=HORAS!$B$115,0,IF(I355&lt;=HORAS!$B$116,0.25,IF(I355&lt;=HORAS!$B$117,0.5,IF(I355&lt;=HORAS!$B$114,0.75,1))))</f>
        <v>0</v>
      </c>
      <c r="K355" s="69">
        <f>IF(G355=1,0,IF(E355&gt;HORAS!$B$97,E355-HORAS!$B$97,0))</f>
        <v>0</v>
      </c>
      <c r="L355" s="68">
        <f t="shared" si="173"/>
        <v>0</v>
      </c>
      <c r="M355" s="68">
        <f t="shared" si="174"/>
        <v>0</v>
      </c>
      <c r="N355" s="67">
        <f t="shared" si="175"/>
        <v>0</v>
      </c>
      <c r="O355" s="67">
        <f>IF(E355&lt;HORAS!$B$97,J355,0)</f>
        <v>0</v>
      </c>
      <c r="P355" s="67">
        <f t="shared" si="176"/>
        <v>0</v>
      </c>
      <c r="Q355" s="67">
        <f>IF(E355&gt;HORAS!$B$97,J355,0)</f>
        <v>0</v>
      </c>
      <c r="R355" s="67">
        <f t="shared" si="168"/>
        <v>0</v>
      </c>
      <c r="S355" s="67">
        <f t="shared" si="148"/>
        <v>0</v>
      </c>
      <c r="T355" s="67"/>
      <c r="U355" s="67">
        <f t="shared" si="149"/>
        <v>6</v>
      </c>
      <c r="V355" s="70" t="e">
        <f>VLOOKUP(C355,HORAS!$A$120:$A$137,1,FALSE)</f>
        <v>#N/A</v>
      </c>
      <c r="W355" s="67" t="b">
        <f t="shared" si="150"/>
        <v>1</v>
      </c>
      <c r="X355" s="59">
        <f t="shared" si="151"/>
        <v>0</v>
      </c>
      <c r="Y355" s="71">
        <f t="shared" si="152"/>
        <v>0</v>
      </c>
      <c r="Z355" s="71">
        <f t="shared" si="153"/>
        <v>0</v>
      </c>
      <c r="AA355" s="67">
        <f t="shared" si="154"/>
        <v>0</v>
      </c>
      <c r="AB355" s="67">
        <f t="shared" si="155"/>
        <v>0</v>
      </c>
      <c r="AC355" s="69">
        <f>IF(U355=7,IF(E355&gt;HORAS!$B$97,E355-HORAS!$B$97,0),IF(W355=FALSE,IF(E355&gt;HORAS!$B$97,E355-HORAS!$B$97,0),0))</f>
        <v>0</v>
      </c>
      <c r="AD355" s="71">
        <f t="shared" si="156"/>
        <v>0</v>
      </c>
      <c r="AE355" s="71">
        <f t="shared" si="157"/>
        <v>0</v>
      </c>
      <c r="AF355" s="68">
        <f>IF(AE355&lt;=HORAS!$B$115,0,IF(AE355&lt;=HORAS!$B$116,0.25,IF(AE355&lt;=HORAS!$B$117,0.5,IF(AE355&lt;=HORAS!$B$114,0.75,1))))</f>
        <v>0</v>
      </c>
      <c r="AG355" s="67">
        <f t="shared" si="158"/>
        <v>0</v>
      </c>
      <c r="AH355" s="67">
        <f>IF(AA355&gt;=8,IF(E355&lt;HORAS!$B$97,AF355,0),0)</f>
        <v>0</v>
      </c>
      <c r="AI355" s="67">
        <f>IF(E355&gt;=HORAS!$B$97,AF355,0)</f>
        <v>0</v>
      </c>
      <c r="AJ355" s="67">
        <f t="shared" si="170"/>
        <v>0</v>
      </c>
      <c r="AK355" s="67">
        <f t="shared" si="170"/>
        <v>0</v>
      </c>
      <c r="AL355" s="71">
        <f t="shared" si="159"/>
        <v>0</v>
      </c>
      <c r="AN355" s="59">
        <f t="shared" si="160"/>
        <v>0</v>
      </c>
      <c r="AO355" s="58">
        <f>IF(H355=1,IF(D355&lt;HORAS!$B$104,HORAS!$D$104-HORAS!$B$104,HORAS!$D$104-D355),0)</f>
        <v>0</v>
      </c>
      <c r="AP355" s="58">
        <f>IF(H355=1,IF(E355&gt;HORAS!$C$104,HORAS!$C$104,E355),0)</f>
        <v>0</v>
      </c>
      <c r="AQ355" s="58">
        <f t="shared" si="161"/>
        <v>0</v>
      </c>
      <c r="AR355" s="72">
        <f t="shared" si="162"/>
        <v>0</v>
      </c>
      <c r="AS355" s="72">
        <f t="shared" si="163"/>
        <v>0</v>
      </c>
      <c r="AT355" s="68">
        <f>IF(AS355&lt;=HORAS!$B$115,0,IF(AS355&lt;=HORAS!$B$116,0.25,IF(AS355&lt;=HORAS!$B$117,0.5,IF(AS355&lt;=HORAS!$B$114,0.75,1))))</f>
        <v>0</v>
      </c>
      <c r="AU355" s="67">
        <f t="shared" si="164"/>
        <v>0</v>
      </c>
      <c r="AV355" s="59">
        <f>IF(H355=1,IF(E355&gt;HORAS!$C$104,E355-HORAS!$C$104),0)</f>
        <v>0</v>
      </c>
      <c r="AW355" s="67">
        <f t="shared" si="165"/>
        <v>0</v>
      </c>
      <c r="AX355" s="67">
        <f t="shared" si="166"/>
        <v>0</v>
      </c>
      <c r="AY355" s="68">
        <f>IF(AX355&lt;=HORAS!$B$115,0,IF(AX355&lt;=HORAS!$B$116,0.25,IF(AX355&lt;=HORAS!$B$117,0.5,IF(AX355&lt;=HORAS!$B$114,0.75,1))))</f>
        <v>0</v>
      </c>
      <c r="AZ355" s="67">
        <f t="shared" si="167"/>
        <v>0</v>
      </c>
      <c r="BA355" s="67"/>
    </row>
    <row r="356" spans="1:53" s="72" customFormat="1" hidden="1" x14ac:dyDescent="0.2">
      <c r="A356" s="64"/>
      <c r="B356" s="64"/>
      <c r="C356" s="61"/>
      <c r="D356" s="62"/>
      <c r="E356" s="59"/>
      <c r="F356" s="66">
        <f>IF(G356=1,0,IF(E356&gt;HORAS!$B$96,E356-HORAS!$B$96,))</f>
        <v>0</v>
      </c>
      <c r="G356" s="67">
        <f t="shared" si="171"/>
        <v>0</v>
      </c>
      <c r="H356" s="67">
        <f>IF(D356&gt;=HORAS!$B$103,1,0)</f>
        <v>0</v>
      </c>
      <c r="I356" s="68">
        <f t="shared" si="172"/>
        <v>0</v>
      </c>
      <c r="J356" s="68">
        <f>IF(I356&lt;=HORAS!$B$115,0,IF(I356&lt;=HORAS!$B$116,0.25,IF(I356&lt;=HORAS!$B$117,0.5,IF(I356&lt;=HORAS!$B$114,0.75,1))))</f>
        <v>0</v>
      </c>
      <c r="K356" s="69">
        <f>IF(G356=1,0,IF(E356&gt;HORAS!$B$97,E356-HORAS!$B$97,0))</f>
        <v>0</v>
      </c>
      <c r="L356" s="68">
        <f t="shared" si="173"/>
        <v>0</v>
      </c>
      <c r="M356" s="68">
        <f t="shared" si="174"/>
        <v>0</v>
      </c>
      <c r="N356" s="67">
        <f t="shared" si="175"/>
        <v>0</v>
      </c>
      <c r="O356" s="67">
        <f>IF(E356&lt;HORAS!$B$97,J356,0)</f>
        <v>0</v>
      </c>
      <c r="P356" s="67">
        <f t="shared" si="176"/>
        <v>0</v>
      </c>
      <c r="Q356" s="67">
        <f>IF(E356&gt;HORAS!$B$97,J356,0)</f>
        <v>0</v>
      </c>
      <c r="R356" s="67">
        <f t="shared" si="168"/>
        <v>0</v>
      </c>
      <c r="S356" s="67">
        <f t="shared" si="148"/>
        <v>0</v>
      </c>
      <c r="T356" s="67"/>
      <c r="U356" s="67">
        <f t="shared" si="149"/>
        <v>6</v>
      </c>
      <c r="V356" s="70" t="e">
        <f>VLOOKUP(C356,HORAS!$A$120:$A$137,1,FALSE)</f>
        <v>#N/A</v>
      </c>
      <c r="W356" s="67" t="b">
        <f t="shared" si="150"/>
        <v>1</v>
      </c>
      <c r="X356" s="59">
        <f t="shared" si="151"/>
        <v>0</v>
      </c>
      <c r="Y356" s="71">
        <f t="shared" si="152"/>
        <v>0</v>
      </c>
      <c r="Z356" s="71">
        <f t="shared" si="153"/>
        <v>0</v>
      </c>
      <c r="AA356" s="67">
        <f t="shared" si="154"/>
        <v>0</v>
      </c>
      <c r="AB356" s="67">
        <f t="shared" si="155"/>
        <v>0</v>
      </c>
      <c r="AC356" s="69">
        <f>IF(U356=7,IF(E356&gt;HORAS!$B$97,E356-HORAS!$B$97,0),IF(W356=FALSE,IF(E356&gt;HORAS!$B$97,E356-HORAS!$B$97,0),0))</f>
        <v>0</v>
      </c>
      <c r="AD356" s="71">
        <f t="shared" si="156"/>
        <v>0</v>
      </c>
      <c r="AE356" s="71">
        <f t="shared" si="157"/>
        <v>0</v>
      </c>
      <c r="AF356" s="68">
        <f>IF(AE356&lt;=HORAS!$B$115,0,IF(AE356&lt;=HORAS!$B$116,0.25,IF(AE356&lt;=HORAS!$B$117,0.5,IF(AE356&lt;=HORAS!$B$114,0.75,1))))</f>
        <v>0</v>
      </c>
      <c r="AG356" s="67">
        <f t="shared" si="158"/>
        <v>0</v>
      </c>
      <c r="AH356" s="67">
        <f>IF(AA356&gt;=8,IF(E356&lt;HORAS!$B$97,AF356,0),0)</f>
        <v>0</v>
      </c>
      <c r="AI356" s="67">
        <f>IF(E356&gt;=HORAS!$B$97,AF356,0)</f>
        <v>0</v>
      </c>
      <c r="AJ356" s="67">
        <f t="shared" si="170"/>
        <v>0</v>
      </c>
      <c r="AK356" s="67">
        <f t="shared" si="170"/>
        <v>0</v>
      </c>
      <c r="AL356" s="71">
        <f t="shared" si="159"/>
        <v>0</v>
      </c>
      <c r="AN356" s="59">
        <f t="shared" si="160"/>
        <v>0</v>
      </c>
      <c r="AO356" s="58">
        <f>IF(H356=1,IF(D356&lt;HORAS!$B$104,HORAS!$D$104-HORAS!$B$104,HORAS!$D$104-D356),0)</f>
        <v>0</v>
      </c>
      <c r="AP356" s="58">
        <f>IF(H356=1,IF(E356&gt;HORAS!$C$104,HORAS!$C$104,E356),0)</f>
        <v>0</v>
      </c>
      <c r="AQ356" s="58">
        <f t="shared" si="161"/>
        <v>0</v>
      </c>
      <c r="AR356" s="72">
        <f t="shared" si="162"/>
        <v>0</v>
      </c>
      <c r="AS356" s="72">
        <f t="shared" si="163"/>
        <v>0</v>
      </c>
      <c r="AT356" s="68">
        <f>IF(AS356&lt;=HORAS!$B$115,0,IF(AS356&lt;=HORAS!$B$116,0.25,IF(AS356&lt;=HORAS!$B$117,0.5,IF(AS356&lt;=HORAS!$B$114,0.75,1))))</f>
        <v>0</v>
      </c>
      <c r="AU356" s="67">
        <f t="shared" si="164"/>
        <v>0</v>
      </c>
      <c r="AV356" s="59">
        <f>IF(H356=1,IF(E356&gt;HORAS!$C$104,E356-HORAS!$C$104),0)</f>
        <v>0</v>
      </c>
      <c r="AW356" s="67">
        <f t="shared" si="165"/>
        <v>0</v>
      </c>
      <c r="AX356" s="67">
        <f t="shared" si="166"/>
        <v>0</v>
      </c>
      <c r="AY356" s="68">
        <f>IF(AX356&lt;=HORAS!$B$115,0,IF(AX356&lt;=HORAS!$B$116,0.25,IF(AX356&lt;=HORAS!$B$117,0.5,IF(AX356&lt;=HORAS!$B$114,0.75,1))))</f>
        <v>0</v>
      </c>
      <c r="AZ356" s="67">
        <f t="shared" si="167"/>
        <v>0</v>
      </c>
      <c r="BA356" s="67"/>
    </row>
    <row r="357" spans="1:53" s="72" customFormat="1" hidden="1" x14ac:dyDescent="0.2">
      <c r="A357" s="64"/>
      <c r="B357" s="64"/>
      <c r="C357" s="61"/>
      <c r="D357" s="62"/>
      <c r="E357" s="59"/>
      <c r="F357" s="66">
        <f>IF(G357=1,0,IF(E357&gt;HORAS!$B$96,E357-HORAS!$B$96,))</f>
        <v>0</v>
      </c>
      <c r="G357" s="67">
        <f t="shared" si="171"/>
        <v>0</v>
      </c>
      <c r="H357" s="67">
        <f>IF(D357&gt;=HORAS!$B$103,1,0)</f>
        <v>0</v>
      </c>
      <c r="I357" s="68">
        <f t="shared" si="172"/>
        <v>0</v>
      </c>
      <c r="J357" s="68">
        <f>IF(I357&lt;=HORAS!$B$115,0,IF(I357&lt;=HORAS!$B$116,0.25,IF(I357&lt;=HORAS!$B$117,0.5,IF(I357&lt;=HORAS!$B$114,0.75,1))))</f>
        <v>0</v>
      </c>
      <c r="K357" s="69">
        <f>IF(G357=1,0,IF(E357&gt;HORAS!$B$97,E357-HORAS!$B$97,0))</f>
        <v>0</v>
      </c>
      <c r="L357" s="68">
        <f t="shared" si="173"/>
        <v>0</v>
      </c>
      <c r="M357" s="68">
        <f t="shared" si="174"/>
        <v>0</v>
      </c>
      <c r="N357" s="67">
        <f t="shared" si="175"/>
        <v>0</v>
      </c>
      <c r="O357" s="67">
        <f>IF(E357&lt;HORAS!$B$97,J357,0)</f>
        <v>0</v>
      </c>
      <c r="P357" s="67">
        <f t="shared" si="176"/>
        <v>0</v>
      </c>
      <c r="Q357" s="67">
        <f>IF(E357&gt;HORAS!$B$97,J357,0)</f>
        <v>0</v>
      </c>
      <c r="R357" s="67">
        <f t="shared" si="168"/>
        <v>0</v>
      </c>
      <c r="S357" s="67">
        <f t="shared" si="148"/>
        <v>0</v>
      </c>
      <c r="T357" s="67"/>
      <c r="U357" s="67">
        <f t="shared" si="149"/>
        <v>6</v>
      </c>
      <c r="V357" s="70" t="e">
        <f>VLOOKUP(C357,HORAS!$A$120:$A$137,1,FALSE)</f>
        <v>#N/A</v>
      </c>
      <c r="W357" s="67" t="b">
        <f t="shared" si="150"/>
        <v>1</v>
      </c>
      <c r="X357" s="59">
        <f t="shared" si="151"/>
        <v>0</v>
      </c>
      <c r="Y357" s="71">
        <f t="shared" si="152"/>
        <v>0</v>
      </c>
      <c r="Z357" s="71">
        <f t="shared" si="153"/>
        <v>0</v>
      </c>
      <c r="AA357" s="67">
        <f t="shared" si="154"/>
        <v>0</v>
      </c>
      <c r="AB357" s="67">
        <f t="shared" si="155"/>
        <v>0</v>
      </c>
      <c r="AC357" s="69">
        <f>IF(U357=7,IF(E357&gt;HORAS!$B$97,E357-HORAS!$B$97,0),IF(W357=FALSE,IF(E357&gt;HORAS!$B$97,E357-HORAS!$B$97,0),0))</f>
        <v>0</v>
      </c>
      <c r="AD357" s="71">
        <f t="shared" si="156"/>
        <v>0</v>
      </c>
      <c r="AE357" s="71">
        <f t="shared" si="157"/>
        <v>0</v>
      </c>
      <c r="AF357" s="68">
        <f>IF(AE357&lt;=HORAS!$B$115,0,IF(AE357&lt;=HORAS!$B$116,0.25,IF(AE357&lt;=HORAS!$B$117,0.5,IF(AE357&lt;=HORAS!$B$114,0.75,1))))</f>
        <v>0</v>
      </c>
      <c r="AG357" s="67">
        <f t="shared" si="158"/>
        <v>0</v>
      </c>
      <c r="AH357" s="67">
        <f>IF(AA357&gt;=8,IF(E357&lt;HORAS!$B$97,AF357,0),0)</f>
        <v>0</v>
      </c>
      <c r="AI357" s="67">
        <f>IF(E357&gt;=HORAS!$B$97,AF357,0)</f>
        <v>0</v>
      </c>
      <c r="AJ357" s="67">
        <f t="shared" ref="AJ357:AK420" si="177">AA357+AG357</f>
        <v>0</v>
      </c>
      <c r="AK357" s="67">
        <f t="shared" si="177"/>
        <v>0</v>
      </c>
      <c r="AL357" s="71">
        <f t="shared" si="159"/>
        <v>0</v>
      </c>
      <c r="AN357" s="59">
        <f t="shared" si="160"/>
        <v>0</v>
      </c>
      <c r="AO357" s="58">
        <f>IF(H357=1,IF(D357&lt;HORAS!$B$104,HORAS!$D$104-HORAS!$B$104,HORAS!$D$104-D357),0)</f>
        <v>0</v>
      </c>
      <c r="AP357" s="58">
        <f>IF(H357=1,IF(E357&gt;HORAS!$C$104,HORAS!$C$104,E357),0)</f>
        <v>0</v>
      </c>
      <c r="AQ357" s="58">
        <f t="shared" si="161"/>
        <v>0</v>
      </c>
      <c r="AR357" s="72">
        <f t="shared" si="162"/>
        <v>0</v>
      </c>
      <c r="AS357" s="72">
        <f t="shared" si="163"/>
        <v>0</v>
      </c>
      <c r="AT357" s="68">
        <f>IF(AS357&lt;=HORAS!$B$115,0,IF(AS357&lt;=HORAS!$B$116,0.25,IF(AS357&lt;=HORAS!$B$117,0.5,IF(AS357&lt;=HORAS!$B$114,0.75,1))))</f>
        <v>0</v>
      </c>
      <c r="AU357" s="67">
        <f t="shared" si="164"/>
        <v>0</v>
      </c>
      <c r="AV357" s="59">
        <f>IF(H357=1,IF(E357&gt;HORAS!$C$104,E357-HORAS!$C$104),0)</f>
        <v>0</v>
      </c>
      <c r="AW357" s="67">
        <f t="shared" si="165"/>
        <v>0</v>
      </c>
      <c r="AX357" s="67">
        <f t="shared" si="166"/>
        <v>0</v>
      </c>
      <c r="AY357" s="68">
        <f>IF(AX357&lt;=HORAS!$B$115,0,IF(AX357&lt;=HORAS!$B$116,0.25,IF(AX357&lt;=HORAS!$B$117,0.5,IF(AX357&lt;=HORAS!$B$114,0.75,1))))</f>
        <v>0</v>
      </c>
      <c r="AZ357" s="67">
        <f t="shared" si="167"/>
        <v>0</v>
      </c>
      <c r="BA357" s="67"/>
    </row>
    <row r="358" spans="1:53" s="72" customFormat="1" hidden="1" x14ac:dyDescent="0.2">
      <c r="A358" s="64"/>
      <c r="B358" s="64"/>
      <c r="C358" s="61"/>
      <c r="D358" s="62"/>
      <c r="E358" s="59"/>
      <c r="F358" s="66">
        <f>IF(G358=1,0,IF(E358&gt;HORAS!$B$96,E358-HORAS!$B$96,))</f>
        <v>0</v>
      </c>
      <c r="G358" s="67">
        <f t="shared" si="171"/>
        <v>0</v>
      </c>
      <c r="H358" s="67">
        <f>IF(D358&gt;=HORAS!$B$103,1,0)</f>
        <v>0</v>
      </c>
      <c r="I358" s="68">
        <f t="shared" si="172"/>
        <v>0</v>
      </c>
      <c r="J358" s="68">
        <f>IF(I358&lt;=HORAS!$B$115,0,IF(I358&lt;=HORAS!$B$116,0.25,IF(I358&lt;=HORAS!$B$117,0.5,IF(I358&lt;=HORAS!$B$114,0.75,1))))</f>
        <v>0</v>
      </c>
      <c r="K358" s="69">
        <f>IF(G358=1,0,IF(E358&gt;HORAS!$B$97,E358-HORAS!$B$97,0))</f>
        <v>0</v>
      </c>
      <c r="L358" s="68">
        <f t="shared" si="173"/>
        <v>0</v>
      </c>
      <c r="M358" s="68">
        <f t="shared" si="174"/>
        <v>0</v>
      </c>
      <c r="N358" s="67">
        <f t="shared" si="175"/>
        <v>0</v>
      </c>
      <c r="O358" s="67">
        <f>IF(E358&lt;HORAS!$B$97,J358,0)</f>
        <v>0</v>
      </c>
      <c r="P358" s="67">
        <f t="shared" si="176"/>
        <v>0</v>
      </c>
      <c r="Q358" s="67">
        <f>IF(E358&gt;HORAS!$B$97,J358,0)</f>
        <v>0</v>
      </c>
      <c r="R358" s="67">
        <f t="shared" si="168"/>
        <v>0</v>
      </c>
      <c r="S358" s="67">
        <f t="shared" si="148"/>
        <v>0</v>
      </c>
      <c r="T358" s="67"/>
      <c r="U358" s="67">
        <f t="shared" si="149"/>
        <v>6</v>
      </c>
      <c r="V358" s="70" t="e">
        <f>VLOOKUP(C358,HORAS!$A$120:$A$137,1,FALSE)</f>
        <v>#N/A</v>
      </c>
      <c r="W358" s="67" t="b">
        <f t="shared" si="150"/>
        <v>1</v>
      </c>
      <c r="X358" s="59">
        <f t="shared" si="151"/>
        <v>0</v>
      </c>
      <c r="Y358" s="71">
        <f t="shared" si="152"/>
        <v>0</v>
      </c>
      <c r="Z358" s="71">
        <f t="shared" si="153"/>
        <v>0</v>
      </c>
      <c r="AA358" s="67">
        <f t="shared" si="154"/>
        <v>0</v>
      </c>
      <c r="AB358" s="67">
        <f t="shared" si="155"/>
        <v>0</v>
      </c>
      <c r="AC358" s="69">
        <f>IF(U358=7,IF(E358&gt;HORAS!$B$97,E358-HORAS!$B$97,0),IF(W358=FALSE,IF(E358&gt;HORAS!$B$97,E358-HORAS!$B$97,0),0))</f>
        <v>0</v>
      </c>
      <c r="AD358" s="71">
        <f t="shared" si="156"/>
        <v>0</v>
      </c>
      <c r="AE358" s="71">
        <f t="shared" si="157"/>
        <v>0</v>
      </c>
      <c r="AF358" s="68">
        <f>IF(AE358&lt;=HORAS!$B$115,0,IF(AE358&lt;=HORAS!$B$116,0.25,IF(AE358&lt;=HORAS!$B$117,0.5,IF(AE358&lt;=HORAS!$B$114,0.75,1))))</f>
        <v>0</v>
      </c>
      <c r="AG358" s="67">
        <f t="shared" si="158"/>
        <v>0</v>
      </c>
      <c r="AH358" s="67">
        <f>IF(AA358&gt;=8,IF(E358&lt;HORAS!$B$97,AF358,0),0)</f>
        <v>0</v>
      </c>
      <c r="AI358" s="67">
        <f>IF(E358&gt;=HORAS!$B$97,AF358,0)</f>
        <v>0</v>
      </c>
      <c r="AJ358" s="67">
        <f t="shared" si="177"/>
        <v>0</v>
      </c>
      <c r="AK358" s="67">
        <f t="shared" si="177"/>
        <v>0</v>
      </c>
      <c r="AL358" s="71">
        <f t="shared" si="159"/>
        <v>0</v>
      </c>
      <c r="AN358" s="59">
        <f t="shared" si="160"/>
        <v>0</v>
      </c>
      <c r="AO358" s="58">
        <f>IF(H358=1,IF(D358&lt;HORAS!$B$104,HORAS!$D$104-HORAS!$B$104,HORAS!$D$104-D358),0)</f>
        <v>0</v>
      </c>
      <c r="AP358" s="58">
        <f>IF(H358=1,IF(E358&gt;HORAS!$C$104,HORAS!$C$104,E358),0)</f>
        <v>0</v>
      </c>
      <c r="AQ358" s="58">
        <f t="shared" si="161"/>
        <v>0</v>
      </c>
      <c r="AR358" s="72">
        <f t="shared" si="162"/>
        <v>0</v>
      </c>
      <c r="AS358" s="72">
        <f t="shared" si="163"/>
        <v>0</v>
      </c>
      <c r="AT358" s="68">
        <f>IF(AS358&lt;=HORAS!$B$115,0,IF(AS358&lt;=HORAS!$B$116,0.25,IF(AS358&lt;=HORAS!$B$117,0.5,IF(AS358&lt;=HORAS!$B$114,0.75,1))))</f>
        <v>0</v>
      </c>
      <c r="AU358" s="67">
        <f t="shared" si="164"/>
        <v>0</v>
      </c>
      <c r="AV358" s="59">
        <f>IF(H358=1,IF(E358&gt;HORAS!$C$104,E358-HORAS!$C$104),0)</f>
        <v>0</v>
      </c>
      <c r="AW358" s="67">
        <f t="shared" si="165"/>
        <v>0</v>
      </c>
      <c r="AX358" s="67">
        <f t="shared" si="166"/>
        <v>0</v>
      </c>
      <c r="AY358" s="68">
        <f>IF(AX358&lt;=HORAS!$B$115,0,IF(AX358&lt;=HORAS!$B$116,0.25,IF(AX358&lt;=HORAS!$B$117,0.5,IF(AX358&lt;=HORAS!$B$114,0.75,1))))</f>
        <v>0</v>
      </c>
      <c r="AZ358" s="67">
        <f t="shared" si="167"/>
        <v>0</v>
      </c>
      <c r="BA358" s="67"/>
    </row>
    <row r="359" spans="1:53" s="72" customFormat="1" hidden="1" x14ac:dyDescent="0.2">
      <c r="A359" s="64"/>
      <c r="B359" s="64"/>
      <c r="C359" s="61"/>
      <c r="D359" s="62"/>
      <c r="E359" s="59"/>
      <c r="F359" s="66">
        <f>IF(G359=1,0,IF(E359&gt;HORAS!$B$96,E359-HORAS!$B$96,))</f>
        <v>0</v>
      </c>
      <c r="G359" s="67">
        <f t="shared" si="171"/>
        <v>0</v>
      </c>
      <c r="H359" s="67">
        <f>IF(D359&gt;=HORAS!$B$103,1,0)</f>
        <v>0</v>
      </c>
      <c r="I359" s="68">
        <f t="shared" si="172"/>
        <v>0</v>
      </c>
      <c r="J359" s="68">
        <f>IF(I359&lt;=HORAS!$B$115,0,IF(I359&lt;=HORAS!$B$116,0.25,IF(I359&lt;=HORAS!$B$117,0.5,IF(I359&lt;=HORAS!$B$114,0.75,1))))</f>
        <v>0</v>
      </c>
      <c r="K359" s="69">
        <f>IF(G359=1,0,IF(E359&gt;HORAS!$B$97,E359-HORAS!$B$97,0))</f>
        <v>0</v>
      </c>
      <c r="L359" s="68">
        <f t="shared" si="173"/>
        <v>0</v>
      </c>
      <c r="M359" s="68">
        <f t="shared" si="174"/>
        <v>0</v>
      </c>
      <c r="N359" s="67">
        <f t="shared" si="175"/>
        <v>0</v>
      </c>
      <c r="O359" s="67">
        <f>IF(E359&lt;HORAS!$B$97,J359,0)</f>
        <v>0</v>
      </c>
      <c r="P359" s="67">
        <f t="shared" si="176"/>
        <v>0</v>
      </c>
      <c r="Q359" s="67">
        <f>IF(E359&gt;HORAS!$B$97,J359,0)</f>
        <v>0</v>
      </c>
      <c r="R359" s="67">
        <f t="shared" si="168"/>
        <v>0</v>
      </c>
      <c r="S359" s="67">
        <f t="shared" si="148"/>
        <v>0</v>
      </c>
      <c r="T359" s="67"/>
      <c r="U359" s="67">
        <f t="shared" si="149"/>
        <v>6</v>
      </c>
      <c r="V359" s="70" t="e">
        <f>VLOOKUP(C359,HORAS!$A$120:$A$137,1,FALSE)</f>
        <v>#N/A</v>
      </c>
      <c r="W359" s="67" t="b">
        <f t="shared" si="150"/>
        <v>1</v>
      </c>
      <c r="X359" s="59">
        <f t="shared" si="151"/>
        <v>0</v>
      </c>
      <c r="Y359" s="71">
        <f t="shared" si="152"/>
        <v>0</v>
      </c>
      <c r="Z359" s="71">
        <f t="shared" si="153"/>
        <v>0</v>
      </c>
      <c r="AA359" s="67">
        <f t="shared" si="154"/>
        <v>0</v>
      </c>
      <c r="AB359" s="67">
        <f t="shared" si="155"/>
        <v>0</v>
      </c>
      <c r="AC359" s="69">
        <f>IF(U359=7,IF(E359&gt;HORAS!$B$97,E359-HORAS!$B$97,0),IF(W359=FALSE,IF(E359&gt;HORAS!$B$97,E359-HORAS!$B$97,0),0))</f>
        <v>0</v>
      </c>
      <c r="AD359" s="71">
        <f t="shared" si="156"/>
        <v>0</v>
      </c>
      <c r="AE359" s="71">
        <f t="shared" si="157"/>
        <v>0</v>
      </c>
      <c r="AF359" s="68">
        <f>IF(AE359&lt;=HORAS!$B$115,0,IF(AE359&lt;=HORAS!$B$116,0.25,IF(AE359&lt;=HORAS!$B$117,0.5,IF(AE359&lt;=HORAS!$B$114,0.75,1))))</f>
        <v>0</v>
      </c>
      <c r="AG359" s="67">
        <f t="shared" si="158"/>
        <v>0</v>
      </c>
      <c r="AH359" s="67">
        <f>IF(AA359&gt;=8,IF(E359&lt;HORAS!$B$97,AF359,0),0)</f>
        <v>0</v>
      </c>
      <c r="AI359" s="67">
        <f>IF(E359&gt;=HORAS!$B$97,AF359,0)</f>
        <v>0</v>
      </c>
      <c r="AJ359" s="67">
        <f t="shared" si="177"/>
        <v>0</v>
      </c>
      <c r="AK359" s="67">
        <f t="shared" si="177"/>
        <v>0</v>
      </c>
      <c r="AL359" s="71">
        <f t="shared" si="159"/>
        <v>0</v>
      </c>
      <c r="AN359" s="59">
        <f t="shared" si="160"/>
        <v>0</v>
      </c>
      <c r="AO359" s="58">
        <f>IF(H359=1,IF(D359&lt;HORAS!$B$104,HORAS!$D$104-HORAS!$B$104,HORAS!$D$104-D359),0)</f>
        <v>0</v>
      </c>
      <c r="AP359" s="58">
        <f>IF(H359=1,IF(E359&gt;HORAS!$C$104,HORAS!$C$104,E359),0)</f>
        <v>0</v>
      </c>
      <c r="AQ359" s="58">
        <f t="shared" si="161"/>
        <v>0</v>
      </c>
      <c r="AR359" s="72">
        <f t="shared" si="162"/>
        <v>0</v>
      </c>
      <c r="AS359" s="72">
        <f t="shared" si="163"/>
        <v>0</v>
      </c>
      <c r="AT359" s="68">
        <f>IF(AS359&lt;=HORAS!$B$115,0,IF(AS359&lt;=HORAS!$B$116,0.25,IF(AS359&lt;=HORAS!$B$117,0.5,IF(AS359&lt;=HORAS!$B$114,0.75,1))))</f>
        <v>0</v>
      </c>
      <c r="AU359" s="67">
        <f t="shared" si="164"/>
        <v>0</v>
      </c>
      <c r="AV359" s="59">
        <f>IF(H359=1,IF(E359&gt;HORAS!$C$104,E359-HORAS!$C$104),0)</f>
        <v>0</v>
      </c>
      <c r="AW359" s="67">
        <f t="shared" si="165"/>
        <v>0</v>
      </c>
      <c r="AX359" s="67">
        <f t="shared" si="166"/>
        <v>0</v>
      </c>
      <c r="AY359" s="68">
        <f>IF(AX359&lt;=HORAS!$B$115,0,IF(AX359&lt;=HORAS!$B$116,0.25,IF(AX359&lt;=HORAS!$B$117,0.5,IF(AX359&lt;=HORAS!$B$114,0.75,1))))</f>
        <v>0</v>
      </c>
      <c r="AZ359" s="67">
        <f t="shared" si="167"/>
        <v>0</v>
      </c>
      <c r="BA359" s="67"/>
    </row>
    <row r="360" spans="1:53" s="72" customFormat="1" hidden="1" x14ac:dyDescent="0.2">
      <c r="A360" s="64"/>
      <c r="B360" s="64"/>
      <c r="C360" s="61"/>
      <c r="D360" s="62"/>
      <c r="E360" s="63"/>
      <c r="F360" s="66">
        <f>IF(G360=1,0,IF(E360&gt;HORAS!$B$96,E360-HORAS!$B$96,))</f>
        <v>0</v>
      </c>
      <c r="G360" s="67">
        <f t="shared" si="171"/>
        <v>0</v>
      </c>
      <c r="H360" s="67">
        <f>IF(D360&gt;=HORAS!$B$103,1,0)</f>
        <v>0</v>
      </c>
      <c r="I360" s="68">
        <f t="shared" si="172"/>
        <v>0</v>
      </c>
      <c r="J360" s="68">
        <f>IF(I360&lt;=HORAS!$B$115,0,IF(I360&lt;=HORAS!$B$116,0.25,IF(I360&lt;=HORAS!$B$117,0.5,IF(I360&lt;=HORAS!$B$114,0.75,1))))</f>
        <v>0</v>
      </c>
      <c r="K360" s="69">
        <f>IF(G360=1,0,IF(E360&gt;HORAS!$B$97,E360-HORAS!$B$97,0))</f>
        <v>0</v>
      </c>
      <c r="L360" s="68">
        <f t="shared" si="173"/>
        <v>0</v>
      </c>
      <c r="M360" s="68">
        <f t="shared" si="174"/>
        <v>0</v>
      </c>
      <c r="N360" s="67">
        <f t="shared" si="175"/>
        <v>0</v>
      </c>
      <c r="O360" s="67">
        <f>IF(E360&lt;HORAS!$B$97,J360,0)</f>
        <v>0</v>
      </c>
      <c r="P360" s="67">
        <f t="shared" si="176"/>
        <v>0</v>
      </c>
      <c r="Q360" s="67">
        <f>IF(E360&gt;HORAS!$B$97,J360,0)</f>
        <v>0</v>
      </c>
      <c r="R360" s="67">
        <f t="shared" si="168"/>
        <v>0</v>
      </c>
      <c r="S360" s="67">
        <f t="shared" si="148"/>
        <v>0</v>
      </c>
      <c r="T360" s="67"/>
      <c r="U360" s="67">
        <f t="shared" si="149"/>
        <v>6</v>
      </c>
      <c r="V360" s="70" t="e">
        <f>VLOOKUP(C360,HORAS!$A$120:$A$137,1,FALSE)</f>
        <v>#N/A</v>
      </c>
      <c r="W360" s="67" t="b">
        <f t="shared" si="150"/>
        <v>1</v>
      </c>
      <c r="X360" s="59">
        <f t="shared" si="151"/>
        <v>0</v>
      </c>
      <c r="Y360" s="71">
        <f t="shared" si="152"/>
        <v>0</v>
      </c>
      <c r="Z360" s="71">
        <f t="shared" si="153"/>
        <v>0</v>
      </c>
      <c r="AA360" s="67">
        <f t="shared" si="154"/>
        <v>0</v>
      </c>
      <c r="AB360" s="67">
        <f t="shared" si="155"/>
        <v>0</v>
      </c>
      <c r="AC360" s="69">
        <f>IF(U360=7,IF(E360&gt;HORAS!$B$97,E360-HORAS!$B$97,0),IF(W360=FALSE,IF(E360&gt;HORAS!$B$97,E360-HORAS!$B$97,0),0))</f>
        <v>0</v>
      </c>
      <c r="AD360" s="71">
        <f t="shared" si="156"/>
        <v>0</v>
      </c>
      <c r="AE360" s="71">
        <f t="shared" si="157"/>
        <v>0</v>
      </c>
      <c r="AF360" s="68">
        <f>IF(AE360&lt;=HORAS!$B$115,0,IF(AE360&lt;=HORAS!$B$116,0.25,IF(AE360&lt;=HORAS!$B$117,0.5,IF(AE360&lt;=HORAS!$B$114,0.75,1))))</f>
        <v>0</v>
      </c>
      <c r="AG360" s="67">
        <f t="shared" si="158"/>
        <v>0</v>
      </c>
      <c r="AH360" s="67">
        <f>IF(AA360&gt;=8,IF(E360&lt;HORAS!$B$97,AF360,0),0)</f>
        <v>0</v>
      </c>
      <c r="AI360" s="67">
        <f>IF(E360&gt;=HORAS!$B$97,AF360,0)</f>
        <v>0</v>
      </c>
      <c r="AJ360" s="67">
        <f t="shared" si="177"/>
        <v>0</v>
      </c>
      <c r="AK360" s="67">
        <f t="shared" si="177"/>
        <v>0</v>
      </c>
      <c r="AL360" s="71">
        <f t="shared" si="159"/>
        <v>0</v>
      </c>
      <c r="AN360" s="59">
        <f t="shared" si="160"/>
        <v>0</v>
      </c>
      <c r="AO360" s="58">
        <f>IF(H360=1,IF(D360&lt;HORAS!$B$104,HORAS!$D$104-HORAS!$B$104,HORAS!$D$104-D360),0)</f>
        <v>0</v>
      </c>
      <c r="AP360" s="58">
        <f>IF(H360=1,IF(E360&gt;HORAS!$C$104,HORAS!$C$104,E360),0)</f>
        <v>0</v>
      </c>
      <c r="AQ360" s="58">
        <f t="shared" si="161"/>
        <v>0</v>
      </c>
      <c r="AR360" s="72">
        <f t="shared" si="162"/>
        <v>0</v>
      </c>
      <c r="AS360" s="72">
        <f t="shared" si="163"/>
        <v>0</v>
      </c>
      <c r="AT360" s="68">
        <f>IF(AS360&lt;=HORAS!$B$115,0,IF(AS360&lt;=HORAS!$B$116,0.25,IF(AS360&lt;=HORAS!$B$117,0.5,IF(AS360&lt;=HORAS!$B$114,0.75,1))))</f>
        <v>0</v>
      </c>
      <c r="AU360" s="67">
        <f t="shared" si="164"/>
        <v>0</v>
      </c>
      <c r="AV360" s="59">
        <f>IF(H360=1,IF(E360&gt;HORAS!$C$104,E360-HORAS!$C$104),0)</f>
        <v>0</v>
      </c>
      <c r="AW360" s="67">
        <f t="shared" si="165"/>
        <v>0</v>
      </c>
      <c r="AX360" s="67">
        <f t="shared" si="166"/>
        <v>0</v>
      </c>
      <c r="AY360" s="68">
        <f>IF(AX360&lt;=HORAS!$B$115,0,IF(AX360&lt;=HORAS!$B$116,0.25,IF(AX360&lt;=HORAS!$B$117,0.5,IF(AX360&lt;=HORAS!$B$114,0.75,1))))</f>
        <v>0</v>
      </c>
      <c r="AZ360" s="67">
        <f t="shared" si="167"/>
        <v>0</v>
      </c>
      <c r="BA360" s="67"/>
    </row>
    <row r="361" spans="1:53" s="72" customFormat="1" hidden="1" x14ac:dyDescent="0.2">
      <c r="A361" s="64"/>
      <c r="B361" s="64"/>
      <c r="C361" s="61"/>
      <c r="D361" s="62"/>
      <c r="E361" s="64"/>
      <c r="F361" s="66">
        <f>IF(G361=1,0,IF(E361&gt;HORAS!$B$96,E361-HORAS!$B$96,))</f>
        <v>0</v>
      </c>
      <c r="G361" s="67">
        <f t="shared" si="171"/>
        <v>0</v>
      </c>
      <c r="H361" s="67">
        <f>IF(D361&gt;=HORAS!$B$103,1,0)</f>
        <v>0</v>
      </c>
      <c r="I361" s="68">
        <f t="shared" si="172"/>
        <v>0</v>
      </c>
      <c r="J361" s="68">
        <f>IF(I361&lt;=HORAS!$B$115,0,IF(I361&lt;=HORAS!$B$116,0.25,IF(I361&lt;=HORAS!$B$117,0.5,IF(I361&lt;=HORAS!$B$114,0.75,1))))</f>
        <v>0</v>
      </c>
      <c r="K361" s="69">
        <f>IF(G361=1,0,IF(E361&gt;HORAS!$B$97,E361-HORAS!$B$97,0))</f>
        <v>0</v>
      </c>
      <c r="L361" s="68">
        <f t="shared" si="173"/>
        <v>0</v>
      </c>
      <c r="M361" s="68">
        <f t="shared" si="174"/>
        <v>0</v>
      </c>
      <c r="N361" s="67">
        <f t="shared" si="175"/>
        <v>0</v>
      </c>
      <c r="O361" s="67">
        <f>IF(E361&lt;HORAS!$B$97,J361,0)</f>
        <v>0</v>
      </c>
      <c r="P361" s="67">
        <f t="shared" si="176"/>
        <v>0</v>
      </c>
      <c r="Q361" s="67">
        <f>IF(E361&gt;HORAS!$B$97,J361,0)</f>
        <v>0</v>
      </c>
      <c r="R361" s="67">
        <f t="shared" si="168"/>
        <v>0</v>
      </c>
      <c r="S361" s="67">
        <f t="shared" si="148"/>
        <v>0</v>
      </c>
      <c r="T361" s="67"/>
      <c r="U361" s="67">
        <f t="shared" si="149"/>
        <v>6</v>
      </c>
      <c r="V361" s="70" t="e">
        <f>VLOOKUP(C361,HORAS!$A$120:$A$137,1,FALSE)</f>
        <v>#N/A</v>
      </c>
      <c r="W361" s="67" t="b">
        <f t="shared" si="150"/>
        <v>1</v>
      </c>
      <c r="X361" s="59">
        <f t="shared" si="151"/>
        <v>0</v>
      </c>
      <c r="Y361" s="71">
        <f t="shared" si="152"/>
        <v>0</v>
      </c>
      <c r="Z361" s="71">
        <f t="shared" si="153"/>
        <v>0</v>
      </c>
      <c r="AA361" s="67">
        <f t="shared" si="154"/>
        <v>0</v>
      </c>
      <c r="AB361" s="67">
        <f t="shared" si="155"/>
        <v>0</v>
      </c>
      <c r="AC361" s="69">
        <f>IF(U361=7,IF(E361&gt;HORAS!$B$97,E361-HORAS!$B$97,0),IF(W361=FALSE,IF(E361&gt;HORAS!$B$97,E361-HORAS!$B$97,0),0))</f>
        <v>0</v>
      </c>
      <c r="AD361" s="71">
        <f t="shared" si="156"/>
        <v>0</v>
      </c>
      <c r="AE361" s="71">
        <f t="shared" si="157"/>
        <v>0</v>
      </c>
      <c r="AF361" s="68">
        <f>IF(AE361&lt;=HORAS!$B$115,0,IF(AE361&lt;=HORAS!$B$116,0.25,IF(AE361&lt;=HORAS!$B$117,0.5,IF(AE361&lt;=HORAS!$B$114,0.75,1))))</f>
        <v>0</v>
      </c>
      <c r="AG361" s="67">
        <f t="shared" si="158"/>
        <v>0</v>
      </c>
      <c r="AH361" s="67">
        <f>IF(AA361&gt;=8,IF(E361&lt;HORAS!$B$97,AF361,0),0)</f>
        <v>0</v>
      </c>
      <c r="AI361" s="67">
        <f>IF(E361&gt;=HORAS!$B$97,AF361,0)</f>
        <v>0</v>
      </c>
      <c r="AJ361" s="67">
        <f t="shared" si="177"/>
        <v>0</v>
      </c>
      <c r="AK361" s="67">
        <f t="shared" si="177"/>
        <v>0</v>
      </c>
      <c r="AL361" s="71">
        <f t="shared" si="159"/>
        <v>0</v>
      </c>
      <c r="AN361" s="59">
        <f t="shared" si="160"/>
        <v>0</v>
      </c>
      <c r="AO361" s="58">
        <f>IF(H361=1,IF(D361&lt;HORAS!$B$104,HORAS!$D$104-HORAS!$B$104,HORAS!$D$104-D361),0)</f>
        <v>0</v>
      </c>
      <c r="AP361" s="58">
        <f>IF(H361=1,IF(E361&gt;HORAS!$C$104,HORAS!$C$104,E361),0)</f>
        <v>0</v>
      </c>
      <c r="AQ361" s="58">
        <f t="shared" si="161"/>
        <v>0</v>
      </c>
      <c r="AR361" s="72">
        <f t="shared" si="162"/>
        <v>0</v>
      </c>
      <c r="AS361" s="72">
        <f t="shared" si="163"/>
        <v>0</v>
      </c>
      <c r="AT361" s="68">
        <f>IF(AS361&lt;=HORAS!$B$115,0,IF(AS361&lt;=HORAS!$B$116,0.25,IF(AS361&lt;=HORAS!$B$117,0.5,IF(AS361&lt;=HORAS!$B$114,0.75,1))))</f>
        <v>0</v>
      </c>
      <c r="AU361" s="67">
        <f t="shared" si="164"/>
        <v>0</v>
      </c>
      <c r="AV361" s="59">
        <f>IF(H361=1,IF(E361&gt;HORAS!$C$104,E361-HORAS!$C$104),0)</f>
        <v>0</v>
      </c>
      <c r="AW361" s="67">
        <f t="shared" si="165"/>
        <v>0</v>
      </c>
      <c r="AX361" s="67">
        <f t="shared" si="166"/>
        <v>0</v>
      </c>
      <c r="AY361" s="68">
        <f>IF(AX361&lt;=HORAS!$B$115,0,IF(AX361&lt;=HORAS!$B$116,0.25,IF(AX361&lt;=HORAS!$B$117,0.5,IF(AX361&lt;=HORAS!$B$114,0.75,1))))</f>
        <v>0</v>
      </c>
      <c r="AZ361" s="67">
        <f t="shared" si="167"/>
        <v>0</v>
      </c>
      <c r="BA361" s="67"/>
    </row>
    <row r="362" spans="1:53" s="72" customFormat="1" hidden="1" x14ac:dyDescent="0.2">
      <c r="A362" s="64"/>
      <c r="B362" s="64"/>
      <c r="C362" s="61"/>
      <c r="D362" s="62"/>
      <c r="E362" s="59"/>
      <c r="F362" s="66">
        <f>IF(G362=1,0,IF(E362&gt;HORAS!$B$96,E362-HORAS!$B$96,))</f>
        <v>0</v>
      </c>
      <c r="G362" s="67">
        <f t="shared" si="171"/>
        <v>0</v>
      </c>
      <c r="H362" s="67">
        <f>IF(D362&gt;=HORAS!$B$103,1,0)</f>
        <v>0</v>
      </c>
      <c r="I362" s="68">
        <f t="shared" si="172"/>
        <v>0</v>
      </c>
      <c r="J362" s="68">
        <f>IF(I362&lt;=HORAS!$B$115,0,IF(I362&lt;=HORAS!$B$116,0.25,IF(I362&lt;=HORAS!$B$117,0.5,IF(I362&lt;=HORAS!$B$114,0.75,1))))</f>
        <v>0</v>
      </c>
      <c r="K362" s="69">
        <f>IF(G362=1,0,IF(E362&gt;HORAS!$B$97,E362-HORAS!$B$97,0))</f>
        <v>0</v>
      </c>
      <c r="L362" s="68">
        <f t="shared" si="173"/>
        <v>0</v>
      </c>
      <c r="M362" s="68">
        <f t="shared" si="174"/>
        <v>0</v>
      </c>
      <c r="N362" s="67">
        <f t="shared" si="175"/>
        <v>0</v>
      </c>
      <c r="O362" s="67">
        <f>IF(E362&lt;HORAS!$B$97,J362,0)</f>
        <v>0</v>
      </c>
      <c r="P362" s="67">
        <f t="shared" si="176"/>
        <v>0</v>
      </c>
      <c r="Q362" s="67">
        <f>IF(E362&gt;HORAS!$B$97,J362,0)</f>
        <v>0</v>
      </c>
      <c r="R362" s="67">
        <f t="shared" si="168"/>
        <v>0</v>
      </c>
      <c r="S362" s="67">
        <f t="shared" si="148"/>
        <v>0</v>
      </c>
      <c r="T362" s="67"/>
      <c r="U362" s="67">
        <f t="shared" si="149"/>
        <v>6</v>
      </c>
      <c r="V362" s="70" t="e">
        <f>VLOOKUP(C362,HORAS!$A$120:$A$137,1,FALSE)</f>
        <v>#N/A</v>
      </c>
      <c r="W362" s="67" t="b">
        <f t="shared" si="150"/>
        <v>1</v>
      </c>
      <c r="X362" s="59">
        <f t="shared" si="151"/>
        <v>0</v>
      </c>
      <c r="Y362" s="71">
        <f t="shared" si="152"/>
        <v>0</v>
      </c>
      <c r="Z362" s="71">
        <f t="shared" si="153"/>
        <v>0</v>
      </c>
      <c r="AA362" s="67">
        <f t="shared" si="154"/>
        <v>0</v>
      </c>
      <c r="AB362" s="67">
        <f t="shared" si="155"/>
        <v>0</v>
      </c>
      <c r="AC362" s="69">
        <f>IF(U362=7,IF(E362&gt;HORAS!$B$97,E362-HORAS!$B$97,0),IF(W362=FALSE,IF(E362&gt;HORAS!$B$97,E362-HORAS!$B$97,0),0))</f>
        <v>0</v>
      </c>
      <c r="AD362" s="71">
        <f t="shared" si="156"/>
        <v>0</v>
      </c>
      <c r="AE362" s="71">
        <f t="shared" si="157"/>
        <v>0</v>
      </c>
      <c r="AF362" s="68">
        <f>IF(AE362&lt;=HORAS!$B$115,0,IF(AE362&lt;=HORAS!$B$116,0.25,IF(AE362&lt;=HORAS!$B$117,0.5,IF(AE362&lt;=HORAS!$B$114,0.75,1))))</f>
        <v>0</v>
      </c>
      <c r="AG362" s="67">
        <f t="shared" si="158"/>
        <v>0</v>
      </c>
      <c r="AH362" s="67">
        <f>IF(AA362&gt;=8,IF(E362&lt;HORAS!$B$97,AF362,0),0)</f>
        <v>0</v>
      </c>
      <c r="AI362" s="67">
        <f>IF(E362&gt;=HORAS!$B$97,AF362,0)</f>
        <v>0</v>
      </c>
      <c r="AJ362" s="67">
        <f t="shared" si="177"/>
        <v>0</v>
      </c>
      <c r="AK362" s="67">
        <f t="shared" si="177"/>
        <v>0</v>
      </c>
      <c r="AL362" s="71">
        <f t="shared" si="159"/>
        <v>0</v>
      </c>
      <c r="AN362" s="59">
        <f t="shared" si="160"/>
        <v>0</v>
      </c>
      <c r="AO362" s="58">
        <f>IF(H362=1,IF(D362&lt;HORAS!$B$104,HORAS!$D$104-HORAS!$B$104,HORAS!$D$104-D362),0)</f>
        <v>0</v>
      </c>
      <c r="AP362" s="58">
        <f>IF(H362=1,IF(E362&gt;HORAS!$C$104,HORAS!$C$104,E362),0)</f>
        <v>0</v>
      </c>
      <c r="AQ362" s="58">
        <f t="shared" si="161"/>
        <v>0</v>
      </c>
      <c r="AR362" s="72">
        <f t="shared" si="162"/>
        <v>0</v>
      </c>
      <c r="AS362" s="72">
        <f t="shared" si="163"/>
        <v>0</v>
      </c>
      <c r="AT362" s="68">
        <f>IF(AS362&lt;=HORAS!$B$115,0,IF(AS362&lt;=HORAS!$B$116,0.25,IF(AS362&lt;=HORAS!$B$117,0.5,IF(AS362&lt;=HORAS!$B$114,0.75,1))))</f>
        <v>0</v>
      </c>
      <c r="AU362" s="67">
        <f t="shared" si="164"/>
        <v>0</v>
      </c>
      <c r="AV362" s="59">
        <f>IF(H362=1,IF(E362&gt;HORAS!$C$104,E362-HORAS!$C$104),0)</f>
        <v>0</v>
      </c>
      <c r="AW362" s="67">
        <f t="shared" si="165"/>
        <v>0</v>
      </c>
      <c r="AX362" s="67">
        <f t="shared" si="166"/>
        <v>0</v>
      </c>
      <c r="AY362" s="68">
        <f>IF(AX362&lt;=HORAS!$B$115,0,IF(AX362&lt;=HORAS!$B$116,0.25,IF(AX362&lt;=HORAS!$B$117,0.5,IF(AX362&lt;=HORAS!$B$114,0.75,1))))</f>
        <v>0</v>
      </c>
      <c r="AZ362" s="67">
        <f t="shared" si="167"/>
        <v>0</v>
      </c>
      <c r="BA362" s="67"/>
    </row>
    <row r="363" spans="1:53" s="72" customFormat="1" hidden="1" x14ac:dyDescent="0.2">
      <c r="A363" s="64"/>
      <c r="B363" s="64"/>
      <c r="C363" s="61"/>
      <c r="D363" s="62"/>
      <c r="E363" s="59"/>
      <c r="F363" s="66">
        <f>IF(G363=1,0,IF(E363&gt;HORAS!$B$96,E363-HORAS!$B$96,))</f>
        <v>0</v>
      </c>
      <c r="G363" s="67">
        <f t="shared" si="171"/>
        <v>0</v>
      </c>
      <c r="H363" s="67">
        <f>IF(D363&gt;=HORAS!$B$103,1,0)</f>
        <v>0</v>
      </c>
      <c r="I363" s="68">
        <f t="shared" si="172"/>
        <v>0</v>
      </c>
      <c r="J363" s="68">
        <f>IF(I363&lt;=HORAS!$B$115,0,IF(I363&lt;=HORAS!$B$116,0.25,IF(I363&lt;=HORAS!$B$117,0.5,IF(I363&lt;=HORAS!$B$114,0.75,1))))</f>
        <v>0</v>
      </c>
      <c r="K363" s="69">
        <f>IF(G363=1,0,IF(E363&gt;HORAS!$B$97,E363-HORAS!$B$97,0))</f>
        <v>0</v>
      </c>
      <c r="L363" s="68">
        <f t="shared" si="173"/>
        <v>0</v>
      </c>
      <c r="M363" s="68">
        <f t="shared" si="174"/>
        <v>0</v>
      </c>
      <c r="N363" s="67">
        <f t="shared" si="175"/>
        <v>0</v>
      </c>
      <c r="O363" s="67">
        <f>IF(E363&lt;HORAS!$B$97,J363,0)</f>
        <v>0</v>
      </c>
      <c r="P363" s="67">
        <f t="shared" si="176"/>
        <v>0</v>
      </c>
      <c r="Q363" s="67">
        <f>IF(E363&gt;HORAS!$B$97,J363,0)</f>
        <v>0</v>
      </c>
      <c r="R363" s="67">
        <f t="shared" si="168"/>
        <v>0</v>
      </c>
      <c r="S363" s="67">
        <f t="shared" si="148"/>
        <v>0</v>
      </c>
      <c r="T363" s="67"/>
      <c r="U363" s="67">
        <f t="shared" si="149"/>
        <v>6</v>
      </c>
      <c r="V363" s="70" t="e">
        <f>VLOOKUP(C363,HORAS!$A$120:$A$137,1,FALSE)</f>
        <v>#N/A</v>
      </c>
      <c r="W363" s="67" t="b">
        <f t="shared" si="150"/>
        <v>1</v>
      </c>
      <c r="X363" s="59">
        <f t="shared" si="151"/>
        <v>0</v>
      </c>
      <c r="Y363" s="71">
        <f t="shared" si="152"/>
        <v>0</v>
      </c>
      <c r="Z363" s="71">
        <f t="shared" si="153"/>
        <v>0</v>
      </c>
      <c r="AA363" s="67">
        <f t="shared" si="154"/>
        <v>0</v>
      </c>
      <c r="AB363" s="67">
        <f t="shared" si="155"/>
        <v>0</v>
      </c>
      <c r="AC363" s="69">
        <f>IF(U363=7,IF(E363&gt;HORAS!$B$97,E363-HORAS!$B$97,0),IF(W363=FALSE,IF(E363&gt;HORAS!$B$97,E363-HORAS!$B$97,0),0))</f>
        <v>0</v>
      </c>
      <c r="AD363" s="71">
        <f t="shared" si="156"/>
        <v>0</v>
      </c>
      <c r="AE363" s="71">
        <f t="shared" si="157"/>
        <v>0</v>
      </c>
      <c r="AF363" s="68">
        <f>IF(AE363&lt;=HORAS!$B$115,0,IF(AE363&lt;=HORAS!$B$116,0.25,IF(AE363&lt;=HORAS!$B$117,0.5,IF(AE363&lt;=HORAS!$B$114,0.75,1))))</f>
        <v>0</v>
      </c>
      <c r="AG363" s="67">
        <f t="shared" si="158"/>
        <v>0</v>
      </c>
      <c r="AH363" s="67">
        <f>IF(AA363&gt;=8,IF(E363&lt;HORAS!$B$97,AF363,0),0)</f>
        <v>0</v>
      </c>
      <c r="AI363" s="67">
        <f>IF(E363&gt;=HORAS!$B$97,AF363,0)</f>
        <v>0</v>
      </c>
      <c r="AJ363" s="67">
        <f t="shared" si="177"/>
        <v>0</v>
      </c>
      <c r="AK363" s="67">
        <f t="shared" si="177"/>
        <v>0</v>
      </c>
      <c r="AL363" s="71">
        <f t="shared" si="159"/>
        <v>0</v>
      </c>
      <c r="AN363" s="59">
        <f t="shared" si="160"/>
        <v>0</v>
      </c>
      <c r="AO363" s="58">
        <f>IF(H363=1,IF(D363&lt;HORAS!$B$104,HORAS!$D$104-HORAS!$B$104,HORAS!$D$104-D363),0)</f>
        <v>0</v>
      </c>
      <c r="AP363" s="58">
        <f>IF(H363=1,IF(E363&gt;HORAS!$C$104,HORAS!$C$104,E363),0)</f>
        <v>0</v>
      </c>
      <c r="AQ363" s="58">
        <f t="shared" si="161"/>
        <v>0</v>
      </c>
      <c r="AR363" s="72">
        <f t="shared" si="162"/>
        <v>0</v>
      </c>
      <c r="AS363" s="72">
        <f t="shared" si="163"/>
        <v>0</v>
      </c>
      <c r="AT363" s="68">
        <f>IF(AS363&lt;=HORAS!$B$115,0,IF(AS363&lt;=HORAS!$B$116,0.25,IF(AS363&lt;=HORAS!$B$117,0.5,IF(AS363&lt;=HORAS!$B$114,0.75,1))))</f>
        <v>0</v>
      </c>
      <c r="AU363" s="67">
        <f t="shared" si="164"/>
        <v>0</v>
      </c>
      <c r="AV363" s="59">
        <f>IF(H363=1,IF(E363&gt;HORAS!$C$104,E363-HORAS!$C$104),0)</f>
        <v>0</v>
      </c>
      <c r="AW363" s="67">
        <f t="shared" si="165"/>
        <v>0</v>
      </c>
      <c r="AX363" s="67">
        <f t="shared" si="166"/>
        <v>0</v>
      </c>
      <c r="AY363" s="68">
        <f>IF(AX363&lt;=HORAS!$B$115,0,IF(AX363&lt;=HORAS!$B$116,0.25,IF(AX363&lt;=HORAS!$B$117,0.5,IF(AX363&lt;=HORAS!$B$114,0.75,1))))</f>
        <v>0</v>
      </c>
      <c r="AZ363" s="67">
        <f t="shared" si="167"/>
        <v>0</v>
      </c>
      <c r="BA363" s="67"/>
    </row>
    <row r="364" spans="1:53" s="72" customFormat="1" hidden="1" x14ac:dyDescent="0.2">
      <c r="A364" s="64"/>
      <c r="B364" s="64"/>
      <c r="C364" s="61"/>
      <c r="D364" s="62"/>
      <c r="E364" s="59"/>
      <c r="F364" s="66">
        <f>IF(G364=1,0,IF(E364&gt;HORAS!$B$96,E364-HORAS!$B$96,))</f>
        <v>0</v>
      </c>
      <c r="G364" s="67">
        <f t="shared" si="171"/>
        <v>0</v>
      </c>
      <c r="H364" s="67">
        <f>IF(D364&gt;=HORAS!$B$103,1,0)</f>
        <v>0</v>
      </c>
      <c r="I364" s="68">
        <f t="shared" si="172"/>
        <v>0</v>
      </c>
      <c r="J364" s="68">
        <f>IF(I364&lt;=HORAS!$B$115,0,IF(I364&lt;=HORAS!$B$116,0.25,IF(I364&lt;=HORAS!$B$117,0.5,IF(I364&lt;=HORAS!$B$114,0.75,1))))</f>
        <v>0</v>
      </c>
      <c r="K364" s="69">
        <f>IF(G364=1,0,IF(E364&gt;HORAS!$B$97,E364-HORAS!$B$97,0))</f>
        <v>0</v>
      </c>
      <c r="L364" s="68">
        <f t="shared" si="173"/>
        <v>0</v>
      </c>
      <c r="M364" s="68">
        <f t="shared" si="174"/>
        <v>0</v>
      </c>
      <c r="N364" s="67">
        <f t="shared" si="175"/>
        <v>0</v>
      </c>
      <c r="O364" s="67">
        <f>IF(E364&lt;HORAS!$B$97,J364,0)</f>
        <v>0</v>
      </c>
      <c r="P364" s="67">
        <f t="shared" si="176"/>
        <v>0</v>
      </c>
      <c r="Q364" s="67">
        <f>IF(E364&gt;HORAS!$B$97,J364,0)</f>
        <v>0</v>
      </c>
      <c r="R364" s="67">
        <f t="shared" si="168"/>
        <v>0</v>
      </c>
      <c r="S364" s="67">
        <f t="shared" si="148"/>
        <v>0</v>
      </c>
      <c r="T364" s="67"/>
      <c r="U364" s="67">
        <f t="shared" si="149"/>
        <v>6</v>
      </c>
      <c r="V364" s="70" t="e">
        <f>VLOOKUP(C364,HORAS!$A$120:$A$137,1,FALSE)</f>
        <v>#N/A</v>
      </c>
      <c r="W364" s="67" t="b">
        <f t="shared" si="150"/>
        <v>1</v>
      </c>
      <c r="X364" s="59">
        <f t="shared" si="151"/>
        <v>0</v>
      </c>
      <c r="Y364" s="71">
        <f t="shared" si="152"/>
        <v>0</v>
      </c>
      <c r="Z364" s="71">
        <f t="shared" si="153"/>
        <v>0</v>
      </c>
      <c r="AA364" s="67">
        <f t="shared" si="154"/>
        <v>0</v>
      </c>
      <c r="AB364" s="67">
        <f t="shared" si="155"/>
        <v>0</v>
      </c>
      <c r="AC364" s="69">
        <f>IF(U364=7,IF(E364&gt;HORAS!$B$97,E364-HORAS!$B$97,0),IF(W364=FALSE,IF(E364&gt;HORAS!$B$97,E364-HORAS!$B$97,0),0))</f>
        <v>0</v>
      </c>
      <c r="AD364" s="71">
        <f t="shared" si="156"/>
        <v>0</v>
      </c>
      <c r="AE364" s="71">
        <f t="shared" si="157"/>
        <v>0</v>
      </c>
      <c r="AF364" s="68">
        <f>IF(AE364&lt;=HORAS!$B$115,0,IF(AE364&lt;=HORAS!$B$116,0.25,IF(AE364&lt;=HORAS!$B$117,0.5,IF(AE364&lt;=HORAS!$B$114,0.75,1))))</f>
        <v>0</v>
      </c>
      <c r="AG364" s="67">
        <f t="shared" si="158"/>
        <v>0</v>
      </c>
      <c r="AH364" s="67">
        <f>IF(AA364&gt;=8,IF(E364&lt;HORAS!$B$97,AF364,0),0)</f>
        <v>0</v>
      </c>
      <c r="AI364" s="67">
        <f>IF(E364&gt;=HORAS!$B$97,AF364,0)</f>
        <v>0</v>
      </c>
      <c r="AJ364" s="67">
        <f t="shared" si="177"/>
        <v>0</v>
      </c>
      <c r="AK364" s="67">
        <f t="shared" si="177"/>
        <v>0</v>
      </c>
      <c r="AL364" s="71">
        <f t="shared" si="159"/>
        <v>0</v>
      </c>
      <c r="AN364" s="59">
        <f t="shared" si="160"/>
        <v>0</v>
      </c>
      <c r="AO364" s="58">
        <f>IF(H364=1,IF(D364&lt;HORAS!$B$104,HORAS!$D$104-HORAS!$B$104,HORAS!$D$104-D364),0)</f>
        <v>0</v>
      </c>
      <c r="AP364" s="58">
        <f>IF(H364=1,IF(E364&gt;HORAS!$C$104,HORAS!$C$104,E364),0)</f>
        <v>0</v>
      </c>
      <c r="AQ364" s="58">
        <f t="shared" si="161"/>
        <v>0</v>
      </c>
      <c r="AR364" s="72">
        <f t="shared" si="162"/>
        <v>0</v>
      </c>
      <c r="AS364" s="72">
        <f t="shared" si="163"/>
        <v>0</v>
      </c>
      <c r="AT364" s="68">
        <f>IF(AS364&lt;=HORAS!$B$115,0,IF(AS364&lt;=HORAS!$B$116,0.25,IF(AS364&lt;=HORAS!$B$117,0.5,IF(AS364&lt;=HORAS!$B$114,0.75,1))))</f>
        <v>0</v>
      </c>
      <c r="AU364" s="67">
        <f t="shared" si="164"/>
        <v>0</v>
      </c>
      <c r="AV364" s="59">
        <f>IF(H364=1,IF(E364&gt;HORAS!$C$104,E364-HORAS!$C$104),0)</f>
        <v>0</v>
      </c>
      <c r="AW364" s="67">
        <f t="shared" si="165"/>
        <v>0</v>
      </c>
      <c r="AX364" s="67">
        <f t="shared" si="166"/>
        <v>0</v>
      </c>
      <c r="AY364" s="68">
        <f>IF(AX364&lt;=HORAS!$B$115,0,IF(AX364&lt;=HORAS!$B$116,0.25,IF(AX364&lt;=HORAS!$B$117,0.5,IF(AX364&lt;=HORAS!$B$114,0.75,1))))</f>
        <v>0</v>
      </c>
      <c r="AZ364" s="67">
        <f t="shared" si="167"/>
        <v>0</v>
      </c>
      <c r="BA364" s="67"/>
    </row>
    <row r="365" spans="1:53" s="72" customFormat="1" hidden="1" x14ac:dyDescent="0.2">
      <c r="A365" s="64"/>
      <c r="B365" s="64"/>
      <c r="C365" s="61"/>
      <c r="D365" s="62"/>
      <c r="E365" s="59"/>
      <c r="F365" s="66">
        <f>IF(G365=1,0,IF(E365&gt;HORAS!$B$96,E365-HORAS!$B$96,))</f>
        <v>0</v>
      </c>
      <c r="G365" s="67">
        <f t="shared" si="171"/>
        <v>0</v>
      </c>
      <c r="H365" s="67">
        <f>IF(D365&gt;=HORAS!$B$103,1,0)</f>
        <v>0</v>
      </c>
      <c r="I365" s="68">
        <f t="shared" si="172"/>
        <v>0</v>
      </c>
      <c r="J365" s="68">
        <f>IF(I365&lt;=HORAS!$B$115,0,IF(I365&lt;=HORAS!$B$116,0.25,IF(I365&lt;=HORAS!$B$117,0.5,IF(I365&lt;=HORAS!$B$114,0.75,1))))</f>
        <v>0</v>
      </c>
      <c r="K365" s="69">
        <f>IF(G365=1,0,IF(E365&gt;HORAS!$B$97,E365-HORAS!$B$97,0))</f>
        <v>0</v>
      </c>
      <c r="L365" s="68">
        <f t="shared" si="173"/>
        <v>0</v>
      </c>
      <c r="M365" s="68">
        <f t="shared" si="174"/>
        <v>0</v>
      </c>
      <c r="N365" s="67">
        <f t="shared" si="175"/>
        <v>0</v>
      </c>
      <c r="O365" s="67">
        <f>IF(E365&lt;HORAS!$B$97,J365,0)</f>
        <v>0</v>
      </c>
      <c r="P365" s="67">
        <f t="shared" si="176"/>
        <v>0</v>
      </c>
      <c r="Q365" s="67">
        <f>IF(E365&gt;HORAS!$B$97,J365,0)</f>
        <v>0</v>
      </c>
      <c r="R365" s="67">
        <f t="shared" si="168"/>
        <v>0</v>
      </c>
      <c r="S365" s="67">
        <f t="shared" si="148"/>
        <v>0</v>
      </c>
      <c r="T365" s="67"/>
      <c r="U365" s="67">
        <f t="shared" si="149"/>
        <v>6</v>
      </c>
      <c r="V365" s="70" t="e">
        <f>VLOOKUP(C365,HORAS!$A$120:$A$137,1,FALSE)</f>
        <v>#N/A</v>
      </c>
      <c r="W365" s="67" t="b">
        <f t="shared" si="150"/>
        <v>1</v>
      </c>
      <c r="X365" s="59">
        <f t="shared" si="151"/>
        <v>0</v>
      </c>
      <c r="Y365" s="71">
        <f t="shared" si="152"/>
        <v>0</v>
      </c>
      <c r="Z365" s="71">
        <f t="shared" si="153"/>
        <v>0</v>
      </c>
      <c r="AA365" s="67">
        <f t="shared" si="154"/>
        <v>0</v>
      </c>
      <c r="AB365" s="67">
        <f t="shared" si="155"/>
        <v>0</v>
      </c>
      <c r="AC365" s="69">
        <f>IF(U365=7,IF(E365&gt;HORAS!$B$97,E365-HORAS!$B$97,0),IF(W365=FALSE,IF(E365&gt;HORAS!$B$97,E365-HORAS!$B$97,0),0))</f>
        <v>0</v>
      </c>
      <c r="AD365" s="71">
        <f t="shared" si="156"/>
        <v>0</v>
      </c>
      <c r="AE365" s="71">
        <f t="shared" si="157"/>
        <v>0</v>
      </c>
      <c r="AF365" s="68">
        <f>IF(AE365&lt;=HORAS!$B$115,0,IF(AE365&lt;=HORAS!$B$116,0.25,IF(AE365&lt;=HORAS!$B$117,0.5,IF(AE365&lt;=HORAS!$B$114,0.75,1))))</f>
        <v>0</v>
      </c>
      <c r="AG365" s="67">
        <f t="shared" si="158"/>
        <v>0</v>
      </c>
      <c r="AH365" s="67">
        <f>IF(AA365&gt;=8,IF(E365&lt;HORAS!$B$97,AF365,0),0)</f>
        <v>0</v>
      </c>
      <c r="AI365" s="67">
        <f>IF(E365&gt;=HORAS!$B$97,AF365,0)</f>
        <v>0</v>
      </c>
      <c r="AJ365" s="67">
        <f t="shared" si="177"/>
        <v>0</v>
      </c>
      <c r="AK365" s="67">
        <f t="shared" si="177"/>
        <v>0</v>
      </c>
      <c r="AL365" s="71">
        <f t="shared" si="159"/>
        <v>0</v>
      </c>
      <c r="AN365" s="59">
        <f t="shared" si="160"/>
        <v>0</v>
      </c>
      <c r="AO365" s="58">
        <f>IF(H365=1,IF(D365&lt;HORAS!$B$104,HORAS!$D$104-HORAS!$B$104,HORAS!$D$104-D365),0)</f>
        <v>0</v>
      </c>
      <c r="AP365" s="58">
        <f>IF(H365=1,IF(E365&gt;HORAS!$C$104,HORAS!$C$104,E365),0)</f>
        <v>0</v>
      </c>
      <c r="AQ365" s="58">
        <f t="shared" si="161"/>
        <v>0</v>
      </c>
      <c r="AR365" s="72">
        <f t="shared" si="162"/>
        <v>0</v>
      </c>
      <c r="AS365" s="72">
        <f t="shared" si="163"/>
        <v>0</v>
      </c>
      <c r="AT365" s="68">
        <f>IF(AS365&lt;=HORAS!$B$115,0,IF(AS365&lt;=HORAS!$B$116,0.25,IF(AS365&lt;=HORAS!$B$117,0.5,IF(AS365&lt;=HORAS!$B$114,0.75,1))))</f>
        <v>0</v>
      </c>
      <c r="AU365" s="67">
        <f t="shared" si="164"/>
        <v>0</v>
      </c>
      <c r="AV365" s="59">
        <f>IF(H365=1,IF(E365&gt;HORAS!$C$104,E365-HORAS!$C$104),0)</f>
        <v>0</v>
      </c>
      <c r="AW365" s="67">
        <f t="shared" si="165"/>
        <v>0</v>
      </c>
      <c r="AX365" s="67">
        <f t="shared" si="166"/>
        <v>0</v>
      </c>
      <c r="AY365" s="68">
        <f>IF(AX365&lt;=HORAS!$B$115,0,IF(AX365&lt;=HORAS!$B$116,0.25,IF(AX365&lt;=HORAS!$B$117,0.5,IF(AX365&lt;=HORAS!$B$114,0.75,1))))</f>
        <v>0</v>
      </c>
      <c r="AZ365" s="67">
        <f t="shared" si="167"/>
        <v>0</v>
      </c>
      <c r="BA365" s="67"/>
    </row>
    <row r="366" spans="1:53" s="72" customFormat="1" hidden="1" x14ac:dyDescent="0.2">
      <c r="A366" s="64"/>
      <c r="B366" s="64"/>
      <c r="C366" s="61"/>
      <c r="D366" s="62"/>
      <c r="E366" s="59"/>
      <c r="F366" s="66">
        <f>IF(G366=1,0,IF(E366&gt;HORAS!$B$96,E366-HORAS!$B$96,))</f>
        <v>0</v>
      </c>
      <c r="G366" s="67">
        <f t="shared" si="171"/>
        <v>0</v>
      </c>
      <c r="H366" s="67">
        <f>IF(D366&gt;=HORAS!$B$103,1,0)</f>
        <v>0</v>
      </c>
      <c r="I366" s="68">
        <f t="shared" si="172"/>
        <v>0</v>
      </c>
      <c r="J366" s="68">
        <f>IF(I366&lt;=HORAS!$B$115,0,IF(I366&lt;=HORAS!$B$116,0.25,IF(I366&lt;=HORAS!$B$117,0.5,IF(I366&lt;=HORAS!$B$114,0.75,1))))</f>
        <v>0</v>
      </c>
      <c r="K366" s="69">
        <f>IF(G366=1,0,IF(E366&gt;HORAS!$B$97,E366-HORAS!$B$97,0))</f>
        <v>0</v>
      </c>
      <c r="L366" s="68">
        <f t="shared" si="173"/>
        <v>0</v>
      </c>
      <c r="M366" s="68">
        <f t="shared" si="174"/>
        <v>0</v>
      </c>
      <c r="N366" s="67">
        <f t="shared" si="175"/>
        <v>0</v>
      </c>
      <c r="O366" s="67">
        <f>IF(E366&lt;HORAS!$B$97,J366,0)</f>
        <v>0</v>
      </c>
      <c r="P366" s="67">
        <f t="shared" si="176"/>
        <v>0</v>
      </c>
      <c r="Q366" s="67">
        <f>IF(E366&gt;HORAS!$B$97,J366,0)</f>
        <v>0</v>
      </c>
      <c r="R366" s="67">
        <f t="shared" si="168"/>
        <v>0</v>
      </c>
      <c r="S366" s="67">
        <f t="shared" si="148"/>
        <v>0</v>
      </c>
      <c r="T366" s="67"/>
      <c r="U366" s="67">
        <f t="shared" si="149"/>
        <v>6</v>
      </c>
      <c r="V366" s="70" t="e">
        <f>VLOOKUP(C366,HORAS!$A$120:$A$137,1,FALSE)</f>
        <v>#N/A</v>
      </c>
      <c r="W366" s="67" t="b">
        <f t="shared" si="150"/>
        <v>1</v>
      </c>
      <c r="X366" s="59">
        <f t="shared" si="151"/>
        <v>0</v>
      </c>
      <c r="Y366" s="71">
        <f t="shared" si="152"/>
        <v>0</v>
      </c>
      <c r="Z366" s="71">
        <f t="shared" si="153"/>
        <v>0</v>
      </c>
      <c r="AA366" s="67">
        <f t="shared" si="154"/>
        <v>0</v>
      </c>
      <c r="AB366" s="67">
        <f t="shared" si="155"/>
        <v>0</v>
      </c>
      <c r="AC366" s="69">
        <f>IF(U366=7,IF(E366&gt;HORAS!$B$97,E366-HORAS!$B$97,0),IF(W366=FALSE,IF(E366&gt;HORAS!$B$97,E366-HORAS!$B$97,0),0))</f>
        <v>0</v>
      </c>
      <c r="AD366" s="71">
        <f t="shared" si="156"/>
        <v>0</v>
      </c>
      <c r="AE366" s="71">
        <f t="shared" si="157"/>
        <v>0</v>
      </c>
      <c r="AF366" s="68">
        <f>IF(AE366&lt;=HORAS!$B$115,0,IF(AE366&lt;=HORAS!$B$116,0.25,IF(AE366&lt;=HORAS!$B$117,0.5,IF(AE366&lt;=HORAS!$B$114,0.75,1))))</f>
        <v>0</v>
      </c>
      <c r="AG366" s="67">
        <f t="shared" si="158"/>
        <v>0</v>
      </c>
      <c r="AH366" s="67">
        <f>IF(AA366&gt;=8,IF(E366&lt;HORAS!$B$97,AF366,0),0)</f>
        <v>0</v>
      </c>
      <c r="AI366" s="67">
        <f>IF(E366&gt;=HORAS!$B$97,AF366,0)</f>
        <v>0</v>
      </c>
      <c r="AJ366" s="67">
        <f t="shared" si="177"/>
        <v>0</v>
      </c>
      <c r="AK366" s="67">
        <f t="shared" si="177"/>
        <v>0</v>
      </c>
      <c r="AL366" s="71">
        <f t="shared" si="159"/>
        <v>0</v>
      </c>
      <c r="AN366" s="59">
        <f t="shared" si="160"/>
        <v>0</v>
      </c>
      <c r="AO366" s="58">
        <f>IF(H366=1,IF(D366&lt;HORAS!$B$104,HORAS!$D$104-HORAS!$B$104,HORAS!$D$104-D366),0)</f>
        <v>0</v>
      </c>
      <c r="AP366" s="58">
        <f>IF(H366=1,IF(E366&gt;HORAS!$C$104,HORAS!$C$104,E366),0)</f>
        <v>0</v>
      </c>
      <c r="AQ366" s="58">
        <f t="shared" si="161"/>
        <v>0</v>
      </c>
      <c r="AR366" s="72">
        <f t="shared" si="162"/>
        <v>0</v>
      </c>
      <c r="AS366" s="72">
        <f t="shared" si="163"/>
        <v>0</v>
      </c>
      <c r="AT366" s="68">
        <f>IF(AS366&lt;=HORAS!$B$115,0,IF(AS366&lt;=HORAS!$B$116,0.25,IF(AS366&lt;=HORAS!$B$117,0.5,IF(AS366&lt;=HORAS!$B$114,0.75,1))))</f>
        <v>0</v>
      </c>
      <c r="AU366" s="67">
        <f t="shared" si="164"/>
        <v>0</v>
      </c>
      <c r="AV366" s="59">
        <f>IF(H366=1,IF(E366&gt;HORAS!$C$104,E366-HORAS!$C$104),0)</f>
        <v>0</v>
      </c>
      <c r="AW366" s="67">
        <f t="shared" si="165"/>
        <v>0</v>
      </c>
      <c r="AX366" s="67">
        <f t="shared" si="166"/>
        <v>0</v>
      </c>
      <c r="AY366" s="68">
        <f>IF(AX366&lt;=HORAS!$B$115,0,IF(AX366&lt;=HORAS!$B$116,0.25,IF(AX366&lt;=HORAS!$B$117,0.5,IF(AX366&lt;=HORAS!$B$114,0.75,1))))</f>
        <v>0</v>
      </c>
      <c r="AZ366" s="67">
        <f t="shared" si="167"/>
        <v>0</v>
      </c>
      <c r="BA366" s="67"/>
    </row>
    <row r="367" spans="1:53" s="72" customFormat="1" hidden="1" x14ac:dyDescent="0.2">
      <c r="A367" s="64"/>
      <c r="B367" s="64"/>
      <c r="C367" s="61"/>
      <c r="D367" s="62"/>
      <c r="E367" s="59"/>
      <c r="F367" s="66">
        <f>IF(G367=1,0,IF(E367&gt;HORAS!$B$96,E367-HORAS!$B$96,))</f>
        <v>0</v>
      </c>
      <c r="G367" s="67">
        <f t="shared" si="171"/>
        <v>0</v>
      </c>
      <c r="H367" s="67">
        <f>IF(D367&gt;=HORAS!$B$103,1,0)</f>
        <v>0</v>
      </c>
      <c r="I367" s="68">
        <f t="shared" si="172"/>
        <v>0</v>
      </c>
      <c r="J367" s="68">
        <f>IF(I367&lt;=HORAS!$B$115,0,IF(I367&lt;=HORAS!$B$116,0.25,IF(I367&lt;=HORAS!$B$117,0.5,IF(I367&lt;=HORAS!$B$114,0.75,1))))</f>
        <v>0</v>
      </c>
      <c r="K367" s="69">
        <f>IF(G367=1,0,IF(E367&gt;HORAS!$B$97,E367-HORAS!$B$97,0))</f>
        <v>0</v>
      </c>
      <c r="L367" s="68">
        <f t="shared" si="173"/>
        <v>0</v>
      </c>
      <c r="M367" s="68">
        <f t="shared" si="174"/>
        <v>0</v>
      </c>
      <c r="N367" s="67">
        <f t="shared" si="175"/>
        <v>0</v>
      </c>
      <c r="O367" s="67">
        <f>IF(E367&lt;HORAS!$B$97,J367,0)</f>
        <v>0</v>
      </c>
      <c r="P367" s="67">
        <f t="shared" si="176"/>
        <v>0</v>
      </c>
      <c r="Q367" s="67">
        <f>IF(E367&gt;HORAS!$B$97,J367,0)</f>
        <v>0</v>
      </c>
      <c r="R367" s="67">
        <f t="shared" si="168"/>
        <v>0</v>
      </c>
      <c r="S367" s="67">
        <f t="shared" si="148"/>
        <v>0</v>
      </c>
      <c r="T367" s="67"/>
      <c r="U367" s="67">
        <f t="shared" si="149"/>
        <v>6</v>
      </c>
      <c r="V367" s="70" t="e">
        <f>VLOOKUP(C367,HORAS!$A$120:$A$137,1,FALSE)</f>
        <v>#N/A</v>
      </c>
      <c r="W367" s="67" t="b">
        <f t="shared" si="150"/>
        <v>1</v>
      </c>
      <c r="X367" s="59">
        <f t="shared" si="151"/>
        <v>0</v>
      </c>
      <c r="Y367" s="71">
        <f t="shared" si="152"/>
        <v>0</v>
      </c>
      <c r="Z367" s="71">
        <f t="shared" si="153"/>
        <v>0</v>
      </c>
      <c r="AA367" s="67">
        <f t="shared" si="154"/>
        <v>0</v>
      </c>
      <c r="AB367" s="67">
        <f t="shared" si="155"/>
        <v>0</v>
      </c>
      <c r="AC367" s="69">
        <f>IF(U367=7,IF(E367&gt;HORAS!$B$97,E367-HORAS!$B$97,0),IF(W367=FALSE,IF(E367&gt;HORAS!$B$97,E367-HORAS!$B$97,0),0))</f>
        <v>0</v>
      </c>
      <c r="AD367" s="71">
        <f t="shared" si="156"/>
        <v>0</v>
      </c>
      <c r="AE367" s="71">
        <f t="shared" si="157"/>
        <v>0</v>
      </c>
      <c r="AF367" s="68">
        <f>IF(AE367&lt;=HORAS!$B$115,0,IF(AE367&lt;=HORAS!$B$116,0.25,IF(AE367&lt;=HORAS!$B$117,0.5,IF(AE367&lt;=HORAS!$B$114,0.75,1))))</f>
        <v>0</v>
      </c>
      <c r="AG367" s="67">
        <f t="shared" si="158"/>
        <v>0</v>
      </c>
      <c r="AH367" s="67">
        <f>IF(AA367&gt;=8,IF(E367&lt;HORAS!$B$97,AF367,0),0)</f>
        <v>0</v>
      </c>
      <c r="AI367" s="67">
        <f>IF(E367&gt;=HORAS!$B$97,AF367,0)</f>
        <v>0</v>
      </c>
      <c r="AJ367" s="67">
        <f t="shared" si="177"/>
        <v>0</v>
      </c>
      <c r="AK367" s="67">
        <f t="shared" si="177"/>
        <v>0</v>
      </c>
      <c r="AL367" s="71">
        <f t="shared" si="159"/>
        <v>0</v>
      </c>
      <c r="AN367" s="59">
        <f t="shared" si="160"/>
        <v>0</v>
      </c>
      <c r="AO367" s="58">
        <f>IF(H367=1,IF(D367&lt;HORAS!$B$104,HORAS!$D$104-HORAS!$B$104,HORAS!$D$104-D367),0)</f>
        <v>0</v>
      </c>
      <c r="AP367" s="58">
        <f>IF(H367=1,IF(E367&gt;HORAS!$C$104,HORAS!$C$104,E367),0)</f>
        <v>0</v>
      </c>
      <c r="AQ367" s="58">
        <f t="shared" si="161"/>
        <v>0</v>
      </c>
      <c r="AR367" s="72">
        <f t="shared" si="162"/>
        <v>0</v>
      </c>
      <c r="AS367" s="72">
        <f t="shared" si="163"/>
        <v>0</v>
      </c>
      <c r="AT367" s="68">
        <f>IF(AS367&lt;=HORAS!$B$115,0,IF(AS367&lt;=HORAS!$B$116,0.25,IF(AS367&lt;=HORAS!$B$117,0.5,IF(AS367&lt;=HORAS!$B$114,0.75,1))))</f>
        <v>0</v>
      </c>
      <c r="AU367" s="67">
        <f t="shared" si="164"/>
        <v>0</v>
      </c>
      <c r="AV367" s="59">
        <f>IF(H367=1,IF(E367&gt;HORAS!$C$104,E367-HORAS!$C$104),0)</f>
        <v>0</v>
      </c>
      <c r="AW367" s="67">
        <f t="shared" si="165"/>
        <v>0</v>
      </c>
      <c r="AX367" s="67">
        <f t="shared" si="166"/>
        <v>0</v>
      </c>
      <c r="AY367" s="68">
        <f>IF(AX367&lt;=HORAS!$B$115,0,IF(AX367&lt;=HORAS!$B$116,0.25,IF(AX367&lt;=HORAS!$B$117,0.5,IF(AX367&lt;=HORAS!$B$114,0.75,1))))</f>
        <v>0</v>
      </c>
      <c r="AZ367" s="67">
        <f t="shared" si="167"/>
        <v>0</v>
      </c>
      <c r="BA367" s="67"/>
    </row>
    <row r="368" spans="1:53" s="72" customFormat="1" hidden="1" x14ac:dyDescent="0.2">
      <c r="A368" s="64"/>
      <c r="B368" s="64"/>
      <c r="C368" s="61"/>
      <c r="D368" s="62"/>
      <c r="E368" s="59"/>
      <c r="F368" s="66">
        <f>IF(G368=1,0,IF(E368&gt;HORAS!$B$96,E368-HORAS!$B$96,))</f>
        <v>0</v>
      </c>
      <c r="G368" s="67">
        <f t="shared" si="171"/>
        <v>0</v>
      </c>
      <c r="H368" s="67">
        <f>IF(D368&gt;=HORAS!$B$103,1,0)</f>
        <v>0</v>
      </c>
      <c r="I368" s="68">
        <f t="shared" si="172"/>
        <v>0</v>
      </c>
      <c r="J368" s="68">
        <f>IF(I368&lt;=HORAS!$B$115,0,IF(I368&lt;=HORAS!$B$116,0.25,IF(I368&lt;=HORAS!$B$117,0.5,IF(I368&lt;=HORAS!$B$114,0.75,1))))</f>
        <v>0</v>
      </c>
      <c r="K368" s="69">
        <f>IF(G368=1,0,IF(E368&gt;HORAS!$B$97,E368-HORAS!$B$97,0))</f>
        <v>0</v>
      </c>
      <c r="L368" s="68">
        <f t="shared" si="173"/>
        <v>0</v>
      </c>
      <c r="M368" s="68">
        <f t="shared" si="174"/>
        <v>0</v>
      </c>
      <c r="N368" s="67">
        <f t="shared" si="175"/>
        <v>0</v>
      </c>
      <c r="O368" s="67">
        <f>IF(E368&lt;HORAS!$B$97,J368,0)</f>
        <v>0</v>
      </c>
      <c r="P368" s="67">
        <f t="shared" si="176"/>
        <v>0</v>
      </c>
      <c r="Q368" s="67">
        <f>IF(E368&gt;HORAS!$B$97,J368,0)</f>
        <v>0</v>
      </c>
      <c r="R368" s="67">
        <f t="shared" si="168"/>
        <v>0</v>
      </c>
      <c r="S368" s="67">
        <f t="shared" si="148"/>
        <v>0</v>
      </c>
      <c r="T368" s="67"/>
      <c r="U368" s="67">
        <f t="shared" si="149"/>
        <v>6</v>
      </c>
      <c r="V368" s="70" t="e">
        <f>VLOOKUP(C368,HORAS!$A$120:$A$137,1,FALSE)</f>
        <v>#N/A</v>
      </c>
      <c r="W368" s="67" t="b">
        <f t="shared" si="150"/>
        <v>1</v>
      </c>
      <c r="X368" s="59">
        <f t="shared" si="151"/>
        <v>0</v>
      </c>
      <c r="Y368" s="71">
        <f t="shared" si="152"/>
        <v>0</v>
      </c>
      <c r="Z368" s="71">
        <f t="shared" si="153"/>
        <v>0</v>
      </c>
      <c r="AA368" s="67">
        <f t="shared" si="154"/>
        <v>0</v>
      </c>
      <c r="AB368" s="67">
        <f t="shared" si="155"/>
        <v>0</v>
      </c>
      <c r="AC368" s="69">
        <f>IF(U368=7,IF(E368&gt;HORAS!$B$97,E368-HORAS!$B$97,0),IF(W368=FALSE,IF(E368&gt;HORAS!$B$97,E368-HORAS!$B$97,0),0))</f>
        <v>0</v>
      </c>
      <c r="AD368" s="71">
        <f t="shared" si="156"/>
        <v>0</v>
      </c>
      <c r="AE368" s="71">
        <f t="shared" si="157"/>
        <v>0</v>
      </c>
      <c r="AF368" s="68">
        <f>IF(AE368&lt;=HORAS!$B$115,0,IF(AE368&lt;=HORAS!$B$116,0.25,IF(AE368&lt;=HORAS!$B$117,0.5,IF(AE368&lt;=HORAS!$B$114,0.75,1))))</f>
        <v>0</v>
      </c>
      <c r="AG368" s="67">
        <f t="shared" si="158"/>
        <v>0</v>
      </c>
      <c r="AH368" s="67">
        <f>IF(AA368&gt;=8,IF(E368&lt;HORAS!$B$97,AF368,0),0)</f>
        <v>0</v>
      </c>
      <c r="AI368" s="67">
        <f>IF(E368&gt;=HORAS!$B$97,AF368,0)</f>
        <v>0</v>
      </c>
      <c r="AJ368" s="67">
        <f t="shared" si="177"/>
        <v>0</v>
      </c>
      <c r="AK368" s="67">
        <f t="shared" si="177"/>
        <v>0</v>
      </c>
      <c r="AL368" s="71">
        <f t="shared" si="159"/>
        <v>0</v>
      </c>
      <c r="AN368" s="59">
        <f t="shared" si="160"/>
        <v>0</v>
      </c>
      <c r="AO368" s="58">
        <f>IF(H368=1,IF(D368&lt;HORAS!$B$104,HORAS!$D$104-HORAS!$B$104,HORAS!$D$104-D368),0)</f>
        <v>0</v>
      </c>
      <c r="AP368" s="58">
        <f>IF(H368=1,IF(E368&gt;HORAS!$C$104,HORAS!$C$104,E368),0)</f>
        <v>0</v>
      </c>
      <c r="AQ368" s="58">
        <f t="shared" si="161"/>
        <v>0</v>
      </c>
      <c r="AR368" s="72">
        <f t="shared" si="162"/>
        <v>0</v>
      </c>
      <c r="AS368" s="72">
        <f t="shared" si="163"/>
        <v>0</v>
      </c>
      <c r="AT368" s="68">
        <f>IF(AS368&lt;=HORAS!$B$115,0,IF(AS368&lt;=HORAS!$B$116,0.25,IF(AS368&lt;=HORAS!$B$117,0.5,IF(AS368&lt;=HORAS!$B$114,0.75,1))))</f>
        <v>0</v>
      </c>
      <c r="AU368" s="67">
        <f t="shared" si="164"/>
        <v>0</v>
      </c>
      <c r="AV368" s="59">
        <f>IF(H368=1,IF(E368&gt;HORAS!$C$104,E368-HORAS!$C$104),0)</f>
        <v>0</v>
      </c>
      <c r="AW368" s="67">
        <f t="shared" si="165"/>
        <v>0</v>
      </c>
      <c r="AX368" s="67">
        <f t="shared" si="166"/>
        <v>0</v>
      </c>
      <c r="AY368" s="68">
        <f>IF(AX368&lt;=HORAS!$B$115,0,IF(AX368&lt;=HORAS!$B$116,0.25,IF(AX368&lt;=HORAS!$B$117,0.5,IF(AX368&lt;=HORAS!$B$114,0.75,1))))</f>
        <v>0</v>
      </c>
      <c r="AZ368" s="67">
        <f t="shared" si="167"/>
        <v>0</v>
      </c>
      <c r="BA368" s="67"/>
    </row>
    <row r="369" spans="1:53" s="72" customFormat="1" hidden="1" x14ac:dyDescent="0.2">
      <c r="A369" s="64"/>
      <c r="B369" s="64"/>
      <c r="C369" s="61"/>
      <c r="D369" s="62"/>
      <c r="E369" s="59"/>
      <c r="F369" s="66">
        <f>IF(G369=1,0,IF(E369&gt;HORAS!$B$96,E369-HORAS!$B$96,))</f>
        <v>0</v>
      </c>
      <c r="G369" s="67">
        <f t="shared" si="171"/>
        <v>0</v>
      </c>
      <c r="H369" s="67">
        <f>IF(D369&gt;=HORAS!$B$103,1,0)</f>
        <v>0</v>
      </c>
      <c r="I369" s="68">
        <f t="shared" si="172"/>
        <v>0</v>
      </c>
      <c r="J369" s="68">
        <f>IF(I369&lt;=HORAS!$B$115,0,IF(I369&lt;=HORAS!$B$116,0.25,IF(I369&lt;=HORAS!$B$117,0.5,IF(I369&lt;=HORAS!$B$114,0.75,1))))</f>
        <v>0</v>
      </c>
      <c r="K369" s="69">
        <f>IF(G369=1,0,IF(E369&gt;HORAS!$B$97,E369-HORAS!$B$97,0))</f>
        <v>0</v>
      </c>
      <c r="L369" s="68">
        <f t="shared" si="173"/>
        <v>0</v>
      </c>
      <c r="M369" s="68">
        <f t="shared" si="174"/>
        <v>0</v>
      </c>
      <c r="N369" s="67">
        <f t="shared" si="175"/>
        <v>0</v>
      </c>
      <c r="O369" s="67">
        <f>IF(E369&lt;HORAS!$B$97,J369,0)</f>
        <v>0</v>
      </c>
      <c r="P369" s="67">
        <f t="shared" si="176"/>
        <v>0</v>
      </c>
      <c r="Q369" s="67">
        <f>IF(E369&gt;HORAS!$B$97,J369,0)</f>
        <v>0</v>
      </c>
      <c r="R369" s="67">
        <f t="shared" si="168"/>
        <v>0</v>
      </c>
      <c r="S369" s="67">
        <f t="shared" si="148"/>
        <v>0</v>
      </c>
      <c r="T369" s="67"/>
      <c r="U369" s="67">
        <f t="shared" si="149"/>
        <v>6</v>
      </c>
      <c r="V369" s="70" t="e">
        <f>VLOOKUP(C369,HORAS!$A$120:$A$137,1,FALSE)</f>
        <v>#N/A</v>
      </c>
      <c r="W369" s="67" t="b">
        <f t="shared" si="150"/>
        <v>1</v>
      </c>
      <c r="X369" s="59">
        <f t="shared" si="151"/>
        <v>0</v>
      </c>
      <c r="Y369" s="71">
        <f t="shared" si="152"/>
        <v>0</v>
      </c>
      <c r="Z369" s="71">
        <f t="shared" si="153"/>
        <v>0</v>
      </c>
      <c r="AA369" s="67">
        <f t="shared" si="154"/>
        <v>0</v>
      </c>
      <c r="AB369" s="67">
        <f t="shared" si="155"/>
        <v>0</v>
      </c>
      <c r="AC369" s="69">
        <f>IF(U369=7,IF(E369&gt;HORAS!$B$97,E369-HORAS!$B$97,0),IF(W369=FALSE,IF(E369&gt;HORAS!$B$97,E369-HORAS!$B$97,0),0))</f>
        <v>0</v>
      </c>
      <c r="AD369" s="71">
        <f t="shared" si="156"/>
        <v>0</v>
      </c>
      <c r="AE369" s="71">
        <f t="shared" si="157"/>
        <v>0</v>
      </c>
      <c r="AF369" s="68">
        <f>IF(AE369&lt;=HORAS!$B$115,0,IF(AE369&lt;=HORAS!$B$116,0.25,IF(AE369&lt;=HORAS!$B$117,0.5,IF(AE369&lt;=HORAS!$B$114,0.75,1))))</f>
        <v>0</v>
      </c>
      <c r="AG369" s="67">
        <f t="shared" si="158"/>
        <v>0</v>
      </c>
      <c r="AH369" s="67">
        <f>IF(AA369&gt;=8,IF(E369&lt;HORAS!$B$97,AF369,0),0)</f>
        <v>0</v>
      </c>
      <c r="AI369" s="67">
        <f>IF(E369&gt;=HORAS!$B$97,AF369,0)</f>
        <v>0</v>
      </c>
      <c r="AJ369" s="67">
        <f t="shared" si="177"/>
        <v>0</v>
      </c>
      <c r="AK369" s="67">
        <f t="shared" si="177"/>
        <v>0</v>
      </c>
      <c r="AL369" s="71">
        <f t="shared" si="159"/>
        <v>0</v>
      </c>
      <c r="AN369" s="59">
        <f t="shared" si="160"/>
        <v>0</v>
      </c>
      <c r="AO369" s="58">
        <f>IF(H369=1,IF(D369&lt;HORAS!$B$104,HORAS!$D$104-HORAS!$B$104,HORAS!$D$104-D369),0)</f>
        <v>0</v>
      </c>
      <c r="AP369" s="58">
        <f>IF(H369=1,IF(E369&gt;HORAS!$C$104,HORAS!$C$104,E369),0)</f>
        <v>0</v>
      </c>
      <c r="AQ369" s="58">
        <f t="shared" si="161"/>
        <v>0</v>
      </c>
      <c r="AR369" s="72">
        <f t="shared" si="162"/>
        <v>0</v>
      </c>
      <c r="AS369" s="72">
        <f t="shared" si="163"/>
        <v>0</v>
      </c>
      <c r="AT369" s="68">
        <f>IF(AS369&lt;=HORAS!$B$115,0,IF(AS369&lt;=HORAS!$B$116,0.25,IF(AS369&lt;=HORAS!$B$117,0.5,IF(AS369&lt;=HORAS!$B$114,0.75,1))))</f>
        <v>0</v>
      </c>
      <c r="AU369" s="67">
        <f t="shared" si="164"/>
        <v>0</v>
      </c>
      <c r="AV369" s="59">
        <f>IF(H369=1,IF(E369&gt;HORAS!$C$104,E369-HORAS!$C$104),0)</f>
        <v>0</v>
      </c>
      <c r="AW369" s="67">
        <f t="shared" si="165"/>
        <v>0</v>
      </c>
      <c r="AX369" s="67">
        <f t="shared" si="166"/>
        <v>0</v>
      </c>
      <c r="AY369" s="68">
        <f>IF(AX369&lt;=HORAS!$B$115,0,IF(AX369&lt;=HORAS!$B$116,0.25,IF(AX369&lt;=HORAS!$B$117,0.5,IF(AX369&lt;=HORAS!$B$114,0.75,1))))</f>
        <v>0</v>
      </c>
      <c r="AZ369" s="67">
        <f t="shared" si="167"/>
        <v>0</v>
      </c>
      <c r="BA369" s="67"/>
    </row>
    <row r="370" spans="1:53" s="72" customFormat="1" hidden="1" x14ac:dyDescent="0.2">
      <c r="A370" s="64"/>
      <c r="B370" s="64"/>
      <c r="C370" s="61"/>
      <c r="D370" s="62"/>
      <c r="E370" s="59"/>
      <c r="F370" s="66">
        <f>IF(G370=1,0,IF(E370&gt;HORAS!$B$96,E370-HORAS!$B$96,))</f>
        <v>0</v>
      </c>
      <c r="G370" s="67">
        <f t="shared" si="171"/>
        <v>0</v>
      </c>
      <c r="H370" s="67">
        <f>IF(D370&gt;=HORAS!$B$103,1,0)</f>
        <v>0</v>
      </c>
      <c r="I370" s="68">
        <f t="shared" si="172"/>
        <v>0</v>
      </c>
      <c r="J370" s="68">
        <f>IF(I370&lt;=HORAS!$B$115,0,IF(I370&lt;=HORAS!$B$116,0.25,IF(I370&lt;=HORAS!$B$117,0.5,IF(I370&lt;=HORAS!$B$114,0.75,1))))</f>
        <v>0</v>
      </c>
      <c r="K370" s="69">
        <f>IF(G370=1,0,IF(E370&gt;HORAS!$B$97,E370-HORAS!$B$97,0))</f>
        <v>0</v>
      </c>
      <c r="L370" s="68">
        <f t="shared" si="173"/>
        <v>0</v>
      </c>
      <c r="M370" s="68">
        <f t="shared" si="174"/>
        <v>0</v>
      </c>
      <c r="N370" s="67">
        <f t="shared" si="175"/>
        <v>0</v>
      </c>
      <c r="O370" s="67">
        <f>IF(E370&lt;HORAS!$B$97,J370,0)</f>
        <v>0</v>
      </c>
      <c r="P370" s="67">
        <f t="shared" si="176"/>
        <v>0</v>
      </c>
      <c r="Q370" s="67">
        <f>IF(E370&gt;HORAS!$B$97,J370,0)</f>
        <v>0</v>
      </c>
      <c r="R370" s="67">
        <f t="shared" si="168"/>
        <v>0</v>
      </c>
      <c r="S370" s="67">
        <f t="shared" si="148"/>
        <v>0</v>
      </c>
      <c r="T370" s="67"/>
      <c r="U370" s="67">
        <f t="shared" si="149"/>
        <v>6</v>
      </c>
      <c r="V370" s="70" t="e">
        <f>VLOOKUP(C370,HORAS!$A$120:$A$137,1,FALSE)</f>
        <v>#N/A</v>
      </c>
      <c r="W370" s="67" t="b">
        <f t="shared" si="150"/>
        <v>1</v>
      </c>
      <c r="X370" s="59">
        <f t="shared" si="151"/>
        <v>0</v>
      </c>
      <c r="Y370" s="71">
        <f t="shared" si="152"/>
        <v>0</v>
      </c>
      <c r="Z370" s="71">
        <f t="shared" si="153"/>
        <v>0</v>
      </c>
      <c r="AA370" s="67">
        <f t="shared" si="154"/>
        <v>0</v>
      </c>
      <c r="AB370" s="67">
        <f t="shared" si="155"/>
        <v>0</v>
      </c>
      <c r="AC370" s="69">
        <f>IF(U370=7,IF(E370&gt;HORAS!$B$97,E370-HORAS!$B$97,0),IF(W370=FALSE,IF(E370&gt;HORAS!$B$97,E370-HORAS!$B$97,0),0))</f>
        <v>0</v>
      </c>
      <c r="AD370" s="71">
        <f t="shared" si="156"/>
        <v>0</v>
      </c>
      <c r="AE370" s="71">
        <f t="shared" si="157"/>
        <v>0</v>
      </c>
      <c r="AF370" s="68">
        <f>IF(AE370&lt;=HORAS!$B$115,0,IF(AE370&lt;=HORAS!$B$116,0.25,IF(AE370&lt;=HORAS!$B$117,0.5,IF(AE370&lt;=HORAS!$B$114,0.75,1))))</f>
        <v>0</v>
      </c>
      <c r="AG370" s="67">
        <f t="shared" si="158"/>
        <v>0</v>
      </c>
      <c r="AH370" s="67">
        <f>IF(AA370&gt;=8,IF(E370&lt;HORAS!$B$97,AF370,0),0)</f>
        <v>0</v>
      </c>
      <c r="AI370" s="67">
        <f>IF(E370&gt;=HORAS!$B$97,AF370,0)</f>
        <v>0</v>
      </c>
      <c r="AJ370" s="67">
        <f t="shared" si="177"/>
        <v>0</v>
      </c>
      <c r="AK370" s="67">
        <f t="shared" si="177"/>
        <v>0</v>
      </c>
      <c r="AL370" s="71">
        <f t="shared" si="159"/>
        <v>0</v>
      </c>
      <c r="AN370" s="59">
        <f t="shared" si="160"/>
        <v>0</v>
      </c>
      <c r="AO370" s="58">
        <f>IF(H370=1,IF(D370&lt;HORAS!$B$104,HORAS!$D$104-HORAS!$B$104,HORAS!$D$104-D370),0)</f>
        <v>0</v>
      </c>
      <c r="AP370" s="58">
        <f>IF(H370=1,IF(E370&gt;HORAS!$C$104,HORAS!$C$104,E370),0)</f>
        <v>0</v>
      </c>
      <c r="AQ370" s="58">
        <f t="shared" si="161"/>
        <v>0</v>
      </c>
      <c r="AR370" s="72">
        <f t="shared" si="162"/>
        <v>0</v>
      </c>
      <c r="AS370" s="72">
        <f t="shared" si="163"/>
        <v>0</v>
      </c>
      <c r="AT370" s="68">
        <f>IF(AS370&lt;=HORAS!$B$115,0,IF(AS370&lt;=HORAS!$B$116,0.25,IF(AS370&lt;=HORAS!$B$117,0.5,IF(AS370&lt;=HORAS!$B$114,0.75,1))))</f>
        <v>0</v>
      </c>
      <c r="AU370" s="67">
        <f t="shared" si="164"/>
        <v>0</v>
      </c>
      <c r="AV370" s="59">
        <f>IF(H370=1,IF(E370&gt;HORAS!$C$104,E370-HORAS!$C$104),0)</f>
        <v>0</v>
      </c>
      <c r="AW370" s="67">
        <f t="shared" si="165"/>
        <v>0</v>
      </c>
      <c r="AX370" s="67">
        <f t="shared" si="166"/>
        <v>0</v>
      </c>
      <c r="AY370" s="68">
        <f>IF(AX370&lt;=HORAS!$B$115,0,IF(AX370&lt;=HORAS!$B$116,0.25,IF(AX370&lt;=HORAS!$B$117,0.5,IF(AX370&lt;=HORAS!$B$114,0.75,1))))</f>
        <v>0</v>
      </c>
      <c r="AZ370" s="67">
        <f t="shared" si="167"/>
        <v>0</v>
      </c>
      <c r="BA370" s="67"/>
    </row>
    <row r="371" spans="1:53" s="72" customFormat="1" hidden="1" x14ac:dyDescent="0.2">
      <c r="A371" s="64"/>
      <c r="B371" s="64"/>
      <c r="C371" s="61"/>
      <c r="D371" s="62"/>
      <c r="E371" s="59"/>
      <c r="F371" s="66">
        <f>IF(G371=1,0,IF(E371&gt;HORAS!$B$96,E371-HORAS!$B$96,))</f>
        <v>0</v>
      </c>
      <c r="G371" s="67">
        <f t="shared" si="171"/>
        <v>0</v>
      </c>
      <c r="H371" s="67">
        <f>IF(D371&gt;=HORAS!$B$103,1,0)</f>
        <v>0</v>
      </c>
      <c r="I371" s="68">
        <f t="shared" si="172"/>
        <v>0</v>
      </c>
      <c r="J371" s="68">
        <f>IF(I371&lt;=HORAS!$B$115,0,IF(I371&lt;=HORAS!$B$116,0.25,IF(I371&lt;=HORAS!$B$117,0.5,IF(I371&lt;=HORAS!$B$114,0.75,1))))</f>
        <v>0</v>
      </c>
      <c r="K371" s="69">
        <f>IF(G371=1,0,IF(E371&gt;HORAS!$B$97,E371-HORAS!$B$97,0))</f>
        <v>0</v>
      </c>
      <c r="L371" s="68">
        <f t="shared" si="173"/>
        <v>0</v>
      </c>
      <c r="M371" s="68">
        <f t="shared" si="174"/>
        <v>0</v>
      </c>
      <c r="N371" s="67">
        <f t="shared" si="175"/>
        <v>0</v>
      </c>
      <c r="O371" s="67">
        <f>IF(E371&lt;HORAS!$B$97,J371,0)</f>
        <v>0</v>
      </c>
      <c r="P371" s="67">
        <f t="shared" si="176"/>
        <v>0</v>
      </c>
      <c r="Q371" s="67">
        <f>IF(E371&gt;HORAS!$B$97,J371,0)</f>
        <v>0</v>
      </c>
      <c r="R371" s="67">
        <f t="shared" si="168"/>
        <v>0</v>
      </c>
      <c r="S371" s="67">
        <f t="shared" si="148"/>
        <v>0</v>
      </c>
      <c r="T371" s="67"/>
      <c r="U371" s="67">
        <f t="shared" si="149"/>
        <v>6</v>
      </c>
      <c r="V371" s="70" t="e">
        <f>VLOOKUP(C371,HORAS!$A$120:$A$137,1,FALSE)</f>
        <v>#N/A</v>
      </c>
      <c r="W371" s="67" t="b">
        <f t="shared" si="150"/>
        <v>1</v>
      </c>
      <c r="X371" s="59">
        <f t="shared" si="151"/>
        <v>0</v>
      </c>
      <c r="Y371" s="71">
        <f t="shared" si="152"/>
        <v>0</v>
      </c>
      <c r="Z371" s="71">
        <f t="shared" si="153"/>
        <v>0</v>
      </c>
      <c r="AA371" s="67">
        <f t="shared" si="154"/>
        <v>0</v>
      </c>
      <c r="AB371" s="67">
        <f t="shared" si="155"/>
        <v>0</v>
      </c>
      <c r="AC371" s="69">
        <f>IF(U371=7,IF(E371&gt;HORAS!$B$97,E371-HORAS!$B$97,0),IF(W371=FALSE,IF(E371&gt;HORAS!$B$97,E371-HORAS!$B$97,0),0))</f>
        <v>0</v>
      </c>
      <c r="AD371" s="71">
        <f t="shared" si="156"/>
        <v>0</v>
      </c>
      <c r="AE371" s="71">
        <f t="shared" si="157"/>
        <v>0</v>
      </c>
      <c r="AF371" s="68">
        <f>IF(AE371&lt;=HORAS!$B$115,0,IF(AE371&lt;=HORAS!$B$116,0.25,IF(AE371&lt;=HORAS!$B$117,0.5,IF(AE371&lt;=HORAS!$B$114,0.75,1))))</f>
        <v>0</v>
      </c>
      <c r="AG371" s="67">
        <f t="shared" si="158"/>
        <v>0</v>
      </c>
      <c r="AH371" s="67">
        <f>IF(AA371&gt;=8,IF(E371&lt;HORAS!$B$97,AF371,0),0)</f>
        <v>0</v>
      </c>
      <c r="AI371" s="67">
        <f>IF(E371&gt;=HORAS!$B$97,AF371,0)</f>
        <v>0</v>
      </c>
      <c r="AJ371" s="67">
        <f t="shared" si="177"/>
        <v>0</v>
      </c>
      <c r="AK371" s="67">
        <f t="shared" si="177"/>
        <v>0</v>
      </c>
      <c r="AL371" s="71">
        <f t="shared" si="159"/>
        <v>0</v>
      </c>
      <c r="AN371" s="59">
        <f t="shared" si="160"/>
        <v>0</v>
      </c>
      <c r="AO371" s="58">
        <f>IF(H371=1,IF(D371&lt;HORAS!$B$104,HORAS!$D$104-HORAS!$B$104,HORAS!$D$104-D371),0)</f>
        <v>0</v>
      </c>
      <c r="AP371" s="58">
        <f>IF(H371=1,IF(E371&gt;HORAS!$C$104,HORAS!$C$104,E371),0)</f>
        <v>0</v>
      </c>
      <c r="AQ371" s="58">
        <f t="shared" si="161"/>
        <v>0</v>
      </c>
      <c r="AR371" s="72">
        <f t="shared" si="162"/>
        <v>0</v>
      </c>
      <c r="AS371" s="72">
        <f t="shared" si="163"/>
        <v>0</v>
      </c>
      <c r="AT371" s="68">
        <f>IF(AS371&lt;=HORAS!$B$115,0,IF(AS371&lt;=HORAS!$B$116,0.25,IF(AS371&lt;=HORAS!$B$117,0.5,IF(AS371&lt;=HORAS!$B$114,0.75,1))))</f>
        <v>0</v>
      </c>
      <c r="AU371" s="67">
        <f t="shared" si="164"/>
        <v>0</v>
      </c>
      <c r="AV371" s="59">
        <f>IF(H371=1,IF(E371&gt;HORAS!$C$104,E371-HORAS!$C$104),0)</f>
        <v>0</v>
      </c>
      <c r="AW371" s="67">
        <f t="shared" si="165"/>
        <v>0</v>
      </c>
      <c r="AX371" s="67">
        <f t="shared" si="166"/>
        <v>0</v>
      </c>
      <c r="AY371" s="68">
        <f>IF(AX371&lt;=HORAS!$B$115,0,IF(AX371&lt;=HORAS!$B$116,0.25,IF(AX371&lt;=HORAS!$B$117,0.5,IF(AX371&lt;=HORAS!$B$114,0.75,1))))</f>
        <v>0</v>
      </c>
      <c r="AZ371" s="67">
        <f t="shared" si="167"/>
        <v>0</v>
      </c>
      <c r="BA371" s="67"/>
    </row>
    <row r="372" spans="1:53" s="72" customFormat="1" hidden="1" x14ac:dyDescent="0.2">
      <c r="A372" s="64"/>
      <c r="B372" s="64"/>
      <c r="C372" s="61"/>
      <c r="D372" s="62"/>
      <c r="E372" s="59"/>
      <c r="F372" s="66">
        <f>IF(G372=1,0,IF(E372&gt;HORAS!$B$96,E372-HORAS!$B$96,))</f>
        <v>0</v>
      </c>
      <c r="G372" s="67">
        <f t="shared" si="171"/>
        <v>0</v>
      </c>
      <c r="H372" s="67">
        <f>IF(D372&gt;=HORAS!$B$103,1,0)</f>
        <v>0</v>
      </c>
      <c r="I372" s="68">
        <f t="shared" si="172"/>
        <v>0</v>
      </c>
      <c r="J372" s="68">
        <f>IF(I372&lt;=HORAS!$B$115,0,IF(I372&lt;=HORAS!$B$116,0.25,IF(I372&lt;=HORAS!$B$117,0.5,IF(I372&lt;=HORAS!$B$114,0.75,1))))</f>
        <v>0</v>
      </c>
      <c r="K372" s="69">
        <f>IF(G372=1,0,IF(E372&gt;HORAS!$B$97,E372-HORAS!$B$97,0))</f>
        <v>0</v>
      </c>
      <c r="L372" s="68">
        <f t="shared" si="173"/>
        <v>0</v>
      </c>
      <c r="M372" s="68">
        <f t="shared" si="174"/>
        <v>0</v>
      </c>
      <c r="N372" s="67">
        <f t="shared" si="175"/>
        <v>0</v>
      </c>
      <c r="O372" s="67">
        <f>IF(E372&lt;HORAS!$B$97,J372,0)</f>
        <v>0</v>
      </c>
      <c r="P372" s="67">
        <f t="shared" si="176"/>
        <v>0</v>
      </c>
      <c r="Q372" s="67">
        <f>IF(E372&gt;HORAS!$B$97,J372,0)</f>
        <v>0</v>
      </c>
      <c r="R372" s="67">
        <f t="shared" si="168"/>
        <v>0</v>
      </c>
      <c r="S372" s="67">
        <f t="shared" si="148"/>
        <v>0</v>
      </c>
      <c r="T372" s="67"/>
      <c r="U372" s="67">
        <f t="shared" si="149"/>
        <v>6</v>
      </c>
      <c r="V372" s="70" t="e">
        <f>VLOOKUP(C372,HORAS!$A$120:$A$137,1,FALSE)</f>
        <v>#N/A</v>
      </c>
      <c r="W372" s="67" t="b">
        <f t="shared" si="150"/>
        <v>1</v>
      </c>
      <c r="X372" s="59">
        <f t="shared" si="151"/>
        <v>0</v>
      </c>
      <c r="Y372" s="71">
        <f t="shared" si="152"/>
        <v>0</v>
      </c>
      <c r="Z372" s="71">
        <f t="shared" si="153"/>
        <v>0</v>
      </c>
      <c r="AA372" s="67">
        <f t="shared" si="154"/>
        <v>0</v>
      </c>
      <c r="AB372" s="67">
        <f t="shared" si="155"/>
        <v>0</v>
      </c>
      <c r="AC372" s="69">
        <f>IF(U372=7,IF(E372&gt;HORAS!$B$97,E372-HORAS!$B$97,0),IF(W372=FALSE,IF(E372&gt;HORAS!$B$97,E372-HORAS!$B$97,0),0))</f>
        <v>0</v>
      </c>
      <c r="AD372" s="71">
        <f t="shared" si="156"/>
        <v>0</v>
      </c>
      <c r="AE372" s="71">
        <f t="shared" si="157"/>
        <v>0</v>
      </c>
      <c r="AF372" s="68">
        <f>IF(AE372&lt;=HORAS!$B$115,0,IF(AE372&lt;=HORAS!$B$116,0.25,IF(AE372&lt;=HORAS!$B$117,0.5,IF(AE372&lt;=HORAS!$B$114,0.75,1))))</f>
        <v>0</v>
      </c>
      <c r="AG372" s="67">
        <f t="shared" si="158"/>
        <v>0</v>
      </c>
      <c r="AH372" s="67">
        <f>IF(AA372&gt;=8,IF(E372&lt;HORAS!$B$97,AF372,0),0)</f>
        <v>0</v>
      </c>
      <c r="AI372" s="67">
        <f>IF(E372&gt;=HORAS!$B$97,AF372,0)</f>
        <v>0</v>
      </c>
      <c r="AJ372" s="67">
        <f t="shared" si="177"/>
        <v>0</v>
      </c>
      <c r="AK372" s="67">
        <f t="shared" si="177"/>
        <v>0</v>
      </c>
      <c r="AL372" s="71">
        <f t="shared" si="159"/>
        <v>0</v>
      </c>
      <c r="AN372" s="59">
        <f t="shared" si="160"/>
        <v>0</v>
      </c>
      <c r="AO372" s="58">
        <f>IF(H372=1,IF(D372&lt;HORAS!$B$104,HORAS!$D$104-HORAS!$B$104,HORAS!$D$104-D372),0)</f>
        <v>0</v>
      </c>
      <c r="AP372" s="58">
        <f>IF(H372=1,IF(E372&gt;HORAS!$C$104,HORAS!$C$104,E372),0)</f>
        <v>0</v>
      </c>
      <c r="AQ372" s="58">
        <f t="shared" si="161"/>
        <v>0</v>
      </c>
      <c r="AR372" s="72">
        <f t="shared" si="162"/>
        <v>0</v>
      </c>
      <c r="AS372" s="72">
        <f t="shared" si="163"/>
        <v>0</v>
      </c>
      <c r="AT372" s="68">
        <f>IF(AS372&lt;=HORAS!$B$115,0,IF(AS372&lt;=HORAS!$B$116,0.25,IF(AS372&lt;=HORAS!$B$117,0.5,IF(AS372&lt;=HORAS!$B$114,0.75,1))))</f>
        <v>0</v>
      </c>
      <c r="AU372" s="67">
        <f t="shared" si="164"/>
        <v>0</v>
      </c>
      <c r="AV372" s="59">
        <f>IF(H372=1,IF(E372&gt;HORAS!$C$104,E372-HORAS!$C$104),0)</f>
        <v>0</v>
      </c>
      <c r="AW372" s="67">
        <f t="shared" si="165"/>
        <v>0</v>
      </c>
      <c r="AX372" s="67">
        <f t="shared" si="166"/>
        <v>0</v>
      </c>
      <c r="AY372" s="68">
        <f>IF(AX372&lt;=HORAS!$B$115,0,IF(AX372&lt;=HORAS!$B$116,0.25,IF(AX372&lt;=HORAS!$B$117,0.5,IF(AX372&lt;=HORAS!$B$114,0.75,1))))</f>
        <v>0</v>
      </c>
      <c r="AZ372" s="67">
        <f t="shared" si="167"/>
        <v>0</v>
      </c>
      <c r="BA372" s="67"/>
    </row>
    <row r="373" spans="1:53" s="72" customFormat="1" hidden="1" x14ac:dyDescent="0.2">
      <c r="A373" s="64"/>
      <c r="B373" s="64"/>
      <c r="C373" s="61"/>
      <c r="D373" s="62"/>
      <c r="E373" s="63"/>
      <c r="F373" s="66">
        <f>IF(G373=1,0,IF(E373&gt;HORAS!$B$96,E373-HORAS!$B$96,))</f>
        <v>0</v>
      </c>
      <c r="G373" s="67">
        <f t="shared" si="171"/>
        <v>0</v>
      </c>
      <c r="H373" s="67">
        <f>IF(D373&gt;=HORAS!$B$103,1,0)</f>
        <v>0</v>
      </c>
      <c r="I373" s="68">
        <f t="shared" si="172"/>
        <v>0</v>
      </c>
      <c r="J373" s="68">
        <f>IF(I373&lt;=HORAS!$B$115,0,IF(I373&lt;=HORAS!$B$116,0.25,IF(I373&lt;=HORAS!$B$117,0.5,IF(I373&lt;=HORAS!$B$114,0.75,1))))</f>
        <v>0</v>
      </c>
      <c r="K373" s="69">
        <f>IF(G373=1,0,IF(E373&gt;HORAS!$B$97,E373-HORAS!$B$97,0))</f>
        <v>0</v>
      </c>
      <c r="L373" s="68">
        <f t="shared" si="173"/>
        <v>0</v>
      </c>
      <c r="M373" s="68">
        <f t="shared" si="174"/>
        <v>0</v>
      </c>
      <c r="N373" s="67">
        <f t="shared" si="175"/>
        <v>0</v>
      </c>
      <c r="O373" s="67">
        <f>IF(E373&lt;HORAS!$B$97,J373,0)</f>
        <v>0</v>
      </c>
      <c r="P373" s="67">
        <f t="shared" si="176"/>
        <v>0</v>
      </c>
      <c r="Q373" s="67">
        <f>IF(E373&gt;HORAS!$B$97,J373,0)</f>
        <v>0</v>
      </c>
      <c r="R373" s="67">
        <f t="shared" si="168"/>
        <v>0</v>
      </c>
      <c r="S373" s="67">
        <f t="shared" si="148"/>
        <v>0</v>
      </c>
      <c r="T373" s="67"/>
      <c r="U373" s="67">
        <f t="shared" si="149"/>
        <v>6</v>
      </c>
      <c r="V373" s="70" t="e">
        <f>VLOOKUP(C373,HORAS!$A$120:$A$137,1,FALSE)</f>
        <v>#N/A</v>
      </c>
      <c r="W373" s="67" t="b">
        <f t="shared" si="150"/>
        <v>1</v>
      </c>
      <c r="X373" s="59">
        <f t="shared" si="151"/>
        <v>0</v>
      </c>
      <c r="Y373" s="71">
        <f t="shared" si="152"/>
        <v>0</v>
      </c>
      <c r="Z373" s="71">
        <f t="shared" si="153"/>
        <v>0</v>
      </c>
      <c r="AA373" s="67">
        <f t="shared" si="154"/>
        <v>0</v>
      </c>
      <c r="AB373" s="67">
        <f t="shared" si="155"/>
        <v>0</v>
      </c>
      <c r="AC373" s="69">
        <f>IF(U373=7,IF(E373&gt;HORAS!$B$97,E373-HORAS!$B$97,0),IF(W373=FALSE,IF(E373&gt;HORAS!$B$97,E373-HORAS!$B$97,0),0))</f>
        <v>0</v>
      </c>
      <c r="AD373" s="71">
        <f t="shared" si="156"/>
        <v>0</v>
      </c>
      <c r="AE373" s="71">
        <f t="shared" si="157"/>
        <v>0</v>
      </c>
      <c r="AF373" s="68">
        <f>IF(AE373&lt;=HORAS!$B$115,0,IF(AE373&lt;=HORAS!$B$116,0.25,IF(AE373&lt;=HORAS!$B$117,0.5,IF(AE373&lt;=HORAS!$B$114,0.75,1))))</f>
        <v>0</v>
      </c>
      <c r="AG373" s="67">
        <f t="shared" si="158"/>
        <v>0</v>
      </c>
      <c r="AH373" s="67">
        <f>IF(AA373&gt;=8,IF(E373&lt;HORAS!$B$97,AF373,0),0)</f>
        <v>0</v>
      </c>
      <c r="AI373" s="67">
        <f>IF(E373&gt;=HORAS!$B$97,AF373,0)</f>
        <v>0</v>
      </c>
      <c r="AJ373" s="67">
        <f t="shared" si="177"/>
        <v>0</v>
      </c>
      <c r="AK373" s="67">
        <f t="shared" si="177"/>
        <v>0</v>
      </c>
      <c r="AL373" s="71">
        <f t="shared" si="159"/>
        <v>0</v>
      </c>
      <c r="AN373" s="59">
        <f t="shared" si="160"/>
        <v>0</v>
      </c>
      <c r="AO373" s="58">
        <f>IF(H373=1,IF(D373&lt;HORAS!$B$104,HORAS!$D$104-HORAS!$B$104,HORAS!$D$104-D373),0)</f>
        <v>0</v>
      </c>
      <c r="AP373" s="58">
        <f>IF(H373=1,IF(E373&gt;HORAS!$C$104,HORAS!$C$104,E373),0)</f>
        <v>0</v>
      </c>
      <c r="AQ373" s="58">
        <f t="shared" si="161"/>
        <v>0</v>
      </c>
      <c r="AR373" s="72">
        <f t="shared" si="162"/>
        <v>0</v>
      </c>
      <c r="AS373" s="72">
        <f t="shared" si="163"/>
        <v>0</v>
      </c>
      <c r="AT373" s="68">
        <f>IF(AS373&lt;=HORAS!$B$115,0,IF(AS373&lt;=HORAS!$B$116,0.25,IF(AS373&lt;=HORAS!$B$117,0.5,IF(AS373&lt;=HORAS!$B$114,0.75,1))))</f>
        <v>0</v>
      </c>
      <c r="AU373" s="67">
        <f t="shared" si="164"/>
        <v>0</v>
      </c>
      <c r="AV373" s="59">
        <f>IF(H373=1,IF(E373&gt;HORAS!$C$104,E373-HORAS!$C$104),0)</f>
        <v>0</v>
      </c>
      <c r="AW373" s="67">
        <f t="shared" si="165"/>
        <v>0</v>
      </c>
      <c r="AX373" s="67">
        <f t="shared" si="166"/>
        <v>0</v>
      </c>
      <c r="AY373" s="68">
        <f>IF(AX373&lt;=HORAS!$B$115,0,IF(AX373&lt;=HORAS!$B$116,0.25,IF(AX373&lt;=HORAS!$B$117,0.5,IF(AX373&lt;=HORAS!$B$114,0.75,1))))</f>
        <v>0</v>
      </c>
      <c r="AZ373" s="67">
        <f t="shared" si="167"/>
        <v>0</v>
      </c>
      <c r="BA373" s="67"/>
    </row>
    <row r="374" spans="1:53" s="72" customFormat="1" hidden="1" x14ac:dyDescent="0.2">
      <c r="A374" s="64"/>
      <c r="B374" s="64"/>
      <c r="C374" s="61"/>
      <c r="D374" s="62"/>
      <c r="E374" s="64"/>
      <c r="F374" s="66">
        <f>IF(G374=1,0,IF(E374&gt;HORAS!$B$96,E374-HORAS!$B$96,))</f>
        <v>0</v>
      </c>
      <c r="G374" s="67">
        <f t="shared" si="171"/>
        <v>0</v>
      </c>
      <c r="H374" s="67">
        <f>IF(D374&gt;=HORAS!$B$103,1,0)</f>
        <v>0</v>
      </c>
      <c r="I374" s="68">
        <f t="shared" si="172"/>
        <v>0</v>
      </c>
      <c r="J374" s="68">
        <f>IF(I374&lt;=HORAS!$B$115,0,IF(I374&lt;=HORAS!$B$116,0.25,IF(I374&lt;=HORAS!$B$117,0.5,IF(I374&lt;=HORAS!$B$114,0.75,1))))</f>
        <v>0</v>
      </c>
      <c r="K374" s="69">
        <f>IF(G374=1,0,IF(E374&gt;HORAS!$B$97,E374-HORAS!$B$97,0))</f>
        <v>0</v>
      </c>
      <c r="L374" s="68">
        <f t="shared" si="173"/>
        <v>0</v>
      </c>
      <c r="M374" s="68">
        <f t="shared" si="174"/>
        <v>0</v>
      </c>
      <c r="N374" s="67">
        <f t="shared" si="175"/>
        <v>0</v>
      </c>
      <c r="O374" s="67">
        <f>IF(E374&lt;HORAS!$B$97,J374,0)</f>
        <v>0</v>
      </c>
      <c r="P374" s="67">
        <f t="shared" si="176"/>
        <v>0</v>
      </c>
      <c r="Q374" s="67">
        <f>IF(E374&gt;HORAS!$B$97,J374,0)</f>
        <v>0</v>
      </c>
      <c r="R374" s="67">
        <f t="shared" si="168"/>
        <v>0</v>
      </c>
      <c r="S374" s="67">
        <f t="shared" si="148"/>
        <v>0</v>
      </c>
      <c r="T374" s="67"/>
      <c r="U374" s="67">
        <f t="shared" si="149"/>
        <v>6</v>
      </c>
      <c r="V374" s="70" t="e">
        <f>VLOOKUP(C374,HORAS!$A$120:$A$137,1,FALSE)</f>
        <v>#N/A</v>
      </c>
      <c r="W374" s="67" t="b">
        <f t="shared" si="150"/>
        <v>1</v>
      </c>
      <c r="X374" s="59">
        <f t="shared" si="151"/>
        <v>0</v>
      </c>
      <c r="Y374" s="71">
        <f t="shared" si="152"/>
        <v>0</v>
      </c>
      <c r="Z374" s="71">
        <f t="shared" si="153"/>
        <v>0</v>
      </c>
      <c r="AA374" s="67">
        <f t="shared" si="154"/>
        <v>0</v>
      </c>
      <c r="AB374" s="67">
        <f t="shared" si="155"/>
        <v>0</v>
      </c>
      <c r="AC374" s="69">
        <f>IF(U374=7,IF(E374&gt;HORAS!$B$97,E374-HORAS!$B$97,0),IF(W374=FALSE,IF(E374&gt;HORAS!$B$97,E374-HORAS!$B$97,0),0))</f>
        <v>0</v>
      </c>
      <c r="AD374" s="71">
        <f t="shared" si="156"/>
        <v>0</v>
      </c>
      <c r="AE374" s="71">
        <f t="shared" si="157"/>
        <v>0</v>
      </c>
      <c r="AF374" s="68">
        <f>IF(AE374&lt;=HORAS!$B$115,0,IF(AE374&lt;=HORAS!$B$116,0.25,IF(AE374&lt;=HORAS!$B$117,0.5,IF(AE374&lt;=HORAS!$B$114,0.75,1))))</f>
        <v>0</v>
      </c>
      <c r="AG374" s="67">
        <f t="shared" si="158"/>
        <v>0</v>
      </c>
      <c r="AH374" s="67">
        <f>IF(AA374&gt;=8,IF(E374&lt;HORAS!$B$97,AF374,0),0)</f>
        <v>0</v>
      </c>
      <c r="AI374" s="67">
        <f>IF(E374&gt;=HORAS!$B$97,AF374,0)</f>
        <v>0</v>
      </c>
      <c r="AJ374" s="67">
        <f t="shared" si="177"/>
        <v>0</v>
      </c>
      <c r="AK374" s="67">
        <f t="shared" si="177"/>
        <v>0</v>
      </c>
      <c r="AL374" s="71">
        <f t="shared" si="159"/>
        <v>0</v>
      </c>
      <c r="AN374" s="59">
        <f t="shared" si="160"/>
        <v>0</v>
      </c>
      <c r="AO374" s="58">
        <f>IF(H374=1,IF(D374&lt;HORAS!$B$104,HORAS!$D$104-HORAS!$B$104,HORAS!$D$104-D374),0)</f>
        <v>0</v>
      </c>
      <c r="AP374" s="58">
        <f>IF(H374=1,IF(E374&gt;HORAS!$C$104,HORAS!$C$104,E374),0)</f>
        <v>0</v>
      </c>
      <c r="AQ374" s="58">
        <f t="shared" si="161"/>
        <v>0</v>
      </c>
      <c r="AR374" s="72">
        <f t="shared" si="162"/>
        <v>0</v>
      </c>
      <c r="AS374" s="72">
        <f t="shared" si="163"/>
        <v>0</v>
      </c>
      <c r="AT374" s="68">
        <f>IF(AS374&lt;=HORAS!$B$115,0,IF(AS374&lt;=HORAS!$B$116,0.25,IF(AS374&lt;=HORAS!$B$117,0.5,IF(AS374&lt;=HORAS!$B$114,0.75,1))))</f>
        <v>0</v>
      </c>
      <c r="AU374" s="67">
        <f t="shared" si="164"/>
        <v>0</v>
      </c>
      <c r="AV374" s="59">
        <f>IF(H374=1,IF(E374&gt;HORAS!$C$104,E374-HORAS!$C$104),0)</f>
        <v>0</v>
      </c>
      <c r="AW374" s="67">
        <f t="shared" si="165"/>
        <v>0</v>
      </c>
      <c r="AX374" s="67">
        <f t="shared" si="166"/>
        <v>0</v>
      </c>
      <c r="AY374" s="68">
        <f>IF(AX374&lt;=HORAS!$B$115,0,IF(AX374&lt;=HORAS!$B$116,0.25,IF(AX374&lt;=HORAS!$B$117,0.5,IF(AX374&lt;=HORAS!$B$114,0.75,1))))</f>
        <v>0</v>
      </c>
      <c r="AZ374" s="67">
        <f t="shared" si="167"/>
        <v>0</v>
      </c>
      <c r="BA374" s="67"/>
    </row>
    <row r="375" spans="1:53" s="72" customFormat="1" hidden="1" x14ac:dyDescent="0.2">
      <c r="A375" s="64"/>
      <c r="B375" s="64"/>
      <c r="C375" s="61"/>
      <c r="D375" s="62"/>
      <c r="E375" s="59"/>
      <c r="F375" s="66">
        <f>IF(G375=1,0,IF(E375&gt;HORAS!$B$96,E375-HORAS!$B$96,))</f>
        <v>0</v>
      </c>
      <c r="G375" s="67">
        <f t="shared" si="171"/>
        <v>0</v>
      </c>
      <c r="H375" s="67">
        <f>IF(D375&gt;=HORAS!$B$103,1,0)</f>
        <v>0</v>
      </c>
      <c r="I375" s="68">
        <f t="shared" si="172"/>
        <v>0</v>
      </c>
      <c r="J375" s="68">
        <f>IF(I375&lt;=HORAS!$B$115,0,IF(I375&lt;=HORAS!$B$116,0.25,IF(I375&lt;=HORAS!$B$117,0.5,IF(I375&lt;=HORAS!$B$114,0.75,1))))</f>
        <v>0</v>
      </c>
      <c r="K375" s="69">
        <f>IF(G375=1,0,IF(E375&gt;HORAS!$B$97,E375-HORAS!$B$97,0))</f>
        <v>0</v>
      </c>
      <c r="L375" s="68">
        <f t="shared" si="173"/>
        <v>0</v>
      </c>
      <c r="M375" s="68">
        <f t="shared" si="174"/>
        <v>0</v>
      </c>
      <c r="N375" s="67">
        <f t="shared" si="175"/>
        <v>0</v>
      </c>
      <c r="O375" s="67">
        <f>IF(E375&lt;HORAS!$B$97,J375,0)</f>
        <v>0</v>
      </c>
      <c r="P375" s="67">
        <f t="shared" si="176"/>
        <v>0</v>
      </c>
      <c r="Q375" s="67">
        <f>IF(E375&gt;HORAS!$B$97,J375,0)</f>
        <v>0</v>
      </c>
      <c r="R375" s="67">
        <f t="shared" si="168"/>
        <v>0</v>
      </c>
      <c r="S375" s="67">
        <f t="shared" si="148"/>
        <v>0</v>
      </c>
      <c r="T375" s="67"/>
      <c r="U375" s="67">
        <f t="shared" si="149"/>
        <v>6</v>
      </c>
      <c r="V375" s="70" t="e">
        <f>VLOOKUP(C375,HORAS!$A$120:$A$137,1,FALSE)</f>
        <v>#N/A</v>
      </c>
      <c r="W375" s="67" t="b">
        <f t="shared" si="150"/>
        <v>1</v>
      </c>
      <c r="X375" s="59">
        <f t="shared" si="151"/>
        <v>0</v>
      </c>
      <c r="Y375" s="71">
        <f t="shared" si="152"/>
        <v>0</v>
      </c>
      <c r="Z375" s="71">
        <f t="shared" si="153"/>
        <v>0</v>
      </c>
      <c r="AA375" s="67">
        <f t="shared" si="154"/>
        <v>0</v>
      </c>
      <c r="AB375" s="67">
        <f t="shared" si="155"/>
        <v>0</v>
      </c>
      <c r="AC375" s="69">
        <f>IF(U375=7,IF(E375&gt;HORAS!$B$97,E375-HORAS!$B$97,0),IF(W375=FALSE,IF(E375&gt;HORAS!$B$97,E375-HORAS!$B$97,0),0))</f>
        <v>0</v>
      </c>
      <c r="AD375" s="71">
        <f t="shared" si="156"/>
        <v>0</v>
      </c>
      <c r="AE375" s="71">
        <f t="shared" si="157"/>
        <v>0</v>
      </c>
      <c r="AF375" s="68">
        <f>IF(AE375&lt;=HORAS!$B$115,0,IF(AE375&lt;=HORAS!$B$116,0.25,IF(AE375&lt;=HORAS!$B$117,0.5,IF(AE375&lt;=HORAS!$B$114,0.75,1))))</f>
        <v>0</v>
      </c>
      <c r="AG375" s="67">
        <f t="shared" si="158"/>
        <v>0</v>
      </c>
      <c r="AH375" s="67">
        <f>IF(AA375&gt;=8,IF(E375&lt;HORAS!$B$97,AF375,0),0)</f>
        <v>0</v>
      </c>
      <c r="AI375" s="67">
        <f>IF(E375&gt;=HORAS!$B$97,AF375,0)</f>
        <v>0</v>
      </c>
      <c r="AJ375" s="67">
        <f t="shared" si="177"/>
        <v>0</v>
      </c>
      <c r="AK375" s="67">
        <f t="shared" si="177"/>
        <v>0</v>
      </c>
      <c r="AL375" s="71">
        <f t="shared" si="159"/>
        <v>0</v>
      </c>
      <c r="AN375" s="59">
        <f t="shared" si="160"/>
        <v>0</v>
      </c>
      <c r="AO375" s="58">
        <f>IF(H375=1,IF(D375&lt;HORAS!$B$104,HORAS!$D$104-HORAS!$B$104,HORAS!$D$104-D375),0)</f>
        <v>0</v>
      </c>
      <c r="AP375" s="58">
        <f>IF(H375=1,IF(E375&gt;HORAS!$C$104,HORAS!$C$104,E375),0)</f>
        <v>0</v>
      </c>
      <c r="AQ375" s="58">
        <f t="shared" si="161"/>
        <v>0</v>
      </c>
      <c r="AR375" s="72">
        <f t="shared" si="162"/>
        <v>0</v>
      </c>
      <c r="AS375" s="72">
        <f t="shared" si="163"/>
        <v>0</v>
      </c>
      <c r="AT375" s="68">
        <f>IF(AS375&lt;=HORAS!$B$115,0,IF(AS375&lt;=HORAS!$B$116,0.25,IF(AS375&lt;=HORAS!$B$117,0.5,IF(AS375&lt;=HORAS!$B$114,0.75,1))))</f>
        <v>0</v>
      </c>
      <c r="AU375" s="67">
        <f t="shared" si="164"/>
        <v>0</v>
      </c>
      <c r="AV375" s="59">
        <f>IF(H375=1,IF(E375&gt;HORAS!$C$104,E375-HORAS!$C$104),0)</f>
        <v>0</v>
      </c>
      <c r="AW375" s="67">
        <f t="shared" si="165"/>
        <v>0</v>
      </c>
      <c r="AX375" s="67">
        <f t="shared" si="166"/>
        <v>0</v>
      </c>
      <c r="AY375" s="68">
        <f>IF(AX375&lt;=HORAS!$B$115,0,IF(AX375&lt;=HORAS!$B$116,0.25,IF(AX375&lt;=HORAS!$B$117,0.5,IF(AX375&lt;=HORAS!$B$114,0.75,1))))</f>
        <v>0</v>
      </c>
      <c r="AZ375" s="67">
        <f t="shared" si="167"/>
        <v>0</v>
      </c>
      <c r="BA375" s="67"/>
    </row>
    <row r="376" spans="1:53" s="72" customFormat="1" hidden="1" x14ac:dyDescent="0.2">
      <c r="A376" s="64"/>
      <c r="B376" s="64"/>
      <c r="C376" s="61"/>
      <c r="D376" s="62"/>
      <c r="E376" s="59"/>
      <c r="F376" s="66">
        <f>IF(G376=1,0,IF(E376&gt;HORAS!$B$96,E376-HORAS!$B$96,))</f>
        <v>0</v>
      </c>
      <c r="G376" s="67">
        <f t="shared" si="171"/>
        <v>0</v>
      </c>
      <c r="H376" s="67">
        <f>IF(D376&gt;=HORAS!$B$103,1,0)</f>
        <v>0</v>
      </c>
      <c r="I376" s="68">
        <f t="shared" si="172"/>
        <v>0</v>
      </c>
      <c r="J376" s="68">
        <f>IF(I376&lt;=HORAS!$B$115,0,IF(I376&lt;=HORAS!$B$116,0.25,IF(I376&lt;=HORAS!$B$117,0.5,IF(I376&lt;=HORAS!$B$114,0.75,1))))</f>
        <v>0</v>
      </c>
      <c r="K376" s="69">
        <f>IF(G376=1,0,IF(E376&gt;HORAS!$B$97,E376-HORAS!$B$97,0))</f>
        <v>0</v>
      </c>
      <c r="L376" s="68">
        <f t="shared" si="173"/>
        <v>0</v>
      </c>
      <c r="M376" s="68">
        <f t="shared" si="174"/>
        <v>0</v>
      </c>
      <c r="N376" s="67">
        <f t="shared" si="175"/>
        <v>0</v>
      </c>
      <c r="O376" s="67">
        <f>IF(E376&lt;HORAS!$B$97,J376,0)</f>
        <v>0</v>
      </c>
      <c r="P376" s="67">
        <f t="shared" si="176"/>
        <v>0</v>
      </c>
      <c r="Q376" s="67">
        <f>IF(E376&gt;HORAS!$B$97,J376,0)</f>
        <v>0</v>
      </c>
      <c r="R376" s="67">
        <f t="shared" si="168"/>
        <v>0</v>
      </c>
      <c r="S376" s="67">
        <f t="shared" si="148"/>
        <v>0</v>
      </c>
      <c r="T376" s="67"/>
      <c r="U376" s="67">
        <f t="shared" si="149"/>
        <v>6</v>
      </c>
      <c r="V376" s="70" t="e">
        <f>VLOOKUP(C376,HORAS!$A$120:$A$137,1,FALSE)</f>
        <v>#N/A</v>
      </c>
      <c r="W376" s="67" t="b">
        <f t="shared" si="150"/>
        <v>1</v>
      </c>
      <c r="X376" s="59">
        <f t="shared" si="151"/>
        <v>0</v>
      </c>
      <c r="Y376" s="71">
        <f t="shared" si="152"/>
        <v>0</v>
      </c>
      <c r="Z376" s="71">
        <f t="shared" si="153"/>
        <v>0</v>
      </c>
      <c r="AA376" s="67">
        <f t="shared" si="154"/>
        <v>0</v>
      </c>
      <c r="AB376" s="67">
        <f t="shared" si="155"/>
        <v>0</v>
      </c>
      <c r="AC376" s="69">
        <f>IF(U376=7,IF(E376&gt;HORAS!$B$97,E376-HORAS!$B$97,0),IF(W376=FALSE,IF(E376&gt;HORAS!$B$97,E376-HORAS!$B$97,0),0))</f>
        <v>0</v>
      </c>
      <c r="AD376" s="71">
        <f t="shared" si="156"/>
        <v>0</v>
      </c>
      <c r="AE376" s="71">
        <f t="shared" si="157"/>
        <v>0</v>
      </c>
      <c r="AF376" s="68">
        <f>IF(AE376&lt;=HORAS!$B$115,0,IF(AE376&lt;=HORAS!$B$116,0.25,IF(AE376&lt;=HORAS!$B$117,0.5,IF(AE376&lt;=HORAS!$B$114,0.75,1))))</f>
        <v>0</v>
      </c>
      <c r="AG376" s="67">
        <f t="shared" si="158"/>
        <v>0</v>
      </c>
      <c r="AH376" s="67">
        <f>IF(AA376&gt;=8,IF(E376&lt;HORAS!$B$97,AF376,0),0)</f>
        <v>0</v>
      </c>
      <c r="AI376" s="67">
        <f>IF(E376&gt;=HORAS!$B$97,AF376,0)</f>
        <v>0</v>
      </c>
      <c r="AJ376" s="67">
        <f t="shared" si="177"/>
        <v>0</v>
      </c>
      <c r="AK376" s="67">
        <f t="shared" si="177"/>
        <v>0</v>
      </c>
      <c r="AL376" s="71">
        <f t="shared" si="159"/>
        <v>0</v>
      </c>
      <c r="AN376" s="59">
        <f t="shared" si="160"/>
        <v>0</v>
      </c>
      <c r="AO376" s="58">
        <f>IF(H376=1,IF(D376&lt;HORAS!$B$104,HORAS!$D$104-HORAS!$B$104,HORAS!$D$104-D376),0)</f>
        <v>0</v>
      </c>
      <c r="AP376" s="58">
        <f>IF(H376=1,IF(E376&gt;HORAS!$C$104,HORAS!$C$104,E376),0)</f>
        <v>0</v>
      </c>
      <c r="AQ376" s="58">
        <f t="shared" si="161"/>
        <v>0</v>
      </c>
      <c r="AR376" s="72">
        <f t="shared" si="162"/>
        <v>0</v>
      </c>
      <c r="AS376" s="72">
        <f t="shared" si="163"/>
        <v>0</v>
      </c>
      <c r="AT376" s="68">
        <f>IF(AS376&lt;=HORAS!$B$115,0,IF(AS376&lt;=HORAS!$B$116,0.25,IF(AS376&lt;=HORAS!$B$117,0.5,IF(AS376&lt;=HORAS!$B$114,0.75,1))))</f>
        <v>0</v>
      </c>
      <c r="AU376" s="67">
        <f t="shared" si="164"/>
        <v>0</v>
      </c>
      <c r="AV376" s="59">
        <f>IF(H376=1,IF(E376&gt;HORAS!$C$104,E376-HORAS!$C$104),0)</f>
        <v>0</v>
      </c>
      <c r="AW376" s="67">
        <f t="shared" si="165"/>
        <v>0</v>
      </c>
      <c r="AX376" s="67">
        <f t="shared" si="166"/>
        <v>0</v>
      </c>
      <c r="AY376" s="68">
        <f>IF(AX376&lt;=HORAS!$B$115,0,IF(AX376&lt;=HORAS!$B$116,0.25,IF(AX376&lt;=HORAS!$B$117,0.5,IF(AX376&lt;=HORAS!$B$114,0.75,1))))</f>
        <v>0</v>
      </c>
      <c r="AZ376" s="67">
        <f t="shared" si="167"/>
        <v>0</v>
      </c>
      <c r="BA376" s="67"/>
    </row>
    <row r="377" spans="1:53" s="72" customFormat="1" hidden="1" x14ac:dyDescent="0.2">
      <c r="A377" s="64"/>
      <c r="B377" s="64"/>
      <c r="C377" s="61"/>
      <c r="D377" s="62"/>
      <c r="E377" s="59"/>
      <c r="F377" s="66">
        <f>IF(G377=1,0,IF(E377&gt;HORAS!$B$96,E377-HORAS!$B$96,))</f>
        <v>0</v>
      </c>
      <c r="G377" s="67">
        <f t="shared" si="171"/>
        <v>0</v>
      </c>
      <c r="H377" s="67">
        <f>IF(D377&gt;=HORAS!$B$103,1,0)</f>
        <v>0</v>
      </c>
      <c r="I377" s="68">
        <f t="shared" si="172"/>
        <v>0</v>
      </c>
      <c r="J377" s="68">
        <f>IF(I377&lt;=HORAS!$B$115,0,IF(I377&lt;=HORAS!$B$116,0.25,IF(I377&lt;=HORAS!$B$117,0.5,IF(I377&lt;=HORAS!$B$114,0.75,1))))</f>
        <v>0</v>
      </c>
      <c r="K377" s="69">
        <f>IF(G377=1,0,IF(E377&gt;HORAS!$B$97,E377-HORAS!$B$97,0))</f>
        <v>0</v>
      </c>
      <c r="L377" s="68">
        <f t="shared" si="173"/>
        <v>0</v>
      </c>
      <c r="M377" s="68">
        <f t="shared" si="174"/>
        <v>0</v>
      </c>
      <c r="N377" s="67">
        <f t="shared" si="175"/>
        <v>0</v>
      </c>
      <c r="O377" s="67">
        <f>IF(E377&lt;HORAS!$B$97,J377,0)</f>
        <v>0</v>
      </c>
      <c r="P377" s="67">
        <f t="shared" si="176"/>
        <v>0</v>
      </c>
      <c r="Q377" s="67">
        <f>IF(E377&gt;HORAS!$B$97,J377,0)</f>
        <v>0</v>
      </c>
      <c r="R377" s="67">
        <f t="shared" si="168"/>
        <v>0</v>
      </c>
      <c r="S377" s="67">
        <f t="shared" si="148"/>
        <v>0</v>
      </c>
      <c r="T377" s="67"/>
      <c r="U377" s="67">
        <f t="shared" si="149"/>
        <v>6</v>
      </c>
      <c r="V377" s="70" t="e">
        <f>VLOOKUP(C377,HORAS!$A$120:$A$137,1,FALSE)</f>
        <v>#N/A</v>
      </c>
      <c r="W377" s="67" t="b">
        <f t="shared" si="150"/>
        <v>1</v>
      </c>
      <c r="X377" s="59">
        <f t="shared" si="151"/>
        <v>0</v>
      </c>
      <c r="Y377" s="71">
        <f t="shared" si="152"/>
        <v>0</v>
      </c>
      <c r="Z377" s="71">
        <f t="shared" si="153"/>
        <v>0</v>
      </c>
      <c r="AA377" s="67">
        <f t="shared" si="154"/>
        <v>0</v>
      </c>
      <c r="AB377" s="67">
        <f t="shared" si="155"/>
        <v>0</v>
      </c>
      <c r="AC377" s="69">
        <f>IF(U377=7,IF(E377&gt;HORAS!$B$97,E377-HORAS!$B$97,0),IF(W377=FALSE,IF(E377&gt;HORAS!$B$97,E377-HORAS!$B$97,0),0))</f>
        <v>0</v>
      </c>
      <c r="AD377" s="71">
        <f t="shared" si="156"/>
        <v>0</v>
      </c>
      <c r="AE377" s="71">
        <f t="shared" si="157"/>
        <v>0</v>
      </c>
      <c r="AF377" s="68">
        <f>IF(AE377&lt;=HORAS!$B$115,0,IF(AE377&lt;=HORAS!$B$116,0.25,IF(AE377&lt;=HORAS!$B$117,0.5,IF(AE377&lt;=HORAS!$B$114,0.75,1))))</f>
        <v>0</v>
      </c>
      <c r="AG377" s="67">
        <f t="shared" si="158"/>
        <v>0</v>
      </c>
      <c r="AH377" s="67">
        <f>IF(AA377&gt;=8,IF(E377&lt;HORAS!$B$97,AF377,0),0)</f>
        <v>0</v>
      </c>
      <c r="AI377" s="67">
        <f>IF(E377&gt;=HORAS!$B$97,AF377,0)</f>
        <v>0</v>
      </c>
      <c r="AJ377" s="67">
        <f t="shared" si="177"/>
        <v>0</v>
      </c>
      <c r="AK377" s="67">
        <f t="shared" si="177"/>
        <v>0</v>
      </c>
      <c r="AL377" s="71">
        <f t="shared" si="159"/>
        <v>0</v>
      </c>
      <c r="AN377" s="59">
        <f t="shared" si="160"/>
        <v>0</v>
      </c>
      <c r="AO377" s="58">
        <f>IF(H377=1,IF(D377&lt;HORAS!$B$104,HORAS!$D$104-HORAS!$B$104,HORAS!$D$104-D377),0)</f>
        <v>0</v>
      </c>
      <c r="AP377" s="58">
        <f>IF(H377=1,IF(E377&gt;HORAS!$C$104,HORAS!$C$104,E377),0)</f>
        <v>0</v>
      </c>
      <c r="AQ377" s="58">
        <f t="shared" si="161"/>
        <v>0</v>
      </c>
      <c r="AR377" s="72">
        <f t="shared" si="162"/>
        <v>0</v>
      </c>
      <c r="AS377" s="72">
        <f t="shared" si="163"/>
        <v>0</v>
      </c>
      <c r="AT377" s="68">
        <f>IF(AS377&lt;=HORAS!$B$115,0,IF(AS377&lt;=HORAS!$B$116,0.25,IF(AS377&lt;=HORAS!$B$117,0.5,IF(AS377&lt;=HORAS!$B$114,0.75,1))))</f>
        <v>0</v>
      </c>
      <c r="AU377" s="67">
        <f t="shared" si="164"/>
        <v>0</v>
      </c>
      <c r="AV377" s="59">
        <f>IF(H377=1,IF(E377&gt;HORAS!$C$104,E377-HORAS!$C$104),0)</f>
        <v>0</v>
      </c>
      <c r="AW377" s="67">
        <f t="shared" si="165"/>
        <v>0</v>
      </c>
      <c r="AX377" s="67">
        <f t="shared" si="166"/>
        <v>0</v>
      </c>
      <c r="AY377" s="68">
        <f>IF(AX377&lt;=HORAS!$B$115,0,IF(AX377&lt;=HORAS!$B$116,0.25,IF(AX377&lt;=HORAS!$B$117,0.5,IF(AX377&lt;=HORAS!$B$114,0.75,1))))</f>
        <v>0</v>
      </c>
      <c r="AZ377" s="67">
        <f t="shared" si="167"/>
        <v>0</v>
      </c>
      <c r="BA377" s="67"/>
    </row>
    <row r="378" spans="1:53" s="72" customFormat="1" hidden="1" x14ac:dyDescent="0.2">
      <c r="A378" s="64"/>
      <c r="B378" s="64"/>
      <c r="C378" s="61"/>
      <c r="D378" s="62"/>
      <c r="E378" s="59"/>
      <c r="F378" s="66">
        <f>IF(G378=1,0,IF(E378&gt;HORAS!$B$96,E378-HORAS!$B$96,))</f>
        <v>0</v>
      </c>
      <c r="G378" s="67">
        <f t="shared" si="171"/>
        <v>0</v>
      </c>
      <c r="H378" s="67">
        <f>IF(D378&gt;=HORAS!$B$103,1,0)</f>
        <v>0</v>
      </c>
      <c r="I378" s="68">
        <f t="shared" si="172"/>
        <v>0</v>
      </c>
      <c r="J378" s="68">
        <f>IF(I378&lt;=HORAS!$B$115,0,IF(I378&lt;=HORAS!$B$116,0.25,IF(I378&lt;=HORAS!$B$117,0.5,IF(I378&lt;=HORAS!$B$114,0.75,1))))</f>
        <v>0</v>
      </c>
      <c r="K378" s="69">
        <f>IF(G378=1,0,IF(E378&gt;HORAS!$B$97,E378-HORAS!$B$97,0))</f>
        <v>0</v>
      </c>
      <c r="L378" s="68">
        <f t="shared" si="173"/>
        <v>0</v>
      </c>
      <c r="M378" s="68">
        <f t="shared" si="174"/>
        <v>0</v>
      </c>
      <c r="N378" s="67">
        <f t="shared" si="175"/>
        <v>0</v>
      </c>
      <c r="O378" s="67">
        <f>IF(E378&lt;HORAS!$B$97,J378,0)</f>
        <v>0</v>
      </c>
      <c r="P378" s="67">
        <f t="shared" si="176"/>
        <v>0</v>
      </c>
      <c r="Q378" s="67">
        <f>IF(E378&gt;HORAS!$B$97,J378,0)</f>
        <v>0</v>
      </c>
      <c r="R378" s="67">
        <f t="shared" si="168"/>
        <v>0</v>
      </c>
      <c r="S378" s="67">
        <f t="shared" si="148"/>
        <v>0</v>
      </c>
      <c r="T378" s="67"/>
      <c r="U378" s="67">
        <f t="shared" si="149"/>
        <v>6</v>
      </c>
      <c r="V378" s="70" t="e">
        <f>VLOOKUP(C378,HORAS!$A$120:$A$137,1,FALSE)</f>
        <v>#N/A</v>
      </c>
      <c r="W378" s="67" t="b">
        <f t="shared" si="150"/>
        <v>1</v>
      </c>
      <c r="X378" s="59">
        <f t="shared" si="151"/>
        <v>0</v>
      </c>
      <c r="Y378" s="71">
        <f t="shared" si="152"/>
        <v>0</v>
      </c>
      <c r="Z378" s="71">
        <f t="shared" si="153"/>
        <v>0</v>
      </c>
      <c r="AA378" s="67">
        <f t="shared" si="154"/>
        <v>0</v>
      </c>
      <c r="AB378" s="67">
        <f t="shared" si="155"/>
        <v>0</v>
      </c>
      <c r="AC378" s="69">
        <f>IF(U378=7,IF(E378&gt;HORAS!$B$97,E378-HORAS!$B$97,0),IF(W378=FALSE,IF(E378&gt;HORAS!$B$97,E378-HORAS!$B$97,0),0))</f>
        <v>0</v>
      </c>
      <c r="AD378" s="71">
        <f t="shared" si="156"/>
        <v>0</v>
      </c>
      <c r="AE378" s="71">
        <f t="shared" si="157"/>
        <v>0</v>
      </c>
      <c r="AF378" s="68">
        <f>IF(AE378&lt;=HORAS!$B$115,0,IF(AE378&lt;=HORAS!$B$116,0.25,IF(AE378&lt;=HORAS!$B$117,0.5,IF(AE378&lt;=HORAS!$B$114,0.75,1))))</f>
        <v>0</v>
      </c>
      <c r="AG378" s="67">
        <f t="shared" si="158"/>
        <v>0</v>
      </c>
      <c r="AH378" s="67">
        <f>IF(AA378&gt;=8,IF(E378&lt;HORAS!$B$97,AF378,0),0)</f>
        <v>0</v>
      </c>
      <c r="AI378" s="67">
        <f>IF(E378&gt;=HORAS!$B$97,AF378,0)</f>
        <v>0</v>
      </c>
      <c r="AJ378" s="67">
        <f t="shared" si="177"/>
        <v>0</v>
      </c>
      <c r="AK378" s="67">
        <f t="shared" si="177"/>
        <v>0</v>
      </c>
      <c r="AL378" s="71">
        <f t="shared" si="159"/>
        <v>0</v>
      </c>
      <c r="AN378" s="59">
        <f t="shared" si="160"/>
        <v>0</v>
      </c>
      <c r="AO378" s="58">
        <f>IF(H378=1,IF(D378&lt;HORAS!$B$104,HORAS!$D$104-HORAS!$B$104,HORAS!$D$104-D378),0)</f>
        <v>0</v>
      </c>
      <c r="AP378" s="58">
        <f>IF(H378=1,IF(E378&gt;HORAS!$C$104,HORAS!$C$104,E378),0)</f>
        <v>0</v>
      </c>
      <c r="AQ378" s="58">
        <f t="shared" si="161"/>
        <v>0</v>
      </c>
      <c r="AR378" s="72">
        <f t="shared" si="162"/>
        <v>0</v>
      </c>
      <c r="AS378" s="72">
        <f t="shared" si="163"/>
        <v>0</v>
      </c>
      <c r="AT378" s="68">
        <f>IF(AS378&lt;=HORAS!$B$115,0,IF(AS378&lt;=HORAS!$B$116,0.25,IF(AS378&lt;=HORAS!$B$117,0.5,IF(AS378&lt;=HORAS!$B$114,0.75,1))))</f>
        <v>0</v>
      </c>
      <c r="AU378" s="67">
        <f t="shared" si="164"/>
        <v>0</v>
      </c>
      <c r="AV378" s="59">
        <f>IF(H378=1,IF(E378&gt;HORAS!$C$104,E378-HORAS!$C$104),0)</f>
        <v>0</v>
      </c>
      <c r="AW378" s="67">
        <f t="shared" si="165"/>
        <v>0</v>
      </c>
      <c r="AX378" s="67">
        <f t="shared" si="166"/>
        <v>0</v>
      </c>
      <c r="AY378" s="68">
        <f>IF(AX378&lt;=HORAS!$B$115,0,IF(AX378&lt;=HORAS!$B$116,0.25,IF(AX378&lt;=HORAS!$B$117,0.5,IF(AX378&lt;=HORAS!$B$114,0.75,1))))</f>
        <v>0</v>
      </c>
      <c r="AZ378" s="67">
        <f t="shared" si="167"/>
        <v>0</v>
      </c>
      <c r="BA378" s="67"/>
    </row>
    <row r="379" spans="1:53" s="72" customFormat="1" hidden="1" x14ac:dyDescent="0.2">
      <c r="A379" s="64"/>
      <c r="B379" s="64"/>
      <c r="C379" s="61"/>
      <c r="D379" s="62"/>
      <c r="E379" s="59"/>
      <c r="F379" s="66">
        <f>IF(G379=1,0,IF(E379&gt;HORAS!$B$96,E379-HORAS!$B$96,))</f>
        <v>0</v>
      </c>
      <c r="G379" s="67">
        <f t="shared" si="171"/>
        <v>0</v>
      </c>
      <c r="H379" s="67">
        <f>IF(D379&gt;=HORAS!$B$103,1,0)</f>
        <v>0</v>
      </c>
      <c r="I379" s="68">
        <f t="shared" si="172"/>
        <v>0</v>
      </c>
      <c r="J379" s="68">
        <f>IF(I379&lt;=HORAS!$B$115,0,IF(I379&lt;=HORAS!$B$116,0.25,IF(I379&lt;=HORAS!$B$117,0.5,IF(I379&lt;=HORAS!$B$114,0.75,1))))</f>
        <v>0</v>
      </c>
      <c r="K379" s="69">
        <f>IF(G379=1,0,IF(E379&gt;HORAS!$B$97,E379-HORAS!$B$97,0))</f>
        <v>0</v>
      </c>
      <c r="L379" s="68">
        <f t="shared" si="173"/>
        <v>0</v>
      </c>
      <c r="M379" s="68">
        <f t="shared" si="174"/>
        <v>0</v>
      </c>
      <c r="N379" s="67">
        <f t="shared" si="175"/>
        <v>0</v>
      </c>
      <c r="O379" s="67">
        <f>IF(E379&lt;HORAS!$B$97,J379,0)</f>
        <v>0</v>
      </c>
      <c r="P379" s="67">
        <f t="shared" si="176"/>
        <v>0</v>
      </c>
      <c r="Q379" s="67">
        <f>IF(E379&gt;HORAS!$B$97,J379,0)</f>
        <v>0</v>
      </c>
      <c r="R379" s="67">
        <f t="shared" si="168"/>
        <v>0</v>
      </c>
      <c r="S379" s="67">
        <f t="shared" si="148"/>
        <v>0</v>
      </c>
      <c r="T379" s="67"/>
      <c r="U379" s="67">
        <f t="shared" si="149"/>
        <v>6</v>
      </c>
      <c r="V379" s="70" t="e">
        <f>VLOOKUP(C379,HORAS!$A$120:$A$137,1,FALSE)</f>
        <v>#N/A</v>
      </c>
      <c r="W379" s="67" t="b">
        <f t="shared" si="150"/>
        <v>1</v>
      </c>
      <c r="X379" s="59">
        <f t="shared" si="151"/>
        <v>0</v>
      </c>
      <c r="Y379" s="71">
        <f t="shared" si="152"/>
        <v>0</v>
      </c>
      <c r="Z379" s="71">
        <f t="shared" si="153"/>
        <v>0</v>
      </c>
      <c r="AA379" s="67">
        <f t="shared" si="154"/>
        <v>0</v>
      </c>
      <c r="AB379" s="67">
        <f t="shared" si="155"/>
        <v>0</v>
      </c>
      <c r="AC379" s="69">
        <f>IF(U379=7,IF(E379&gt;HORAS!$B$97,E379-HORAS!$B$97,0),IF(W379=FALSE,IF(E379&gt;HORAS!$B$97,E379-HORAS!$B$97,0),0))</f>
        <v>0</v>
      </c>
      <c r="AD379" s="71">
        <f t="shared" si="156"/>
        <v>0</v>
      </c>
      <c r="AE379" s="71">
        <f t="shared" si="157"/>
        <v>0</v>
      </c>
      <c r="AF379" s="68">
        <f>IF(AE379&lt;=HORAS!$B$115,0,IF(AE379&lt;=HORAS!$B$116,0.25,IF(AE379&lt;=HORAS!$B$117,0.5,IF(AE379&lt;=HORAS!$B$114,0.75,1))))</f>
        <v>0</v>
      </c>
      <c r="AG379" s="67">
        <f t="shared" si="158"/>
        <v>0</v>
      </c>
      <c r="AH379" s="67">
        <f>IF(AA379&gt;=8,IF(E379&lt;HORAS!$B$97,AF379,0),0)</f>
        <v>0</v>
      </c>
      <c r="AI379" s="67">
        <f>IF(E379&gt;=HORAS!$B$97,AF379,0)</f>
        <v>0</v>
      </c>
      <c r="AJ379" s="67">
        <f t="shared" si="177"/>
        <v>0</v>
      </c>
      <c r="AK379" s="67">
        <f t="shared" si="177"/>
        <v>0</v>
      </c>
      <c r="AL379" s="71">
        <f t="shared" si="159"/>
        <v>0</v>
      </c>
      <c r="AN379" s="59">
        <f t="shared" si="160"/>
        <v>0</v>
      </c>
      <c r="AO379" s="58">
        <f>IF(H379=1,IF(D379&lt;HORAS!$B$104,HORAS!$D$104-HORAS!$B$104,HORAS!$D$104-D379),0)</f>
        <v>0</v>
      </c>
      <c r="AP379" s="58">
        <f>IF(H379=1,IF(E379&gt;HORAS!$C$104,HORAS!$C$104,E379),0)</f>
        <v>0</v>
      </c>
      <c r="AQ379" s="58">
        <f t="shared" si="161"/>
        <v>0</v>
      </c>
      <c r="AR379" s="72">
        <f t="shared" si="162"/>
        <v>0</v>
      </c>
      <c r="AS379" s="72">
        <f t="shared" si="163"/>
        <v>0</v>
      </c>
      <c r="AT379" s="68">
        <f>IF(AS379&lt;=HORAS!$B$115,0,IF(AS379&lt;=HORAS!$B$116,0.25,IF(AS379&lt;=HORAS!$B$117,0.5,IF(AS379&lt;=HORAS!$B$114,0.75,1))))</f>
        <v>0</v>
      </c>
      <c r="AU379" s="67">
        <f t="shared" si="164"/>
        <v>0</v>
      </c>
      <c r="AV379" s="59">
        <f>IF(H379=1,IF(E379&gt;HORAS!$C$104,E379-HORAS!$C$104),0)</f>
        <v>0</v>
      </c>
      <c r="AW379" s="67">
        <f t="shared" si="165"/>
        <v>0</v>
      </c>
      <c r="AX379" s="67">
        <f t="shared" si="166"/>
        <v>0</v>
      </c>
      <c r="AY379" s="68">
        <f>IF(AX379&lt;=HORAS!$B$115,0,IF(AX379&lt;=HORAS!$B$116,0.25,IF(AX379&lt;=HORAS!$B$117,0.5,IF(AX379&lt;=HORAS!$B$114,0.75,1))))</f>
        <v>0</v>
      </c>
      <c r="AZ379" s="67">
        <f t="shared" si="167"/>
        <v>0</v>
      </c>
      <c r="BA379" s="67"/>
    </row>
    <row r="380" spans="1:53" s="72" customFormat="1" hidden="1" x14ac:dyDescent="0.2">
      <c r="A380" s="64"/>
      <c r="B380" s="64"/>
      <c r="C380" s="61"/>
      <c r="D380" s="62"/>
      <c r="E380" s="59"/>
      <c r="F380" s="66">
        <f>IF(G380=1,0,IF(E380&gt;HORAS!$B$96,E380-HORAS!$B$96,))</f>
        <v>0</v>
      </c>
      <c r="G380" s="67">
        <f t="shared" si="171"/>
        <v>0</v>
      </c>
      <c r="H380" s="67">
        <f>IF(D380&gt;=HORAS!$B$103,1,0)</f>
        <v>0</v>
      </c>
      <c r="I380" s="68">
        <f t="shared" si="172"/>
        <v>0</v>
      </c>
      <c r="J380" s="68">
        <f>IF(I380&lt;=HORAS!$B$115,0,IF(I380&lt;=HORAS!$B$116,0.25,IF(I380&lt;=HORAS!$B$117,0.5,IF(I380&lt;=HORAS!$B$114,0.75,1))))</f>
        <v>0</v>
      </c>
      <c r="K380" s="69">
        <f>IF(G380=1,0,IF(E380&gt;HORAS!$B$97,E380-HORAS!$B$97,0))</f>
        <v>0</v>
      </c>
      <c r="L380" s="68">
        <f t="shared" si="173"/>
        <v>0</v>
      </c>
      <c r="M380" s="68">
        <f t="shared" si="174"/>
        <v>0</v>
      </c>
      <c r="N380" s="67">
        <f t="shared" si="175"/>
        <v>0</v>
      </c>
      <c r="O380" s="67">
        <f>IF(E380&lt;HORAS!$B$97,J380,0)</f>
        <v>0</v>
      </c>
      <c r="P380" s="67">
        <f t="shared" si="176"/>
        <v>0</v>
      </c>
      <c r="Q380" s="67">
        <f>IF(E380&gt;HORAS!$B$97,J380,0)</f>
        <v>0</v>
      </c>
      <c r="R380" s="67">
        <f t="shared" si="168"/>
        <v>0</v>
      </c>
      <c r="S380" s="67">
        <f t="shared" si="148"/>
        <v>0</v>
      </c>
      <c r="T380" s="67"/>
      <c r="U380" s="67">
        <f t="shared" si="149"/>
        <v>6</v>
      </c>
      <c r="V380" s="70" t="e">
        <f>VLOOKUP(C380,HORAS!$A$120:$A$137,1,FALSE)</f>
        <v>#N/A</v>
      </c>
      <c r="W380" s="67" t="b">
        <f t="shared" si="150"/>
        <v>1</v>
      </c>
      <c r="X380" s="59">
        <f t="shared" si="151"/>
        <v>0</v>
      </c>
      <c r="Y380" s="71">
        <f t="shared" si="152"/>
        <v>0</v>
      </c>
      <c r="Z380" s="71">
        <f t="shared" si="153"/>
        <v>0</v>
      </c>
      <c r="AA380" s="67">
        <f t="shared" si="154"/>
        <v>0</v>
      </c>
      <c r="AB380" s="67">
        <f t="shared" si="155"/>
        <v>0</v>
      </c>
      <c r="AC380" s="69">
        <f>IF(U380=7,IF(E380&gt;HORAS!$B$97,E380-HORAS!$B$97,0),IF(W380=FALSE,IF(E380&gt;HORAS!$B$97,E380-HORAS!$B$97,0),0))</f>
        <v>0</v>
      </c>
      <c r="AD380" s="71">
        <f t="shared" si="156"/>
        <v>0</v>
      </c>
      <c r="AE380" s="71">
        <f t="shared" si="157"/>
        <v>0</v>
      </c>
      <c r="AF380" s="68">
        <f>IF(AE380&lt;=HORAS!$B$115,0,IF(AE380&lt;=HORAS!$B$116,0.25,IF(AE380&lt;=HORAS!$B$117,0.5,IF(AE380&lt;=HORAS!$B$114,0.75,1))))</f>
        <v>0</v>
      </c>
      <c r="AG380" s="67">
        <f t="shared" si="158"/>
        <v>0</v>
      </c>
      <c r="AH380" s="67">
        <f>IF(AA380&gt;=8,IF(E380&lt;HORAS!$B$97,AF380,0),0)</f>
        <v>0</v>
      </c>
      <c r="AI380" s="67">
        <f>IF(E380&gt;=HORAS!$B$97,AF380,0)</f>
        <v>0</v>
      </c>
      <c r="AJ380" s="67">
        <f t="shared" si="177"/>
        <v>0</v>
      </c>
      <c r="AK380" s="67">
        <f t="shared" si="177"/>
        <v>0</v>
      </c>
      <c r="AL380" s="71">
        <f t="shared" si="159"/>
        <v>0</v>
      </c>
      <c r="AN380" s="59">
        <f t="shared" si="160"/>
        <v>0</v>
      </c>
      <c r="AO380" s="58">
        <f>IF(H380=1,IF(D380&lt;HORAS!$B$104,HORAS!$D$104-HORAS!$B$104,HORAS!$D$104-D380),0)</f>
        <v>0</v>
      </c>
      <c r="AP380" s="58">
        <f>IF(H380=1,IF(E380&gt;HORAS!$C$104,HORAS!$C$104,E380),0)</f>
        <v>0</v>
      </c>
      <c r="AQ380" s="58">
        <f t="shared" si="161"/>
        <v>0</v>
      </c>
      <c r="AR380" s="72">
        <f t="shared" si="162"/>
        <v>0</v>
      </c>
      <c r="AS380" s="72">
        <f t="shared" si="163"/>
        <v>0</v>
      </c>
      <c r="AT380" s="68">
        <f>IF(AS380&lt;=HORAS!$B$115,0,IF(AS380&lt;=HORAS!$B$116,0.25,IF(AS380&lt;=HORAS!$B$117,0.5,IF(AS380&lt;=HORAS!$B$114,0.75,1))))</f>
        <v>0</v>
      </c>
      <c r="AU380" s="67">
        <f t="shared" si="164"/>
        <v>0</v>
      </c>
      <c r="AV380" s="59">
        <f>IF(H380=1,IF(E380&gt;HORAS!$C$104,E380-HORAS!$C$104),0)</f>
        <v>0</v>
      </c>
      <c r="AW380" s="67">
        <f t="shared" si="165"/>
        <v>0</v>
      </c>
      <c r="AX380" s="67">
        <f t="shared" si="166"/>
        <v>0</v>
      </c>
      <c r="AY380" s="68">
        <f>IF(AX380&lt;=HORAS!$B$115,0,IF(AX380&lt;=HORAS!$B$116,0.25,IF(AX380&lt;=HORAS!$B$117,0.5,IF(AX380&lt;=HORAS!$B$114,0.75,1))))</f>
        <v>0</v>
      </c>
      <c r="AZ380" s="67">
        <f t="shared" si="167"/>
        <v>0</v>
      </c>
      <c r="BA380" s="67"/>
    </row>
    <row r="381" spans="1:53" s="72" customFormat="1" hidden="1" x14ac:dyDescent="0.2">
      <c r="A381" s="64"/>
      <c r="B381" s="64"/>
      <c r="C381" s="61"/>
      <c r="D381" s="62"/>
      <c r="E381" s="59"/>
      <c r="F381" s="66">
        <f>IF(G381=1,0,IF(E381&gt;HORAS!$B$96,E381-HORAS!$B$96,))</f>
        <v>0</v>
      </c>
      <c r="G381" s="67">
        <f t="shared" si="171"/>
        <v>0</v>
      </c>
      <c r="H381" s="67">
        <f>IF(D381&gt;=HORAS!$B$103,1,0)</f>
        <v>0</v>
      </c>
      <c r="I381" s="68">
        <f t="shared" si="172"/>
        <v>0</v>
      </c>
      <c r="J381" s="68">
        <f>IF(I381&lt;=HORAS!$B$115,0,IF(I381&lt;=HORAS!$B$116,0.25,IF(I381&lt;=HORAS!$B$117,0.5,IF(I381&lt;=HORAS!$B$114,0.75,1))))</f>
        <v>0</v>
      </c>
      <c r="K381" s="69">
        <f>IF(G381=1,0,IF(E381&gt;HORAS!$B$97,E381-HORAS!$B$97,0))</f>
        <v>0</v>
      </c>
      <c r="L381" s="68">
        <f t="shared" si="173"/>
        <v>0</v>
      </c>
      <c r="M381" s="68">
        <f t="shared" si="174"/>
        <v>0</v>
      </c>
      <c r="N381" s="67">
        <f t="shared" si="175"/>
        <v>0</v>
      </c>
      <c r="O381" s="67">
        <f>IF(E381&lt;HORAS!$B$97,J381,0)</f>
        <v>0</v>
      </c>
      <c r="P381" s="67">
        <f t="shared" si="176"/>
        <v>0</v>
      </c>
      <c r="Q381" s="67">
        <f>IF(E381&gt;HORAS!$B$97,J381,0)</f>
        <v>0</v>
      </c>
      <c r="R381" s="67">
        <f t="shared" si="168"/>
        <v>0</v>
      </c>
      <c r="S381" s="67">
        <f t="shared" si="148"/>
        <v>0</v>
      </c>
      <c r="T381" s="67"/>
      <c r="U381" s="67">
        <f t="shared" si="149"/>
        <v>6</v>
      </c>
      <c r="V381" s="70" t="e">
        <f>VLOOKUP(C381,HORAS!$A$120:$A$137,1,FALSE)</f>
        <v>#N/A</v>
      </c>
      <c r="W381" s="67" t="b">
        <f t="shared" si="150"/>
        <v>1</v>
      </c>
      <c r="X381" s="59">
        <f t="shared" si="151"/>
        <v>0</v>
      </c>
      <c r="Y381" s="71">
        <f t="shared" si="152"/>
        <v>0</v>
      </c>
      <c r="Z381" s="71">
        <f t="shared" si="153"/>
        <v>0</v>
      </c>
      <c r="AA381" s="67">
        <f t="shared" si="154"/>
        <v>0</v>
      </c>
      <c r="AB381" s="67">
        <f t="shared" si="155"/>
        <v>0</v>
      </c>
      <c r="AC381" s="69">
        <f>IF(U381=7,IF(E381&gt;HORAS!$B$97,E381-HORAS!$B$97,0),IF(W381=FALSE,IF(E381&gt;HORAS!$B$97,E381-HORAS!$B$97,0),0))</f>
        <v>0</v>
      </c>
      <c r="AD381" s="71">
        <f t="shared" si="156"/>
        <v>0</v>
      </c>
      <c r="AE381" s="71">
        <f t="shared" si="157"/>
        <v>0</v>
      </c>
      <c r="AF381" s="68">
        <f>IF(AE381&lt;=HORAS!$B$115,0,IF(AE381&lt;=HORAS!$B$116,0.25,IF(AE381&lt;=HORAS!$B$117,0.5,IF(AE381&lt;=HORAS!$B$114,0.75,1))))</f>
        <v>0</v>
      </c>
      <c r="AG381" s="67">
        <f t="shared" si="158"/>
        <v>0</v>
      </c>
      <c r="AH381" s="67">
        <f>IF(AA381&gt;=8,IF(E381&lt;HORAS!$B$97,AF381,0),0)</f>
        <v>0</v>
      </c>
      <c r="AI381" s="67">
        <f>IF(E381&gt;=HORAS!$B$97,AF381,0)</f>
        <v>0</v>
      </c>
      <c r="AJ381" s="67">
        <f t="shared" si="177"/>
        <v>0</v>
      </c>
      <c r="AK381" s="67">
        <f t="shared" si="177"/>
        <v>0</v>
      </c>
      <c r="AL381" s="71">
        <f t="shared" si="159"/>
        <v>0</v>
      </c>
      <c r="AN381" s="59">
        <f t="shared" si="160"/>
        <v>0</v>
      </c>
      <c r="AO381" s="58">
        <f>IF(H381=1,IF(D381&lt;HORAS!$B$104,HORAS!$D$104-HORAS!$B$104,HORAS!$D$104-D381),0)</f>
        <v>0</v>
      </c>
      <c r="AP381" s="58">
        <f>IF(H381=1,IF(E381&gt;HORAS!$C$104,HORAS!$C$104,E381),0)</f>
        <v>0</v>
      </c>
      <c r="AQ381" s="58">
        <f t="shared" si="161"/>
        <v>0</v>
      </c>
      <c r="AR381" s="72">
        <f t="shared" si="162"/>
        <v>0</v>
      </c>
      <c r="AS381" s="72">
        <f t="shared" si="163"/>
        <v>0</v>
      </c>
      <c r="AT381" s="68">
        <f>IF(AS381&lt;=HORAS!$B$115,0,IF(AS381&lt;=HORAS!$B$116,0.25,IF(AS381&lt;=HORAS!$B$117,0.5,IF(AS381&lt;=HORAS!$B$114,0.75,1))))</f>
        <v>0</v>
      </c>
      <c r="AU381" s="67">
        <f t="shared" si="164"/>
        <v>0</v>
      </c>
      <c r="AV381" s="59">
        <f>IF(H381=1,IF(E381&gt;HORAS!$C$104,E381-HORAS!$C$104),0)</f>
        <v>0</v>
      </c>
      <c r="AW381" s="67">
        <f t="shared" si="165"/>
        <v>0</v>
      </c>
      <c r="AX381" s="67">
        <f t="shared" si="166"/>
        <v>0</v>
      </c>
      <c r="AY381" s="68">
        <f>IF(AX381&lt;=HORAS!$B$115,0,IF(AX381&lt;=HORAS!$B$116,0.25,IF(AX381&lt;=HORAS!$B$117,0.5,IF(AX381&lt;=HORAS!$B$114,0.75,1))))</f>
        <v>0</v>
      </c>
      <c r="AZ381" s="67">
        <f t="shared" si="167"/>
        <v>0</v>
      </c>
      <c r="BA381" s="67"/>
    </row>
    <row r="382" spans="1:53" s="72" customFormat="1" hidden="1" x14ac:dyDescent="0.2">
      <c r="A382" s="64"/>
      <c r="B382" s="64"/>
      <c r="C382" s="61"/>
      <c r="D382" s="62"/>
      <c r="E382" s="59"/>
      <c r="F382" s="66">
        <f>IF(G382=1,0,IF(E382&gt;HORAS!$B$96,E382-HORAS!$B$96,))</f>
        <v>0</v>
      </c>
      <c r="G382" s="67">
        <f t="shared" si="171"/>
        <v>0</v>
      </c>
      <c r="H382" s="67">
        <f>IF(D382&gt;=HORAS!$B$103,1,0)</f>
        <v>0</v>
      </c>
      <c r="I382" s="68">
        <f t="shared" si="172"/>
        <v>0</v>
      </c>
      <c r="J382" s="68">
        <f>IF(I382&lt;=HORAS!$B$115,0,IF(I382&lt;=HORAS!$B$116,0.25,IF(I382&lt;=HORAS!$B$117,0.5,IF(I382&lt;=HORAS!$B$114,0.75,1))))</f>
        <v>0</v>
      </c>
      <c r="K382" s="69">
        <f>IF(G382=1,0,IF(E382&gt;HORAS!$B$97,E382-HORAS!$B$97,0))</f>
        <v>0</v>
      </c>
      <c r="L382" s="68">
        <f t="shared" si="173"/>
        <v>0</v>
      </c>
      <c r="M382" s="68">
        <f t="shared" si="174"/>
        <v>0</v>
      </c>
      <c r="N382" s="67">
        <f t="shared" si="175"/>
        <v>0</v>
      </c>
      <c r="O382" s="67">
        <f>IF(E382&lt;HORAS!$B$97,J382,0)</f>
        <v>0</v>
      </c>
      <c r="P382" s="67">
        <f t="shared" si="176"/>
        <v>0</v>
      </c>
      <c r="Q382" s="67">
        <f>IF(E382&gt;HORAS!$B$97,J382,0)</f>
        <v>0</v>
      </c>
      <c r="R382" s="67">
        <f t="shared" si="168"/>
        <v>0</v>
      </c>
      <c r="S382" s="67">
        <f t="shared" si="148"/>
        <v>0</v>
      </c>
      <c r="T382" s="67"/>
      <c r="U382" s="67">
        <f t="shared" si="149"/>
        <v>6</v>
      </c>
      <c r="V382" s="70" t="e">
        <f>VLOOKUP(C382,HORAS!$A$120:$A$137,1,FALSE)</f>
        <v>#N/A</v>
      </c>
      <c r="W382" s="67" t="b">
        <f t="shared" si="150"/>
        <v>1</v>
      </c>
      <c r="X382" s="59">
        <f t="shared" si="151"/>
        <v>0</v>
      </c>
      <c r="Y382" s="71">
        <f t="shared" si="152"/>
        <v>0</v>
      </c>
      <c r="Z382" s="71">
        <f t="shared" si="153"/>
        <v>0</v>
      </c>
      <c r="AA382" s="67">
        <f t="shared" si="154"/>
        <v>0</v>
      </c>
      <c r="AB382" s="67">
        <f t="shared" si="155"/>
        <v>0</v>
      </c>
      <c r="AC382" s="69">
        <f>IF(U382=7,IF(E382&gt;HORAS!$B$97,E382-HORAS!$B$97,0),IF(W382=FALSE,IF(E382&gt;HORAS!$B$97,E382-HORAS!$B$97,0),0))</f>
        <v>0</v>
      </c>
      <c r="AD382" s="71">
        <f t="shared" si="156"/>
        <v>0</v>
      </c>
      <c r="AE382" s="71">
        <f t="shared" si="157"/>
        <v>0</v>
      </c>
      <c r="AF382" s="68">
        <f>IF(AE382&lt;=HORAS!$B$115,0,IF(AE382&lt;=HORAS!$B$116,0.25,IF(AE382&lt;=HORAS!$B$117,0.5,IF(AE382&lt;=HORAS!$B$114,0.75,1))))</f>
        <v>0</v>
      </c>
      <c r="AG382" s="67">
        <f t="shared" si="158"/>
        <v>0</v>
      </c>
      <c r="AH382" s="67">
        <f>IF(AA382&gt;=8,IF(E382&lt;HORAS!$B$97,AF382,0),0)</f>
        <v>0</v>
      </c>
      <c r="AI382" s="67">
        <f>IF(E382&gt;=HORAS!$B$97,AF382,0)</f>
        <v>0</v>
      </c>
      <c r="AJ382" s="67">
        <f t="shared" si="177"/>
        <v>0</v>
      </c>
      <c r="AK382" s="67">
        <f t="shared" si="177"/>
        <v>0</v>
      </c>
      <c r="AL382" s="71">
        <f t="shared" si="159"/>
        <v>0</v>
      </c>
      <c r="AN382" s="59">
        <f t="shared" si="160"/>
        <v>0</v>
      </c>
      <c r="AO382" s="58">
        <f>IF(H382=1,IF(D382&lt;HORAS!$B$104,HORAS!$D$104-HORAS!$B$104,HORAS!$D$104-D382),0)</f>
        <v>0</v>
      </c>
      <c r="AP382" s="58">
        <f>IF(H382=1,IF(E382&gt;HORAS!$C$104,HORAS!$C$104,E382),0)</f>
        <v>0</v>
      </c>
      <c r="AQ382" s="58">
        <f t="shared" si="161"/>
        <v>0</v>
      </c>
      <c r="AR382" s="72">
        <f t="shared" si="162"/>
        <v>0</v>
      </c>
      <c r="AS382" s="72">
        <f t="shared" si="163"/>
        <v>0</v>
      </c>
      <c r="AT382" s="68">
        <f>IF(AS382&lt;=HORAS!$B$115,0,IF(AS382&lt;=HORAS!$B$116,0.25,IF(AS382&lt;=HORAS!$B$117,0.5,IF(AS382&lt;=HORAS!$B$114,0.75,1))))</f>
        <v>0</v>
      </c>
      <c r="AU382" s="67">
        <f t="shared" si="164"/>
        <v>0</v>
      </c>
      <c r="AV382" s="59">
        <f>IF(H382=1,IF(E382&gt;HORAS!$C$104,E382-HORAS!$C$104),0)</f>
        <v>0</v>
      </c>
      <c r="AW382" s="67">
        <f t="shared" si="165"/>
        <v>0</v>
      </c>
      <c r="AX382" s="67">
        <f t="shared" si="166"/>
        <v>0</v>
      </c>
      <c r="AY382" s="68">
        <f>IF(AX382&lt;=HORAS!$B$115,0,IF(AX382&lt;=HORAS!$B$116,0.25,IF(AX382&lt;=HORAS!$B$117,0.5,IF(AX382&lt;=HORAS!$B$114,0.75,1))))</f>
        <v>0</v>
      </c>
      <c r="AZ382" s="67">
        <f t="shared" si="167"/>
        <v>0</v>
      </c>
      <c r="BA382" s="67"/>
    </row>
    <row r="383" spans="1:53" s="72" customFormat="1" hidden="1" x14ac:dyDescent="0.2">
      <c r="A383" s="64"/>
      <c r="B383" s="64"/>
      <c r="C383" s="61"/>
      <c r="D383" s="62"/>
      <c r="E383" s="59"/>
      <c r="F383" s="66">
        <f>IF(G383=1,0,IF(E383&gt;HORAS!$B$96,E383-HORAS!$B$96,))</f>
        <v>0</v>
      </c>
      <c r="G383" s="67">
        <f t="shared" si="171"/>
        <v>0</v>
      </c>
      <c r="H383" s="67">
        <f>IF(D383&gt;=HORAS!$B$103,1,0)</f>
        <v>0</v>
      </c>
      <c r="I383" s="68">
        <f t="shared" si="172"/>
        <v>0</v>
      </c>
      <c r="J383" s="68">
        <f>IF(I383&lt;=HORAS!$B$115,0,IF(I383&lt;=HORAS!$B$116,0.25,IF(I383&lt;=HORAS!$B$117,0.5,IF(I383&lt;=HORAS!$B$114,0.75,1))))</f>
        <v>0</v>
      </c>
      <c r="K383" s="69">
        <f>IF(G383=1,0,IF(E383&gt;HORAS!$B$97,E383-HORAS!$B$97,0))</f>
        <v>0</v>
      </c>
      <c r="L383" s="68">
        <f t="shared" si="173"/>
        <v>0</v>
      </c>
      <c r="M383" s="68">
        <f t="shared" si="174"/>
        <v>0</v>
      </c>
      <c r="N383" s="67">
        <f t="shared" si="175"/>
        <v>0</v>
      </c>
      <c r="O383" s="67">
        <f>IF(E383&lt;HORAS!$B$97,J383,0)</f>
        <v>0</v>
      </c>
      <c r="P383" s="67">
        <f t="shared" si="176"/>
        <v>0</v>
      </c>
      <c r="Q383" s="67">
        <f>IF(E383&gt;HORAS!$B$97,J383,0)</f>
        <v>0</v>
      </c>
      <c r="R383" s="67">
        <f t="shared" si="168"/>
        <v>0</v>
      </c>
      <c r="S383" s="67">
        <f t="shared" ref="S383:S446" si="178">P383+Q383</f>
        <v>0</v>
      </c>
      <c r="T383" s="67"/>
      <c r="U383" s="67">
        <f t="shared" ref="U383:U446" si="179">WEEKDAY(C383,2)</f>
        <v>6</v>
      </c>
      <c r="V383" s="70" t="e">
        <f>VLOOKUP(C383,HORAS!$A$120:$A$137,1,FALSE)</f>
        <v>#N/A</v>
      </c>
      <c r="W383" s="67" t="b">
        <f t="shared" ref="W383:W446" si="180">ISERROR(V383)</f>
        <v>1</v>
      </c>
      <c r="X383" s="59">
        <f t="shared" ref="X383:X446" si="181">IF(U383=7,E383-D383,IF(W383=FALSE,E383-D383,0))</f>
        <v>0</v>
      </c>
      <c r="Y383" s="71">
        <f t="shared" ref="Y383:Y446" si="182">HOUR(X383)</f>
        <v>0</v>
      </c>
      <c r="Z383" s="71">
        <f t="shared" ref="Z383:Z446" si="183">MINUTE(X383)</f>
        <v>0</v>
      </c>
      <c r="AA383" s="67">
        <f t="shared" ref="AA383:AA446" si="184">IF(Y383&lt;8,Y383,8)</f>
        <v>0</v>
      </c>
      <c r="AB383" s="67">
        <f t="shared" ref="AB383:AB446" si="185">IF(Y383&gt;=8,Y383-AA383,0)</f>
        <v>0</v>
      </c>
      <c r="AC383" s="69">
        <f>IF(U383=7,IF(E383&gt;HORAS!$B$97,E383-HORAS!$B$97,0),IF(W383=FALSE,IF(E383&gt;HORAS!$B$97,E383-HORAS!$B$97,0),0))</f>
        <v>0</v>
      </c>
      <c r="AD383" s="71">
        <f t="shared" ref="AD383:AD446" si="186">HOUR(AC383)</f>
        <v>0</v>
      </c>
      <c r="AE383" s="71">
        <f t="shared" ref="AE383:AE446" si="187">MINUTE(AC383)</f>
        <v>0</v>
      </c>
      <c r="AF383" s="68">
        <f>IF(AE383&lt;=HORAS!$B$115,0,IF(AE383&lt;=HORAS!$B$116,0.25,IF(AE383&lt;=HORAS!$B$117,0.5,IF(AE383&lt;=HORAS!$B$114,0.75,1))))</f>
        <v>0</v>
      </c>
      <c r="AG383" s="67">
        <f t="shared" ref="AG383:AG446" si="188">IF(AA383&lt;8,AF383,0)</f>
        <v>0</v>
      </c>
      <c r="AH383" s="67">
        <f>IF(AA383&gt;=8,IF(E383&lt;HORAS!$B$97,AF383,0),0)</f>
        <v>0</v>
      </c>
      <c r="AI383" s="67">
        <f>IF(E383&gt;=HORAS!$B$97,AF383,0)</f>
        <v>0</v>
      </c>
      <c r="AJ383" s="67">
        <f t="shared" si="177"/>
        <v>0</v>
      </c>
      <c r="AK383" s="67">
        <f t="shared" si="177"/>
        <v>0</v>
      </c>
      <c r="AL383" s="71">
        <f t="shared" ref="AL383:AL446" si="189">AD383+AI383</f>
        <v>0</v>
      </c>
      <c r="AN383" s="59">
        <f t="shared" ref="AN383:AN446" si="190">IF(H383=1,E383-(D383-12),0)</f>
        <v>0</v>
      </c>
      <c r="AO383" s="58">
        <f>IF(H383=1,IF(D383&lt;HORAS!$B$104,HORAS!$D$104-HORAS!$B$104,HORAS!$D$104-D383),0)</f>
        <v>0</v>
      </c>
      <c r="AP383" s="58">
        <f>IF(H383=1,IF(E383&gt;HORAS!$C$104,HORAS!$C$104,E383),0)</f>
        <v>0</v>
      </c>
      <c r="AQ383" s="58">
        <f t="shared" ref="AQ383:AQ446" si="191">AO383+AP383</f>
        <v>0</v>
      </c>
      <c r="AR383" s="72">
        <f t="shared" ref="AR383:AR446" si="192">HOUR(AQ383)</f>
        <v>0</v>
      </c>
      <c r="AS383" s="72">
        <f t="shared" ref="AS383:AS446" si="193">MINUTE(AQ383)</f>
        <v>0</v>
      </c>
      <c r="AT383" s="68">
        <f>IF(AS383&lt;=HORAS!$B$115,0,IF(AS383&lt;=HORAS!$B$116,0.25,IF(AS383&lt;=HORAS!$B$117,0.5,IF(AS383&lt;=HORAS!$B$114,0.75,1))))</f>
        <v>0</v>
      </c>
      <c r="AU383" s="67">
        <f t="shared" ref="AU383:AU446" si="194">AR383+AT383</f>
        <v>0</v>
      </c>
      <c r="AV383" s="59">
        <f>IF(H383=1,IF(E383&gt;HORAS!$C$104,E383-HORAS!$C$104),0)</f>
        <v>0</v>
      </c>
      <c r="AW383" s="67">
        <f t="shared" ref="AW383:AW446" si="195">HOUR(AV383)</f>
        <v>0</v>
      </c>
      <c r="AX383" s="67">
        <f t="shared" ref="AX383:AX446" si="196">MINUTE(AV383)</f>
        <v>0</v>
      </c>
      <c r="AY383" s="68">
        <f>IF(AX383&lt;=HORAS!$B$115,0,IF(AX383&lt;=HORAS!$B$116,0.25,IF(AX383&lt;=HORAS!$B$117,0.5,IF(AX383&lt;=HORAS!$B$114,0.75,1))))</f>
        <v>0</v>
      </c>
      <c r="AZ383" s="67">
        <f t="shared" ref="AZ383:AZ446" si="197">AW383+AY383</f>
        <v>0</v>
      </c>
      <c r="BA383" s="67"/>
    </row>
    <row r="384" spans="1:53" s="72" customFormat="1" hidden="1" x14ac:dyDescent="0.2">
      <c r="A384" s="64"/>
      <c r="B384" s="64"/>
      <c r="C384" s="61"/>
      <c r="D384" s="62"/>
      <c r="E384" s="59"/>
      <c r="F384" s="66">
        <f>IF(G384=1,0,IF(E384&gt;HORAS!$B$96,E384-HORAS!$B$96,))</f>
        <v>0</v>
      </c>
      <c r="G384" s="67">
        <f t="shared" si="171"/>
        <v>0</v>
      </c>
      <c r="H384" s="67">
        <f>IF(D384&gt;=HORAS!$B$103,1,0)</f>
        <v>0</v>
      </c>
      <c r="I384" s="68">
        <f t="shared" si="172"/>
        <v>0</v>
      </c>
      <c r="J384" s="68">
        <f>IF(I384&lt;=HORAS!$B$115,0,IF(I384&lt;=HORAS!$B$116,0.25,IF(I384&lt;=HORAS!$B$117,0.5,IF(I384&lt;=HORAS!$B$114,0.75,1))))</f>
        <v>0</v>
      </c>
      <c r="K384" s="69">
        <f>IF(G384=1,0,IF(E384&gt;HORAS!$B$97,E384-HORAS!$B$97,0))</f>
        <v>0</v>
      </c>
      <c r="L384" s="68">
        <f t="shared" si="173"/>
        <v>0</v>
      </c>
      <c r="M384" s="68">
        <f t="shared" si="174"/>
        <v>0</v>
      </c>
      <c r="N384" s="67">
        <f t="shared" si="175"/>
        <v>0</v>
      </c>
      <c r="O384" s="67">
        <f>IF(E384&lt;HORAS!$B$97,J384,0)</f>
        <v>0</v>
      </c>
      <c r="P384" s="67">
        <f t="shared" si="176"/>
        <v>0</v>
      </c>
      <c r="Q384" s="67">
        <f>IF(E384&gt;HORAS!$B$97,J384,0)</f>
        <v>0</v>
      </c>
      <c r="R384" s="67">
        <f t="shared" si="168"/>
        <v>0</v>
      </c>
      <c r="S384" s="67">
        <f t="shared" si="178"/>
        <v>0</v>
      </c>
      <c r="T384" s="67"/>
      <c r="U384" s="67">
        <f t="shared" si="179"/>
        <v>6</v>
      </c>
      <c r="V384" s="70" t="e">
        <f>VLOOKUP(C384,HORAS!$A$120:$A$137,1,FALSE)</f>
        <v>#N/A</v>
      </c>
      <c r="W384" s="67" t="b">
        <f t="shared" si="180"/>
        <v>1</v>
      </c>
      <c r="X384" s="59">
        <f t="shared" si="181"/>
        <v>0</v>
      </c>
      <c r="Y384" s="71">
        <f t="shared" si="182"/>
        <v>0</v>
      </c>
      <c r="Z384" s="71">
        <f t="shared" si="183"/>
        <v>0</v>
      </c>
      <c r="AA384" s="67">
        <f t="shared" si="184"/>
        <v>0</v>
      </c>
      <c r="AB384" s="67">
        <f t="shared" si="185"/>
        <v>0</v>
      </c>
      <c r="AC384" s="69">
        <f>IF(U384=7,IF(E384&gt;HORAS!$B$97,E384-HORAS!$B$97,0),IF(W384=FALSE,IF(E384&gt;HORAS!$B$97,E384-HORAS!$B$97,0),0))</f>
        <v>0</v>
      </c>
      <c r="AD384" s="71">
        <f t="shared" si="186"/>
        <v>0</v>
      </c>
      <c r="AE384" s="71">
        <f t="shared" si="187"/>
        <v>0</v>
      </c>
      <c r="AF384" s="68">
        <f>IF(AE384&lt;=HORAS!$B$115,0,IF(AE384&lt;=HORAS!$B$116,0.25,IF(AE384&lt;=HORAS!$B$117,0.5,IF(AE384&lt;=HORAS!$B$114,0.75,1))))</f>
        <v>0</v>
      </c>
      <c r="AG384" s="67">
        <f t="shared" si="188"/>
        <v>0</v>
      </c>
      <c r="AH384" s="67">
        <f>IF(AA384&gt;=8,IF(E384&lt;HORAS!$B$97,AF384,0),0)</f>
        <v>0</v>
      </c>
      <c r="AI384" s="67">
        <f>IF(E384&gt;=HORAS!$B$97,AF384,0)</f>
        <v>0</v>
      </c>
      <c r="AJ384" s="67">
        <f t="shared" si="177"/>
        <v>0</v>
      </c>
      <c r="AK384" s="67">
        <f t="shared" si="177"/>
        <v>0</v>
      </c>
      <c r="AL384" s="71">
        <f t="shared" si="189"/>
        <v>0</v>
      </c>
      <c r="AN384" s="59">
        <f t="shared" si="190"/>
        <v>0</v>
      </c>
      <c r="AO384" s="58">
        <f>IF(H384=1,IF(D384&lt;HORAS!$B$104,HORAS!$D$104-HORAS!$B$104,HORAS!$D$104-D384),0)</f>
        <v>0</v>
      </c>
      <c r="AP384" s="58">
        <f>IF(H384=1,IF(E384&gt;HORAS!$C$104,HORAS!$C$104,E384),0)</f>
        <v>0</v>
      </c>
      <c r="AQ384" s="58">
        <f t="shared" si="191"/>
        <v>0</v>
      </c>
      <c r="AR384" s="72">
        <f t="shared" si="192"/>
        <v>0</v>
      </c>
      <c r="AS384" s="72">
        <f t="shared" si="193"/>
        <v>0</v>
      </c>
      <c r="AT384" s="68">
        <f>IF(AS384&lt;=HORAS!$B$115,0,IF(AS384&lt;=HORAS!$B$116,0.25,IF(AS384&lt;=HORAS!$B$117,0.5,IF(AS384&lt;=HORAS!$B$114,0.75,1))))</f>
        <v>0</v>
      </c>
      <c r="AU384" s="67">
        <f t="shared" si="194"/>
        <v>0</v>
      </c>
      <c r="AV384" s="59">
        <f>IF(H384=1,IF(E384&gt;HORAS!$C$104,E384-HORAS!$C$104),0)</f>
        <v>0</v>
      </c>
      <c r="AW384" s="67">
        <f t="shared" si="195"/>
        <v>0</v>
      </c>
      <c r="AX384" s="67">
        <f t="shared" si="196"/>
        <v>0</v>
      </c>
      <c r="AY384" s="68">
        <f>IF(AX384&lt;=HORAS!$B$115,0,IF(AX384&lt;=HORAS!$B$116,0.25,IF(AX384&lt;=HORAS!$B$117,0.5,IF(AX384&lt;=HORAS!$B$114,0.75,1))))</f>
        <v>0</v>
      </c>
      <c r="AZ384" s="67">
        <f t="shared" si="197"/>
        <v>0</v>
      </c>
      <c r="BA384" s="67"/>
    </row>
    <row r="385" spans="1:53" s="72" customFormat="1" hidden="1" x14ac:dyDescent="0.2">
      <c r="A385" s="64"/>
      <c r="B385" s="64"/>
      <c r="C385" s="61"/>
      <c r="D385" s="62"/>
      <c r="E385" s="59"/>
      <c r="F385" s="66">
        <f>IF(G385=1,0,IF(E385&gt;HORAS!$B$96,E385-HORAS!$B$96,))</f>
        <v>0</v>
      </c>
      <c r="G385" s="67">
        <f t="shared" si="171"/>
        <v>0</v>
      </c>
      <c r="H385" s="67">
        <f>IF(D385&gt;=HORAS!$B$103,1,0)</f>
        <v>0</v>
      </c>
      <c r="I385" s="68">
        <f t="shared" si="172"/>
        <v>0</v>
      </c>
      <c r="J385" s="68">
        <f>IF(I385&lt;=HORAS!$B$115,0,IF(I385&lt;=HORAS!$B$116,0.25,IF(I385&lt;=HORAS!$B$117,0.5,IF(I385&lt;=HORAS!$B$114,0.75,1))))</f>
        <v>0</v>
      </c>
      <c r="K385" s="69">
        <f>IF(G385=1,0,IF(E385&gt;HORAS!$B$97,E385-HORAS!$B$97,0))</f>
        <v>0</v>
      </c>
      <c r="L385" s="68">
        <f t="shared" si="173"/>
        <v>0</v>
      </c>
      <c r="M385" s="68">
        <f t="shared" si="174"/>
        <v>0</v>
      </c>
      <c r="N385" s="67">
        <f t="shared" si="175"/>
        <v>0</v>
      </c>
      <c r="O385" s="67">
        <f>IF(E385&lt;HORAS!$B$97,J385,0)</f>
        <v>0</v>
      </c>
      <c r="P385" s="67">
        <f t="shared" si="176"/>
        <v>0</v>
      </c>
      <c r="Q385" s="67">
        <f>IF(E385&gt;HORAS!$B$97,J385,0)</f>
        <v>0</v>
      </c>
      <c r="R385" s="67">
        <f t="shared" si="168"/>
        <v>0</v>
      </c>
      <c r="S385" s="67">
        <f t="shared" si="178"/>
        <v>0</v>
      </c>
      <c r="T385" s="67"/>
      <c r="U385" s="67">
        <f t="shared" si="179"/>
        <v>6</v>
      </c>
      <c r="V385" s="70" t="e">
        <f>VLOOKUP(C385,HORAS!$A$120:$A$137,1,FALSE)</f>
        <v>#N/A</v>
      </c>
      <c r="W385" s="67" t="b">
        <f t="shared" si="180"/>
        <v>1</v>
      </c>
      <c r="X385" s="59">
        <f t="shared" si="181"/>
        <v>0</v>
      </c>
      <c r="Y385" s="71">
        <f t="shared" si="182"/>
        <v>0</v>
      </c>
      <c r="Z385" s="71">
        <f t="shared" si="183"/>
        <v>0</v>
      </c>
      <c r="AA385" s="67">
        <f t="shared" si="184"/>
        <v>0</v>
      </c>
      <c r="AB385" s="67">
        <f t="shared" si="185"/>
        <v>0</v>
      </c>
      <c r="AC385" s="69">
        <f>IF(U385=7,IF(E385&gt;HORAS!$B$97,E385-HORAS!$B$97,0),IF(W385=FALSE,IF(E385&gt;HORAS!$B$97,E385-HORAS!$B$97,0),0))</f>
        <v>0</v>
      </c>
      <c r="AD385" s="71">
        <f t="shared" si="186"/>
        <v>0</v>
      </c>
      <c r="AE385" s="71">
        <f t="shared" si="187"/>
        <v>0</v>
      </c>
      <c r="AF385" s="68">
        <f>IF(AE385&lt;=HORAS!$B$115,0,IF(AE385&lt;=HORAS!$B$116,0.25,IF(AE385&lt;=HORAS!$B$117,0.5,IF(AE385&lt;=HORAS!$B$114,0.75,1))))</f>
        <v>0</v>
      </c>
      <c r="AG385" s="67">
        <f t="shared" si="188"/>
        <v>0</v>
      </c>
      <c r="AH385" s="67">
        <f>IF(AA385&gt;=8,IF(E385&lt;HORAS!$B$97,AF385,0),0)</f>
        <v>0</v>
      </c>
      <c r="AI385" s="67">
        <f>IF(E385&gt;=HORAS!$B$97,AF385,0)</f>
        <v>0</v>
      </c>
      <c r="AJ385" s="67">
        <f t="shared" si="177"/>
        <v>0</v>
      </c>
      <c r="AK385" s="67">
        <f t="shared" si="177"/>
        <v>0</v>
      </c>
      <c r="AL385" s="71">
        <f t="shared" si="189"/>
        <v>0</v>
      </c>
      <c r="AN385" s="59">
        <f t="shared" si="190"/>
        <v>0</v>
      </c>
      <c r="AO385" s="58">
        <f>IF(H385=1,IF(D385&lt;HORAS!$B$104,HORAS!$D$104-HORAS!$B$104,HORAS!$D$104-D385),0)</f>
        <v>0</v>
      </c>
      <c r="AP385" s="58">
        <f>IF(H385=1,IF(E385&gt;HORAS!$C$104,HORAS!$C$104,E385),0)</f>
        <v>0</v>
      </c>
      <c r="AQ385" s="58">
        <f t="shared" si="191"/>
        <v>0</v>
      </c>
      <c r="AR385" s="72">
        <f t="shared" si="192"/>
        <v>0</v>
      </c>
      <c r="AS385" s="72">
        <f t="shared" si="193"/>
        <v>0</v>
      </c>
      <c r="AT385" s="68">
        <f>IF(AS385&lt;=HORAS!$B$115,0,IF(AS385&lt;=HORAS!$B$116,0.25,IF(AS385&lt;=HORAS!$B$117,0.5,IF(AS385&lt;=HORAS!$B$114,0.75,1))))</f>
        <v>0</v>
      </c>
      <c r="AU385" s="67">
        <f t="shared" si="194"/>
        <v>0</v>
      </c>
      <c r="AV385" s="59">
        <f>IF(H385=1,IF(E385&gt;HORAS!$C$104,E385-HORAS!$C$104),0)</f>
        <v>0</v>
      </c>
      <c r="AW385" s="67">
        <f t="shared" si="195"/>
        <v>0</v>
      </c>
      <c r="AX385" s="67">
        <f t="shared" si="196"/>
        <v>0</v>
      </c>
      <c r="AY385" s="68">
        <f>IF(AX385&lt;=HORAS!$B$115,0,IF(AX385&lt;=HORAS!$B$116,0.25,IF(AX385&lt;=HORAS!$B$117,0.5,IF(AX385&lt;=HORAS!$B$114,0.75,1))))</f>
        <v>0</v>
      </c>
      <c r="AZ385" s="67">
        <f t="shared" si="197"/>
        <v>0</v>
      </c>
      <c r="BA385" s="67"/>
    </row>
    <row r="386" spans="1:53" s="72" customFormat="1" hidden="1" x14ac:dyDescent="0.2">
      <c r="A386" s="64"/>
      <c r="B386" s="64"/>
      <c r="C386" s="61"/>
      <c r="D386" s="62"/>
      <c r="E386" s="63"/>
      <c r="F386" s="66">
        <f>IF(G386=1,0,IF(E386&gt;HORAS!$B$96,E386-HORAS!$B$96,))</f>
        <v>0</v>
      </c>
      <c r="G386" s="67">
        <f t="shared" si="171"/>
        <v>0</v>
      </c>
      <c r="H386" s="67">
        <f>IF(D386&gt;=HORAS!$B$103,1,0)</f>
        <v>0</v>
      </c>
      <c r="I386" s="68">
        <f t="shared" si="172"/>
        <v>0</v>
      </c>
      <c r="J386" s="68">
        <f>IF(I386&lt;=HORAS!$B$115,0,IF(I386&lt;=HORAS!$B$116,0.25,IF(I386&lt;=HORAS!$B$117,0.5,IF(I386&lt;=HORAS!$B$114,0.75,1))))</f>
        <v>0</v>
      </c>
      <c r="K386" s="69">
        <f>IF(G386=1,0,IF(E386&gt;HORAS!$B$97,E386-HORAS!$B$97,0))</f>
        <v>0</v>
      </c>
      <c r="L386" s="68">
        <f t="shared" si="173"/>
        <v>0</v>
      </c>
      <c r="M386" s="68">
        <f t="shared" si="174"/>
        <v>0</v>
      </c>
      <c r="N386" s="67">
        <f t="shared" si="175"/>
        <v>0</v>
      </c>
      <c r="O386" s="67">
        <f>IF(E386&lt;HORAS!$B$97,J386,0)</f>
        <v>0</v>
      </c>
      <c r="P386" s="67">
        <f t="shared" si="176"/>
        <v>0</v>
      </c>
      <c r="Q386" s="67">
        <f>IF(E386&gt;HORAS!$B$97,J386,0)</f>
        <v>0</v>
      </c>
      <c r="R386" s="67">
        <f t="shared" si="168"/>
        <v>0</v>
      </c>
      <c r="S386" s="67">
        <f t="shared" si="178"/>
        <v>0</v>
      </c>
      <c r="T386" s="67"/>
      <c r="U386" s="67">
        <f t="shared" si="179"/>
        <v>6</v>
      </c>
      <c r="V386" s="70" t="e">
        <f>VLOOKUP(C386,HORAS!$A$120:$A$137,1,FALSE)</f>
        <v>#N/A</v>
      </c>
      <c r="W386" s="67" t="b">
        <f t="shared" si="180"/>
        <v>1</v>
      </c>
      <c r="X386" s="59">
        <f t="shared" si="181"/>
        <v>0</v>
      </c>
      <c r="Y386" s="71">
        <f t="shared" si="182"/>
        <v>0</v>
      </c>
      <c r="Z386" s="71">
        <f t="shared" si="183"/>
        <v>0</v>
      </c>
      <c r="AA386" s="67">
        <f t="shared" si="184"/>
        <v>0</v>
      </c>
      <c r="AB386" s="67">
        <f t="shared" si="185"/>
        <v>0</v>
      </c>
      <c r="AC386" s="69">
        <f>IF(U386=7,IF(E386&gt;HORAS!$B$97,E386-HORAS!$B$97,0),IF(W386=FALSE,IF(E386&gt;HORAS!$B$97,E386-HORAS!$B$97,0),0))</f>
        <v>0</v>
      </c>
      <c r="AD386" s="71">
        <f t="shared" si="186"/>
        <v>0</v>
      </c>
      <c r="AE386" s="71">
        <f t="shared" si="187"/>
        <v>0</v>
      </c>
      <c r="AF386" s="68">
        <f>IF(AE386&lt;=HORAS!$B$115,0,IF(AE386&lt;=HORAS!$B$116,0.25,IF(AE386&lt;=HORAS!$B$117,0.5,IF(AE386&lt;=HORAS!$B$114,0.75,1))))</f>
        <v>0</v>
      </c>
      <c r="AG386" s="67">
        <f t="shared" si="188"/>
        <v>0</v>
      </c>
      <c r="AH386" s="67">
        <f>IF(AA386&gt;=8,IF(E386&lt;HORAS!$B$97,AF386,0),0)</f>
        <v>0</v>
      </c>
      <c r="AI386" s="67">
        <f>IF(E386&gt;=HORAS!$B$97,AF386,0)</f>
        <v>0</v>
      </c>
      <c r="AJ386" s="67">
        <f t="shared" si="177"/>
        <v>0</v>
      </c>
      <c r="AK386" s="67">
        <f t="shared" si="177"/>
        <v>0</v>
      </c>
      <c r="AL386" s="71">
        <f t="shared" si="189"/>
        <v>0</v>
      </c>
      <c r="AN386" s="59">
        <f t="shared" si="190"/>
        <v>0</v>
      </c>
      <c r="AO386" s="58">
        <f>IF(H386=1,IF(D386&lt;HORAS!$B$104,HORAS!$D$104-HORAS!$B$104,HORAS!$D$104-D386),0)</f>
        <v>0</v>
      </c>
      <c r="AP386" s="58">
        <f>IF(H386=1,IF(E386&gt;HORAS!$C$104,HORAS!$C$104,E386),0)</f>
        <v>0</v>
      </c>
      <c r="AQ386" s="58">
        <f t="shared" si="191"/>
        <v>0</v>
      </c>
      <c r="AR386" s="72">
        <f t="shared" si="192"/>
        <v>0</v>
      </c>
      <c r="AS386" s="72">
        <f t="shared" si="193"/>
        <v>0</v>
      </c>
      <c r="AT386" s="68">
        <f>IF(AS386&lt;=HORAS!$B$115,0,IF(AS386&lt;=HORAS!$B$116,0.25,IF(AS386&lt;=HORAS!$B$117,0.5,IF(AS386&lt;=HORAS!$B$114,0.75,1))))</f>
        <v>0</v>
      </c>
      <c r="AU386" s="67">
        <f t="shared" si="194"/>
        <v>0</v>
      </c>
      <c r="AV386" s="59">
        <f>IF(H386=1,IF(E386&gt;HORAS!$C$104,E386-HORAS!$C$104),0)</f>
        <v>0</v>
      </c>
      <c r="AW386" s="67">
        <f t="shared" si="195"/>
        <v>0</v>
      </c>
      <c r="AX386" s="67">
        <f t="shared" si="196"/>
        <v>0</v>
      </c>
      <c r="AY386" s="68">
        <f>IF(AX386&lt;=HORAS!$B$115,0,IF(AX386&lt;=HORAS!$B$116,0.25,IF(AX386&lt;=HORAS!$B$117,0.5,IF(AX386&lt;=HORAS!$B$114,0.75,1))))</f>
        <v>0</v>
      </c>
      <c r="AZ386" s="67">
        <f t="shared" si="197"/>
        <v>0</v>
      </c>
      <c r="BA386" s="67"/>
    </row>
    <row r="387" spans="1:53" s="72" customFormat="1" hidden="1" x14ac:dyDescent="0.2">
      <c r="A387" s="64"/>
      <c r="B387" s="64"/>
      <c r="C387" s="61"/>
      <c r="D387" s="62"/>
      <c r="E387" s="64"/>
      <c r="F387" s="66">
        <f>IF(G387=1,0,IF(E387&gt;HORAS!$B$96,E387-HORAS!$B$96,))</f>
        <v>0</v>
      </c>
      <c r="G387" s="67">
        <f t="shared" si="171"/>
        <v>0</v>
      </c>
      <c r="H387" s="67">
        <f>IF(D387&gt;=HORAS!$B$103,1,0)</f>
        <v>0</v>
      </c>
      <c r="I387" s="68">
        <f t="shared" si="172"/>
        <v>0</v>
      </c>
      <c r="J387" s="68">
        <f>IF(I387&lt;=HORAS!$B$115,0,IF(I387&lt;=HORAS!$B$116,0.25,IF(I387&lt;=HORAS!$B$117,0.5,IF(I387&lt;=HORAS!$B$114,0.75,1))))</f>
        <v>0</v>
      </c>
      <c r="K387" s="69">
        <f>IF(G387=1,0,IF(E387&gt;HORAS!$B$97,E387-HORAS!$B$97,0))</f>
        <v>0</v>
      </c>
      <c r="L387" s="68">
        <f t="shared" si="173"/>
        <v>0</v>
      </c>
      <c r="M387" s="68">
        <f t="shared" si="174"/>
        <v>0</v>
      </c>
      <c r="N387" s="67">
        <f t="shared" si="175"/>
        <v>0</v>
      </c>
      <c r="O387" s="67">
        <f>IF(E387&lt;HORAS!$B$97,J387,0)</f>
        <v>0</v>
      </c>
      <c r="P387" s="67">
        <f t="shared" si="176"/>
        <v>0</v>
      </c>
      <c r="Q387" s="67">
        <f>IF(E387&gt;HORAS!$B$97,J387,0)</f>
        <v>0</v>
      </c>
      <c r="R387" s="67">
        <f t="shared" si="168"/>
        <v>0</v>
      </c>
      <c r="S387" s="67">
        <f t="shared" si="178"/>
        <v>0</v>
      </c>
      <c r="T387" s="67"/>
      <c r="U387" s="67">
        <f t="shared" si="179"/>
        <v>6</v>
      </c>
      <c r="V387" s="70" t="e">
        <f>VLOOKUP(C387,HORAS!$A$120:$A$137,1,FALSE)</f>
        <v>#N/A</v>
      </c>
      <c r="W387" s="67" t="b">
        <f t="shared" si="180"/>
        <v>1</v>
      </c>
      <c r="X387" s="59">
        <f t="shared" si="181"/>
        <v>0</v>
      </c>
      <c r="Y387" s="71">
        <f t="shared" si="182"/>
        <v>0</v>
      </c>
      <c r="Z387" s="71">
        <f t="shared" si="183"/>
        <v>0</v>
      </c>
      <c r="AA387" s="67">
        <f t="shared" si="184"/>
        <v>0</v>
      </c>
      <c r="AB387" s="67">
        <f t="shared" si="185"/>
        <v>0</v>
      </c>
      <c r="AC387" s="69">
        <f>IF(U387=7,IF(E387&gt;HORAS!$B$97,E387-HORAS!$B$97,0),IF(W387=FALSE,IF(E387&gt;HORAS!$B$97,E387-HORAS!$B$97,0),0))</f>
        <v>0</v>
      </c>
      <c r="AD387" s="71">
        <f t="shared" si="186"/>
        <v>0</v>
      </c>
      <c r="AE387" s="71">
        <f t="shared" si="187"/>
        <v>0</v>
      </c>
      <c r="AF387" s="68">
        <f>IF(AE387&lt;=HORAS!$B$115,0,IF(AE387&lt;=HORAS!$B$116,0.25,IF(AE387&lt;=HORAS!$B$117,0.5,IF(AE387&lt;=HORAS!$B$114,0.75,1))))</f>
        <v>0</v>
      </c>
      <c r="AG387" s="67">
        <f t="shared" si="188"/>
        <v>0</v>
      </c>
      <c r="AH387" s="67">
        <f>IF(AA387&gt;=8,IF(E387&lt;HORAS!$B$97,AF387,0),0)</f>
        <v>0</v>
      </c>
      <c r="AI387" s="67">
        <f>IF(E387&gt;=HORAS!$B$97,AF387,0)</f>
        <v>0</v>
      </c>
      <c r="AJ387" s="67">
        <f t="shared" si="177"/>
        <v>0</v>
      </c>
      <c r="AK387" s="67">
        <f t="shared" si="177"/>
        <v>0</v>
      </c>
      <c r="AL387" s="71">
        <f t="shared" si="189"/>
        <v>0</v>
      </c>
      <c r="AN387" s="59">
        <f t="shared" si="190"/>
        <v>0</v>
      </c>
      <c r="AO387" s="58">
        <f>IF(H387=1,IF(D387&lt;HORAS!$B$104,HORAS!$D$104-HORAS!$B$104,HORAS!$D$104-D387),0)</f>
        <v>0</v>
      </c>
      <c r="AP387" s="58">
        <f>IF(H387=1,IF(E387&gt;HORAS!$C$104,HORAS!$C$104,E387),0)</f>
        <v>0</v>
      </c>
      <c r="AQ387" s="58">
        <f t="shared" si="191"/>
        <v>0</v>
      </c>
      <c r="AR387" s="72">
        <f t="shared" si="192"/>
        <v>0</v>
      </c>
      <c r="AS387" s="72">
        <f t="shared" si="193"/>
        <v>0</v>
      </c>
      <c r="AT387" s="68">
        <f>IF(AS387&lt;=HORAS!$B$115,0,IF(AS387&lt;=HORAS!$B$116,0.25,IF(AS387&lt;=HORAS!$B$117,0.5,IF(AS387&lt;=HORAS!$B$114,0.75,1))))</f>
        <v>0</v>
      </c>
      <c r="AU387" s="67">
        <f t="shared" si="194"/>
        <v>0</v>
      </c>
      <c r="AV387" s="59">
        <f>IF(H387=1,IF(E387&gt;HORAS!$C$104,E387-HORAS!$C$104),0)</f>
        <v>0</v>
      </c>
      <c r="AW387" s="67">
        <f t="shared" si="195"/>
        <v>0</v>
      </c>
      <c r="AX387" s="67">
        <f t="shared" si="196"/>
        <v>0</v>
      </c>
      <c r="AY387" s="68">
        <f>IF(AX387&lt;=HORAS!$B$115,0,IF(AX387&lt;=HORAS!$B$116,0.25,IF(AX387&lt;=HORAS!$B$117,0.5,IF(AX387&lt;=HORAS!$B$114,0.75,1))))</f>
        <v>0</v>
      </c>
      <c r="AZ387" s="67">
        <f t="shared" si="197"/>
        <v>0</v>
      </c>
      <c r="BA387" s="67"/>
    </row>
    <row r="388" spans="1:53" s="72" customFormat="1" hidden="1" x14ac:dyDescent="0.2">
      <c r="A388" s="64"/>
      <c r="B388" s="64"/>
      <c r="C388" s="61"/>
      <c r="D388" s="62"/>
      <c r="E388" s="59"/>
      <c r="F388" s="66">
        <f>IF(G388=1,0,IF(E388&gt;HORAS!$B$96,E388-HORAS!$B$96,))</f>
        <v>0</v>
      </c>
      <c r="G388" s="67">
        <f t="shared" si="171"/>
        <v>0</v>
      </c>
      <c r="H388" s="67">
        <f>IF(D388&gt;=HORAS!$B$103,1,0)</f>
        <v>0</v>
      </c>
      <c r="I388" s="68">
        <f t="shared" si="172"/>
        <v>0</v>
      </c>
      <c r="J388" s="68">
        <f>IF(I388&lt;=HORAS!$B$115,0,IF(I388&lt;=HORAS!$B$116,0.25,IF(I388&lt;=HORAS!$B$117,0.5,IF(I388&lt;=HORAS!$B$114,0.75,1))))</f>
        <v>0</v>
      </c>
      <c r="K388" s="69">
        <f>IF(G388=1,0,IF(E388&gt;HORAS!$B$97,E388-HORAS!$B$97,0))</f>
        <v>0</v>
      </c>
      <c r="L388" s="68">
        <f t="shared" si="173"/>
        <v>0</v>
      </c>
      <c r="M388" s="68">
        <f t="shared" si="174"/>
        <v>0</v>
      </c>
      <c r="N388" s="67">
        <f t="shared" si="175"/>
        <v>0</v>
      </c>
      <c r="O388" s="67">
        <f>IF(E388&lt;HORAS!$B$97,J388,0)</f>
        <v>0</v>
      </c>
      <c r="P388" s="67">
        <f t="shared" si="176"/>
        <v>0</v>
      </c>
      <c r="Q388" s="67">
        <f>IF(E388&gt;HORAS!$B$97,J388,0)</f>
        <v>0</v>
      </c>
      <c r="R388" s="67">
        <f t="shared" ref="R388:R451" si="198">N388+O388</f>
        <v>0</v>
      </c>
      <c r="S388" s="67">
        <f t="shared" si="178"/>
        <v>0</v>
      </c>
      <c r="T388" s="67"/>
      <c r="U388" s="67">
        <f t="shared" si="179"/>
        <v>6</v>
      </c>
      <c r="V388" s="70" t="e">
        <f>VLOOKUP(C388,HORAS!$A$120:$A$137,1,FALSE)</f>
        <v>#N/A</v>
      </c>
      <c r="W388" s="67" t="b">
        <f t="shared" si="180"/>
        <v>1</v>
      </c>
      <c r="X388" s="59">
        <f t="shared" si="181"/>
        <v>0</v>
      </c>
      <c r="Y388" s="71">
        <f t="shared" si="182"/>
        <v>0</v>
      </c>
      <c r="Z388" s="71">
        <f t="shared" si="183"/>
        <v>0</v>
      </c>
      <c r="AA388" s="67">
        <f t="shared" si="184"/>
        <v>0</v>
      </c>
      <c r="AB388" s="67">
        <f t="shared" si="185"/>
        <v>0</v>
      </c>
      <c r="AC388" s="69">
        <f>IF(U388=7,IF(E388&gt;HORAS!$B$97,E388-HORAS!$B$97,0),IF(W388=FALSE,IF(E388&gt;HORAS!$B$97,E388-HORAS!$B$97,0),0))</f>
        <v>0</v>
      </c>
      <c r="AD388" s="71">
        <f t="shared" si="186"/>
        <v>0</v>
      </c>
      <c r="AE388" s="71">
        <f t="shared" si="187"/>
        <v>0</v>
      </c>
      <c r="AF388" s="68">
        <f>IF(AE388&lt;=HORAS!$B$115,0,IF(AE388&lt;=HORAS!$B$116,0.25,IF(AE388&lt;=HORAS!$B$117,0.5,IF(AE388&lt;=HORAS!$B$114,0.75,1))))</f>
        <v>0</v>
      </c>
      <c r="AG388" s="67">
        <f t="shared" si="188"/>
        <v>0</v>
      </c>
      <c r="AH388" s="67">
        <f>IF(AA388&gt;=8,IF(E388&lt;HORAS!$B$97,AF388,0),0)</f>
        <v>0</v>
      </c>
      <c r="AI388" s="67">
        <f>IF(E388&gt;=HORAS!$B$97,AF388,0)</f>
        <v>0</v>
      </c>
      <c r="AJ388" s="67">
        <f t="shared" si="177"/>
        <v>0</v>
      </c>
      <c r="AK388" s="67">
        <f t="shared" si="177"/>
        <v>0</v>
      </c>
      <c r="AL388" s="71">
        <f t="shared" si="189"/>
        <v>0</v>
      </c>
      <c r="AN388" s="59">
        <f t="shared" si="190"/>
        <v>0</v>
      </c>
      <c r="AO388" s="58">
        <f>IF(H388=1,IF(D388&lt;HORAS!$B$104,HORAS!$D$104-HORAS!$B$104,HORAS!$D$104-D388),0)</f>
        <v>0</v>
      </c>
      <c r="AP388" s="58">
        <f>IF(H388=1,IF(E388&gt;HORAS!$C$104,HORAS!$C$104,E388),0)</f>
        <v>0</v>
      </c>
      <c r="AQ388" s="58">
        <f t="shared" si="191"/>
        <v>0</v>
      </c>
      <c r="AR388" s="72">
        <f t="shared" si="192"/>
        <v>0</v>
      </c>
      <c r="AS388" s="72">
        <f t="shared" si="193"/>
        <v>0</v>
      </c>
      <c r="AT388" s="68">
        <f>IF(AS388&lt;=HORAS!$B$115,0,IF(AS388&lt;=HORAS!$B$116,0.25,IF(AS388&lt;=HORAS!$B$117,0.5,IF(AS388&lt;=HORAS!$B$114,0.75,1))))</f>
        <v>0</v>
      </c>
      <c r="AU388" s="67">
        <f t="shared" si="194"/>
        <v>0</v>
      </c>
      <c r="AV388" s="59">
        <f>IF(H388=1,IF(E388&gt;HORAS!$C$104,E388-HORAS!$C$104),0)</f>
        <v>0</v>
      </c>
      <c r="AW388" s="67">
        <f t="shared" si="195"/>
        <v>0</v>
      </c>
      <c r="AX388" s="67">
        <f t="shared" si="196"/>
        <v>0</v>
      </c>
      <c r="AY388" s="68">
        <f>IF(AX388&lt;=HORAS!$B$115,0,IF(AX388&lt;=HORAS!$B$116,0.25,IF(AX388&lt;=HORAS!$B$117,0.5,IF(AX388&lt;=HORAS!$B$114,0.75,1))))</f>
        <v>0</v>
      </c>
      <c r="AZ388" s="67">
        <f t="shared" si="197"/>
        <v>0</v>
      </c>
      <c r="BA388" s="67"/>
    </row>
    <row r="389" spans="1:53" s="72" customFormat="1" hidden="1" x14ac:dyDescent="0.2">
      <c r="A389" s="64"/>
      <c r="B389" s="64"/>
      <c r="C389" s="61"/>
      <c r="D389" s="62"/>
      <c r="E389" s="59"/>
      <c r="F389" s="66">
        <f>IF(G389=1,0,IF(E389&gt;HORAS!$B$96,E389-HORAS!$B$96,))</f>
        <v>0</v>
      </c>
      <c r="G389" s="67">
        <f t="shared" si="171"/>
        <v>0</v>
      </c>
      <c r="H389" s="67">
        <f>IF(D389&gt;=HORAS!$B$103,1,0)</f>
        <v>0</v>
      </c>
      <c r="I389" s="68">
        <f t="shared" si="172"/>
        <v>0</v>
      </c>
      <c r="J389" s="68">
        <f>IF(I389&lt;=HORAS!$B$115,0,IF(I389&lt;=HORAS!$B$116,0.25,IF(I389&lt;=HORAS!$B$117,0.5,IF(I389&lt;=HORAS!$B$114,0.75,1))))</f>
        <v>0</v>
      </c>
      <c r="K389" s="69">
        <f>IF(G389=1,0,IF(E389&gt;HORAS!$B$97,E389-HORAS!$B$97,0))</f>
        <v>0</v>
      </c>
      <c r="L389" s="68">
        <f t="shared" si="173"/>
        <v>0</v>
      </c>
      <c r="M389" s="68">
        <f t="shared" si="174"/>
        <v>0</v>
      </c>
      <c r="N389" s="67">
        <f t="shared" si="175"/>
        <v>0</v>
      </c>
      <c r="O389" s="67">
        <f>IF(E389&lt;HORAS!$B$97,J389,0)</f>
        <v>0</v>
      </c>
      <c r="P389" s="67">
        <f t="shared" si="176"/>
        <v>0</v>
      </c>
      <c r="Q389" s="67">
        <f>IF(E389&gt;HORAS!$B$97,J389,0)</f>
        <v>0</v>
      </c>
      <c r="R389" s="67">
        <f t="shared" si="198"/>
        <v>0</v>
      </c>
      <c r="S389" s="67">
        <f t="shared" si="178"/>
        <v>0</v>
      </c>
      <c r="T389" s="67"/>
      <c r="U389" s="67">
        <f t="shared" si="179"/>
        <v>6</v>
      </c>
      <c r="V389" s="70" t="e">
        <f>VLOOKUP(C389,HORAS!$A$120:$A$137,1,FALSE)</f>
        <v>#N/A</v>
      </c>
      <c r="W389" s="67" t="b">
        <f t="shared" si="180"/>
        <v>1</v>
      </c>
      <c r="X389" s="59">
        <f t="shared" si="181"/>
        <v>0</v>
      </c>
      <c r="Y389" s="71">
        <f t="shared" si="182"/>
        <v>0</v>
      </c>
      <c r="Z389" s="71">
        <f t="shared" si="183"/>
        <v>0</v>
      </c>
      <c r="AA389" s="67">
        <f t="shared" si="184"/>
        <v>0</v>
      </c>
      <c r="AB389" s="67">
        <f t="shared" si="185"/>
        <v>0</v>
      </c>
      <c r="AC389" s="69">
        <f>IF(U389=7,IF(E389&gt;HORAS!$B$97,E389-HORAS!$B$97,0),IF(W389=FALSE,IF(E389&gt;HORAS!$B$97,E389-HORAS!$B$97,0),0))</f>
        <v>0</v>
      </c>
      <c r="AD389" s="71">
        <f t="shared" si="186"/>
        <v>0</v>
      </c>
      <c r="AE389" s="71">
        <f t="shared" si="187"/>
        <v>0</v>
      </c>
      <c r="AF389" s="68">
        <f>IF(AE389&lt;=HORAS!$B$115,0,IF(AE389&lt;=HORAS!$B$116,0.25,IF(AE389&lt;=HORAS!$B$117,0.5,IF(AE389&lt;=HORAS!$B$114,0.75,1))))</f>
        <v>0</v>
      </c>
      <c r="AG389" s="67">
        <f t="shared" si="188"/>
        <v>0</v>
      </c>
      <c r="AH389" s="67">
        <f>IF(AA389&gt;=8,IF(E389&lt;HORAS!$B$97,AF389,0),0)</f>
        <v>0</v>
      </c>
      <c r="AI389" s="67">
        <f>IF(E389&gt;=HORAS!$B$97,AF389,0)</f>
        <v>0</v>
      </c>
      <c r="AJ389" s="67">
        <f t="shared" si="177"/>
        <v>0</v>
      </c>
      <c r="AK389" s="67">
        <f t="shared" si="177"/>
        <v>0</v>
      </c>
      <c r="AL389" s="71">
        <f t="shared" si="189"/>
        <v>0</v>
      </c>
      <c r="AN389" s="59">
        <f t="shared" si="190"/>
        <v>0</v>
      </c>
      <c r="AO389" s="58">
        <f>IF(H389=1,IF(D389&lt;HORAS!$B$104,HORAS!$D$104-HORAS!$B$104,HORAS!$D$104-D389),0)</f>
        <v>0</v>
      </c>
      <c r="AP389" s="58">
        <f>IF(H389=1,IF(E389&gt;HORAS!$C$104,HORAS!$C$104,E389),0)</f>
        <v>0</v>
      </c>
      <c r="AQ389" s="58">
        <f t="shared" si="191"/>
        <v>0</v>
      </c>
      <c r="AR389" s="72">
        <f t="shared" si="192"/>
        <v>0</v>
      </c>
      <c r="AS389" s="72">
        <f t="shared" si="193"/>
        <v>0</v>
      </c>
      <c r="AT389" s="68">
        <f>IF(AS389&lt;=HORAS!$B$115,0,IF(AS389&lt;=HORAS!$B$116,0.25,IF(AS389&lt;=HORAS!$B$117,0.5,IF(AS389&lt;=HORAS!$B$114,0.75,1))))</f>
        <v>0</v>
      </c>
      <c r="AU389" s="67">
        <f t="shared" si="194"/>
        <v>0</v>
      </c>
      <c r="AV389" s="59">
        <f>IF(H389=1,IF(E389&gt;HORAS!$C$104,E389-HORAS!$C$104),0)</f>
        <v>0</v>
      </c>
      <c r="AW389" s="67">
        <f t="shared" si="195"/>
        <v>0</v>
      </c>
      <c r="AX389" s="67">
        <f t="shared" si="196"/>
        <v>0</v>
      </c>
      <c r="AY389" s="68">
        <f>IF(AX389&lt;=HORAS!$B$115,0,IF(AX389&lt;=HORAS!$B$116,0.25,IF(AX389&lt;=HORAS!$B$117,0.5,IF(AX389&lt;=HORAS!$B$114,0.75,1))))</f>
        <v>0</v>
      </c>
      <c r="AZ389" s="67">
        <f t="shared" si="197"/>
        <v>0</v>
      </c>
      <c r="BA389" s="67"/>
    </row>
    <row r="390" spans="1:53" s="72" customFormat="1" hidden="1" x14ac:dyDescent="0.2">
      <c r="A390" s="64"/>
      <c r="B390" s="64"/>
      <c r="C390" s="61"/>
      <c r="D390" s="62"/>
      <c r="E390" s="59"/>
      <c r="F390" s="66">
        <f>IF(G390=1,0,IF(E390&gt;HORAS!$B$96,E390-HORAS!$B$96,))</f>
        <v>0</v>
      </c>
      <c r="G390" s="67">
        <f t="shared" si="171"/>
        <v>0</v>
      </c>
      <c r="H390" s="67">
        <f>IF(D390&gt;=HORAS!$B$103,1,0)</f>
        <v>0</v>
      </c>
      <c r="I390" s="68">
        <f t="shared" si="172"/>
        <v>0</v>
      </c>
      <c r="J390" s="68">
        <f>IF(I390&lt;=HORAS!$B$115,0,IF(I390&lt;=HORAS!$B$116,0.25,IF(I390&lt;=HORAS!$B$117,0.5,IF(I390&lt;=HORAS!$B$114,0.75,1))))</f>
        <v>0</v>
      </c>
      <c r="K390" s="69">
        <f>IF(G390=1,0,IF(E390&gt;HORAS!$B$97,E390-HORAS!$B$97,0))</f>
        <v>0</v>
      </c>
      <c r="L390" s="68">
        <f t="shared" si="173"/>
        <v>0</v>
      </c>
      <c r="M390" s="68">
        <f t="shared" si="174"/>
        <v>0</v>
      </c>
      <c r="N390" s="67">
        <f t="shared" si="175"/>
        <v>0</v>
      </c>
      <c r="O390" s="67">
        <f>IF(E390&lt;HORAS!$B$97,J390,0)</f>
        <v>0</v>
      </c>
      <c r="P390" s="67">
        <f t="shared" si="176"/>
        <v>0</v>
      </c>
      <c r="Q390" s="67">
        <f>IF(E390&gt;HORAS!$B$97,J390,0)</f>
        <v>0</v>
      </c>
      <c r="R390" s="67">
        <f t="shared" si="198"/>
        <v>0</v>
      </c>
      <c r="S390" s="67">
        <f t="shared" si="178"/>
        <v>0</v>
      </c>
      <c r="T390" s="67"/>
      <c r="U390" s="67">
        <f t="shared" si="179"/>
        <v>6</v>
      </c>
      <c r="V390" s="70" t="e">
        <f>VLOOKUP(C390,HORAS!$A$120:$A$137,1,FALSE)</f>
        <v>#N/A</v>
      </c>
      <c r="W390" s="67" t="b">
        <f t="shared" si="180"/>
        <v>1</v>
      </c>
      <c r="X390" s="59">
        <f t="shared" si="181"/>
        <v>0</v>
      </c>
      <c r="Y390" s="71">
        <f t="shared" si="182"/>
        <v>0</v>
      </c>
      <c r="Z390" s="71">
        <f t="shared" si="183"/>
        <v>0</v>
      </c>
      <c r="AA390" s="67">
        <f t="shared" si="184"/>
        <v>0</v>
      </c>
      <c r="AB390" s="67">
        <f t="shared" si="185"/>
        <v>0</v>
      </c>
      <c r="AC390" s="69">
        <f>IF(U390=7,IF(E390&gt;HORAS!$B$97,E390-HORAS!$B$97,0),IF(W390=FALSE,IF(E390&gt;HORAS!$B$97,E390-HORAS!$B$97,0),0))</f>
        <v>0</v>
      </c>
      <c r="AD390" s="71">
        <f t="shared" si="186"/>
        <v>0</v>
      </c>
      <c r="AE390" s="71">
        <f t="shared" si="187"/>
        <v>0</v>
      </c>
      <c r="AF390" s="68">
        <f>IF(AE390&lt;=HORAS!$B$115,0,IF(AE390&lt;=HORAS!$B$116,0.25,IF(AE390&lt;=HORAS!$B$117,0.5,IF(AE390&lt;=HORAS!$B$114,0.75,1))))</f>
        <v>0</v>
      </c>
      <c r="AG390" s="67">
        <f t="shared" si="188"/>
        <v>0</v>
      </c>
      <c r="AH390" s="67">
        <f>IF(AA390&gt;=8,IF(E390&lt;HORAS!$B$97,AF390,0),0)</f>
        <v>0</v>
      </c>
      <c r="AI390" s="67">
        <f>IF(E390&gt;=HORAS!$B$97,AF390,0)</f>
        <v>0</v>
      </c>
      <c r="AJ390" s="67">
        <f t="shared" si="177"/>
        <v>0</v>
      </c>
      <c r="AK390" s="67">
        <f t="shared" si="177"/>
        <v>0</v>
      </c>
      <c r="AL390" s="71">
        <f t="shared" si="189"/>
        <v>0</v>
      </c>
      <c r="AN390" s="59">
        <f t="shared" si="190"/>
        <v>0</v>
      </c>
      <c r="AO390" s="58">
        <f>IF(H390=1,IF(D390&lt;HORAS!$B$104,HORAS!$D$104-HORAS!$B$104,HORAS!$D$104-D390),0)</f>
        <v>0</v>
      </c>
      <c r="AP390" s="58">
        <f>IF(H390=1,IF(E390&gt;HORAS!$C$104,HORAS!$C$104,E390),0)</f>
        <v>0</v>
      </c>
      <c r="AQ390" s="58">
        <f t="shared" si="191"/>
        <v>0</v>
      </c>
      <c r="AR390" s="72">
        <f t="shared" si="192"/>
        <v>0</v>
      </c>
      <c r="AS390" s="72">
        <f t="shared" si="193"/>
        <v>0</v>
      </c>
      <c r="AT390" s="68">
        <f>IF(AS390&lt;=HORAS!$B$115,0,IF(AS390&lt;=HORAS!$B$116,0.25,IF(AS390&lt;=HORAS!$B$117,0.5,IF(AS390&lt;=HORAS!$B$114,0.75,1))))</f>
        <v>0</v>
      </c>
      <c r="AU390" s="67">
        <f t="shared" si="194"/>
        <v>0</v>
      </c>
      <c r="AV390" s="59">
        <f>IF(H390=1,IF(E390&gt;HORAS!$C$104,E390-HORAS!$C$104),0)</f>
        <v>0</v>
      </c>
      <c r="AW390" s="67">
        <f t="shared" si="195"/>
        <v>0</v>
      </c>
      <c r="AX390" s="67">
        <f t="shared" si="196"/>
        <v>0</v>
      </c>
      <c r="AY390" s="68">
        <f>IF(AX390&lt;=HORAS!$B$115,0,IF(AX390&lt;=HORAS!$B$116,0.25,IF(AX390&lt;=HORAS!$B$117,0.5,IF(AX390&lt;=HORAS!$B$114,0.75,1))))</f>
        <v>0</v>
      </c>
      <c r="AZ390" s="67">
        <f t="shared" si="197"/>
        <v>0</v>
      </c>
      <c r="BA390" s="67"/>
    </row>
    <row r="391" spans="1:53" s="72" customFormat="1" hidden="1" x14ac:dyDescent="0.2">
      <c r="A391" s="64"/>
      <c r="B391" s="64"/>
      <c r="C391" s="61"/>
      <c r="D391" s="62"/>
      <c r="E391" s="59"/>
      <c r="F391" s="66">
        <f>IF(G391=1,0,IF(E391&gt;HORAS!$B$96,E391-HORAS!$B$96,))</f>
        <v>0</v>
      </c>
      <c r="G391" s="67">
        <f t="shared" si="171"/>
        <v>0</v>
      </c>
      <c r="H391" s="67">
        <f>IF(D391&gt;=HORAS!$B$103,1,0)</f>
        <v>0</v>
      </c>
      <c r="I391" s="68">
        <f t="shared" si="172"/>
        <v>0</v>
      </c>
      <c r="J391" s="68">
        <f>IF(I391&lt;=HORAS!$B$115,0,IF(I391&lt;=HORAS!$B$116,0.25,IF(I391&lt;=HORAS!$B$117,0.5,IF(I391&lt;=HORAS!$B$114,0.75,1))))</f>
        <v>0</v>
      </c>
      <c r="K391" s="69">
        <f>IF(G391=1,0,IF(E391&gt;HORAS!$B$97,E391-HORAS!$B$97,0))</f>
        <v>0</v>
      </c>
      <c r="L391" s="68">
        <f t="shared" si="173"/>
        <v>0</v>
      </c>
      <c r="M391" s="68">
        <f t="shared" si="174"/>
        <v>0</v>
      </c>
      <c r="N391" s="67">
        <f t="shared" si="175"/>
        <v>0</v>
      </c>
      <c r="O391" s="67">
        <f>IF(E391&lt;HORAS!$B$97,J391,0)</f>
        <v>0</v>
      </c>
      <c r="P391" s="67">
        <f t="shared" si="176"/>
        <v>0</v>
      </c>
      <c r="Q391" s="67">
        <f>IF(E391&gt;HORAS!$B$97,J391,0)</f>
        <v>0</v>
      </c>
      <c r="R391" s="67">
        <f t="shared" si="198"/>
        <v>0</v>
      </c>
      <c r="S391" s="67">
        <f t="shared" si="178"/>
        <v>0</v>
      </c>
      <c r="T391" s="67"/>
      <c r="U391" s="67">
        <f t="shared" si="179"/>
        <v>6</v>
      </c>
      <c r="V391" s="70" t="e">
        <f>VLOOKUP(C391,HORAS!$A$120:$A$137,1,FALSE)</f>
        <v>#N/A</v>
      </c>
      <c r="W391" s="67" t="b">
        <f t="shared" si="180"/>
        <v>1</v>
      </c>
      <c r="X391" s="59">
        <f t="shared" si="181"/>
        <v>0</v>
      </c>
      <c r="Y391" s="71">
        <f t="shared" si="182"/>
        <v>0</v>
      </c>
      <c r="Z391" s="71">
        <f t="shared" si="183"/>
        <v>0</v>
      </c>
      <c r="AA391" s="67">
        <f t="shared" si="184"/>
        <v>0</v>
      </c>
      <c r="AB391" s="67">
        <f t="shared" si="185"/>
        <v>0</v>
      </c>
      <c r="AC391" s="69">
        <f>IF(U391=7,IF(E391&gt;HORAS!$B$97,E391-HORAS!$B$97,0),IF(W391=FALSE,IF(E391&gt;HORAS!$B$97,E391-HORAS!$B$97,0),0))</f>
        <v>0</v>
      </c>
      <c r="AD391" s="71">
        <f t="shared" si="186"/>
        <v>0</v>
      </c>
      <c r="AE391" s="71">
        <f t="shared" si="187"/>
        <v>0</v>
      </c>
      <c r="AF391" s="68">
        <f>IF(AE391&lt;=HORAS!$B$115,0,IF(AE391&lt;=HORAS!$B$116,0.25,IF(AE391&lt;=HORAS!$B$117,0.5,IF(AE391&lt;=HORAS!$B$114,0.75,1))))</f>
        <v>0</v>
      </c>
      <c r="AG391" s="67">
        <f t="shared" si="188"/>
        <v>0</v>
      </c>
      <c r="AH391" s="67">
        <f>IF(AA391&gt;=8,IF(E391&lt;HORAS!$B$97,AF391,0),0)</f>
        <v>0</v>
      </c>
      <c r="AI391" s="67">
        <f>IF(E391&gt;=HORAS!$B$97,AF391,0)</f>
        <v>0</v>
      </c>
      <c r="AJ391" s="67">
        <f t="shared" si="177"/>
        <v>0</v>
      </c>
      <c r="AK391" s="67">
        <f t="shared" si="177"/>
        <v>0</v>
      </c>
      <c r="AL391" s="71">
        <f t="shared" si="189"/>
        <v>0</v>
      </c>
      <c r="AN391" s="59">
        <f t="shared" si="190"/>
        <v>0</v>
      </c>
      <c r="AO391" s="58">
        <f>IF(H391=1,IF(D391&lt;HORAS!$B$104,HORAS!$D$104-HORAS!$B$104,HORAS!$D$104-D391),0)</f>
        <v>0</v>
      </c>
      <c r="AP391" s="58">
        <f>IF(H391=1,IF(E391&gt;HORAS!$C$104,HORAS!$C$104,E391),0)</f>
        <v>0</v>
      </c>
      <c r="AQ391" s="58">
        <f t="shared" si="191"/>
        <v>0</v>
      </c>
      <c r="AR391" s="72">
        <f t="shared" si="192"/>
        <v>0</v>
      </c>
      <c r="AS391" s="72">
        <f t="shared" si="193"/>
        <v>0</v>
      </c>
      <c r="AT391" s="68">
        <f>IF(AS391&lt;=HORAS!$B$115,0,IF(AS391&lt;=HORAS!$B$116,0.25,IF(AS391&lt;=HORAS!$B$117,0.5,IF(AS391&lt;=HORAS!$B$114,0.75,1))))</f>
        <v>0</v>
      </c>
      <c r="AU391" s="67">
        <f t="shared" si="194"/>
        <v>0</v>
      </c>
      <c r="AV391" s="59">
        <f>IF(H391=1,IF(E391&gt;HORAS!$C$104,E391-HORAS!$C$104),0)</f>
        <v>0</v>
      </c>
      <c r="AW391" s="67">
        <f t="shared" si="195"/>
        <v>0</v>
      </c>
      <c r="AX391" s="67">
        <f t="shared" si="196"/>
        <v>0</v>
      </c>
      <c r="AY391" s="68">
        <f>IF(AX391&lt;=HORAS!$B$115,0,IF(AX391&lt;=HORAS!$B$116,0.25,IF(AX391&lt;=HORAS!$B$117,0.5,IF(AX391&lt;=HORAS!$B$114,0.75,1))))</f>
        <v>0</v>
      </c>
      <c r="AZ391" s="67">
        <f t="shared" si="197"/>
        <v>0</v>
      </c>
      <c r="BA391" s="67"/>
    </row>
    <row r="392" spans="1:53" s="72" customFormat="1" hidden="1" x14ac:dyDescent="0.2">
      <c r="A392" s="64"/>
      <c r="B392" s="64"/>
      <c r="C392" s="61"/>
      <c r="D392" s="62"/>
      <c r="E392" s="59"/>
      <c r="F392" s="66">
        <f>IF(G392=1,0,IF(E392&gt;HORAS!$B$96,E392-HORAS!$B$96,))</f>
        <v>0</v>
      </c>
      <c r="G392" s="67">
        <f t="shared" si="171"/>
        <v>0</v>
      </c>
      <c r="H392" s="67">
        <f>IF(D392&gt;=HORAS!$B$103,1,0)</f>
        <v>0</v>
      </c>
      <c r="I392" s="68">
        <f t="shared" si="172"/>
        <v>0</v>
      </c>
      <c r="J392" s="68">
        <f>IF(I392&lt;=HORAS!$B$115,0,IF(I392&lt;=HORAS!$B$116,0.25,IF(I392&lt;=HORAS!$B$117,0.5,IF(I392&lt;=HORAS!$B$114,0.75,1))))</f>
        <v>0</v>
      </c>
      <c r="K392" s="69">
        <f>IF(G392=1,0,IF(E392&gt;HORAS!$B$97,E392-HORAS!$B$97,0))</f>
        <v>0</v>
      </c>
      <c r="L392" s="68">
        <f t="shared" si="173"/>
        <v>0</v>
      </c>
      <c r="M392" s="68">
        <f t="shared" si="174"/>
        <v>0</v>
      </c>
      <c r="N392" s="67">
        <f t="shared" si="175"/>
        <v>0</v>
      </c>
      <c r="O392" s="67">
        <f>IF(E392&lt;HORAS!$B$97,J392,0)</f>
        <v>0</v>
      </c>
      <c r="P392" s="67">
        <f t="shared" si="176"/>
        <v>0</v>
      </c>
      <c r="Q392" s="67">
        <f>IF(E392&gt;HORAS!$B$97,J392,0)</f>
        <v>0</v>
      </c>
      <c r="R392" s="67">
        <f t="shared" si="198"/>
        <v>0</v>
      </c>
      <c r="S392" s="67">
        <f t="shared" si="178"/>
        <v>0</v>
      </c>
      <c r="T392" s="67"/>
      <c r="U392" s="67">
        <f t="shared" si="179"/>
        <v>6</v>
      </c>
      <c r="V392" s="70" t="e">
        <f>VLOOKUP(C392,HORAS!$A$120:$A$137,1,FALSE)</f>
        <v>#N/A</v>
      </c>
      <c r="W392" s="67" t="b">
        <f t="shared" si="180"/>
        <v>1</v>
      </c>
      <c r="X392" s="59">
        <f t="shared" si="181"/>
        <v>0</v>
      </c>
      <c r="Y392" s="71">
        <f t="shared" si="182"/>
        <v>0</v>
      </c>
      <c r="Z392" s="71">
        <f t="shared" si="183"/>
        <v>0</v>
      </c>
      <c r="AA392" s="67">
        <f t="shared" si="184"/>
        <v>0</v>
      </c>
      <c r="AB392" s="67">
        <f t="shared" si="185"/>
        <v>0</v>
      </c>
      <c r="AC392" s="69">
        <f>IF(U392=7,IF(E392&gt;HORAS!$B$97,E392-HORAS!$B$97,0),IF(W392=FALSE,IF(E392&gt;HORAS!$B$97,E392-HORAS!$B$97,0),0))</f>
        <v>0</v>
      </c>
      <c r="AD392" s="71">
        <f t="shared" si="186"/>
        <v>0</v>
      </c>
      <c r="AE392" s="71">
        <f t="shared" si="187"/>
        <v>0</v>
      </c>
      <c r="AF392" s="68">
        <f>IF(AE392&lt;=HORAS!$B$115,0,IF(AE392&lt;=HORAS!$B$116,0.25,IF(AE392&lt;=HORAS!$B$117,0.5,IF(AE392&lt;=HORAS!$B$114,0.75,1))))</f>
        <v>0</v>
      </c>
      <c r="AG392" s="67">
        <f t="shared" si="188"/>
        <v>0</v>
      </c>
      <c r="AH392" s="67">
        <f>IF(AA392&gt;=8,IF(E392&lt;HORAS!$B$97,AF392,0),0)</f>
        <v>0</v>
      </c>
      <c r="AI392" s="67">
        <f>IF(E392&gt;=HORAS!$B$97,AF392,0)</f>
        <v>0</v>
      </c>
      <c r="AJ392" s="67">
        <f t="shared" si="177"/>
        <v>0</v>
      </c>
      <c r="AK392" s="67">
        <f t="shared" si="177"/>
        <v>0</v>
      </c>
      <c r="AL392" s="71">
        <f t="shared" si="189"/>
        <v>0</v>
      </c>
      <c r="AN392" s="59">
        <f t="shared" si="190"/>
        <v>0</v>
      </c>
      <c r="AO392" s="58">
        <f>IF(H392=1,IF(D392&lt;HORAS!$B$104,HORAS!$D$104-HORAS!$B$104,HORAS!$D$104-D392),0)</f>
        <v>0</v>
      </c>
      <c r="AP392" s="58">
        <f>IF(H392=1,IF(E392&gt;HORAS!$C$104,HORAS!$C$104,E392),0)</f>
        <v>0</v>
      </c>
      <c r="AQ392" s="58">
        <f t="shared" si="191"/>
        <v>0</v>
      </c>
      <c r="AR392" s="72">
        <f t="shared" si="192"/>
        <v>0</v>
      </c>
      <c r="AS392" s="72">
        <f t="shared" si="193"/>
        <v>0</v>
      </c>
      <c r="AT392" s="68">
        <f>IF(AS392&lt;=HORAS!$B$115,0,IF(AS392&lt;=HORAS!$B$116,0.25,IF(AS392&lt;=HORAS!$B$117,0.5,IF(AS392&lt;=HORAS!$B$114,0.75,1))))</f>
        <v>0</v>
      </c>
      <c r="AU392" s="67">
        <f t="shared" si="194"/>
        <v>0</v>
      </c>
      <c r="AV392" s="59">
        <f>IF(H392=1,IF(E392&gt;HORAS!$C$104,E392-HORAS!$C$104),0)</f>
        <v>0</v>
      </c>
      <c r="AW392" s="67">
        <f t="shared" si="195"/>
        <v>0</v>
      </c>
      <c r="AX392" s="67">
        <f t="shared" si="196"/>
        <v>0</v>
      </c>
      <c r="AY392" s="68">
        <f>IF(AX392&lt;=HORAS!$B$115,0,IF(AX392&lt;=HORAS!$B$116,0.25,IF(AX392&lt;=HORAS!$B$117,0.5,IF(AX392&lt;=HORAS!$B$114,0.75,1))))</f>
        <v>0</v>
      </c>
      <c r="AZ392" s="67">
        <f t="shared" si="197"/>
        <v>0</v>
      </c>
      <c r="BA392" s="67"/>
    </row>
    <row r="393" spans="1:53" s="72" customFormat="1" hidden="1" x14ac:dyDescent="0.2">
      <c r="A393" s="64"/>
      <c r="B393" s="64"/>
      <c r="C393" s="61"/>
      <c r="D393" s="62"/>
      <c r="E393" s="59"/>
      <c r="F393" s="66">
        <f>IF(G393=1,0,IF(E393&gt;HORAS!$B$96,E393-HORAS!$B$96,))</f>
        <v>0</v>
      </c>
      <c r="G393" s="67">
        <f t="shared" si="171"/>
        <v>0</v>
      </c>
      <c r="H393" s="67">
        <f>IF(D393&gt;=HORAS!$B$103,1,0)</f>
        <v>0</v>
      </c>
      <c r="I393" s="68">
        <f t="shared" si="172"/>
        <v>0</v>
      </c>
      <c r="J393" s="68">
        <f>IF(I393&lt;=HORAS!$B$115,0,IF(I393&lt;=HORAS!$B$116,0.25,IF(I393&lt;=HORAS!$B$117,0.5,IF(I393&lt;=HORAS!$B$114,0.75,1))))</f>
        <v>0</v>
      </c>
      <c r="K393" s="69">
        <f>IF(G393=1,0,IF(E393&gt;HORAS!$B$97,E393-HORAS!$B$97,0))</f>
        <v>0</v>
      </c>
      <c r="L393" s="68">
        <f t="shared" si="173"/>
        <v>0</v>
      </c>
      <c r="M393" s="68">
        <f t="shared" si="174"/>
        <v>0</v>
      </c>
      <c r="N393" s="67">
        <f t="shared" si="175"/>
        <v>0</v>
      </c>
      <c r="O393" s="67">
        <f>IF(E393&lt;HORAS!$B$97,J393,0)</f>
        <v>0</v>
      </c>
      <c r="P393" s="67">
        <f t="shared" si="176"/>
        <v>0</v>
      </c>
      <c r="Q393" s="67">
        <f>IF(E393&gt;HORAS!$B$97,J393,0)</f>
        <v>0</v>
      </c>
      <c r="R393" s="67">
        <f t="shared" si="198"/>
        <v>0</v>
      </c>
      <c r="S393" s="67">
        <f t="shared" si="178"/>
        <v>0</v>
      </c>
      <c r="T393" s="67"/>
      <c r="U393" s="67">
        <f t="shared" si="179"/>
        <v>6</v>
      </c>
      <c r="V393" s="70" t="e">
        <f>VLOOKUP(C393,HORAS!$A$120:$A$137,1,FALSE)</f>
        <v>#N/A</v>
      </c>
      <c r="W393" s="67" t="b">
        <f t="shared" si="180"/>
        <v>1</v>
      </c>
      <c r="X393" s="59">
        <f t="shared" si="181"/>
        <v>0</v>
      </c>
      <c r="Y393" s="71">
        <f t="shared" si="182"/>
        <v>0</v>
      </c>
      <c r="Z393" s="71">
        <f t="shared" si="183"/>
        <v>0</v>
      </c>
      <c r="AA393" s="67">
        <f t="shared" si="184"/>
        <v>0</v>
      </c>
      <c r="AB393" s="67">
        <f t="shared" si="185"/>
        <v>0</v>
      </c>
      <c r="AC393" s="69">
        <f>IF(U393=7,IF(E393&gt;HORAS!$B$97,E393-HORAS!$B$97,0),IF(W393=FALSE,IF(E393&gt;HORAS!$B$97,E393-HORAS!$B$97,0),0))</f>
        <v>0</v>
      </c>
      <c r="AD393" s="71">
        <f t="shared" si="186"/>
        <v>0</v>
      </c>
      <c r="AE393" s="71">
        <f t="shared" si="187"/>
        <v>0</v>
      </c>
      <c r="AF393" s="68">
        <f>IF(AE393&lt;=HORAS!$B$115,0,IF(AE393&lt;=HORAS!$B$116,0.25,IF(AE393&lt;=HORAS!$B$117,0.5,IF(AE393&lt;=HORAS!$B$114,0.75,1))))</f>
        <v>0</v>
      </c>
      <c r="AG393" s="67">
        <f t="shared" si="188"/>
        <v>0</v>
      </c>
      <c r="AH393" s="67">
        <f>IF(AA393&gt;=8,IF(E393&lt;HORAS!$B$97,AF393,0),0)</f>
        <v>0</v>
      </c>
      <c r="AI393" s="67">
        <f>IF(E393&gt;=HORAS!$B$97,AF393,0)</f>
        <v>0</v>
      </c>
      <c r="AJ393" s="67">
        <f t="shared" si="177"/>
        <v>0</v>
      </c>
      <c r="AK393" s="67">
        <f t="shared" si="177"/>
        <v>0</v>
      </c>
      <c r="AL393" s="71">
        <f t="shared" si="189"/>
        <v>0</v>
      </c>
      <c r="AN393" s="59">
        <f t="shared" si="190"/>
        <v>0</v>
      </c>
      <c r="AO393" s="58">
        <f>IF(H393=1,IF(D393&lt;HORAS!$B$104,HORAS!$D$104-HORAS!$B$104,HORAS!$D$104-D393),0)</f>
        <v>0</v>
      </c>
      <c r="AP393" s="58">
        <f>IF(H393=1,IF(E393&gt;HORAS!$C$104,HORAS!$C$104,E393),0)</f>
        <v>0</v>
      </c>
      <c r="AQ393" s="58">
        <f t="shared" si="191"/>
        <v>0</v>
      </c>
      <c r="AR393" s="72">
        <f t="shared" si="192"/>
        <v>0</v>
      </c>
      <c r="AS393" s="72">
        <f t="shared" si="193"/>
        <v>0</v>
      </c>
      <c r="AT393" s="68">
        <f>IF(AS393&lt;=HORAS!$B$115,0,IF(AS393&lt;=HORAS!$B$116,0.25,IF(AS393&lt;=HORAS!$B$117,0.5,IF(AS393&lt;=HORAS!$B$114,0.75,1))))</f>
        <v>0</v>
      </c>
      <c r="AU393" s="67">
        <f t="shared" si="194"/>
        <v>0</v>
      </c>
      <c r="AV393" s="59">
        <f>IF(H393=1,IF(E393&gt;HORAS!$C$104,E393-HORAS!$C$104),0)</f>
        <v>0</v>
      </c>
      <c r="AW393" s="67">
        <f t="shared" si="195"/>
        <v>0</v>
      </c>
      <c r="AX393" s="67">
        <f t="shared" si="196"/>
        <v>0</v>
      </c>
      <c r="AY393" s="68">
        <f>IF(AX393&lt;=HORAS!$B$115,0,IF(AX393&lt;=HORAS!$B$116,0.25,IF(AX393&lt;=HORAS!$B$117,0.5,IF(AX393&lt;=HORAS!$B$114,0.75,1))))</f>
        <v>0</v>
      </c>
      <c r="AZ393" s="67">
        <f t="shared" si="197"/>
        <v>0</v>
      </c>
      <c r="BA393" s="67"/>
    </row>
    <row r="394" spans="1:53" s="72" customFormat="1" hidden="1" x14ac:dyDescent="0.2">
      <c r="A394" s="64"/>
      <c r="B394" s="64"/>
      <c r="C394" s="61"/>
      <c r="D394" s="62"/>
      <c r="E394" s="59"/>
      <c r="F394" s="66">
        <f>IF(G394=1,0,IF(E394&gt;HORAS!$B$96,E394-HORAS!$B$96,))</f>
        <v>0</v>
      </c>
      <c r="G394" s="67">
        <f t="shared" si="171"/>
        <v>0</v>
      </c>
      <c r="H394" s="67">
        <f>IF(D394&gt;=HORAS!$B$103,1,0)</f>
        <v>0</v>
      </c>
      <c r="I394" s="68">
        <f t="shared" si="172"/>
        <v>0</v>
      </c>
      <c r="J394" s="68">
        <f>IF(I394&lt;=HORAS!$B$115,0,IF(I394&lt;=HORAS!$B$116,0.25,IF(I394&lt;=HORAS!$B$117,0.5,IF(I394&lt;=HORAS!$B$114,0.75,1))))</f>
        <v>0</v>
      </c>
      <c r="K394" s="69">
        <f>IF(G394=1,0,IF(E394&gt;HORAS!$B$97,E394-HORAS!$B$97,0))</f>
        <v>0</v>
      </c>
      <c r="L394" s="68">
        <f t="shared" si="173"/>
        <v>0</v>
      </c>
      <c r="M394" s="68">
        <f t="shared" si="174"/>
        <v>0</v>
      </c>
      <c r="N394" s="67">
        <f t="shared" si="175"/>
        <v>0</v>
      </c>
      <c r="O394" s="67">
        <f>IF(E394&lt;HORAS!$B$97,J394,0)</f>
        <v>0</v>
      </c>
      <c r="P394" s="67">
        <f t="shared" si="176"/>
        <v>0</v>
      </c>
      <c r="Q394" s="67">
        <f>IF(E394&gt;HORAS!$B$97,J394,0)</f>
        <v>0</v>
      </c>
      <c r="R394" s="67">
        <f t="shared" si="198"/>
        <v>0</v>
      </c>
      <c r="S394" s="67">
        <f t="shared" si="178"/>
        <v>0</v>
      </c>
      <c r="T394" s="67"/>
      <c r="U394" s="67">
        <f t="shared" si="179"/>
        <v>6</v>
      </c>
      <c r="V394" s="70" t="e">
        <f>VLOOKUP(C394,HORAS!$A$120:$A$137,1,FALSE)</f>
        <v>#N/A</v>
      </c>
      <c r="W394" s="67" t="b">
        <f t="shared" si="180"/>
        <v>1</v>
      </c>
      <c r="X394" s="59">
        <f t="shared" si="181"/>
        <v>0</v>
      </c>
      <c r="Y394" s="71">
        <f t="shared" si="182"/>
        <v>0</v>
      </c>
      <c r="Z394" s="71">
        <f t="shared" si="183"/>
        <v>0</v>
      </c>
      <c r="AA394" s="67">
        <f t="shared" si="184"/>
        <v>0</v>
      </c>
      <c r="AB394" s="67">
        <f t="shared" si="185"/>
        <v>0</v>
      </c>
      <c r="AC394" s="69">
        <f>IF(U394=7,IF(E394&gt;HORAS!$B$97,E394-HORAS!$B$97,0),IF(W394=FALSE,IF(E394&gt;HORAS!$B$97,E394-HORAS!$B$97,0),0))</f>
        <v>0</v>
      </c>
      <c r="AD394" s="71">
        <f t="shared" si="186"/>
        <v>0</v>
      </c>
      <c r="AE394" s="71">
        <f t="shared" si="187"/>
        <v>0</v>
      </c>
      <c r="AF394" s="68">
        <f>IF(AE394&lt;=HORAS!$B$115,0,IF(AE394&lt;=HORAS!$B$116,0.25,IF(AE394&lt;=HORAS!$B$117,0.5,IF(AE394&lt;=HORAS!$B$114,0.75,1))))</f>
        <v>0</v>
      </c>
      <c r="AG394" s="67">
        <f t="shared" si="188"/>
        <v>0</v>
      </c>
      <c r="AH394" s="67">
        <f>IF(AA394&gt;=8,IF(E394&lt;HORAS!$B$97,AF394,0),0)</f>
        <v>0</v>
      </c>
      <c r="AI394" s="67">
        <f>IF(E394&gt;=HORAS!$B$97,AF394,0)</f>
        <v>0</v>
      </c>
      <c r="AJ394" s="67">
        <f t="shared" si="177"/>
        <v>0</v>
      </c>
      <c r="AK394" s="67">
        <f t="shared" si="177"/>
        <v>0</v>
      </c>
      <c r="AL394" s="71">
        <f t="shared" si="189"/>
        <v>0</v>
      </c>
      <c r="AN394" s="59">
        <f t="shared" si="190"/>
        <v>0</v>
      </c>
      <c r="AO394" s="58">
        <f>IF(H394=1,IF(D394&lt;HORAS!$B$104,HORAS!$D$104-HORAS!$B$104,HORAS!$D$104-D394),0)</f>
        <v>0</v>
      </c>
      <c r="AP394" s="58">
        <f>IF(H394=1,IF(E394&gt;HORAS!$C$104,HORAS!$C$104,E394),0)</f>
        <v>0</v>
      </c>
      <c r="AQ394" s="58">
        <f t="shared" si="191"/>
        <v>0</v>
      </c>
      <c r="AR394" s="72">
        <f t="shared" si="192"/>
        <v>0</v>
      </c>
      <c r="AS394" s="72">
        <f t="shared" si="193"/>
        <v>0</v>
      </c>
      <c r="AT394" s="68">
        <f>IF(AS394&lt;=HORAS!$B$115,0,IF(AS394&lt;=HORAS!$B$116,0.25,IF(AS394&lt;=HORAS!$B$117,0.5,IF(AS394&lt;=HORAS!$B$114,0.75,1))))</f>
        <v>0</v>
      </c>
      <c r="AU394" s="67">
        <f t="shared" si="194"/>
        <v>0</v>
      </c>
      <c r="AV394" s="59">
        <f>IF(H394=1,IF(E394&gt;HORAS!$C$104,E394-HORAS!$C$104),0)</f>
        <v>0</v>
      </c>
      <c r="AW394" s="67">
        <f t="shared" si="195"/>
        <v>0</v>
      </c>
      <c r="AX394" s="67">
        <f t="shared" si="196"/>
        <v>0</v>
      </c>
      <c r="AY394" s="68">
        <f>IF(AX394&lt;=HORAS!$B$115,0,IF(AX394&lt;=HORAS!$B$116,0.25,IF(AX394&lt;=HORAS!$B$117,0.5,IF(AX394&lt;=HORAS!$B$114,0.75,1))))</f>
        <v>0</v>
      </c>
      <c r="AZ394" s="67">
        <f t="shared" si="197"/>
        <v>0</v>
      </c>
      <c r="BA394" s="67"/>
    </row>
    <row r="395" spans="1:53" s="72" customFormat="1" hidden="1" x14ac:dyDescent="0.2">
      <c r="A395" s="64"/>
      <c r="B395" s="64"/>
      <c r="C395" s="61"/>
      <c r="D395" s="62"/>
      <c r="E395" s="59"/>
      <c r="F395" s="66">
        <f>IF(G395=1,0,IF(E395&gt;HORAS!$B$96,E395-HORAS!$B$96,))</f>
        <v>0</v>
      </c>
      <c r="G395" s="67">
        <f t="shared" si="171"/>
        <v>0</v>
      </c>
      <c r="H395" s="67">
        <f>IF(D395&gt;=HORAS!$B$103,1,0)</f>
        <v>0</v>
      </c>
      <c r="I395" s="68">
        <f t="shared" si="172"/>
        <v>0</v>
      </c>
      <c r="J395" s="68">
        <f>IF(I395&lt;=HORAS!$B$115,0,IF(I395&lt;=HORAS!$B$116,0.25,IF(I395&lt;=HORAS!$B$117,0.5,IF(I395&lt;=HORAS!$B$114,0.75,1))))</f>
        <v>0</v>
      </c>
      <c r="K395" s="69">
        <f>IF(G395=1,0,IF(E395&gt;HORAS!$B$97,E395-HORAS!$B$97,0))</f>
        <v>0</v>
      </c>
      <c r="L395" s="68">
        <f t="shared" si="173"/>
        <v>0</v>
      </c>
      <c r="M395" s="68">
        <f t="shared" si="174"/>
        <v>0</v>
      </c>
      <c r="N395" s="67">
        <f t="shared" si="175"/>
        <v>0</v>
      </c>
      <c r="O395" s="67">
        <f>IF(E395&lt;HORAS!$B$97,J395,0)</f>
        <v>0</v>
      </c>
      <c r="P395" s="67">
        <f t="shared" si="176"/>
        <v>0</v>
      </c>
      <c r="Q395" s="67">
        <f>IF(E395&gt;HORAS!$B$97,J395,0)</f>
        <v>0</v>
      </c>
      <c r="R395" s="67">
        <f t="shared" si="198"/>
        <v>0</v>
      </c>
      <c r="S395" s="67">
        <f t="shared" si="178"/>
        <v>0</v>
      </c>
      <c r="T395" s="67"/>
      <c r="U395" s="67">
        <f t="shared" si="179"/>
        <v>6</v>
      </c>
      <c r="V395" s="70" t="e">
        <f>VLOOKUP(C395,HORAS!$A$120:$A$137,1,FALSE)</f>
        <v>#N/A</v>
      </c>
      <c r="W395" s="67" t="b">
        <f t="shared" si="180"/>
        <v>1</v>
      </c>
      <c r="X395" s="59">
        <f t="shared" si="181"/>
        <v>0</v>
      </c>
      <c r="Y395" s="71">
        <f t="shared" si="182"/>
        <v>0</v>
      </c>
      <c r="Z395" s="71">
        <f t="shared" si="183"/>
        <v>0</v>
      </c>
      <c r="AA395" s="67">
        <f t="shared" si="184"/>
        <v>0</v>
      </c>
      <c r="AB395" s="67">
        <f t="shared" si="185"/>
        <v>0</v>
      </c>
      <c r="AC395" s="69">
        <f>IF(U395=7,IF(E395&gt;HORAS!$B$97,E395-HORAS!$B$97,0),IF(W395=FALSE,IF(E395&gt;HORAS!$B$97,E395-HORAS!$B$97,0),0))</f>
        <v>0</v>
      </c>
      <c r="AD395" s="71">
        <f t="shared" si="186"/>
        <v>0</v>
      </c>
      <c r="AE395" s="71">
        <f t="shared" si="187"/>
        <v>0</v>
      </c>
      <c r="AF395" s="68">
        <f>IF(AE395&lt;=HORAS!$B$115,0,IF(AE395&lt;=HORAS!$B$116,0.25,IF(AE395&lt;=HORAS!$B$117,0.5,IF(AE395&lt;=HORAS!$B$114,0.75,1))))</f>
        <v>0</v>
      </c>
      <c r="AG395" s="67">
        <f t="shared" si="188"/>
        <v>0</v>
      </c>
      <c r="AH395" s="67">
        <f>IF(AA395&gt;=8,IF(E395&lt;HORAS!$B$97,AF395,0),0)</f>
        <v>0</v>
      </c>
      <c r="AI395" s="67">
        <f>IF(E395&gt;=HORAS!$B$97,AF395,0)</f>
        <v>0</v>
      </c>
      <c r="AJ395" s="67">
        <f t="shared" si="177"/>
        <v>0</v>
      </c>
      <c r="AK395" s="67">
        <f t="shared" si="177"/>
        <v>0</v>
      </c>
      <c r="AL395" s="71">
        <f t="shared" si="189"/>
        <v>0</v>
      </c>
      <c r="AN395" s="59">
        <f t="shared" si="190"/>
        <v>0</v>
      </c>
      <c r="AO395" s="58">
        <f>IF(H395=1,IF(D395&lt;HORAS!$B$104,HORAS!$D$104-HORAS!$B$104,HORAS!$D$104-D395),0)</f>
        <v>0</v>
      </c>
      <c r="AP395" s="58">
        <f>IF(H395=1,IF(E395&gt;HORAS!$C$104,HORAS!$C$104,E395),0)</f>
        <v>0</v>
      </c>
      <c r="AQ395" s="58">
        <f t="shared" si="191"/>
        <v>0</v>
      </c>
      <c r="AR395" s="72">
        <f t="shared" si="192"/>
        <v>0</v>
      </c>
      <c r="AS395" s="72">
        <f t="shared" si="193"/>
        <v>0</v>
      </c>
      <c r="AT395" s="68">
        <f>IF(AS395&lt;=HORAS!$B$115,0,IF(AS395&lt;=HORAS!$B$116,0.25,IF(AS395&lt;=HORAS!$B$117,0.5,IF(AS395&lt;=HORAS!$B$114,0.75,1))))</f>
        <v>0</v>
      </c>
      <c r="AU395" s="67">
        <f t="shared" si="194"/>
        <v>0</v>
      </c>
      <c r="AV395" s="59">
        <f>IF(H395=1,IF(E395&gt;HORAS!$C$104,E395-HORAS!$C$104),0)</f>
        <v>0</v>
      </c>
      <c r="AW395" s="67">
        <f t="shared" si="195"/>
        <v>0</v>
      </c>
      <c r="AX395" s="67">
        <f t="shared" si="196"/>
        <v>0</v>
      </c>
      <c r="AY395" s="68">
        <f>IF(AX395&lt;=HORAS!$B$115,0,IF(AX395&lt;=HORAS!$B$116,0.25,IF(AX395&lt;=HORAS!$B$117,0.5,IF(AX395&lt;=HORAS!$B$114,0.75,1))))</f>
        <v>0</v>
      </c>
      <c r="AZ395" s="67">
        <f t="shared" si="197"/>
        <v>0</v>
      </c>
      <c r="BA395" s="67"/>
    </row>
    <row r="396" spans="1:53" s="72" customFormat="1" hidden="1" x14ac:dyDescent="0.2">
      <c r="A396" s="64"/>
      <c r="B396" s="64"/>
      <c r="C396" s="61"/>
      <c r="D396" s="62"/>
      <c r="E396" s="59"/>
      <c r="F396" s="66">
        <f>IF(G396=1,0,IF(E396&gt;HORAS!$B$96,E396-HORAS!$B$96,))</f>
        <v>0</v>
      </c>
      <c r="G396" s="67">
        <f t="shared" si="171"/>
        <v>0</v>
      </c>
      <c r="H396" s="67">
        <f>IF(D396&gt;=HORAS!$B$103,1,0)</f>
        <v>0</v>
      </c>
      <c r="I396" s="68">
        <f t="shared" si="172"/>
        <v>0</v>
      </c>
      <c r="J396" s="68">
        <f>IF(I396&lt;=HORAS!$B$115,0,IF(I396&lt;=HORAS!$B$116,0.25,IF(I396&lt;=HORAS!$B$117,0.5,IF(I396&lt;=HORAS!$B$114,0.75,1))))</f>
        <v>0</v>
      </c>
      <c r="K396" s="69">
        <f>IF(G396=1,0,IF(E396&gt;HORAS!$B$97,E396-HORAS!$B$97,0))</f>
        <v>0</v>
      </c>
      <c r="L396" s="68">
        <f t="shared" si="173"/>
        <v>0</v>
      </c>
      <c r="M396" s="68">
        <f t="shared" si="174"/>
        <v>0</v>
      </c>
      <c r="N396" s="67">
        <f t="shared" si="175"/>
        <v>0</v>
      </c>
      <c r="O396" s="67">
        <f>IF(E396&lt;HORAS!$B$97,J396,0)</f>
        <v>0</v>
      </c>
      <c r="P396" s="67">
        <f t="shared" si="176"/>
        <v>0</v>
      </c>
      <c r="Q396" s="67">
        <f>IF(E396&gt;HORAS!$B$97,J396,0)</f>
        <v>0</v>
      </c>
      <c r="R396" s="67">
        <f t="shared" si="198"/>
        <v>0</v>
      </c>
      <c r="S396" s="67">
        <f t="shared" si="178"/>
        <v>0</v>
      </c>
      <c r="T396" s="67"/>
      <c r="U396" s="67">
        <f t="shared" si="179"/>
        <v>6</v>
      </c>
      <c r="V396" s="70" t="e">
        <f>VLOOKUP(C396,HORAS!$A$120:$A$137,1,FALSE)</f>
        <v>#N/A</v>
      </c>
      <c r="W396" s="67" t="b">
        <f t="shared" si="180"/>
        <v>1</v>
      </c>
      <c r="X396" s="59">
        <f t="shared" si="181"/>
        <v>0</v>
      </c>
      <c r="Y396" s="71">
        <f t="shared" si="182"/>
        <v>0</v>
      </c>
      <c r="Z396" s="71">
        <f t="shared" si="183"/>
        <v>0</v>
      </c>
      <c r="AA396" s="67">
        <f t="shared" si="184"/>
        <v>0</v>
      </c>
      <c r="AB396" s="67">
        <f t="shared" si="185"/>
        <v>0</v>
      </c>
      <c r="AC396" s="69">
        <f>IF(U396=7,IF(E396&gt;HORAS!$B$97,E396-HORAS!$B$97,0),IF(W396=FALSE,IF(E396&gt;HORAS!$B$97,E396-HORAS!$B$97,0),0))</f>
        <v>0</v>
      </c>
      <c r="AD396" s="71">
        <f t="shared" si="186"/>
        <v>0</v>
      </c>
      <c r="AE396" s="71">
        <f t="shared" si="187"/>
        <v>0</v>
      </c>
      <c r="AF396" s="68">
        <f>IF(AE396&lt;=HORAS!$B$115,0,IF(AE396&lt;=HORAS!$B$116,0.25,IF(AE396&lt;=HORAS!$B$117,0.5,IF(AE396&lt;=HORAS!$B$114,0.75,1))))</f>
        <v>0</v>
      </c>
      <c r="AG396" s="67">
        <f t="shared" si="188"/>
        <v>0</v>
      </c>
      <c r="AH396" s="67">
        <f>IF(AA396&gt;=8,IF(E396&lt;HORAS!$B$97,AF396,0),0)</f>
        <v>0</v>
      </c>
      <c r="AI396" s="67">
        <f>IF(E396&gt;=HORAS!$B$97,AF396,0)</f>
        <v>0</v>
      </c>
      <c r="AJ396" s="67">
        <f t="shared" si="177"/>
        <v>0</v>
      </c>
      <c r="AK396" s="67">
        <f t="shared" si="177"/>
        <v>0</v>
      </c>
      <c r="AL396" s="71">
        <f t="shared" si="189"/>
        <v>0</v>
      </c>
      <c r="AN396" s="59">
        <f t="shared" si="190"/>
        <v>0</v>
      </c>
      <c r="AO396" s="58">
        <f>IF(H396=1,IF(D396&lt;HORAS!$B$104,HORAS!$D$104-HORAS!$B$104,HORAS!$D$104-D396),0)</f>
        <v>0</v>
      </c>
      <c r="AP396" s="58">
        <f>IF(H396=1,IF(E396&gt;HORAS!$C$104,HORAS!$C$104,E396),0)</f>
        <v>0</v>
      </c>
      <c r="AQ396" s="58">
        <f t="shared" si="191"/>
        <v>0</v>
      </c>
      <c r="AR396" s="72">
        <f t="shared" si="192"/>
        <v>0</v>
      </c>
      <c r="AS396" s="72">
        <f t="shared" si="193"/>
        <v>0</v>
      </c>
      <c r="AT396" s="68">
        <f>IF(AS396&lt;=HORAS!$B$115,0,IF(AS396&lt;=HORAS!$B$116,0.25,IF(AS396&lt;=HORAS!$B$117,0.5,IF(AS396&lt;=HORAS!$B$114,0.75,1))))</f>
        <v>0</v>
      </c>
      <c r="AU396" s="67">
        <f t="shared" si="194"/>
        <v>0</v>
      </c>
      <c r="AV396" s="59">
        <f>IF(H396=1,IF(E396&gt;HORAS!$C$104,E396-HORAS!$C$104),0)</f>
        <v>0</v>
      </c>
      <c r="AW396" s="67">
        <f t="shared" si="195"/>
        <v>0</v>
      </c>
      <c r="AX396" s="67">
        <f t="shared" si="196"/>
        <v>0</v>
      </c>
      <c r="AY396" s="68">
        <f>IF(AX396&lt;=HORAS!$B$115,0,IF(AX396&lt;=HORAS!$B$116,0.25,IF(AX396&lt;=HORAS!$B$117,0.5,IF(AX396&lt;=HORAS!$B$114,0.75,1))))</f>
        <v>0</v>
      </c>
      <c r="AZ396" s="67">
        <f t="shared" si="197"/>
        <v>0</v>
      </c>
      <c r="BA396" s="67"/>
    </row>
    <row r="397" spans="1:53" s="72" customFormat="1" hidden="1" x14ac:dyDescent="0.2">
      <c r="A397" s="64"/>
      <c r="B397" s="64"/>
      <c r="C397" s="61"/>
      <c r="D397" s="62"/>
      <c r="E397" s="59"/>
      <c r="F397" s="66">
        <f>IF(G397=1,0,IF(E397&gt;HORAS!$B$96,E397-HORAS!$B$96,))</f>
        <v>0</v>
      </c>
      <c r="G397" s="67">
        <f t="shared" si="171"/>
        <v>0</v>
      </c>
      <c r="H397" s="67">
        <f>IF(D397&gt;=HORAS!$B$103,1,0)</f>
        <v>0</v>
      </c>
      <c r="I397" s="68">
        <f t="shared" si="172"/>
        <v>0</v>
      </c>
      <c r="J397" s="68">
        <f>IF(I397&lt;=HORAS!$B$115,0,IF(I397&lt;=HORAS!$B$116,0.25,IF(I397&lt;=HORAS!$B$117,0.5,IF(I397&lt;=HORAS!$B$114,0.75,1))))</f>
        <v>0</v>
      </c>
      <c r="K397" s="69">
        <f>IF(G397=1,0,IF(E397&gt;HORAS!$B$97,E397-HORAS!$B$97,0))</f>
        <v>0</v>
      </c>
      <c r="L397" s="68">
        <f t="shared" si="173"/>
        <v>0</v>
      </c>
      <c r="M397" s="68">
        <f t="shared" si="174"/>
        <v>0</v>
      </c>
      <c r="N397" s="67">
        <f t="shared" si="175"/>
        <v>0</v>
      </c>
      <c r="O397" s="67">
        <f>IF(E397&lt;HORAS!$B$97,J397,0)</f>
        <v>0</v>
      </c>
      <c r="P397" s="67">
        <f t="shared" si="176"/>
        <v>0</v>
      </c>
      <c r="Q397" s="67">
        <f>IF(E397&gt;HORAS!$B$97,J397,0)</f>
        <v>0</v>
      </c>
      <c r="R397" s="67">
        <f t="shared" si="198"/>
        <v>0</v>
      </c>
      <c r="S397" s="67">
        <f t="shared" si="178"/>
        <v>0</v>
      </c>
      <c r="T397" s="67"/>
      <c r="U397" s="67">
        <f t="shared" si="179"/>
        <v>6</v>
      </c>
      <c r="V397" s="70" t="e">
        <f>VLOOKUP(C397,HORAS!$A$120:$A$137,1,FALSE)</f>
        <v>#N/A</v>
      </c>
      <c r="W397" s="67" t="b">
        <f t="shared" si="180"/>
        <v>1</v>
      </c>
      <c r="X397" s="59">
        <f t="shared" si="181"/>
        <v>0</v>
      </c>
      <c r="Y397" s="71">
        <f t="shared" si="182"/>
        <v>0</v>
      </c>
      <c r="Z397" s="71">
        <f t="shared" si="183"/>
        <v>0</v>
      </c>
      <c r="AA397" s="67">
        <f t="shared" si="184"/>
        <v>0</v>
      </c>
      <c r="AB397" s="67">
        <f t="shared" si="185"/>
        <v>0</v>
      </c>
      <c r="AC397" s="69">
        <f>IF(U397=7,IF(E397&gt;HORAS!$B$97,E397-HORAS!$B$97,0),IF(W397=FALSE,IF(E397&gt;HORAS!$B$97,E397-HORAS!$B$97,0),0))</f>
        <v>0</v>
      </c>
      <c r="AD397" s="71">
        <f t="shared" si="186"/>
        <v>0</v>
      </c>
      <c r="AE397" s="71">
        <f t="shared" si="187"/>
        <v>0</v>
      </c>
      <c r="AF397" s="68">
        <f>IF(AE397&lt;=HORAS!$B$115,0,IF(AE397&lt;=HORAS!$B$116,0.25,IF(AE397&lt;=HORAS!$B$117,0.5,IF(AE397&lt;=HORAS!$B$114,0.75,1))))</f>
        <v>0</v>
      </c>
      <c r="AG397" s="67">
        <f t="shared" si="188"/>
        <v>0</v>
      </c>
      <c r="AH397" s="67">
        <f>IF(AA397&gt;=8,IF(E397&lt;HORAS!$B$97,AF397,0),0)</f>
        <v>0</v>
      </c>
      <c r="AI397" s="67">
        <f>IF(E397&gt;=HORAS!$B$97,AF397,0)</f>
        <v>0</v>
      </c>
      <c r="AJ397" s="67">
        <f t="shared" si="177"/>
        <v>0</v>
      </c>
      <c r="AK397" s="67">
        <f t="shared" si="177"/>
        <v>0</v>
      </c>
      <c r="AL397" s="71">
        <f t="shared" si="189"/>
        <v>0</v>
      </c>
      <c r="AN397" s="59">
        <f t="shared" si="190"/>
        <v>0</v>
      </c>
      <c r="AO397" s="58">
        <f>IF(H397=1,IF(D397&lt;HORAS!$B$104,HORAS!$D$104-HORAS!$B$104,HORAS!$D$104-D397),0)</f>
        <v>0</v>
      </c>
      <c r="AP397" s="58">
        <f>IF(H397=1,IF(E397&gt;HORAS!$C$104,HORAS!$C$104,E397),0)</f>
        <v>0</v>
      </c>
      <c r="AQ397" s="58">
        <f t="shared" si="191"/>
        <v>0</v>
      </c>
      <c r="AR397" s="72">
        <f t="shared" si="192"/>
        <v>0</v>
      </c>
      <c r="AS397" s="72">
        <f t="shared" si="193"/>
        <v>0</v>
      </c>
      <c r="AT397" s="68">
        <f>IF(AS397&lt;=HORAS!$B$115,0,IF(AS397&lt;=HORAS!$B$116,0.25,IF(AS397&lt;=HORAS!$B$117,0.5,IF(AS397&lt;=HORAS!$B$114,0.75,1))))</f>
        <v>0</v>
      </c>
      <c r="AU397" s="67">
        <f t="shared" si="194"/>
        <v>0</v>
      </c>
      <c r="AV397" s="59">
        <f>IF(H397=1,IF(E397&gt;HORAS!$C$104,E397-HORAS!$C$104),0)</f>
        <v>0</v>
      </c>
      <c r="AW397" s="67">
        <f t="shared" si="195"/>
        <v>0</v>
      </c>
      <c r="AX397" s="67">
        <f t="shared" si="196"/>
        <v>0</v>
      </c>
      <c r="AY397" s="68">
        <f>IF(AX397&lt;=HORAS!$B$115,0,IF(AX397&lt;=HORAS!$B$116,0.25,IF(AX397&lt;=HORAS!$B$117,0.5,IF(AX397&lt;=HORAS!$B$114,0.75,1))))</f>
        <v>0</v>
      </c>
      <c r="AZ397" s="67">
        <f t="shared" si="197"/>
        <v>0</v>
      </c>
      <c r="BA397" s="67"/>
    </row>
    <row r="398" spans="1:53" s="72" customFormat="1" hidden="1" x14ac:dyDescent="0.2">
      <c r="A398" s="64"/>
      <c r="B398" s="64"/>
      <c r="C398" s="61"/>
      <c r="D398" s="62"/>
      <c r="E398" s="59"/>
      <c r="F398" s="66">
        <f>IF(G398=1,0,IF(E398&gt;HORAS!$B$96,E398-HORAS!$B$96,))</f>
        <v>0</v>
      </c>
      <c r="G398" s="67">
        <f t="shared" si="171"/>
        <v>0</v>
      </c>
      <c r="H398" s="67">
        <f>IF(D398&gt;=HORAS!$B$103,1,0)</f>
        <v>0</v>
      </c>
      <c r="I398" s="68">
        <f t="shared" si="172"/>
        <v>0</v>
      </c>
      <c r="J398" s="68">
        <f>IF(I398&lt;=HORAS!$B$115,0,IF(I398&lt;=HORAS!$B$116,0.25,IF(I398&lt;=HORAS!$B$117,0.5,IF(I398&lt;=HORAS!$B$114,0.75,1))))</f>
        <v>0</v>
      </c>
      <c r="K398" s="69">
        <f>IF(G398=1,0,IF(E398&gt;HORAS!$B$97,E398-HORAS!$B$97,0))</f>
        <v>0</v>
      </c>
      <c r="L398" s="68">
        <f t="shared" si="173"/>
        <v>0</v>
      </c>
      <c r="M398" s="68">
        <f t="shared" si="174"/>
        <v>0</v>
      </c>
      <c r="N398" s="67">
        <f t="shared" si="175"/>
        <v>0</v>
      </c>
      <c r="O398" s="67">
        <f>IF(E398&lt;HORAS!$B$97,J398,0)</f>
        <v>0</v>
      </c>
      <c r="P398" s="67">
        <f t="shared" si="176"/>
        <v>0</v>
      </c>
      <c r="Q398" s="67">
        <f>IF(E398&gt;HORAS!$B$97,J398,0)</f>
        <v>0</v>
      </c>
      <c r="R398" s="67">
        <f t="shared" si="198"/>
        <v>0</v>
      </c>
      <c r="S398" s="67">
        <f t="shared" si="178"/>
        <v>0</v>
      </c>
      <c r="T398" s="67"/>
      <c r="U398" s="67">
        <f t="shared" si="179"/>
        <v>6</v>
      </c>
      <c r="V398" s="70" t="e">
        <f>VLOOKUP(C398,HORAS!$A$120:$A$137,1,FALSE)</f>
        <v>#N/A</v>
      </c>
      <c r="W398" s="67" t="b">
        <f t="shared" si="180"/>
        <v>1</v>
      </c>
      <c r="X398" s="59">
        <f t="shared" si="181"/>
        <v>0</v>
      </c>
      <c r="Y398" s="71">
        <f t="shared" si="182"/>
        <v>0</v>
      </c>
      <c r="Z398" s="71">
        <f t="shared" si="183"/>
        <v>0</v>
      </c>
      <c r="AA398" s="67">
        <f t="shared" si="184"/>
        <v>0</v>
      </c>
      <c r="AB398" s="67">
        <f t="shared" si="185"/>
        <v>0</v>
      </c>
      <c r="AC398" s="69">
        <f>IF(U398=7,IF(E398&gt;HORAS!$B$97,E398-HORAS!$B$97,0),IF(W398=FALSE,IF(E398&gt;HORAS!$B$97,E398-HORAS!$B$97,0),0))</f>
        <v>0</v>
      </c>
      <c r="AD398" s="71">
        <f t="shared" si="186"/>
        <v>0</v>
      </c>
      <c r="AE398" s="71">
        <f t="shared" si="187"/>
        <v>0</v>
      </c>
      <c r="AF398" s="68">
        <f>IF(AE398&lt;=HORAS!$B$115,0,IF(AE398&lt;=HORAS!$B$116,0.25,IF(AE398&lt;=HORAS!$B$117,0.5,IF(AE398&lt;=HORAS!$B$114,0.75,1))))</f>
        <v>0</v>
      </c>
      <c r="AG398" s="67">
        <f t="shared" si="188"/>
        <v>0</v>
      </c>
      <c r="AH398" s="67">
        <f>IF(AA398&gt;=8,IF(E398&lt;HORAS!$B$97,AF398,0),0)</f>
        <v>0</v>
      </c>
      <c r="AI398" s="67">
        <f>IF(E398&gt;=HORAS!$B$97,AF398,0)</f>
        <v>0</v>
      </c>
      <c r="AJ398" s="67">
        <f t="shared" si="177"/>
        <v>0</v>
      </c>
      <c r="AK398" s="67">
        <f t="shared" si="177"/>
        <v>0</v>
      </c>
      <c r="AL398" s="71">
        <f t="shared" si="189"/>
        <v>0</v>
      </c>
      <c r="AN398" s="59">
        <f t="shared" si="190"/>
        <v>0</v>
      </c>
      <c r="AO398" s="58">
        <f>IF(H398=1,IF(D398&lt;HORAS!$B$104,HORAS!$D$104-HORAS!$B$104,HORAS!$D$104-D398),0)</f>
        <v>0</v>
      </c>
      <c r="AP398" s="58">
        <f>IF(H398=1,IF(E398&gt;HORAS!$C$104,HORAS!$C$104,E398),0)</f>
        <v>0</v>
      </c>
      <c r="AQ398" s="58">
        <f t="shared" si="191"/>
        <v>0</v>
      </c>
      <c r="AR398" s="72">
        <f t="shared" si="192"/>
        <v>0</v>
      </c>
      <c r="AS398" s="72">
        <f t="shared" si="193"/>
        <v>0</v>
      </c>
      <c r="AT398" s="68">
        <f>IF(AS398&lt;=HORAS!$B$115,0,IF(AS398&lt;=HORAS!$B$116,0.25,IF(AS398&lt;=HORAS!$B$117,0.5,IF(AS398&lt;=HORAS!$B$114,0.75,1))))</f>
        <v>0</v>
      </c>
      <c r="AU398" s="67">
        <f t="shared" si="194"/>
        <v>0</v>
      </c>
      <c r="AV398" s="59">
        <f>IF(H398=1,IF(E398&gt;HORAS!$C$104,E398-HORAS!$C$104),0)</f>
        <v>0</v>
      </c>
      <c r="AW398" s="67">
        <f t="shared" si="195"/>
        <v>0</v>
      </c>
      <c r="AX398" s="67">
        <f t="shared" si="196"/>
        <v>0</v>
      </c>
      <c r="AY398" s="68">
        <f>IF(AX398&lt;=HORAS!$B$115,0,IF(AX398&lt;=HORAS!$B$116,0.25,IF(AX398&lt;=HORAS!$B$117,0.5,IF(AX398&lt;=HORAS!$B$114,0.75,1))))</f>
        <v>0</v>
      </c>
      <c r="AZ398" s="67">
        <f t="shared" si="197"/>
        <v>0</v>
      </c>
      <c r="BA398" s="67"/>
    </row>
    <row r="399" spans="1:53" s="72" customFormat="1" hidden="1" x14ac:dyDescent="0.2">
      <c r="A399" s="64"/>
      <c r="B399" s="64"/>
      <c r="C399" s="61"/>
      <c r="D399" s="62"/>
      <c r="E399" s="63"/>
      <c r="F399" s="66">
        <f>IF(G399=1,0,IF(E399&gt;HORAS!$B$96,E399-HORAS!$B$96,))</f>
        <v>0</v>
      </c>
      <c r="G399" s="67">
        <f t="shared" si="171"/>
        <v>0</v>
      </c>
      <c r="H399" s="67">
        <f>IF(D399&gt;=HORAS!$B$103,1,0)</f>
        <v>0</v>
      </c>
      <c r="I399" s="68">
        <f t="shared" si="172"/>
        <v>0</v>
      </c>
      <c r="J399" s="68">
        <f>IF(I399&lt;=HORAS!$B$115,0,IF(I399&lt;=HORAS!$B$116,0.25,IF(I399&lt;=HORAS!$B$117,0.5,IF(I399&lt;=HORAS!$B$114,0.75,1))))</f>
        <v>0</v>
      </c>
      <c r="K399" s="69">
        <f>IF(G399=1,0,IF(E399&gt;HORAS!$B$97,E399-HORAS!$B$97,0))</f>
        <v>0</v>
      </c>
      <c r="L399" s="68">
        <f t="shared" si="173"/>
        <v>0</v>
      </c>
      <c r="M399" s="68">
        <f t="shared" si="174"/>
        <v>0</v>
      </c>
      <c r="N399" s="67">
        <f t="shared" si="175"/>
        <v>0</v>
      </c>
      <c r="O399" s="67">
        <f>IF(E399&lt;HORAS!$B$97,J399,0)</f>
        <v>0</v>
      </c>
      <c r="P399" s="67">
        <f t="shared" si="176"/>
        <v>0</v>
      </c>
      <c r="Q399" s="67">
        <f>IF(E399&gt;HORAS!$B$97,J399,0)</f>
        <v>0</v>
      </c>
      <c r="R399" s="67">
        <f t="shared" si="198"/>
        <v>0</v>
      </c>
      <c r="S399" s="67">
        <f t="shared" si="178"/>
        <v>0</v>
      </c>
      <c r="T399" s="67"/>
      <c r="U399" s="67">
        <f t="shared" si="179"/>
        <v>6</v>
      </c>
      <c r="V399" s="70" t="e">
        <f>VLOOKUP(C399,HORAS!$A$120:$A$137,1,FALSE)</f>
        <v>#N/A</v>
      </c>
      <c r="W399" s="67" t="b">
        <f t="shared" si="180"/>
        <v>1</v>
      </c>
      <c r="X399" s="59">
        <f t="shared" si="181"/>
        <v>0</v>
      </c>
      <c r="Y399" s="71">
        <f t="shared" si="182"/>
        <v>0</v>
      </c>
      <c r="Z399" s="71">
        <f t="shared" si="183"/>
        <v>0</v>
      </c>
      <c r="AA399" s="67">
        <f t="shared" si="184"/>
        <v>0</v>
      </c>
      <c r="AB399" s="67">
        <f t="shared" si="185"/>
        <v>0</v>
      </c>
      <c r="AC399" s="69">
        <f>IF(U399=7,IF(E399&gt;HORAS!$B$97,E399-HORAS!$B$97,0),IF(W399=FALSE,IF(E399&gt;HORAS!$B$97,E399-HORAS!$B$97,0),0))</f>
        <v>0</v>
      </c>
      <c r="AD399" s="71">
        <f t="shared" si="186"/>
        <v>0</v>
      </c>
      <c r="AE399" s="71">
        <f t="shared" si="187"/>
        <v>0</v>
      </c>
      <c r="AF399" s="68">
        <f>IF(AE399&lt;=HORAS!$B$115,0,IF(AE399&lt;=HORAS!$B$116,0.25,IF(AE399&lt;=HORAS!$B$117,0.5,IF(AE399&lt;=HORAS!$B$114,0.75,1))))</f>
        <v>0</v>
      </c>
      <c r="AG399" s="67">
        <f t="shared" si="188"/>
        <v>0</v>
      </c>
      <c r="AH399" s="67">
        <f>IF(AA399&gt;=8,IF(E399&lt;HORAS!$B$97,AF399,0),0)</f>
        <v>0</v>
      </c>
      <c r="AI399" s="67">
        <f>IF(E399&gt;=HORAS!$B$97,AF399,0)</f>
        <v>0</v>
      </c>
      <c r="AJ399" s="67">
        <f t="shared" si="177"/>
        <v>0</v>
      </c>
      <c r="AK399" s="67">
        <f t="shared" si="177"/>
        <v>0</v>
      </c>
      <c r="AL399" s="71">
        <f t="shared" si="189"/>
        <v>0</v>
      </c>
      <c r="AN399" s="59">
        <f t="shared" si="190"/>
        <v>0</v>
      </c>
      <c r="AO399" s="58">
        <f>IF(H399=1,IF(D399&lt;HORAS!$B$104,HORAS!$D$104-HORAS!$B$104,HORAS!$D$104-D399),0)</f>
        <v>0</v>
      </c>
      <c r="AP399" s="58">
        <f>IF(H399=1,IF(E399&gt;HORAS!$C$104,HORAS!$C$104,E399),0)</f>
        <v>0</v>
      </c>
      <c r="AQ399" s="58">
        <f t="shared" si="191"/>
        <v>0</v>
      </c>
      <c r="AR399" s="72">
        <f t="shared" si="192"/>
        <v>0</v>
      </c>
      <c r="AS399" s="72">
        <f t="shared" si="193"/>
        <v>0</v>
      </c>
      <c r="AT399" s="68">
        <f>IF(AS399&lt;=HORAS!$B$115,0,IF(AS399&lt;=HORAS!$B$116,0.25,IF(AS399&lt;=HORAS!$B$117,0.5,IF(AS399&lt;=HORAS!$B$114,0.75,1))))</f>
        <v>0</v>
      </c>
      <c r="AU399" s="67">
        <f t="shared" si="194"/>
        <v>0</v>
      </c>
      <c r="AV399" s="59">
        <f>IF(H399=1,IF(E399&gt;HORAS!$C$104,E399-HORAS!$C$104),0)</f>
        <v>0</v>
      </c>
      <c r="AW399" s="67">
        <f t="shared" si="195"/>
        <v>0</v>
      </c>
      <c r="AX399" s="67">
        <f t="shared" si="196"/>
        <v>0</v>
      </c>
      <c r="AY399" s="68">
        <f>IF(AX399&lt;=HORAS!$B$115,0,IF(AX399&lt;=HORAS!$B$116,0.25,IF(AX399&lt;=HORAS!$B$117,0.5,IF(AX399&lt;=HORAS!$B$114,0.75,1))))</f>
        <v>0</v>
      </c>
      <c r="AZ399" s="67">
        <f t="shared" si="197"/>
        <v>0</v>
      </c>
      <c r="BA399" s="67"/>
    </row>
    <row r="400" spans="1:53" s="72" customFormat="1" hidden="1" x14ac:dyDescent="0.2">
      <c r="A400" s="64"/>
      <c r="B400" s="64"/>
      <c r="C400" s="61"/>
      <c r="D400" s="62"/>
      <c r="E400" s="64"/>
      <c r="F400" s="66">
        <f>IF(G400=1,0,IF(E400&gt;HORAS!$B$96,E400-HORAS!$B$96,))</f>
        <v>0</v>
      </c>
      <c r="G400" s="67">
        <f t="shared" si="171"/>
        <v>0</v>
      </c>
      <c r="H400" s="67">
        <f>IF(D400&gt;=HORAS!$B$103,1,0)</f>
        <v>0</v>
      </c>
      <c r="I400" s="68">
        <f t="shared" si="172"/>
        <v>0</v>
      </c>
      <c r="J400" s="68">
        <f>IF(I400&lt;=HORAS!$B$115,0,IF(I400&lt;=HORAS!$B$116,0.25,IF(I400&lt;=HORAS!$B$117,0.5,IF(I400&lt;=HORAS!$B$114,0.75,1))))</f>
        <v>0</v>
      </c>
      <c r="K400" s="69">
        <f>IF(G400=1,0,IF(E400&gt;HORAS!$B$97,E400-HORAS!$B$97,0))</f>
        <v>0</v>
      </c>
      <c r="L400" s="68">
        <f t="shared" si="173"/>
        <v>0</v>
      </c>
      <c r="M400" s="68">
        <f t="shared" si="174"/>
        <v>0</v>
      </c>
      <c r="N400" s="67">
        <f t="shared" si="175"/>
        <v>0</v>
      </c>
      <c r="O400" s="67">
        <f>IF(E400&lt;HORAS!$B$97,J400,0)</f>
        <v>0</v>
      </c>
      <c r="P400" s="67">
        <f t="shared" si="176"/>
        <v>0</v>
      </c>
      <c r="Q400" s="67">
        <f>IF(E400&gt;HORAS!$B$97,J400,0)</f>
        <v>0</v>
      </c>
      <c r="R400" s="67">
        <f t="shared" si="198"/>
        <v>0</v>
      </c>
      <c r="S400" s="67">
        <f t="shared" si="178"/>
        <v>0</v>
      </c>
      <c r="T400" s="67"/>
      <c r="U400" s="67">
        <f t="shared" si="179"/>
        <v>6</v>
      </c>
      <c r="V400" s="70" t="e">
        <f>VLOOKUP(C400,HORAS!$A$120:$A$137,1,FALSE)</f>
        <v>#N/A</v>
      </c>
      <c r="W400" s="67" t="b">
        <f t="shared" si="180"/>
        <v>1</v>
      </c>
      <c r="X400" s="59">
        <f t="shared" si="181"/>
        <v>0</v>
      </c>
      <c r="Y400" s="71">
        <f t="shared" si="182"/>
        <v>0</v>
      </c>
      <c r="Z400" s="71">
        <f t="shared" si="183"/>
        <v>0</v>
      </c>
      <c r="AA400" s="67">
        <f t="shared" si="184"/>
        <v>0</v>
      </c>
      <c r="AB400" s="67">
        <f t="shared" si="185"/>
        <v>0</v>
      </c>
      <c r="AC400" s="69">
        <f>IF(U400=7,IF(E400&gt;HORAS!$B$97,E400-HORAS!$B$97,0),IF(W400=FALSE,IF(E400&gt;HORAS!$B$97,E400-HORAS!$B$97,0),0))</f>
        <v>0</v>
      </c>
      <c r="AD400" s="71">
        <f t="shared" si="186"/>
        <v>0</v>
      </c>
      <c r="AE400" s="71">
        <f t="shared" si="187"/>
        <v>0</v>
      </c>
      <c r="AF400" s="68">
        <f>IF(AE400&lt;=HORAS!$B$115,0,IF(AE400&lt;=HORAS!$B$116,0.25,IF(AE400&lt;=HORAS!$B$117,0.5,IF(AE400&lt;=HORAS!$B$114,0.75,1))))</f>
        <v>0</v>
      </c>
      <c r="AG400" s="67">
        <f t="shared" si="188"/>
        <v>0</v>
      </c>
      <c r="AH400" s="67">
        <f>IF(AA400&gt;=8,IF(E400&lt;HORAS!$B$97,AF400,0),0)</f>
        <v>0</v>
      </c>
      <c r="AI400" s="67">
        <f>IF(E400&gt;=HORAS!$B$97,AF400,0)</f>
        <v>0</v>
      </c>
      <c r="AJ400" s="67">
        <f t="shared" si="177"/>
        <v>0</v>
      </c>
      <c r="AK400" s="67">
        <f t="shared" si="177"/>
        <v>0</v>
      </c>
      <c r="AL400" s="71">
        <f t="shared" si="189"/>
        <v>0</v>
      </c>
      <c r="AN400" s="59">
        <f t="shared" si="190"/>
        <v>0</v>
      </c>
      <c r="AO400" s="58">
        <f>IF(H400=1,IF(D400&lt;HORAS!$B$104,HORAS!$D$104-HORAS!$B$104,HORAS!$D$104-D400),0)</f>
        <v>0</v>
      </c>
      <c r="AP400" s="58">
        <f>IF(H400=1,IF(E400&gt;HORAS!$C$104,HORAS!$C$104,E400),0)</f>
        <v>0</v>
      </c>
      <c r="AQ400" s="58">
        <f t="shared" si="191"/>
        <v>0</v>
      </c>
      <c r="AR400" s="72">
        <f t="shared" si="192"/>
        <v>0</v>
      </c>
      <c r="AS400" s="72">
        <f t="shared" si="193"/>
        <v>0</v>
      </c>
      <c r="AT400" s="68">
        <f>IF(AS400&lt;=HORAS!$B$115,0,IF(AS400&lt;=HORAS!$B$116,0.25,IF(AS400&lt;=HORAS!$B$117,0.5,IF(AS400&lt;=HORAS!$B$114,0.75,1))))</f>
        <v>0</v>
      </c>
      <c r="AU400" s="67">
        <f t="shared" si="194"/>
        <v>0</v>
      </c>
      <c r="AV400" s="59">
        <f>IF(H400=1,IF(E400&gt;HORAS!$C$104,E400-HORAS!$C$104),0)</f>
        <v>0</v>
      </c>
      <c r="AW400" s="67">
        <f t="shared" si="195"/>
        <v>0</v>
      </c>
      <c r="AX400" s="67">
        <f t="shared" si="196"/>
        <v>0</v>
      </c>
      <c r="AY400" s="68">
        <f>IF(AX400&lt;=HORAS!$B$115,0,IF(AX400&lt;=HORAS!$B$116,0.25,IF(AX400&lt;=HORAS!$B$117,0.5,IF(AX400&lt;=HORAS!$B$114,0.75,1))))</f>
        <v>0</v>
      </c>
      <c r="AZ400" s="67">
        <f t="shared" si="197"/>
        <v>0</v>
      </c>
      <c r="BA400" s="67"/>
    </row>
    <row r="401" spans="1:53" s="72" customFormat="1" hidden="1" x14ac:dyDescent="0.2">
      <c r="A401" s="64"/>
      <c r="B401" s="64"/>
      <c r="C401" s="61"/>
      <c r="D401" s="62"/>
      <c r="E401" s="59"/>
      <c r="F401" s="66">
        <f>IF(G401=1,0,IF(E401&gt;HORAS!$B$96,E401-HORAS!$B$96,))</f>
        <v>0</v>
      </c>
      <c r="G401" s="67">
        <f t="shared" si="171"/>
        <v>0</v>
      </c>
      <c r="H401" s="67">
        <f>IF(D401&gt;=HORAS!$B$103,1,0)</f>
        <v>0</v>
      </c>
      <c r="I401" s="68">
        <f t="shared" si="172"/>
        <v>0</v>
      </c>
      <c r="J401" s="68">
        <f>IF(I401&lt;=HORAS!$B$115,0,IF(I401&lt;=HORAS!$B$116,0.25,IF(I401&lt;=HORAS!$B$117,0.5,IF(I401&lt;=HORAS!$B$114,0.75,1))))</f>
        <v>0</v>
      </c>
      <c r="K401" s="69">
        <f>IF(G401=1,0,IF(E401&gt;HORAS!$B$97,E401-HORAS!$B$97,0))</f>
        <v>0</v>
      </c>
      <c r="L401" s="68">
        <f t="shared" si="173"/>
        <v>0</v>
      </c>
      <c r="M401" s="68">
        <f t="shared" si="174"/>
        <v>0</v>
      </c>
      <c r="N401" s="67">
        <f t="shared" si="175"/>
        <v>0</v>
      </c>
      <c r="O401" s="67">
        <f>IF(E401&lt;HORAS!$B$97,J401,0)</f>
        <v>0</v>
      </c>
      <c r="P401" s="67">
        <f t="shared" si="176"/>
        <v>0</v>
      </c>
      <c r="Q401" s="67">
        <f>IF(E401&gt;HORAS!$B$97,J401,0)</f>
        <v>0</v>
      </c>
      <c r="R401" s="67">
        <f t="shared" si="198"/>
        <v>0</v>
      </c>
      <c r="S401" s="67">
        <f t="shared" si="178"/>
        <v>0</v>
      </c>
      <c r="T401" s="67"/>
      <c r="U401" s="67">
        <f t="shared" si="179"/>
        <v>6</v>
      </c>
      <c r="V401" s="70" t="e">
        <f>VLOOKUP(C401,HORAS!$A$120:$A$137,1,FALSE)</f>
        <v>#N/A</v>
      </c>
      <c r="W401" s="67" t="b">
        <f t="shared" si="180"/>
        <v>1</v>
      </c>
      <c r="X401" s="59">
        <f t="shared" si="181"/>
        <v>0</v>
      </c>
      <c r="Y401" s="71">
        <f t="shared" si="182"/>
        <v>0</v>
      </c>
      <c r="Z401" s="71">
        <f t="shared" si="183"/>
        <v>0</v>
      </c>
      <c r="AA401" s="67">
        <f t="shared" si="184"/>
        <v>0</v>
      </c>
      <c r="AB401" s="67">
        <f t="shared" si="185"/>
        <v>0</v>
      </c>
      <c r="AC401" s="69">
        <f>IF(U401=7,IF(E401&gt;HORAS!$B$97,E401-HORAS!$B$97,0),IF(W401=FALSE,IF(E401&gt;HORAS!$B$97,E401-HORAS!$B$97,0),0))</f>
        <v>0</v>
      </c>
      <c r="AD401" s="71">
        <f t="shared" si="186"/>
        <v>0</v>
      </c>
      <c r="AE401" s="71">
        <f t="shared" si="187"/>
        <v>0</v>
      </c>
      <c r="AF401" s="68">
        <f>IF(AE401&lt;=HORAS!$B$115,0,IF(AE401&lt;=HORAS!$B$116,0.25,IF(AE401&lt;=HORAS!$B$117,0.5,IF(AE401&lt;=HORAS!$B$114,0.75,1))))</f>
        <v>0</v>
      </c>
      <c r="AG401" s="67">
        <f t="shared" si="188"/>
        <v>0</v>
      </c>
      <c r="AH401" s="67">
        <f>IF(AA401&gt;=8,IF(E401&lt;HORAS!$B$97,AF401,0),0)</f>
        <v>0</v>
      </c>
      <c r="AI401" s="67">
        <f>IF(E401&gt;=HORAS!$B$97,AF401,0)</f>
        <v>0</v>
      </c>
      <c r="AJ401" s="67">
        <f t="shared" si="177"/>
        <v>0</v>
      </c>
      <c r="AK401" s="67">
        <f t="shared" si="177"/>
        <v>0</v>
      </c>
      <c r="AL401" s="71">
        <f t="shared" si="189"/>
        <v>0</v>
      </c>
      <c r="AN401" s="59">
        <f t="shared" si="190"/>
        <v>0</v>
      </c>
      <c r="AO401" s="58">
        <f>IF(H401=1,IF(D401&lt;HORAS!$B$104,HORAS!$D$104-HORAS!$B$104,HORAS!$D$104-D401),0)</f>
        <v>0</v>
      </c>
      <c r="AP401" s="58">
        <f>IF(H401=1,IF(E401&gt;HORAS!$C$104,HORAS!$C$104,E401),0)</f>
        <v>0</v>
      </c>
      <c r="AQ401" s="58">
        <f t="shared" si="191"/>
        <v>0</v>
      </c>
      <c r="AR401" s="72">
        <f t="shared" si="192"/>
        <v>0</v>
      </c>
      <c r="AS401" s="72">
        <f t="shared" si="193"/>
        <v>0</v>
      </c>
      <c r="AT401" s="68">
        <f>IF(AS401&lt;=HORAS!$B$115,0,IF(AS401&lt;=HORAS!$B$116,0.25,IF(AS401&lt;=HORAS!$B$117,0.5,IF(AS401&lt;=HORAS!$B$114,0.75,1))))</f>
        <v>0</v>
      </c>
      <c r="AU401" s="67">
        <f t="shared" si="194"/>
        <v>0</v>
      </c>
      <c r="AV401" s="59">
        <f>IF(H401=1,IF(E401&gt;HORAS!$C$104,E401-HORAS!$C$104),0)</f>
        <v>0</v>
      </c>
      <c r="AW401" s="67">
        <f t="shared" si="195"/>
        <v>0</v>
      </c>
      <c r="AX401" s="67">
        <f t="shared" si="196"/>
        <v>0</v>
      </c>
      <c r="AY401" s="68">
        <f>IF(AX401&lt;=HORAS!$B$115,0,IF(AX401&lt;=HORAS!$B$116,0.25,IF(AX401&lt;=HORAS!$B$117,0.5,IF(AX401&lt;=HORAS!$B$114,0.75,1))))</f>
        <v>0</v>
      </c>
      <c r="AZ401" s="67">
        <f t="shared" si="197"/>
        <v>0</v>
      </c>
      <c r="BA401" s="67"/>
    </row>
    <row r="402" spans="1:53" s="72" customFormat="1" hidden="1" x14ac:dyDescent="0.2">
      <c r="A402" s="64"/>
      <c r="B402" s="64"/>
      <c r="C402" s="61"/>
      <c r="D402" s="62"/>
      <c r="E402" s="59"/>
      <c r="F402" s="66">
        <f>IF(G402=1,0,IF(E402&gt;HORAS!$B$96,E402-HORAS!$B$96,))</f>
        <v>0</v>
      </c>
      <c r="G402" s="67">
        <f t="shared" si="171"/>
        <v>0</v>
      </c>
      <c r="H402" s="67">
        <f>IF(D402&gt;=HORAS!$B$103,1,0)</f>
        <v>0</v>
      </c>
      <c r="I402" s="68">
        <f t="shared" si="172"/>
        <v>0</v>
      </c>
      <c r="J402" s="68">
        <f>IF(I402&lt;=HORAS!$B$115,0,IF(I402&lt;=HORAS!$B$116,0.25,IF(I402&lt;=HORAS!$B$117,0.5,IF(I402&lt;=HORAS!$B$114,0.75,1))))</f>
        <v>0</v>
      </c>
      <c r="K402" s="69">
        <f>IF(G402=1,0,IF(E402&gt;HORAS!$B$97,E402-HORAS!$B$97,0))</f>
        <v>0</v>
      </c>
      <c r="L402" s="68">
        <f t="shared" si="173"/>
        <v>0</v>
      </c>
      <c r="M402" s="68">
        <f t="shared" si="174"/>
        <v>0</v>
      </c>
      <c r="N402" s="67">
        <f t="shared" si="175"/>
        <v>0</v>
      </c>
      <c r="O402" s="67">
        <f>IF(E402&lt;HORAS!$B$97,J402,0)</f>
        <v>0</v>
      </c>
      <c r="P402" s="67">
        <f t="shared" si="176"/>
        <v>0</v>
      </c>
      <c r="Q402" s="67">
        <f>IF(E402&gt;HORAS!$B$97,J402,0)</f>
        <v>0</v>
      </c>
      <c r="R402" s="67">
        <f t="shared" si="198"/>
        <v>0</v>
      </c>
      <c r="S402" s="67">
        <f t="shared" si="178"/>
        <v>0</v>
      </c>
      <c r="T402" s="67"/>
      <c r="U402" s="67">
        <f t="shared" si="179"/>
        <v>6</v>
      </c>
      <c r="V402" s="70" t="e">
        <f>VLOOKUP(C402,HORAS!$A$120:$A$137,1,FALSE)</f>
        <v>#N/A</v>
      </c>
      <c r="W402" s="67" t="b">
        <f t="shared" si="180"/>
        <v>1</v>
      </c>
      <c r="X402" s="59">
        <f t="shared" si="181"/>
        <v>0</v>
      </c>
      <c r="Y402" s="71">
        <f t="shared" si="182"/>
        <v>0</v>
      </c>
      <c r="Z402" s="71">
        <f t="shared" si="183"/>
        <v>0</v>
      </c>
      <c r="AA402" s="67">
        <f t="shared" si="184"/>
        <v>0</v>
      </c>
      <c r="AB402" s="67">
        <f t="shared" si="185"/>
        <v>0</v>
      </c>
      <c r="AC402" s="69">
        <f>IF(U402=7,IF(E402&gt;HORAS!$B$97,E402-HORAS!$B$97,0),IF(W402=FALSE,IF(E402&gt;HORAS!$B$97,E402-HORAS!$B$97,0),0))</f>
        <v>0</v>
      </c>
      <c r="AD402" s="71">
        <f t="shared" si="186"/>
        <v>0</v>
      </c>
      <c r="AE402" s="71">
        <f t="shared" si="187"/>
        <v>0</v>
      </c>
      <c r="AF402" s="68">
        <f>IF(AE402&lt;=HORAS!$B$115,0,IF(AE402&lt;=HORAS!$B$116,0.25,IF(AE402&lt;=HORAS!$B$117,0.5,IF(AE402&lt;=HORAS!$B$114,0.75,1))))</f>
        <v>0</v>
      </c>
      <c r="AG402" s="67">
        <f t="shared" si="188"/>
        <v>0</v>
      </c>
      <c r="AH402" s="67">
        <f>IF(AA402&gt;=8,IF(E402&lt;HORAS!$B$97,AF402,0),0)</f>
        <v>0</v>
      </c>
      <c r="AI402" s="67">
        <f>IF(E402&gt;=HORAS!$B$97,AF402,0)</f>
        <v>0</v>
      </c>
      <c r="AJ402" s="67">
        <f t="shared" si="177"/>
        <v>0</v>
      </c>
      <c r="AK402" s="67">
        <f t="shared" si="177"/>
        <v>0</v>
      </c>
      <c r="AL402" s="71">
        <f t="shared" si="189"/>
        <v>0</v>
      </c>
      <c r="AN402" s="59">
        <f t="shared" si="190"/>
        <v>0</v>
      </c>
      <c r="AO402" s="58">
        <f>IF(H402=1,IF(D402&lt;HORAS!$B$104,HORAS!$D$104-HORAS!$B$104,HORAS!$D$104-D402),0)</f>
        <v>0</v>
      </c>
      <c r="AP402" s="58">
        <f>IF(H402=1,IF(E402&gt;HORAS!$C$104,HORAS!$C$104,E402),0)</f>
        <v>0</v>
      </c>
      <c r="AQ402" s="58">
        <f t="shared" si="191"/>
        <v>0</v>
      </c>
      <c r="AR402" s="72">
        <f t="shared" si="192"/>
        <v>0</v>
      </c>
      <c r="AS402" s="72">
        <f t="shared" si="193"/>
        <v>0</v>
      </c>
      <c r="AT402" s="68">
        <f>IF(AS402&lt;=HORAS!$B$115,0,IF(AS402&lt;=HORAS!$B$116,0.25,IF(AS402&lt;=HORAS!$B$117,0.5,IF(AS402&lt;=HORAS!$B$114,0.75,1))))</f>
        <v>0</v>
      </c>
      <c r="AU402" s="67">
        <f t="shared" si="194"/>
        <v>0</v>
      </c>
      <c r="AV402" s="59">
        <f>IF(H402=1,IF(E402&gt;HORAS!$C$104,E402-HORAS!$C$104),0)</f>
        <v>0</v>
      </c>
      <c r="AW402" s="67">
        <f t="shared" si="195"/>
        <v>0</v>
      </c>
      <c r="AX402" s="67">
        <f t="shared" si="196"/>
        <v>0</v>
      </c>
      <c r="AY402" s="68">
        <f>IF(AX402&lt;=HORAS!$B$115,0,IF(AX402&lt;=HORAS!$B$116,0.25,IF(AX402&lt;=HORAS!$B$117,0.5,IF(AX402&lt;=HORAS!$B$114,0.75,1))))</f>
        <v>0</v>
      </c>
      <c r="AZ402" s="67">
        <f t="shared" si="197"/>
        <v>0</v>
      </c>
      <c r="BA402" s="67"/>
    </row>
    <row r="403" spans="1:53" s="72" customFormat="1" hidden="1" x14ac:dyDescent="0.2">
      <c r="A403" s="64"/>
      <c r="B403" s="64"/>
      <c r="C403" s="61"/>
      <c r="D403" s="62"/>
      <c r="E403" s="59"/>
      <c r="F403" s="66">
        <f>IF(G403=1,0,IF(E403&gt;HORAS!$B$96,E403-HORAS!$B$96,))</f>
        <v>0</v>
      </c>
      <c r="G403" s="67">
        <f t="shared" si="171"/>
        <v>0</v>
      </c>
      <c r="H403" s="67">
        <f>IF(D403&gt;=HORAS!$B$103,1,0)</f>
        <v>0</v>
      </c>
      <c r="I403" s="68">
        <f t="shared" si="172"/>
        <v>0</v>
      </c>
      <c r="J403" s="68">
        <f>IF(I403&lt;=HORAS!$B$115,0,IF(I403&lt;=HORAS!$B$116,0.25,IF(I403&lt;=HORAS!$B$117,0.5,IF(I403&lt;=HORAS!$B$114,0.75,1))))</f>
        <v>0</v>
      </c>
      <c r="K403" s="69">
        <f>IF(G403=1,0,IF(E403&gt;HORAS!$B$97,E403-HORAS!$B$97,0))</f>
        <v>0</v>
      </c>
      <c r="L403" s="68">
        <f t="shared" si="173"/>
        <v>0</v>
      </c>
      <c r="M403" s="68">
        <f t="shared" si="174"/>
        <v>0</v>
      </c>
      <c r="N403" s="67">
        <f t="shared" si="175"/>
        <v>0</v>
      </c>
      <c r="O403" s="67">
        <f>IF(E403&lt;HORAS!$B$97,J403,0)</f>
        <v>0</v>
      </c>
      <c r="P403" s="67">
        <f t="shared" si="176"/>
        <v>0</v>
      </c>
      <c r="Q403" s="67">
        <f>IF(E403&gt;HORAS!$B$97,J403,0)</f>
        <v>0</v>
      </c>
      <c r="R403" s="67">
        <f t="shared" si="198"/>
        <v>0</v>
      </c>
      <c r="S403" s="67">
        <f t="shared" si="178"/>
        <v>0</v>
      </c>
      <c r="T403" s="67"/>
      <c r="U403" s="67">
        <f t="shared" si="179"/>
        <v>6</v>
      </c>
      <c r="V403" s="70" t="e">
        <f>VLOOKUP(C403,HORAS!$A$120:$A$137,1,FALSE)</f>
        <v>#N/A</v>
      </c>
      <c r="W403" s="67" t="b">
        <f t="shared" si="180"/>
        <v>1</v>
      </c>
      <c r="X403" s="59">
        <f t="shared" si="181"/>
        <v>0</v>
      </c>
      <c r="Y403" s="71">
        <f t="shared" si="182"/>
        <v>0</v>
      </c>
      <c r="Z403" s="71">
        <f t="shared" si="183"/>
        <v>0</v>
      </c>
      <c r="AA403" s="67">
        <f t="shared" si="184"/>
        <v>0</v>
      </c>
      <c r="AB403" s="67">
        <f t="shared" si="185"/>
        <v>0</v>
      </c>
      <c r="AC403" s="69">
        <f>IF(U403=7,IF(E403&gt;HORAS!$B$97,E403-HORAS!$B$97,0),IF(W403=FALSE,IF(E403&gt;HORAS!$B$97,E403-HORAS!$B$97,0),0))</f>
        <v>0</v>
      </c>
      <c r="AD403" s="71">
        <f t="shared" si="186"/>
        <v>0</v>
      </c>
      <c r="AE403" s="71">
        <f t="shared" si="187"/>
        <v>0</v>
      </c>
      <c r="AF403" s="68">
        <f>IF(AE403&lt;=HORAS!$B$115,0,IF(AE403&lt;=HORAS!$B$116,0.25,IF(AE403&lt;=HORAS!$B$117,0.5,IF(AE403&lt;=HORAS!$B$114,0.75,1))))</f>
        <v>0</v>
      </c>
      <c r="AG403" s="67">
        <f t="shared" si="188"/>
        <v>0</v>
      </c>
      <c r="AH403" s="67">
        <f>IF(AA403&gt;=8,IF(E403&lt;HORAS!$B$97,AF403,0),0)</f>
        <v>0</v>
      </c>
      <c r="AI403" s="67">
        <f>IF(E403&gt;=HORAS!$B$97,AF403,0)</f>
        <v>0</v>
      </c>
      <c r="AJ403" s="67">
        <f t="shared" si="177"/>
        <v>0</v>
      </c>
      <c r="AK403" s="67">
        <f t="shared" si="177"/>
        <v>0</v>
      </c>
      <c r="AL403" s="71">
        <f t="shared" si="189"/>
        <v>0</v>
      </c>
      <c r="AN403" s="59">
        <f t="shared" si="190"/>
        <v>0</v>
      </c>
      <c r="AO403" s="58">
        <f>IF(H403=1,IF(D403&lt;HORAS!$B$104,HORAS!$D$104-HORAS!$B$104,HORAS!$D$104-D403),0)</f>
        <v>0</v>
      </c>
      <c r="AP403" s="58">
        <f>IF(H403=1,IF(E403&gt;HORAS!$C$104,HORAS!$C$104,E403),0)</f>
        <v>0</v>
      </c>
      <c r="AQ403" s="58">
        <f t="shared" si="191"/>
        <v>0</v>
      </c>
      <c r="AR403" s="72">
        <f t="shared" si="192"/>
        <v>0</v>
      </c>
      <c r="AS403" s="72">
        <f t="shared" si="193"/>
        <v>0</v>
      </c>
      <c r="AT403" s="68">
        <f>IF(AS403&lt;=HORAS!$B$115,0,IF(AS403&lt;=HORAS!$B$116,0.25,IF(AS403&lt;=HORAS!$B$117,0.5,IF(AS403&lt;=HORAS!$B$114,0.75,1))))</f>
        <v>0</v>
      </c>
      <c r="AU403" s="67">
        <f t="shared" si="194"/>
        <v>0</v>
      </c>
      <c r="AV403" s="59">
        <f>IF(H403=1,IF(E403&gt;HORAS!$C$104,E403-HORAS!$C$104),0)</f>
        <v>0</v>
      </c>
      <c r="AW403" s="67">
        <f t="shared" si="195"/>
        <v>0</v>
      </c>
      <c r="AX403" s="67">
        <f t="shared" si="196"/>
        <v>0</v>
      </c>
      <c r="AY403" s="68">
        <f>IF(AX403&lt;=HORAS!$B$115,0,IF(AX403&lt;=HORAS!$B$116,0.25,IF(AX403&lt;=HORAS!$B$117,0.5,IF(AX403&lt;=HORAS!$B$114,0.75,1))))</f>
        <v>0</v>
      </c>
      <c r="AZ403" s="67">
        <f t="shared" si="197"/>
        <v>0</v>
      </c>
      <c r="BA403" s="67"/>
    </row>
    <row r="404" spans="1:53" s="72" customFormat="1" hidden="1" x14ac:dyDescent="0.2">
      <c r="A404" s="64"/>
      <c r="B404" s="64"/>
      <c r="C404" s="61"/>
      <c r="D404" s="62"/>
      <c r="E404" s="59"/>
      <c r="F404" s="66">
        <f>IF(G404=1,0,IF(E404&gt;HORAS!$B$96,E404-HORAS!$B$96,))</f>
        <v>0</v>
      </c>
      <c r="G404" s="67">
        <f t="shared" si="171"/>
        <v>0</v>
      </c>
      <c r="H404" s="67">
        <f>IF(D404&gt;=HORAS!$B$103,1,0)</f>
        <v>0</v>
      </c>
      <c r="I404" s="68">
        <f t="shared" si="172"/>
        <v>0</v>
      </c>
      <c r="J404" s="68">
        <f>IF(I404&lt;=HORAS!$B$115,0,IF(I404&lt;=HORAS!$B$116,0.25,IF(I404&lt;=HORAS!$B$117,0.5,IF(I404&lt;=HORAS!$B$114,0.75,1))))</f>
        <v>0</v>
      </c>
      <c r="K404" s="69">
        <f>IF(G404=1,0,IF(E404&gt;HORAS!$B$97,E404-HORAS!$B$97,0))</f>
        <v>0</v>
      </c>
      <c r="L404" s="68">
        <f t="shared" si="173"/>
        <v>0</v>
      </c>
      <c r="M404" s="68">
        <f t="shared" si="174"/>
        <v>0</v>
      </c>
      <c r="N404" s="67">
        <f t="shared" si="175"/>
        <v>0</v>
      </c>
      <c r="O404" s="67">
        <f>IF(E404&lt;HORAS!$B$97,J404,0)</f>
        <v>0</v>
      </c>
      <c r="P404" s="67">
        <f t="shared" si="176"/>
        <v>0</v>
      </c>
      <c r="Q404" s="67">
        <f>IF(E404&gt;HORAS!$B$97,J404,0)</f>
        <v>0</v>
      </c>
      <c r="R404" s="67">
        <f t="shared" si="198"/>
        <v>0</v>
      </c>
      <c r="S404" s="67">
        <f t="shared" si="178"/>
        <v>0</v>
      </c>
      <c r="T404" s="67"/>
      <c r="U404" s="67">
        <f t="shared" si="179"/>
        <v>6</v>
      </c>
      <c r="V404" s="70" t="e">
        <f>VLOOKUP(C404,HORAS!$A$120:$A$137,1,FALSE)</f>
        <v>#N/A</v>
      </c>
      <c r="W404" s="67" t="b">
        <f t="shared" si="180"/>
        <v>1</v>
      </c>
      <c r="X404" s="59">
        <f t="shared" si="181"/>
        <v>0</v>
      </c>
      <c r="Y404" s="71">
        <f t="shared" si="182"/>
        <v>0</v>
      </c>
      <c r="Z404" s="71">
        <f t="shared" si="183"/>
        <v>0</v>
      </c>
      <c r="AA404" s="67">
        <f t="shared" si="184"/>
        <v>0</v>
      </c>
      <c r="AB404" s="67">
        <f t="shared" si="185"/>
        <v>0</v>
      </c>
      <c r="AC404" s="69">
        <f>IF(U404=7,IF(E404&gt;HORAS!$B$97,E404-HORAS!$B$97,0),IF(W404=FALSE,IF(E404&gt;HORAS!$B$97,E404-HORAS!$B$97,0),0))</f>
        <v>0</v>
      </c>
      <c r="AD404" s="71">
        <f t="shared" si="186"/>
        <v>0</v>
      </c>
      <c r="AE404" s="71">
        <f t="shared" si="187"/>
        <v>0</v>
      </c>
      <c r="AF404" s="68">
        <f>IF(AE404&lt;=HORAS!$B$115,0,IF(AE404&lt;=HORAS!$B$116,0.25,IF(AE404&lt;=HORAS!$B$117,0.5,IF(AE404&lt;=HORAS!$B$114,0.75,1))))</f>
        <v>0</v>
      </c>
      <c r="AG404" s="67">
        <f t="shared" si="188"/>
        <v>0</v>
      </c>
      <c r="AH404" s="67">
        <f>IF(AA404&gt;=8,IF(E404&lt;HORAS!$B$97,AF404,0),0)</f>
        <v>0</v>
      </c>
      <c r="AI404" s="67">
        <f>IF(E404&gt;=HORAS!$B$97,AF404,0)</f>
        <v>0</v>
      </c>
      <c r="AJ404" s="67">
        <f t="shared" si="177"/>
        <v>0</v>
      </c>
      <c r="AK404" s="67">
        <f t="shared" si="177"/>
        <v>0</v>
      </c>
      <c r="AL404" s="71">
        <f t="shared" si="189"/>
        <v>0</v>
      </c>
      <c r="AN404" s="59">
        <f t="shared" si="190"/>
        <v>0</v>
      </c>
      <c r="AO404" s="58">
        <f>IF(H404=1,IF(D404&lt;HORAS!$B$104,HORAS!$D$104-HORAS!$B$104,HORAS!$D$104-D404),0)</f>
        <v>0</v>
      </c>
      <c r="AP404" s="58">
        <f>IF(H404=1,IF(E404&gt;HORAS!$C$104,HORAS!$C$104,E404),0)</f>
        <v>0</v>
      </c>
      <c r="AQ404" s="58">
        <f t="shared" si="191"/>
        <v>0</v>
      </c>
      <c r="AR404" s="72">
        <f t="shared" si="192"/>
        <v>0</v>
      </c>
      <c r="AS404" s="72">
        <f t="shared" si="193"/>
        <v>0</v>
      </c>
      <c r="AT404" s="68">
        <f>IF(AS404&lt;=HORAS!$B$115,0,IF(AS404&lt;=HORAS!$B$116,0.25,IF(AS404&lt;=HORAS!$B$117,0.5,IF(AS404&lt;=HORAS!$B$114,0.75,1))))</f>
        <v>0</v>
      </c>
      <c r="AU404" s="67">
        <f t="shared" si="194"/>
        <v>0</v>
      </c>
      <c r="AV404" s="59">
        <f>IF(H404=1,IF(E404&gt;HORAS!$C$104,E404-HORAS!$C$104),0)</f>
        <v>0</v>
      </c>
      <c r="AW404" s="67">
        <f t="shared" si="195"/>
        <v>0</v>
      </c>
      <c r="AX404" s="67">
        <f t="shared" si="196"/>
        <v>0</v>
      </c>
      <c r="AY404" s="68">
        <f>IF(AX404&lt;=HORAS!$B$115,0,IF(AX404&lt;=HORAS!$B$116,0.25,IF(AX404&lt;=HORAS!$B$117,0.5,IF(AX404&lt;=HORAS!$B$114,0.75,1))))</f>
        <v>0</v>
      </c>
      <c r="AZ404" s="67">
        <f t="shared" si="197"/>
        <v>0</v>
      </c>
      <c r="BA404" s="67"/>
    </row>
    <row r="405" spans="1:53" s="72" customFormat="1" hidden="1" x14ac:dyDescent="0.2">
      <c r="A405" s="64"/>
      <c r="B405" s="64"/>
      <c r="C405" s="61"/>
      <c r="D405" s="62"/>
      <c r="E405" s="59"/>
      <c r="F405" s="66">
        <f>IF(G405=1,0,IF(E405&gt;HORAS!$B$96,E405-HORAS!$B$96,))</f>
        <v>0</v>
      </c>
      <c r="G405" s="67">
        <f t="shared" si="171"/>
        <v>0</v>
      </c>
      <c r="H405" s="67">
        <f>IF(D405&gt;=HORAS!$B$103,1,0)</f>
        <v>0</v>
      </c>
      <c r="I405" s="68">
        <f t="shared" si="172"/>
        <v>0</v>
      </c>
      <c r="J405" s="68">
        <f>IF(I405&lt;=HORAS!$B$115,0,IF(I405&lt;=HORAS!$B$116,0.25,IF(I405&lt;=HORAS!$B$117,0.5,IF(I405&lt;=HORAS!$B$114,0.75,1))))</f>
        <v>0</v>
      </c>
      <c r="K405" s="69">
        <f>IF(G405=1,0,IF(E405&gt;HORAS!$B$97,E405-HORAS!$B$97,0))</f>
        <v>0</v>
      </c>
      <c r="L405" s="68">
        <f t="shared" si="173"/>
        <v>0</v>
      </c>
      <c r="M405" s="68">
        <f t="shared" si="174"/>
        <v>0</v>
      </c>
      <c r="N405" s="67">
        <f t="shared" si="175"/>
        <v>0</v>
      </c>
      <c r="O405" s="67">
        <f>IF(E405&lt;HORAS!$B$97,J405,0)</f>
        <v>0</v>
      </c>
      <c r="P405" s="67">
        <f t="shared" si="176"/>
        <v>0</v>
      </c>
      <c r="Q405" s="67">
        <f>IF(E405&gt;HORAS!$B$97,J405,0)</f>
        <v>0</v>
      </c>
      <c r="R405" s="67">
        <f t="shared" si="198"/>
        <v>0</v>
      </c>
      <c r="S405" s="67">
        <f t="shared" si="178"/>
        <v>0</v>
      </c>
      <c r="T405" s="67"/>
      <c r="U405" s="67">
        <f t="shared" si="179"/>
        <v>6</v>
      </c>
      <c r="V405" s="70" t="e">
        <f>VLOOKUP(C405,HORAS!$A$120:$A$137,1,FALSE)</f>
        <v>#N/A</v>
      </c>
      <c r="W405" s="67" t="b">
        <f t="shared" si="180"/>
        <v>1</v>
      </c>
      <c r="X405" s="59">
        <f t="shared" si="181"/>
        <v>0</v>
      </c>
      <c r="Y405" s="71">
        <f t="shared" si="182"/>
        <v>0</v>
      </c>
      <c r="Z405" s="71">
        <f t="shared" si="183"/>
        <v>0</v>
      </c>
      <c r="AA405" s="67">
        <f t="shared" si="184"/>
        <v>0</v>
      </c>
      <c r="AB405" s="67">
        <f t="shared" si="185"/>
        <v>0</v>
      </c>
      <c r="AC405" s="69">
        <f>IF(U405=7,IF(E405&gt;HORAS!$B$97,E405-HORAS!$B$97,0),IF(W405=FALSE,IF(E405&gt;HORAS!$B$97,E405-HORAS!$B$97,0),0))</f>
        <v>0</v>
      </c>
      <c r="AD405" s="71">
        <f t="shared" si="186"/>
        <v>0</v>
      </c>
      <c r="AE405" s="71">
        <f t="shared" si="187"/>
        <v>0</v>
      </c>
      <c r="AF405" s="68">
        <f>IF(AE405&lt;=HORAS!$B$115,0,IF(AE405&lt;=HORAS!$B$116,0.25,IF(AE405&lt;=HORAS!$B$117,0.5,IF(AE405&lt;=HORAS!$B$114,0.75,1))))</f>
        <v>0</v>
      </c>
      <c r="AG405" s="67">
        <f t="shared" si="188"/>
        <v>0</v>
      </c>
      <c r="AH405" s="67">
        <f>IF(AA405&gt;=8,IF(E405&lt;HORAS!$B$97,AF405,0),0)</f>
        <v>0</v>
      </c>
      <c r="AI405" s="67">
        <f>IF(E405&gt;=HORAS!$B$97,AF405,0)</f>
        <v>0</v>
      </c>
      <c r="AJ405" s="67">
        <f t="shared" si="177"/>
        <v>0</v>
      </c>
      <c r="AK405" s="67">
        <f t="shared" si="177"/>
        <v>0</v>
      </c>
      <c r="AL405" s="71">
        <f t="shared" si="189"/>
        <v>0</v>
      </c>
      <c r="AN405" s="59">
        <f t="shared" si="190"/>
        <v>0</v>
      </c>
      <c r="AO405" s="58">
        <f>IF(H405=1,IF(D405&lt;HORAS!$B$104,HORAS!$D$104-HORAS!$B$104,HORAS!$D$104-D405),0)</f>
        <v>0</v>
      </c>
      <c r="AP405" s="58">
        <f>IF(H405=1,IF(E405&gt;HORAS!$C$104,HORAS!$C$104,E405),0)</f>
        <v>0</v>
      </c>
      <c r="AQ405" s="58">
        <f t="shared" si="191"/>
        <v>0</v>
      </c>
      <c r="AR405" s="72">
        <f t="shared" si="192"/>
        <v>0</v>
      </c>
      <c r="AS405" s="72">
        <f t="shared" si="193"/>
        <v>0</v>
      </c>
      <c r="AT405" s="68">
        <f>IF(AS405&lt;=HORAS!$B$115,0,IF(AS405&lt;=HORAS!$B$116,0.25,IF(AS405&lt;=HORAS!$B$117,0.5,IF(AS405&lt;=HORAS!$B$114,0.75,1))))</f>
        <v>0</v>
      </c>
      <c r="AU405" s="67">
        <f t="shared" si="194"/>
        <v>0</v>
      </c>
      <c r="AV405" s="59">
        <f>IF(H405=1,IF(E405&gt;HORAS!$C$104,E405-HORAS!$C$104),0)</f>
        <v>0</v>
      </c>
      <c r="AW405" s="67">
        <f t="shared" si="195"/>
        <v>0</v>
      </c>
      <c r="AX405" s="67">
        <f t="shared" si="196"/>
        <v>0</v>
      </c>
      <c r="AY405" s="68">
        <f>IF(AX405&lt;=HORAS!$B$115,0,IF(AX405&lt;=HORAS!$B$116,0.25,IF(AX405&lt;=HORAS!$B$117,0.5,IF(AX405&lt;=HORAS!$B$114,0.75,1))))</f>
        <v>0</v>
      </c>
      <c r="AZ405" s="67">
        <f t="shared" si="197"/>
        <v>0</v>
      </c>
      <c r="BA405" s="67"/>
    </row>
    <row r="406" spans="1:53" s="72" customFormat="1" hidden="1" x14ac:dyDescent="0.2">
      <c r="A406" s="64"/>
      <c r="B406" s="64"/>
      <c r="C406" s="61"/>
      <c r="D406" s="62"/>
      <c r="E406" s="59"/>
      <c r="F406" s="66">
        <f>IF(G406=1,0,IF(E406&gt;HORAS!$B$96,E406-HORAS!$B$96,))</f>
        <v>0</v>
      </c>
      <c r="G406" s="67">
        <f t="shared" si="171"/>
        <v>0</v>
      </c>
      <c r="H406" s="67">
        <f>IF(D406&gt;=HORAS!$B$103,1,0)</f>
        <v>0</v>
      </c>
      <c r="I406" s="68">
        <f t="shared" si="172"/>
        <v>0</v>
      </c>
      <c r="J406" s="68">
        <f>IF(I406&lt;=HORAS!$B$115,0,IF(I406&lt;=HORAS!$B$116,0.25,IF(I406&lt;=HORAS!$B$117,0.5,IF(I406&lt;=HORAS!$B$114,0.75,1))))</f>
        <v>0</v>
      </c>
      <c r="K406" s="69">
        <f>IF(G406=1,0,IF(E406&gt;HORAS!$B$97,E406-HORAS!$B$97,0))</f>
        <v>0</v>
      </c>
      <c r="L406" s="68">
        <f t="shared" si="173"/>
        <v>0</v>
      </c>
      <c r="M406" s="68">
        <f t="shared" si="174"/>
        <v>0</v>
      </c>
      <c r="N406" s="67">
        <f t="shared" si="175"/>
        <v>0</v>
      </c>
      <c r="O406" s="67">
        <f>IF(E406&lt;HORAS!$B$97,J406,0)</f>
        <v>0</v>
      </c>
      <c r="P406" s="67">
        <f t="shared" si="176"/>
        <v>0</v>
      </c>
      <c r="Q406" s="67">
        <f>IF(E406&gt;HORAS!$B$97,J406,0)</f>
        <v>0</v>
      </c>
      <c r="R406" s="67">
        <f t="shared" si="198"/>
        <v>0</v>
      </c>
      <c r="S406" s="67">
        <f t="shared" si="178"/>
        <v>0</v>
      </c>
      <c r="T406" s="67"/>
      <c r="U406" s="67">
        <f t="shared" si="179"/>
        <v>6</v>
      </c>
      <c r="V406" s="70" t="e">
        <f>VLOOKUP(C406,HORAS!$A$120:$A$137,1,FALSE)</f>
        <v>#N/A</v>
      </c>
      <c r="W406" s="67" t="b">
        <f t="shared" si="180"/>
        <v>1</v>
      </c>
      <c r="X406" s="59">
        <f t="shared" si="181"/>
        <v>0</v>
      </c>
      <c r="Y406" s="71">
        <f t="shared" si="182"/>
        <v>0</v>
      </c>
      <c r="Z406" s="71">
        <f t="shared" si="183"/>
        <v>0</v>
      </c>
      <c r="AA406" s="67">
        <f t="shared" si="184"/>
        <v>0</v>
      </c>
      <c r="AB406" s="67">
        <f t="shared" si="185"/>
        <v>0</v>
      </c>
      <c r="AC406" s="69">
        <f>IF(U406=7,IF(E406&gt;HORAS!$B$97,E406-HORAS!$B$97,0),IF(W406=FALSE,IF(E406&gt;HORAS!$B$97,E406-HORAS!$B$97,0),0))</f>
        <v>0</v>
      </c>
      <c r="AD406" s="71">
        <f t="shared" si="186"/>
        <v>0</v>
      </c>
      <c r="AE406" s="71">
        <f t="shared" si="187"/>
        <v>0</v>
      </c>
      <c r="AF406" s="68">
        <f>IF(AE406&lt;=HORAS!$B$115,0,IF(AE406&lt;=HORAS!$B$116,0.25,IF(AE406&lt;=HORAS!$B$117,0.5,IF(AE406&lt;=HORAS!$B$114,0.75,1))))</f>
        <v>0</v>
      </c>
      <c r="AG406" s="67">
        <f t="shared" si="188"/>
        <v>0</v>
      </c>
      <c r="AH406" s="67">
        <f>IF(AA406&gt;=8,IF(E406&lt;HORAS!$B$97,AF406,0),0)</f>
        <v>0</v>
      </c>
      <c r="AI406" s="67">
        <f>IF(E406&gt;=HORAS!$B$97,AF406,0)</f>
        <v>0</v>
      </c>
      <c r="AJ406" s="67">
        <f t="shared" si="177"/>
        <v>0</v>
      </c>
      <c r="AK406" s="67">
        <f t="shared" si="177"/>
        <v>0</v>
      </c>
      <c r="AL406" s="71">
        <f t="shared" si="189"/>
        <v>0</v>
      </c>
      <c r="AN406" s="59">
        <f t="shared" si="190"/>
        <v>0</v>
      </c>
      <c r="AO406" s="58">
        <f>IF(H406=1,IF(D406&lt;HORAS!$B$104,HORAS!$D$104-HORAS!$B$104,HORAS!$D$104-D406),0)</f>
        <v>0</v>
      </c>
      <c r="AP406" s="58">
        <f>IF(H406=1,IF(E406&gt;HORAS!$C$104,HORAS!$C$104,E406),0)</f>
        <v>0</v>
      </c>
      <c r="AQ406" s="58">
        <f t="shared" si="191"/>
        <v>0</v>
      </c>
      <c r="AR406" s="72">
        <f t="shared" si="192"/>
        <v>0</v>
      </c>
      <c r="AS406" s="72">
        <f t="shared" si="193"/>
        <v>0</v>
      </c>
      <c r="AT406" s="68">
        <f>IF(AS406&lt;=HORAS!$B$115,0,IF(AS406&lt;=HORAS!$B$116,0.25,IF(AS406&lt;=HORAS!$B$117,0.5,IF(AS406&lt;=HORAS!$B$114,0.75,1))))</f>
        <v>0</v>
      </c>
      <c r="AU406" s="67">
        <f t="shared" si="194"/>
        <v>0</v>
      </c>
      <c r="AV406" s="59">
        <f>IF(H406=1,IF(E406&gt;HORAS!$C$104,E406-HORAS!$C$104),0)</f>
        <v>0</v>
      </c>
      <c r="AW406" s="67">
        <f t="shared" si="195"/>
        <v>0</v>
      </c>
      <c r="AX406" s="67">
        <f t="shared" si="196"/>
        <v>0</v>
      </c>
      <c r="AY406" s="68">
        <f>IF(AX406&lt;=HORAS!$B$115,0,IF(AX406&lt;=HORAS!$B$116,0.25,IF(AX406&lt;=HORAS!$B$117,0.5,IF(AX406&lt;=HORAS!$B$114,0.75,1))))</f>
        <v>0</v>
      </c>
      <c r="AZ406" s="67">
        <f t="shared" si="197"/>
        <v>0</v>
      </c>
      <c r="BA406" s="67"/>
    </row>
    <row r="407" spans="1:53" s="72" customFormat="1" hidden="1" x14ac:dyDescent="0.2">
      <c r="A407" s="64"/>
      <c r="B407" s="64"/>
      <c r="C407" s="61"/>
      <c r="D407" s="62"/>
      <c r="E407" s="59"/>
      <c r="F407" s="66">
        <f>IF(G407=1,0,IF(E407&gt;HORAS!$B$96,E407-HORAS!$B$96,))</f>
        <v>0</v>
      </c>
      <c r="G407" s="67">
        <f t="shared" si="171"/>
        <v>0</v>
      </c>
      <c r="H407" s="67">
        <f>IF(D407&gt;=HORAS!$B$103,1,0)</f>
        <v>0</v>
      </c>
      <c r="I407" s="68">
        <f t="shared" si="172"/>
        <v>0</v>
      </c>
      <c r="J407" s="68">
        <f>IF(I407&lt;=HORAS!$B$115,0,IF(I407&lt;=HORAS!$B$116,0.25,IF(I407&lt;=HORAS!$B$117,0.5,IF(I407&lt;=HORAS!$B$114,0.75,1))))</f>
        <v>0</v>
      </c>
      <c r="K407" s="69">
        <f>IF(G407=1,0,IF(E407&gt;HORAS!$B$97,E407-HORAS!$B$97,0))</f>
        <v>0</v>
      </c>
      <c r="L407" s="68">
        <f t="shared" si="173"/>
        <v>0</v>
      </c>
      <c r="M407" s="68">
        <f t="shared" si="174"/>
        <v>0</v>
      </c>
      <c r="N407" s="67">
        <f t="shared" si="175"/>
        <v>0</v>
      </c>
      <c r="O407" s="67">
        <f>IF(E407&lt;HORAS!$B$97,J407,0)</f>
        <v>0</v>
      </c>
      <c r="P407" s="67">
        <f t="shared" si="176"/>
        <v>0</v>
      </c>
      <c r="Q407" s="67">
        <f>IF(E407&gt;HORAS!$B$97,J407,0)</f>
        <v>0</v>
      </c>
      <c r="R407" s="67">
        <f t="shared" si="198"/>
        <v>0</v>
      </c>
      <c r="S407" s="67">
        <f t="shared" si="178"/>
        <v>0</v>
      </c>
      <c r="T407" s="67"/>
      <c r="U407" s="67">
        <f t="shared" si="179"/>
        <v>6</v>
      </c>
      <c r="V407" s="70" t="e">
        <f>VLOOKUP(C407,HORAS!$A$120:$A$137,1,FALSE)</f>
        <v>#N/A</v>
      </c>
      <c r="W407" s="67" t="b">
        <f t="shared" si="180"/>
        <v>1</v>
      </c>
      <c r="X407" s="59">
        <f t="shared" si="181"/>
        <v>0</v>
      </c>
      <c r="Y407" s="71">
        <f t="shared" si="182"/>
        <v>0</v>
      </c>
      <c r="Z407" s="71">
        <f t="shared" si="183"/>
        <v>0</v>
      </c>
      <c r="AA407" s="67">
        <f t="shared" si="184"/>
        <v>0</v>
      </c>
      <c r="AB407" s="67">
        <f t="shared" si="185"/>
        <v>0</v>
      </c>
      <c r="AC407" s="69">
        <f>IF(U407=7,IF(E407&gt;HORAS!$B$97,E407-HORAS!$B$97,0),IF(W407=FALSE,IF(E407&gt;HORAS!$B$97,E407-HORAS!$B$97,0),0))</f>
        <v>0</v>
      </c>
      <c r="AD407" s="71">
        <f t="shared" si="186"/>
        <v>0</v>
      </c>
      <c r="AE407" s="71">
        <f t="shared" si="187"/>
        <v>0</v>
      </c>
      <c r="AF407" s="68">
        <f>IF(AE407&lt;=HORAS!$B$115,0,IF(AE407&lt;=HORAS!$B$116,0.25,IF(AE407&lt;=HORAS!$B$117,0.5,IF(AE407&lt;=HORAS!$B$114,0.75,1))))</f>
        <v>0</v>
      </c>
      <c r="AG407" s="67">
        <f t="shared" si="188"/>
        <v>0</v>
      </c>
      <c r="AH407" s="67">
        <f>IF(AA407&gt;=8,IF(E407&lt;HORAS!$B$97,AF407,0),0)</f>
        <v>0</v>
      </c>
      <c r="AI407" s="67">
        <f>IF(E407&gt;=HORAS!$B$97,AF407,0)</f>
        <v>0</v>
      </c>
      <c r="AJ407" s="67">
        <f t="shared" si="177"/>
        <v>0</v>
      </c>
      <c r="AK407" s="67">
        <f t="shared" si="177"/>
        <v>0</v>
      </c>
      <c r="AL407" s="71">
        <f t="shared" si="189"/>
        <v>0</v>
      </c>
      <c r="AN407" s="59">
        <f t="shared" si="190"/>
        <v>0</v>
      </c>
      <c r="AO407" s="58">
        <f>IF(H407=1,IF(D407&lt;HORAS!$B$104,HORAS!$D$104-HORAS!$B$104,HORAS!$D$104-D407),0)</f>
        <v>0</v>
      </c>
      <c r="AP407" s="58">
        <f>IF(H407=1,IF(E407&gt;HORAS!$C$104,HORAS!$C$104,E407),0)</f>
        <v>0</v>
      </c>
      <c r="AQ407" s="58">
        <f t="shared" si="191"/>
        <v>0</v>
      </c>
      <c r="AR407" s="72">
        <f t="shared" si="192"/>
        <v>0</v>
      </c>
      <c r="AS407" s="72">
        <f t="shared" si="193"/>
        <v>0</v>
      </c>
      <c r="AT407" s="68">
        <f>IF(AS407&lt;=HORAS!$B$115,0,IF(AS407&lt;=HORAS!$B$116,0.25,IF(AS407&lt;=HORAS!$B$117,0.5,IF(AS407&lt;=HORAS!$B$114,0.75,1))))</f>
        <v>0</v>
      </c>
      <c r="AU407" s="67">
        <f t="shared" si="194"/>
        <v>0</v>
      </c>
      <c r="AV407" s="59">
        <f>IF(H407=1,IF(E407&gt;HORAS!$C$104,E407-HORAS!$C$104),0)</f>
        <v>0</v>
      </c>
      <c r="AW407" s="67">
        <f t="shared" si="195"/>
        <v>0</v>
      </c>
      <c r="AX407" s="67">
        <f t="shared" si="196"/>
        <v>0</v>
      </c>
      <c r="AY407" s="68">
        <f>IF(AX407&lt;=HORAS!$B$115,0,IF(AX407&lt;=HORAS!$B$116,0.25,IF(AX407&lt;=HORAS!$B$117,0.5,IF(AX407&lt;=HORAS!$B$114,0.75,1))))</f>
        <v>0</v>
      </c>
      <c r="AZ407" s="67">
        <f t="shared" si="197"/>
        <v>0</v>
      </c>
      <c r="BA407" s="67"/>
    </row>
    <row r="408" spans="1:53" s="72" customFormat="1" hidden="1" x14ac:dyDescent="0.2">
      <c r="A408" s="64"/>
      <c r="B408" s="64"/>
      <c r="C408" s="61"/>
      <c r="D408" s="62"/>
      <c r="E408" s="59"/>
      <c r="F408" s="66">
        <f>IF(G408=1,0,IF(E408&gt;HORAS!$B$96,E408-HORAS!$B$96,))</f>
        <v>0</v>
      </c>
      <c r="G408" s="67">
        <f t="shared" si="171"/>
        <v>0</v>
      </c>
      <c r="H408" s="67">
        <f>IF(D408&gt;=HORAS!$B$103,1,0)</f>
        <v>0</v>
      </c>
      <c r="I408" s="68">
        <f t="shared" si="172"/>
        <v>0</v>
      </c>
      <c r="J408" s="68">
        <f>IF(I408&lt;=HORAS!$B$115,0,IF(I408&lt;=HORAS!$B$116,0.25,IF(I408&lt;=HORAS!$B$117,0.5,IF(I408&lt;=HORAS!$B$114,0.75,1))))</f>
        <v>0</v>
      </c>
      <c r="K408" s="69">
        <f>IF(G408=1,0,IF(E408&gt;HORAS!$B$97,E408-HORAS!$B$97,0))</f>
        <v>0</v>
      </c>
      <c r="L408" s="68">
        <f t="shared" si="173"/>
        <v>0</v>
      </c>
      <c r="M408" s="68">
        <f t="shared" si="174"/>
        <v>0</v>
      </c>
      <c r="N408" s="67">
        <f t="shared" si="175"/>
        <v>0</v>
      </c>
      <c r="O408" s="67">
        <f>IF(E408&lt;HORAS!$B$97,J408,0)</f>
        <v>0</v>
      </c>
      <c r="P408" s="67">
        <f t="shared" si="176"/>
        <v>0</v>
      </c>
      <c r="Q408" s="67">
        <f>IF(E408&gt;HORAS!$B$97,J408,0)</f>
        <v>0</v>
      </c>
      <c r="R408" s="67">
        <f t="shared" si="198"/>
        <v>0</v>
      </c>
      <c r="S408" s="67">
        <f t="shared" si="178"/>
        <v>0</v>
      </c>
      <c r="T408" s="67"/>
      <c r="U408" s="67">
        <f t="shared" si="179"/>
        <v>6</v>
      </c>
      <c r="V408" s="70" t="e">
        <f>VLOOKUP(C408,HORAS!$A$120:$A$137,1,FALSE)</f>
        <v>#N/A</v>
      </c>
      <c r="W408" s="67" t="b">
        <f t="shared" si="180"/>
        <v>1</v>
      </c>
      <c r="X408" s="59">
        <f t="shared" si="181"/>
        <v>0</v>
      </c>
      <c r="Y408" s="71">
        <f t="shared" si="182"/>
        <v>0</v>
      </c>
      <c r="Z408" s="71">
        <f t="shared" si="183"/>
        <v>0</v>
      </c>
      <c r="AA408" s="67">
        <f t="shared" si="184"/>
        <v>0</v>
      </c>
      <c r="AB408" s="67">
        <f t="shared" si="185"/>
        <v>0</v>
      </c>
      <c r="AC408" s="69">
        <f>IF(U408=7,IF(E408&gt;HORAS!$B$97,E408-HORAS!$B$97,0),IF(W408=FALSE,IF(E408&gt;HORAS!$B$97,E408-HORAS!$B$97,0),0))</f>
        <v>0</v>
      </c>
      <c r="AD408" s="71">
        <f t="shared" si="186"/>
        <v>0</v>
      </c>
      <c r="AE408" s="71">
        <f t="shared" si="187"/>
        <v>0</v>
      </c>
      <c r="AF408" s="68">
        <f>IF(AE408&lt;=HORAS!$B$115,0,IF(AE408&lt;=HORAS!$B$116,0.25,IF(AE408&lt;=HORAS!$B$117,0.5,IF(AE408&lt;=HORAS!$B$114,0.75,1))))</f>
        <v>0</v>
      </c>
      <c r="AG408" s="67">
        <f t="shared" si="188"/>
        <v>0</v>
      </c>
      <c r="AH408" s="67">
        <f>IF(AA408&gt;=8,IF(E408&lt;HORAS!$B$97,AF408,0),0)</f>
        <v>0</v>
      </c>
      <c r="AI408" s="67">
        <f>IF(E408&gt;=HORAS!$B$97,AF408,0)</f>
        <v>0</v>
      </c>
      <c r="AJ408" s="67">
        <f t="shared" si="177"/>
        <v>0</v>
      </c>
      <c r="AK408" s="67">
        <f t="shared" si="177"/>
        <v>0</v>
      </c>
      <c r="AL408" s="71">
        <f t="shared" si="189"/>
        <v>0</v>
      </c>
      <c r="AN408" s="59">
        <f t="shared" si="190"/>
        <v>0</v>
      </c>
      <c r="AO408" s="58">
        <f>IF(H408=1,IF(D408&lt;HORAS!$B$104,HORAS!$D$104-HORAS!$B$104,HORAS!$D$104-D408),0)</f>
        <v>0</v>
      </c>
      <c r="AP408" s="58">
        <f>IF(H408=1,IF(E408&gt;HORAS!$C$104,HORAS!$C$104,E408),0)</f>
        <v>0</v>
      </c>
      <c r="AQ408" s="58">
        <f t="shared" si="191"/>
        <v>0</v>
      </c>
      <c r="AR408" s="72">
        <f t="shared" si="192"/>
        <v>0</v>
      </c>
      <c r="AS408" s="72">
        <f t="shared" si="193"/>
        <v>0</v>
      </c>
      <c r="AT408" s="68">
        <f>IF(AS408&lt;=HORAS!$B$115,0,IF(AS408&lt;=HORAS!$B$116,0.25,IF(AS408&lt;=HORAS!$B$117,0.5,IF(AS408&lt;=HORAS!$B$114,0.75,1))))</f>
        <v>0</v>
      </c>
      <c r="AU408" s="67">
        <f t="shared" si="194"/>
        <v>0</v>
      </c>
      <c r="AV408" s="59">
        <f>IF(H408=1,IF(E408&gt;HORAS!$C$104,E408-HORAS!$C$104),0)</f>
        <v>0</v>
      </c>
      <c r="AW408" s="67">
        <f t="shared" si="195"/>
        <v>0</v>
      </c>
      <c r="AX408" s="67">
        <f t="shared" si="196"/>
        <v>0</v>
      </c>
      <c r="AY408" s="68">
        <f>IF(AX408&lt;=HORAS!$B$115,0,IF(AX408&lt;=HORAS!$B$116,0.25,IF(AX408&lt;=HORAS!$B$117,0.5,IF(AX408&lt;=HORAS!$B$114,0.75,1))))</f>
        <v>0</v>
      </c>
      <c r="AZ408" s="67">
        <f t="shared" si="197"/>
        <v>0</v>
      </c>
      <c r="BA408" s="67"/>
    </row>
    <row r="409" spans="1:53" s="72" customFormat="1" hidden="1" x14ac:dyDescent="0.2">
      <c r="A409" s="64"/>
      <c r="B409" s="64"/>
      <c r="C409" s="61"/>
      <c r="D409" s="62"/>
      <c r="E409" s="59"/>
      <c r="F409" s="66">
        <f>IF(G409=1,0,IF(E409&gt;HORAS!$B$96,E409-HORAS!$B$96,))</f>
        <v>0</v>
      </c>
      <c r="G409" s="67">
        <f t="shared" si="171"/>
        <v>0</v>
      </c>
      <c r="H409" s="67">
        <f>IF(D409&gt;=HORAS!$B$103,1,0)</f>
        <v>0</v>
      </c>
      <c r="I409" s="68">
        <f t="shared" si="172"/>
        <v>0</v>
      </c>
      <c r="J409" s="68">
        <f>IF(I409&lt;=HORAS!$B$115,0,IF(I409&lt;=HORAS!$B$116,0.25,IF(I409&lt;=HORAS!$B$117,0.5,IF(I409&lt;=HORAS!$B$114,0.75,1))))</f>
        <v>0</v>
      </c>
      <c r="K409" s="69">
        <f>IF(G409=1,0,IF(E409&gt;HORAS!$B$97,E409-HORAS!$B$97,0))</f>
        <v>0</v>
      </c>
      <c r="L409" s="68">
        <f t="shared" si="173"/>
        <v>0</v>
      </c>
      <c r="M409" s="68">
        <f t="shared" si="174"/>
        <v>0</v>
      </c>
      <c r="N409" s="67">
        <f t="shared" si="175"/>
        <v>0</v>
      </c>
      <c r="O409" s="67">
        <f>IF(E409&lt;HORAS!$B$97,J409,0)</f>
        <v>0</v>
      </c>
      <c r="P409" s="67">
        <f t="shared" si="176"/>
        <v>0</v>
      </c>
      <c r="Q409" s="67">
        <f>IF(E409&gt;HORAS!$B$97,J409,0)</f>
        <v>0</v>
      </c>
      <c r="R409" s="67">
        <f t="shared" si="198"/>
        <v>0</v>
      </c>
      <c r="S409" s="67">
        <f t="shared" si="178"/>
        <v>0</v>
      </c>
      <c r="T409" s="67"/>
      <c r="U409" s="67">
        <f t="shared" si="179"/>
        <v>6</v>
      </c>
      <c r="V409" s="70" t="e">
        <f>VLOOKUP(C409,HORAS!$A$120:$A$137,1,FALSE)</f>
        <v>#N/A</v>
      </c>
      <c r="W409" s="67" t="b">
        <f t="shared" si="180"/>
        <v>1</v>
      </c>
      <c r="X409" s="59">
        <f t="shared" si="181"/>
        <v>0</v>
      </c>
      <c r="Y409" s="71">
        <f t="shared" si="182"/>
        <v>0</v>
      </c>
      <c r="Z409" s="71">
        <f t="shared" si="183"/>
        <v>0</v>
      </c>
      <c r="AA409" s="67">
        <f t="shared" si="184"/>
        <v>0</v>
      </c>
      <c r="AB409" s="67">
        <f t="shared" si="185"/>
        <v>0</v>
      </c>
      <c r="AC409" s="69">
        <f>IF(U409=7,IF(E409&gt;HORAS!$B$97,E409-HORAS!$B$97,0),IF(W409=FALSE,IF(E409&gt;HORAS!$B$97,E409-HORAS!$B$97,0),0))</f>
        <v>0</v>
      </c>
      <c r="AD409" s="71">
        <f t="shared" si="186"/>
        <v>0</v>
      </c>
      <c r="AE409" s="71">
        <f t="shared" si="187"/>
        <v>0</v>
      </c>
      <c r="AF409" s="68">
        <f>IF(AE409&lt;=HORAS!$B$115,0,IF(AE409&lt;=HORAS!$B$116,0.25,IF(AE409&lt;=HORAS!$B$117,0.5,IF(AE409&lt;=HORAS!$B$114,0.75,1))))</f>
        <v>0</v>
      </c>
      <c r="AG409" s="67">
        <f t="shared" si="188"/>
        <v>0</v>
      </c>
      <c r="AH409" s="67">
        <f>IF(AA409&gt;=8,IF(E409&lt;HORAS!$B$97,AF409,0),0)</f>
        <v>0</v>
      </c>
      <c r="AI409" s="67">
        <f>IF(E409&gt;=HORAS!$B$97,AF409,0)</f>
        <v>0</v>
      </c>
      <c r="AJ409" s="67">
        <f t="shared" si="177"/>
        <v>0</v>
      </c>
      <c r="AK409" s="67">
        <f t="shared" si="177"/>
        <v>0</v>
      </c>
      <c r="AL409" s="71">
        <f t="shared" si="189"/>
        <v>0</v>
      </c>
      <c r="AN409" s="59">
        <f t="shared" si="190"/>
        <v>0</v>
      </c>
      <c r="AO409" s="58">
        <f>IF(H409=1,IF(D409&lt;HORAS!$B$104,HORAS!$D$104-HORAS!$B$104,HORAS!$D$104-D409),0)</f>
        <v>0</v>
      </c>
      <c r="AP409" s="58">
        <f>IF(H409=1,IF(E409&gt;HORAS!$C$104,HORAS!$C$104,E409),0)</f>
        <v>0</v>
      </c>
      <c r="AQ409" s="58">
        <f t="shared" si="191"/>
        <v>0</v>
      </c>
      <c r="AR409" s="72">
        <f t="shared" si="192"/>
        <v>0</v>
      </c>
      <c r="AS409" s="72">
        <f t="shared" si="193"/>
        <v>0</v>
      </c>
      <c r="AT409" s="68">
        <f>IF(AS409&lt;=HORAS!$B$115,0,IF(AS409&lt;=HORAS!$B$116,0.25,IF(AS409&lt;=HORAS!$B$117,0.5,IF(AS409&lt;=HORAS!$B$114,0.75,1))))</f>
        <v>0</v>
      </c>
      <c r="AU409" s="67">
        <f t="shared" si="194"/>
        <v>0</v>
      </c>
      <c r="AV409" s="59">
        <f>IF(H409=1,IF(E409&gt;HORAS!$C$104,E409-HORAS!$C$104),0)</f>
        <v>0</v>
      </c>
      <c r="AW409" s="67">
        <f t="shared" si="195"/>
        <v>0</v>
      </c>
      <c r="AX409" s="67">
        <f t="shared" si="196"/>
        <v>0</v>
      </c>
      <c r="AY409" s="68">
        <f>IF(AX409&lt;=HORAS!$B$115,0,IF(AX409&lt;=HORAS!$B$116,0.25,IF(AX409&lt;=HORAS!$B$117,0.5,IF(AX409&lt;=HORAS!$B$114,0.75,1))))</f>
        <v>0</v>
      </c>
      <c r="AZ409" s="67">
        <f t="shared" si="197"/>
        <v>0</v>
      </c>
      <c r="BA409" s="67"/>
    </row>
    <row r="410" spans="1:53" s="72" customFormat="1" hidden="1" x14ac:dyDescent="0.2">
      <c r="A410" s="64"/>
      <c r="B410" s="64"/>
      <c r="C410" s="61"/>
      <c r="D410" s="62"/>
      <c r="E410" s="59"/>
      <c r="F410" s="66">
        <f>IF(G410=1,0,IF(E410&gt;HORAS!$B$96,E410-HORAS!$B$96,))</f>
        <v>0</v>
      </c>
      <c r="G410" s="67">
        <f t="shared" ref="G410:G473" si="199">IF(U410=7,1,IF(W410=FALSE,1,0))</f>
        <v>0</v>
      </c>
      <c r="H410" s="67">
        <f>IF(D410&gt;=HORAS!$B$103,1,0)</f>
        <v>0</v>
      </c>
      <c r="I410" s="68">
        <f t="shared" ref="I410:I473" si="200">MINUTE(F410)</f>
        <v>0</v>
      </c>
      <c r="J410" s="68">
        <f>IF(I410&lt;=HORAS!$B$115,0,IF(I410&lt;=HORAS!$B$116,0.25,IF(I410&lt;=HORAS!$B$117,0.5,IF(I410&lt;=HORAS!$B$114,0.75,1))))</f>
        <v>0</v>
      </c>
      <c r="K410" s="69">
        <f>IF(G410=1,0,IF(E410&gt;HORAS!$B$97,E410-HORAS!$B$97,0))</f>
        <v>0</v>
      </c>
      <c r="L410" s="68">
        <f t="shared" ref="L410:L473" si="201">MINUTE(K410)</f>
        <v>0</v>
      </c>
      <c r="M410" s="68">
        <f t="shared" ref="M410:M473" si="202">HOUR(F410)</f>
        <v>0</v>
      </c>
      <c r="N410" s="67">
        <f t="shared" ref="N410:N473" si="203">M410-P410</f>
        <v>0</v>
      </c>
      <c r="O410" s="67">
        <f>IF(E410&lt;HORAS!$B$97,J410,0)</f>
        <v>0</v>
      </c>
      <c r="P410" s="67">
        <f t="shared" ref="P410:P473" si="204">HOUR(K410)</f>
        <v>0</v>
      </c>
      <c r="Q410" s="67">
        <f>IF(E410&gt;HORAS!$B$97,J410,0)</f>
        <v>0</v>
      </c>
      <c r="R410" s="67">
        <f t="shared" si="198"/>
        <v>0</v>
      </c>
      <c r="S410" s="67">
        <f t="shared" si="178"/>
        <v>0</v>
      </c>
      <c r="T410" s="67"/>
      <c r="U410" s="67">
        <f t="shared" si="179"/>
        <v>6</v>
      </c>
      <c r="V410" s="70" t="e">
        <f>VLOOKUP(C410,HORAS!$A$120:$A$137,1,FALSE)</f>
        <v>#N/A</v>
      </c>
      <c r="W410" s="67" t="b">
        <f t="shared" si="180"/>
        <v>1</v>
      </c>
      <c r="X410" s="59">
        <f t="shared" si="181"/>
        <v>0</v>
      </c>
      <c r="Y410" s="71">
        <f t="shared" si="182"/>
        <v>0</v>
      </c>
      <c r="Z410" s="71">
        <f t="shared" si="183"/>
        <v>0</v>
      </c>
      <c r="AA410" s="67">
        <f t="shared" si="184"/>
        <v>0</v>
      </c>
      <c r="AB410" s="67">
        <f t="shared" si="185"/>
        <v>0</v>
      </c>
      <c r="AC410" s="69">
        <f>IF(U410=7,IF(E410&gt;HORAS!$B$97,E410-HORAS!$B$97,0),IF(W410=FALSE,IF(E410&gt;HORAS!$B$97,E410-HORAS!$B$97,0),0))</f>
        <v>0</v>
      </c>
      <c r="AD410" s="71">
        <f t="shared" si="186"/>
        <v>0</v>
      </c>
      <c r="AE410" s="71">
        <f t="shared" si="187"/>
        <v>0</v>
      </c>
      <c r="AF410" s="68">
        <f>IF(AE410&lt;=HORAS!$B$115,0,IF(AE410&lt;=HORAS!$B$116,0.25,IF(AE410&lt;=HORAS!$B$117,0.5,IF(AE410&lt;=HORAS!$B$114,0.75,1))))</f>
        <v>0</v>
      </c>
      <c r="AG410" s="67">
        <f t="shared" si="188"/>
        <v>0</v>
      </c>
      <c r="AH410" s="67">
        <f>IF(AA410&gt;=8,IF(E410&lt;HORAS!$B$97,AF410,0),0)</f>
        <v>0</v>
      </c>
      <c r="AI410" s="67">
        <f>IF(E410&gt;=HORAS!$B$97,AF410,0)</f>
        <v>0</v>
      </c>
      <c r="AJ410" s="67">
        <f t="shared" si="177"/>
        <v>0</v>
      </c>
      <c r="AK410" s="67">
        <f t="shared" si="177"/>
        <v>0</v>
      </c>
      <c r="AL410" s="71">
        <f t="shared" si="189"/>
        <v>0</v>
      </c>
      <c r="AN410" s="59">
        <f t="shared" si="190"/>
        <v>0</v>
      </c>
      <c r="AO410" s="58">
        <f>IF(H410=1,IF(D410&lt;HORAS!$B$104,HORAS!$D$104-HORAS!$B$104,HORAS!$D$104-D410),0)</f>
        <v>0</v>
      </c>
      <c r="AP410" s="58">
        <f>IF(H410=1,IF(E410&gt;HORAS!$C$104,HORAS!$C$104,E410),0)</f>
        <v>0</v>
      </c>
      <c r="AQ410" s="58">
        <f t="shared" si="191"/>
        <v>0</v>
      </c>
      <c r="AR410" s="72">
        <f t="shared" si="192"/>
        <v>0</v>
      </c>
      <c r="AS410" s="72">
        <f t="shared" si="193"/>
        <v>0</v>
      </c>
      <c r="AT410" s="68">
        <f>IF(AS410&lt;=HORAS!$B$115,0,IF(AS410&lt;=HORAS!$B$116,0.25,IF(AS410&lt;=HORAS!$B$117,0.5,IF(AS410&lt;=HORAS!$B$114,0.75,1))))</f>
        <v>0</v>
      </c>
      <c r="AU410" s="67">
        <f t="shared" si="194"/>
        <v>0</v>
      </c>
      <c r="AV410" s="59">
        <f>IF(H410=1,IF(E410&gt;HORAS!$C$104,E410-HORAS!$C$104),0)</f>
        <v>0</v>
      </c>
      <c r="AW410" s="67">
        <f t="shared" si="195"/>
        <v>0</v>
      </c>
      <c r="AX410" s="67">
        <f t="shared" si="196"/>
        <v>0</v>
      </c>
      <c r="AY410" s="68">
        <f>IF(AX410&lt;=HORAS!$B$115,0,IF(AX410&lt;=HORAS!$B$116,0.25,IF(AX410&lt;=HORAS!$B$117,0.5,IF(AX410&lt;=HORAS!$B$114,0.75,1))))</f>
        <v>0</v>
      </c>
      <c r="AZ410" s="67">
        <f t="shared" si="197"/>
        <v>0</v>
      </c>
      <c r="BA410" s="67"/>
    </row>
    <row r="411" spans="1:53" s="72" customFormat="1" hidden="1" x14ac:dyDescent="0.2">
      <c r="A411" s="64"/>
      <c r="B411" s="64"/>
      <c r="C411" s="61"/>
      <c r="D411" s="62"/>
      <c r="E411" s="59"/>
      <c r="F411" s="66">
        <f>IF(G411=1,0,IF(E411&gt;HORAS!$B$96,E411-HORAS!$B$96,))</f>
        <v>0</v>
      </c>
      <c r="G411" s="67">
        <f t="shared" si="199"/>
        <v>0</v>
      </c>
      <c r="H411" s="67">
        <f>IF(D411&gt;=HORAS!$B$103,1,0)</f>
        <v>0</v>
      </c>
      <c r="I411" s="68">
        <f t="shared" si="200"/>
        <v>0</v>
      </c>
      <c r="J411" s="68">
        <f>IF(I411&lt;=HORAS!$B$115,0,IF(I411&lt;=HORAS!$B$116,0.25,IF(I411&lt;=HORAS!$B$117,0.5,IF(I411&lt;=HORAS!$B$114,0.75,1))))</f>
        <v>0</v>
      </c>
      <c r="K411" s="69">
        <f>IF(G411=1,0,IF(E411&gt;HORAS!$B$97,E411-HORAS!$B$97,0))</f>
        <v>0</v>
      </c>
      <c r="L411" s="68">
        <f t="shared" si="201"/>
        <v>0</v>
      </c>
      <c r="M411" s="68">
        <f t="shared" si="202"/>
        <v>0</v>
      </c>
      <c r="N411" s="67">
        <f t="shared" si="203"/>
        <v>0</v>
      </c>
      <c r="O411" s="67">
        <f>IF(E411&lt;HORAS!$B$97,J411,0)</f>
        <v>0</v>
      </c>
      <c r="P411" s="67">
        <f t="shared" si="204"/>
        <v>0</v>
      </c>
      <c r="Q411" s="67">
        <f>IF(E411&gt;HORAS!$B$97,J411,0)</f>
        <v>0</v>
      </c>
      <c r="R411" s="67">
        <f t="shared" si="198"/>
        <v>0</v>
      </c>
      <c r="S411" s="67">
        <f t="shared" si="178"/>
        <v>0</v>
      </c>
      <c r="T411" s="67"/>
      <c r="U411" s="67">
        <f t="shared" si="179"/>
        <v>6</v>
      </c>
      <c r="V411" s="70" t="e">
        <f>VLOOKUP(C411,HORAS!$A$120:$A$137,1,FALSE)</f>
        <v>#N/A</v>
      </c>
      <c r="W411" s="67" t="b">
        <f t="shared" si="180"/>
        <v>1</v>
      </c>
      <c r="X411" s="59">
        <f t="shared" si="181"/>
        <v>0</v>
      </c>
      <c r="Y411" s="71">
        <f t="shared" si="182"/>
        <v>0</v>
      </c>
      <c r="Z411" s="71">
        <f t="shared" si="183"/>
        <v>0</v>
      </c>
      <c r="AA411" s="67">
        <f t="shared" si="184"/>
        <v>0</v>
      </c>
      <c r="AB411" s="67">
        <f t="shared" si="185"/>
        <v>0</v>
      </c>
      <c r="AC411" s="69">
        <f>IF(U411=7,IF(E411&gt;HORAS!$B$97,E411-HORAS!$B$97,0),IF(W411=FALSE,IF(E411&gt;HORAS!$B$97,E411-HORAS!$B$97,0),0))</f>
        <v>0</v>
      </c>
      <c r="AD411" s="71">
        <f t="shared" si="186"/>
        <v>0</v>
      </c>
      <c r="AE411" s="71">
        <f t="shared" si="187"/>
        <v>0</v>
      </c>
      <c r="AF411" s="68">
        <f>IF(AE411&lt;=HORAS!$B$115,0,IF(AE411&lt;=HORAS!$B$116,0.25,IF(AE411&lt;=HORAS!$B$117,0.5,IF(AE411&lt;=HORAS!$B$114,0.75,1))))</f>
        <v>0</v>
      </c>
      <c r="AG411" s="67">
        <f t="shared" si="188"/>
        <v>0</v>
      </c>
      <c r="AH411" s="67">
        <f>IF(AA411&gt;=8,IF(E411&lt;HORAS!$B$97,AF411,0),0)</f>
        <v>0</v>
      </c>
      <c r="AI411" s="67">
        <f>IF(E411&gt;=HORAS!$B$97,AF411,0)</f>
        <v>0</v>
      </c>
      <c r="AJ411" s="67">
        <f t="shared" si="177"/>
        <v>0</v>
      </c>
      <c r="AK411" s="67">
        <f t="shared" si="177"/>
        <v>0</v>
      </c>
      <c r="AL411" s="71">
        <f t="shared" si="189"/>
        <v>0</v>
      </c>
      <c r="AN411" s="59">
        <f t="shared" si="190"/>
        <v>0</v>
      </c>
      <c r="AO411" s="58">
        <f>IF(H411=1,IF(D411&lt;HORAS!$B$104,HORAS!$D$104-HORAS!$B$104,HORAS!$D$104-D411),0)</f>
        <v>0</v>
      </c>
      <c r="AP411" s="58">
        <f>IF(H411=1,IF(E411&gt;HORAS!$C$104,HORAS!$C$104,E411),0)</f>
        <v>0</v>
      </c>
      <c r="AQ411" s="58">
        <f t="shared" si="191"/>
        <v>0</v>
      </c>
      <c r="AR411" s="72">
        <f t="shared" si="192"/>
        <v>0</v>
      </c>
      <c r="AS411" s="72">
        <f t="shared" si="193"/>
        <v>0</v>
      </c>
      <c r="AT411" s="68">
        <f>IF(AS411&lt;=HORAS!$B$115,0,IF(AS411&lt;=HORAS!$B$116,0.25,IF(AS411&lt;=HORAS!$B$117,0.5,IF(AS411&lt;=HORAS!$B$114,0.75,1))))</f>
        <v>0</v>
      </c>
      <c r="AU411" s="67">
        <f t="shared" si="194"/>
        <v>0</v>
      </c>
      <c r="AV411" s="59">
        <f>IF(H411=1,IF(E411&gt;HORAS!$C$104,E411-HORAS!$C$104),0)</f>
        <v>0</v>
      </c>
      <c r="AW411" s="67">
        <f t="shared" si="195"/>
        <v>0</v>
      </c>
      <c r="AX411" s="67">
        <f t="shared" si="196"/>
        <v>0</v>
      </c>
      <c r="AY411" s="68">
        <f>IF(AX411&lt;=HORAS!$B$115,0,IF(AX411&lt;=HORAS!$B$116,0.25,IF(AX411&lt;=HORAS!$B$117,0.5,IF(AX411&lt;=HORAS!$B$114,0.75,1))))</f>
        <v>0</v>
      </c>
      <c r="AZ411" s="67">
        <f t="shared" si="197"/>
        <v>0</v>
      </c>
      <c r="BA411" s="67"/>
    </row>
    <row r="412" spans="1:53" s="72" customFormat="1" hidden="1" x14ac:dyDescent="0.2">
      <c r="A412" s="64"/>
      <c r="B412" s="64"/>
      <c r="C412" s="61"/>
      <c r="D412" s="62"/>
      <c r="E412" s="63"/>
      <c r="F412" s="66">
        <f>IF(G412=1,0,IF(E412&gt;HORAS!$B$96,E412-HORAS!$B$96,))</f>
        <v>0</v>
      </c>
      <c r="G412" s="67">
        <f t="shared" si="199"/>
        <v>0</v>
      </c>
      <c r="H412" s="67">
        <f>IF(D412&gt;=HORAS!$B$103,1,0)</f>
        <v>0</v>
      </c>
      <c r="I412" s="68">
        <f t="shared" si="200"/>
        <v>0</v>
      </c>
      <c r="J412" s="68">
        <f>IF(I412&lt;=HORAS!$B$115,0,IF(I412&lt;=HORAS!$B$116,0.25,IF(I412&lt;=HORAS!$B$117,0.5,IF(I412&lt;=HORAS!$B$114,0.75,1))))</f>
        <v>0</v>
      </c>
      <c r="K412" s="69">
        <f>IF(G412=1,0,IF(E412&gt;HORAS!$B$97,E412-HORAS!$B$97,0))</f>
        <v>0</v>
      </c>
      <c r="L412" s="68">
        <f t="shared" si="201"/>
        <v>0</v>
      </c>
      <c r="M412" s="68">
        <f t="shared" si="202"/>
        <v>0</v>
      </c>
      <c r="N412" s="67">
        <f t="shared" si="203"/>
        <v>0</v>
      </c>
      <c r="O412" s="67">
        <f>IF(E412&lt;HORAS!$B$97,J412,0)</f>
        <v>0</v>
      </c>
      <c r="P412" s="67">
        <f t="shared" si="204"/>
        <v>0</v>
      </c>
      <c r="Q412" s="67">
        <f>IF(E412&gt;HORAS!$B$97,J412,0)</f>
        <v>0</v>
      </c>
      <c r="R412" s="67">
        <f t="shared" si="198"/>
        <v>0</v>
      </c>
      <c r="S412" s="67">
        <f t="shared" si="178"/>
        <v>0</v>
      </c>
      <c r="T412" s="67"/>
      <c r="U412" s="67">
        <f t="shared" si="179"/>
        <v>6</v>
      </c>
      <c r="V412" s="70" t="e">
        <f>VLOOKUP(C412,HORAS!$A$120:$A$137,1,FALSE)</f>
        <v>#N/A</v>
      </c>
      <c r="W412" s="67" t="b">
        <f t="shared" si="180"/>
        <v>1</v>
      </c>
      <c r="X412" s="59">
        <f t="shared" si="181"/>
        <v>0</v>
      </c>
      <c r="Y412" s="71">
        <f t="shared" si="182"/>
        <v>0</v>
      </c>
      <c r="Z412" s="71">
        <f t="shared" si="183"/>
        <v>0</v>
      </c>
      <c r="AA412" s="67">
        <f t="shared" si="184"/>
        <v>0</v>
      </c>
      <c r="AB412" s="67">
        <f t="shared" si="185"/>
        <v>0</v>
      </c>
      <c r="AC412" s="69">
        <f>IF(U412=7,IF(E412&gt;HORAS!$B$97,E412-HORAS!$B$97,0),IF(W412=FALSE,IF(E412&gt;HORAS!$B$97,E412-HORAS!$B$97,0),0))</f>
        <v>0</v>
      </c>
      <c r="AD412" s="71">
        <f t="shared" si="186"/>
        <v>0</v>
      </c>
      <c r="AE412" s="71">
        <f t="shared" si="187"/>
        <v>0</v>
      </c>
      <c r="AF412" s="68">
        <f>IF(AE412&lt;=HORAS!$B$115,0,IF(AE412&lt;=HORAS!$B$116,0.25,IF(AE412&lt;=HORAS!$B$117,0.5,IF(AE412&lt;=HORAS!$B$114,0.75,1))))</f>
        <v>0</v>
      </c>
      <c r="AG412" s="67">
        <f t="shared" si="188"/>
        <v>0</v>
      </c>
      <c r="AH412" s="67">
        <f>IF(AA412&gt;=8,IF(E412&lt;HORAS!$B$97,AF412,0),0)</f>
        <v>0</v>
      </c>
      <c r="AI412" s="67">
        <f>IF(E412&gt;=HORAS!$B$97,AF412,0)</f>
        <v>0</v>
      </c>
      <c r="AJ412" s="67">
        <f t="shared" si="177"/>
        <v>0</v>
      </c>
      <c r="AK412" s="67">
        <f t="shared" si="177"/>
        <v>0</v>
      </c>
      <c r="AL412" s="71">
        <f t="shared" si="189"/>
        <v>0</v>
      </c>
      <c r="AN412" s="59">
        <f t="shared" si="190"/>
        <v>0</v>
      </c>
      <c r="AO412" s="58">
        <f>IF(H412=1,IF(D412&lt;HORAS!$B$104,HORAS!$D$104-HORAS!$B$104,HORAS!$D$104-D412),0)</f>
        <v>0</v>
      </c>
      <c r="AP412" s="58">
        <f>IF(H412=1,IF(E412&gt;HORAS!$C$104,HORAS!$C$104,E412),0)</f>
        <v>0</v>
      </c>
      <c r="AQ412" s="58">
        <f t="shared" si="191"/>
        <v>0</v>
      </c>
      <c r="AR412" s="72">
        <f t="shared" si="192"/>
        <v>0</v>
      </c>
      <c r="AS412" s="72">
        <f t="shared" si="193"/>
        <v>0</v>
      </c>
      <c r="AT412" s="68">
        <f>IF(AS412&lt;=HORAS!$B$115,0,IF(AS412&lt;=HORAS!$B$116,0.25,IF(AS412&lt;=HORAS!$B$117,0.5,IF(AS412&lt;=HORAS!$B$114,0.75,1))))</f>
        <v>0</v>
      </c>
      <c r="AU412" s="67">
        <f t="shared" si="194"/>
        <v>0</v>
      </c>
      <c r="AV412" s="59">
        <f>IF(H412=1,IF(E412&gt;HORAS!$C$104,E412-HORAS!$C$104),0)</f>
        <v>0</v>
      </c>
      <c r="AW412" s="67">
        <f t="shared" si="195"/>
        <v>0</v>
      </c>
      <c r="AX412" s="67">
        <f t="shared" si="196"/>
        <v>0</v>
      </c>
      <c r="AY412" s="68">
        <f>IF(AX412&lt;=HORAS!$B$115,0,IF(AX412&lt;=HORAS!$B$116,0.25,IF(AX412&lt;=HORAS!$B$117,0.5,IF(AX412&lt;=HORAS!$B$114,0.75,1))))</f>
        <v>0</v>
      </c>
      <c r="AZ412" s="67">
        <f t="shared" si="197"/>
        <v>0</v>
      </c>
      <c r="BA412" s="67"/>
    </row>
    <row r="413" spans="1:53" s="72" customFormat="1" hidden="1" x14ac:dyDescent="0.2">
      <c r="A413" s="64"/>
      <c r="B413" s="64"/>
      <c r="C413" s="61"/>
      <c r="D413" s="62"/>
      <c r="E413" s="64"/>
      <c r="F413" s="66">
        <f>IF(G413=1,0,IF(E413&gt;HORAS!$B$96,E413-HORAS!$B$96,))</f>
        <v>0</v>
      </c>
      <c r="G413" s="67">
        <f t="shared" si="199"/>
        <v>0</v>
      </c>
      <c r="H413" s="67">
        <f>IF(D413&gt;=HORAS!$B$103,1,0)</f>
        <v>0</v>
      </c>
      <c r="I413" s="68">
        <f t="shared" si="200"/>
        <v>0</v>
      </c>
      <c r="J413" s="68">
        <f>IF(I413&lt;=HORAS!$B$115,0,IF(I413&lt;=HORAS!$B$116,0.25,IF(I413&lt;=HORAS!$B$117,0.5,IF(I413&lt;=HORAS!$B$114,0.75,1))))</f>
        <v>0</v>
      </c>
      <c r="K413" s="69">
        <f>IF(G413=1,0,IF(E413&gt;HORAS!$B$97,E413-HORAS!$B$97,0))</f>
        <v>0</v>
      </c>
      <c r="L413" s="68">
        <f t="shared" si="201"/>
        <v>0</v>
      </c>
      <c r="M413" s="68">
        <f t="shared" si="202"/>
        <v>0</v>
      </c>
      <c r="N413" s="67">
        <f t="shared" si="203"/>
        <v>0</v>
      </c>
      <c r="O413" s="67">
        <f>IF(E413&lt;HORAS!$B$97,J413,0)</f>
        <v>0</v>
      </c>
      <c r="P413" s="67">
        <f t="shared" si="204"/>
        <v>0</v>
      </c>
      <c r="Q413" s="67">
        <f>IF(E413&gt;HORAS!$B$97,J413,0)</f>
        <v>0</v>
      </c>
      <c r="R413" s="67">
        <f t="shared" si="198"/>
        <v>0</v>
      </c>
      <c r="S413" s="67">
        <f t="shared" si="178"/>
        <v>0</v>
      </c>
      <c r="T413" s="67"/>
      <c r="U413" s="67">
        <f t="shared" si="179"/>
        <v>6</v>
      </c>
      <c r="V413" s="70" t="e">
        <f>VLOOKUP(C413,HORAS!$A$120:$A$137,1,FALSE)</f>
        <v>#N/A</v>
      </c>
      <c r="W413" s="67" t="b">
        <f t="shared" si="180"/>
        <v>1</v>
      </c>
      <c r="X413" s="59">
        <f t="shared" si="181"/>
        <v>0</v>
      </c>
      <c r="Y413" s="71">
        <f t="shared" si="182"/>
        <v>0</v>
      </c>
      <c r="Z413" s="71">
        <f t="shared" si="183"/>
        <v>0</v>
      </c>
      <c r="AA413" s="67">
        <f t="shared" si="184"/>
        <v>0</v>
      </c>
      <c r="AB413" s="67">
        <f t="shared" si="185"/>
        <v>0</v>
      </c>
      <c r="AC413" s="69">
        <f>IF(U413=7,IF(E413&gt;HORAS!$B$97,E413-HORAS!$B$97,0),IF(W413=FALSE,IF(E413&gt;HORAS!$B$97,E413-HORAS!$B$97,0),0))</f>
        <v>0</v>
      </c>
      <c r="AD413" s="71">
        <f t="shared" si="186"/>
        <v>0</v>
      </c>
      <c r="AE413" s="71">
        <f t="shared" si="187"/>
        <v>0</v>
      </c>
      <c r="AF413" s="68">
        <f>IF(AE413&lt;=HORAS!$B$115,0,IF(AE413&lt;=HORAS!$B$116,0.25,IF(AE413&lt;=HORAS!$B$117,0.5,IF(AE413&lt;=HORAS!$B$114,0.75,1))))</f>
        <v>0</v>
      </c>
      <c r="AG413" s="67">
        <f t="shared" si="188"/>
        <v>0</v>
      </c>
      <c r="AH413" s="67">
        <f>IF(AA413&gt;=8,IF(E413&lt;HORAS!$B$97,AF413,0),0)</f>
        <v>0</v>
      </c>
      <c r="AI413" s="67">
        <f>IF(E413&gt;=HORAS!$B$97,AF413,0)</f>
        <v>0</v>
      </c>
      <c r="AJ413" s="67">
        <f t="shared" si="177"/>
        <v>0</v>
      </c>
      <c r="AK413" s="67">
        <f t="shared" si="177"/>
        <v>0</v>
      </c>
      <c r="AL413" s="71">
        <f t="shared" si="189"/>
        <v>0</v>
      </c>
      <c r="AN413" s="59">
        <f t="shared" si="190"/>
        <v>0</v>
      </c>
      <c r="AO413" s="58">
        <f>IF(H413=1,IF(D413&lt;HORAS!$B$104,HORAS!$D$104-HORAS!$B$104,HORAS!$D$104-D413),0)</f>
        <v>0</v>
      </c>
      <c r="AP413" s="58">
        <f>IF(H413=1,IF(E413&gt;HORAS!$C$104,HORAS!$C$104,E413),0)</f>
        <v>0</v>
      </c>
      <c r="AQ413" s="58">
        <f t="shared" si="191"/>
        <v>0</v>
      </c>
      <c r="AR413" s="72">
        <f t="shared" si="192"/>
        <v>0</v>
      </c>
      <c r="AS413" s="72">
        <f t="shared" si="193"/>
        <v>0</v>
      </c>
      <c r="AT413" s="68">
        <f>IF(AS413&lt;=HORAS!$B$115,0,IF(AS413&lt;=HORAS!$B$116,0.25,IF(AS413&lt;=HORAS!$B$117,0.5,IF(AS413&lt;=HORAS!$B$114,0.75,1))))</f>
        <v>0</v>
      </c>
      <c r="AU413" s="67">
        <f t="shared" si="194"/>
        <v>0</v>
      </c>
      <c r="AV413" s="59">
        <f>IF(H413=1,IF(E413&gt;HORAS!$C$104,E413-HORAS!$C$104),0)</f>
        <v>0</v>
      </c>
      <c r="AW413" s="67">
        <f t="shared" si="195"/>
        <v>0</v>
      </c>
      <c r="AX413" s="67">
        <f t="shared" si="196"/>
        <v>0</v>
      </c>
      <c r="AY413" s="68">
        <f>IF(AX413&lt;=HORAS!$B$115,0,IF(AX413&lt;=HORAS!$B$116,0.25,IF(AX413&lt;=HORAS!$B$117,0.5,IF(AX413&lt;=HORAS!$B$114,0.75,1))))</f>
        <v>0</v>
      </c>
      <c r="AZ413" s="67">
        <f t="shared" si="197"/>
        <v>0</v>
      </c>
      <c r="BA413" s="67"/>
    </row>
    <row r="414" spans="1:53" s="72" customFormat="1" hidden="1" x14ac:dyDescent="0.2">
      <c r="A414" s="64"/>
      <c r="B414" s="64"/>
      <c r="C414" s="61"/>
      <c r="D414" s="62"/>
      <c r="E414" s="59"/>
      <c r="F414" s="66">
        <f>IF(G414=1,0,IF(E414&gt;HORAS!$B$96,E414-HORAS!$B$96,))</f>
        <v>0</v>
      </c>
      <c r="G414" s="67">
        <f t="shared" si="199"/>
        <v>0</v>
      </c>
      <c r="H414" s="67">
        <f>IF(D414&gt;=HORAS!$B$103,1,0)</f>
        <v>0</v>
      </c>
      <c r="I414" s="68">
        <f t="shared" si="200"/>
        <v>0</v>
      </c>
      <c r="J414" s="68">
        <f>IF(I414&lt;=HORAS!$B$115,0,IF(I414&lt;=HORAS!$B$116,0.25,IF(I414&lt;=HORAS!$B$117,0.5,IF(I414&lt;=HORAS!$B$114,0.75,1))))</f>
        <v>0</v>
      </c>
      <c r="K414" s="69">
        <f>IF(G414=1,0,IF(E414&gt;HORAS!$B$97,E414-HORAS!$B$97,0))</f>
        <v>0</v>
      </c>
      <c r="L414" s="68">
        <f t="shared" si="201"/>
        <v>0</v>
      </c>
      <c r="M414" s="68">
        <f t="shared" si="202"/>
        <v>0</v>
      </c>
      <c r="N414" s="67">
        <f t="shared" si="203"/>
        <v>0</v>
      </c>
      <c r="O414" s="67">
        <f>IF(E414&lt;HORAS!$B$97,J414,0)</f>
        <v>0</v>
      </c>
      <c r="P414" s="67">
        <f t="shared" si="204"/>
        <v>0</v>
      </c>
      <c r="Q414" s="67">
        <f>IF(E414&gt;HORAS!$B$97,J414,0)</f>
        <v>0</v>
      </c>
      <c r="R414" s="67">
        <f t="shared" si="198"/>
        <v>0</v>
      </c>
      <c r="S414" s="67">
        <f t="shared" si="178"/>
        <v>0</v>
      </c>
      <c r="T414" s="67"/>
      <c r="U414" s="67">
        <f t="shared" si="179"/>
        <v>6</v>
      </c>
      <c r="V414" s="70" t="e">
        <f>VLOOKUP(C414,HORAS!$A$120:$A$137,1,FALSE)</f>
        <v>#N/A</v>
      </c>
      <c r="W414" s="67" t="b">
        <f t="shared" si="180"/>
        <v>1</v>
      </c>
      <c r="X414" s="59">
        <f t="shared" si="181"/>
        <v>0</v>
      </c>
      <c r="Y414" s="71">
        <f t="shared" si="182"/>
        <v>0</v>
      </c>
      <c r="Z414" s="71">
        <f t="shared" si="183"/>
        <v>0</v>
      </c>
      <c r="AA414" s="67">
        <f t="shared" si="184"/>
        <v>0</v>
      </c>
      <c r="AB414" s="67">
        <f t="shared" si="185"/>
        <v>0</v>
      </c>
      <c r="AC414" s="69">
        <f>IF(U414=7,IF(E414&gt;HORAS!$B$97,E414-HORAS!$B$97,0),IF(W414=FALSE,IF(E414&gt;HORAS!$B$97,E414-HORAS!$B$97,0),0))</f>
        <v>0</v>
      </c>
      <c r="AD414" s="71">
        <f t="shared" si="186"/>
        <v>0</v>
      </c>
      <c r="AE414" s="71">
        <f t="shared" si="187"/>
        <v>0</v>
      </c>
      <c r="AF414" s="68">
        <f>IF(AE414&lt;=HORAS!$B$115,0,IF(AE414&lt;=HORAS!$B$116,0.25,IF(AE414&lt;=HORAS!$B$117,0.5,IF(AE414&lt;=HORAS!$B$114,0.75,1))))</f>
        <v>0</v>
      </c>
      <c r="AG414" s="67">
        <f t="shared" si="188"/>
        <v>0</v>
      </c>
      <c r="AH414" s="67">
        <f>IF(AA414&gt;=8,IF(E414&lt;HORAS!$B$97,AF414,0),0)</f>
        <v>0</v>
      </c>
      <c r="AI414" s="67">
        <f>IF(E414&gt;=HORAS!$B$97,AF414,0)</f>
        <v>0</v>
      </c>
      <c r="AJ414" s="67">
        <f t="shared" si="177"/>
        <v>0</v>
      </c>
      <c r="AK414" s="67">
        <f t="shared" si="177"/>
        <v>0</v>
      </c>
      <c r="AL414" s="71">
        <f t="shared" si="189"/>
        <v>0</v>
      </c>
      <c r="AN414" s="59">
        <f t="shared" si="190"/>
        <v>0</v>
      </c>
      <c r="AO414" s="58">
        <f>IF(H414=1,IF(D414&lt;HORAS!$B$104,HORAS!$D$104-HORAS!$B$104,HORAS!$D$104-D414),0)</f>
        <v>0</v>
      </c>
      <c r="AP414" s="58">
        <f>IF(H414=1,IF(E414&gt;HORAS!$C$104,HORAS!$C$104,E414),0)</f>
        <v>0</v>
      </c>
      <c r="AQ414" s="58">
        <f t="shared" si="191"/>
        <v>0</v>
      </c>
      <c r="AR414" s="72">
        <f t="shared" si="192"/>
        <v>0</v>
      </c>
      <c r="AS414" s="72">
        <f t="shared" si="193"/>
        <v>0</v>
      </c>
      <c r="AT414" s="68">
        <f>IF(AS414&lt;=HORAS!$B$115,0,IF(AS414&lt;=HORAS!$B$116,0.25,IF(AS414&lt;=HORAS!$B$117,0.5,IF(AS414&lt;=HORAS!$B$114,0.75,1))))</f>
        <v>0</v>
      </c>
      <c r="AU414" s="67">
        <f t="shared" si="194"/>
        <v>0</v>
      </c>
      <c r="AV414" s="59">
        <f>IF(H414=1,IF(E414&gt;HORAS!$C$104,E414-HORAS!$C$104),0)</f>
        <v>0</v>
      </c>
      <c r="AW414" s="67">
        <f t="shared" si="195"/>
        <v>0</v>
      </c>
      <c r="AX414" s="67">
        <f t="shared" si="196"/>
        <v>0</v>
      </c>
      <c r="AY414" s="68">
        <f>IF(AX414&lt;=HORAS!$B$115,0,IF(AX414&lt;=HORAS!$B$116,0.25,IF(AX414&lt;=HORAS!$B$117,0.5,IF(AX414&lt;=HORAS!$B$114,0.75,1))))</f>
        <v>0</v>
      </c>
      <c r="AZ414" s="67">
        <f t="shared" si="197"/>
        <v>0</v>
      </c>
      <c r="BA414" s="67"/>
    </row>
    <row r="415" spans="1:53" s="72" customFormat="1" hidden="1" x14ac:dyDescent="0.2">
      <c r="A415" s="64"/>
      <c r="B415" s="64"/>
      <c r="C415" s="61"/>
      <c r="D415" s="62"/>
      <c r="E415" s="59"/>
      <c r="F415" s="66">
        <f>IF(G415=1,0,IF(E415&gt;HORAS!$B$96,E415-HORAS!$B$96,))</f>
        <v>0</v>
      </c>
      <c r="G415" s="67">
        <f t="shared" si="199"/>
        <v>0</v>
      </c>
      <c r="H415" s="67">
        <f>IF(D415&gt;=HORAS!$B$103,1,0)</f>
        <v>0</v>
      </c>
      <c r="I415" s="68">
        <f t="shared" si="200"/>
        <v>0</v>
      </c>
      <c r="J415" s="68">
        <f>IF(I415&lt;=HORAS!$B$115,0,IF(I415&lt;=HORAS!$B$116,0.25,IF(I415&lt;=HORAS!$B$117,0.5,IF(I415&lt;=HORAS!$B$114,0.75,1))))</f>
        <v>0</v>
      </c>
      <c r="K415" s="69">
        <f>IF(G415=1,0,IF(E415&gt;HORAS!$B$97,E415-HORAS!$B$97,0))</f>
        <v>0</v>
      </c>
      <c r="L415" s="68">
        <f t="shared" si="201"/>
        <v>0</v>
      </c>
      <c r="M415" s="68">
        <f t="shared" si="202"/>
        <v>0</v>
      </c>
      <c r="N415" s="67">
        <f t="shared" si="203"/>
        <v>0</v>
      </c>
      <c r="O415" s="67">
        <f>IF(E415&lt;HORAS!$B$97,J415,0)</f>
        <v>0</v>
      </c>
      <c r="P415" s="67">
        <f t="shared" si="204"/>
        <v>0</v>
      </c>
      <c r="Q415" s="67">
        <f>IF(E415&gt;HORAS!$B$97,J415,0)</f>
        <v>0</v>
      </c>
      <c r="R415" s="67">
        <f t="shared" si="198"/>
        <v>0</v>
      </c>
      <c r="S415" s="67">
        <f t="shared" si="178"/>
        <v>0</v>
      </c>
      <c r="T415" s="67"/>
      <c r="U415" s="67">
        <f t="shared" si="179"/>
        <v>6</v>
      </c>
      <c r="V415" s="70" t="e">
        <f>VLOOKUP(C415,HORAS!$A$120:$A$137,1,FALSE)</f>
        <v>#N/A</v>
      </c>
      <c r="W415" s="67" t="b">
        <f t="shared" si="180"/>
        <v>1</v>
      </c>
      <c r="X415" s="59">
        <f t="shared" si="181"/>
        <v>0</v>
      </c>
      <c r="Y415" s="71">
        <f t="shared" si="182"/>
        <v>0</v>
      </c>
      <c r="Z415" s="71">
        <f t="shared" si="183"/>
        <v>0</v>
      </c>
      <c r="AA415" s="67">
        <f t="shared" si="184"/>
        <v>0</v>
      </c>
      <c r="AB415" s="67">
        <f t="shared" si="185"/>
        <v>0</v>
      </c>
      <c r="AC415" s="69">
        <f>IF(U415=7,IF(E415&gt;HORAS!$B$97,E415-HORAS!$B$97,0),IF(W415=FALSE,IF(E415&gt;HORAS!$B$97,E415-HORAS!$B$97,0),0))</f>
        <v>0</v>
      </c>
      <c r="AD415" s="71">
        <f t="shared" si="186"/>
        <v>0</v>
      </c>
      <c r="AE415" s="71">
        <f t="shared" si="187"/>
        <v>0</v>
      </c>
      <c r="AF415" s="68">
        <f>IF(AE415&lt;=HORAS!$B$115,0,IF(AE415&lt;=HORAS!$B$116,0.25,IF(AE415&lt;=HORAS!$B$117,0.5,IF(AE415&lt;=HORAS!$B$114,0.75,1))))</f>
        <v>0</v>
      </c>
      <c r="AG415" s="67">
        <f t="shared" si="188"/>
        <v>0</v>
      </c>
      <c r="AH415" s="67">
        <f>IF(AA415&gt;=8,IF(E415&lt;HORAS!$B$97,AF415,0),0)</f>
        <v>0</v>
      </c>
      <c r="AI415" s="67">
        <f>IF(E415&gt;=HORAS!$B$97,AF415,0)</f>
        <v>0</v>
      </c>
      <c r="AJ415" s="67">
        <f t="shared" si="177"/>
        <v>0</v>
      </c>
      <c r="AK415" s="67">
        <f t="shared" si="177"/>
        <v>0</v>
      </c>
      <c r="AL415" s="71">
        <f t="shared" si="189"/>
        <v>0</v>
      </c>
      <c r="AN415" s="59">
        <f t="shared" si="190"/>
        <v>0</v>
      </c>
      <c r="AO415" s="58">
        <f>IF(H415=1,IF(D415&lt;HORAS!$B$104,HORAS!$D$104-HORAS!$B$104,HORAS!$D$104-D415),0)</f>
        <v>0</v>
      </c>
      <c r="AP415" s="58">
        <f>IF(H415=1,IF(E415&gt;HORAS!$C$104,HORAS!$C$104,E415),0)</f>
        <v>0</v>
      </c>
      <c r="AQ415" s="58">
        <f t="shared" si="191"/>
        <v>0</v>
      </c>
      <c r="AR415" s="72">
        <f t="shared" si="192"/>
        <v>0</v>
      </c>
      <c r="AS415" s="72">
        <f t="shared" si="193"/>
        <v>0</v>
      </c>
      <c r="AT415" s="68">
        <f>IF(AS415&lt;=HORAS!$B$115,0,IF(AS415&lt;=HORAS!$B$116,0.25,IF(AS415&lt;=HORAS!$B$117,0.5,IF(AS415&lt;=HORAS!$B$114,0.75,1))))</f>
        <v>0</v>
      </c>
      <c r="AU415" s="67">
        <f t="shared" si="194"/>
        <v>0</v>
      </c>
      <c r="AV415" s="59">
        <f>IF(H415=1,IF(E415&gt;HORAS!$C$104,E415-HORAS!$C$104),0)</f>
        <v>0</v>
      </c>
      <c r="AW415" s="67">
        <f t="shared" si="195"/>
        <v>0</v>
      </c>
      <c r="AX415" s="67">
        <f t="shared" si="196"/>
        <v>0</v>
      </c>
      <c r="AY415" s="68">
        <f>IF(AX415&lt;=HORAS!$B$115,0,IF(AX415&lt;=HORAS!$B$116,0.25,IF(AX415&lt;=HORAS!$B$117,0.5,IF(AX415&lt;=HORAS!$B$114,0.75,1))))</f>
        <v>0</v>
      </c>
      <c r="AZ415" s="67">
        <f t="shared" si="197"/>
        <v>0</v>
      </c>
      <c r="BA415" s="67"/>
    </row>
    <row r="416" spans="1:53" s="72" customFormat="1" hidden="1" x14ac:dyDescent="0.2">
      <c r="A416" s="64"/>
      <c r="B416" s="64"/>
      <c r="C416" s="61"/>
      <c r="D416" s="62"/>
      <c r="E416" s="59"/>
      <c r="F416" s="66">
        <f>IF(G416=1,0,IF(E416&gt;HORAS!$B$96,E416-HORAS!$B$96,))</f>
        <v>0</v>
      </c>
      <c r="G416" s="67">
        <f t="shared" si="199"/>
        <v>0</v>
      </c>
      <c r="H416" s="67">
        <f>IF(D416&gt;=HORAS!$B$103,1,0)</f>
        <v>0</v>
      </c>
      <c r="I416" s="68">
        <f t="shared" si="200"/>
        <v>0</v>
      </c>
      <c r="J416" s="68">
        <f>IF(I416&lt;=HORAS!$B$115,0,IF(I416&lt;=HORAS!$B$116,0.25,IF(I416&lt;=HORAS!$B$117,0.5,IF(I416&lt;=HORAS!$B$114,0.75,1))))</f>
        <v>0</v>
      </c>
      <c r="K416" s="69">
        <f>IF(G416=1,0,IF(E416&gt;HORAS!$B$97,E416-HORAS!$B$97,0))</f>
        <v>0</v>
      </c>
      <c r="L416" s="68">
        <f t="shared" si="201"/>
        <v>0</v>
      </c>
      <c r="M416" s="68">
        <f t="shared" si="202"/>
        <v>0</v>
      </c>
      <c r="N416" s="67">
        <f t="shared" si="203"/>
        <v>0</v>
      </c>
      <c r="O416" s="67">
        <f>IF(E416&lt;HORAS!$B$97,J416,0)</f>
        <v>0</v>
      </c>
      <c r="P416" s="67">
        <f t="shared" si="204"/>
        <v>0</v>
      </c>
      <c r="Q416" s="67">
        <f>IF(E416&gt;HORAS!$B$97,J416,0)</f>
        <v>0</v>
      </c>
      <c r="R416" s="67">
        <f t="shared" si="198"/>
        <v>0</v>
      </c>
      <c r="S416" s="67">
        <f t="shared" si="178"/>
        <v>0</v>
      </c>
      <c r="T416" s="67"/>
      <c r="U416" s="67">
        <f t="shared" si="179"/>
        <v>6</v>
      </c>
      <c r="V416" s="70" t="e">
        <f>VLOOKUP(C416,HORAS!$A$120:$A$137,1,FALSE)</f>
        <v>#N/A</v>
      </c>
      <c r="W416" s="67" t="b">
        <f t="shared" si="180"/>
        <v>1</v>
      </c>
      <c r="X416" s="59">
        <f t="shared" si="181"/>
        <v>0</v>
      </c>
      <c r="Y416" s="71">
        <f t="shared" si="182"/>
        <v>0</v>
      </c>
      <c r="Z416" s="71">
        <f t="shared" si="183"/>
        <v>0</v>
      </c>
      <c r="AA416" s="67">
        <f t="shared" si="184"/>
        <v>0</v>
      </c>
      <c r="AB416" s="67">
        <f t="shared" si="185"/>
        <v>0</v>
      </c>
      <c r="AC416" s="69">
        <f>IF(U416=7,IF(E416&gt;HORAS!$B$97,E416-HORAS!$B$97,0),IF(W416=FALSE,IF(E416&gt;HORAS!$B$97,E416-HORAS!$B$97,0),0))</f>
        <v>0</v>
      </c>
      <c r="AD416" s="71">
        <f t="shared" si="186"/>
        <v>0</v>
      </c>
      <c r="AE416" s="71">
        <f t="shared" si="187"/>
        <v>0</v>
      </c>
      <c r="AF416" s="68">
        <f>IF(AE416&lt;=HORAS!$B$115,0,IF(AE416&lt;=HORAS!$B$116,0.25,IF(AE416&lt;=HORAS!$B$117,0.5,IF(AE416&lt;=HORAS!$B$114,0.75,1))))</f>
        <v>0</v>
      </c>
      <c r="AG416" s="67">
        <f t="shared" si="188"/>
        <v>0</v>
      </c>
      <c r="AH416" s="67">
        <f>IF(AA416&gt;=8,IF(E416&lt;HORAS!$B$97,AF416,0),0)</f>
        <v>0</v>
      </c>
      <c r="AI416" s="67">
        <f>IF(E416&gt;=HORAS!$B$97,AF416,0)</f>
        <v>0</v>
      </c>
      <c r="AJ416" s="67">
        <f t="shared" si="177"/>
        <v>0</v>
      </c>
      <c r="AK416" s="67">
        <f t="shared" si="177"/>
        <v>0</v>
      </c>
      <c r="AL416" s="71">
        <f t="shared" si="189"/>
        <v>0</v>
      </c>
      <c r="AN416" s="59">
        <f t="shared" si="190"/>
        <v>0</v>
      </c>
      <c r="AO416" s="58">
        <f>IF(H416=1,IF(D416&lt;HORAS!$B$104,HORAS!$D$104-HORAS!$B$104,HORAS!$D$104-D416),0)</f>
        <v>0</v>
      </c>
      <c r="AP416" s="58">
        <f>IF(H416=1,IF(E416&gt;HORAS!$C$104,HORAS!$C$104,E416),0)</f>
        <v>0</v>
      </c>
      <c r="AQ416" s="58">
        <f t="shared" si="191"/>
        <v>0</v>
      </c>
      <c r="AR416" s="72">
        <f t="shared" si="192"/>
        <v>0</v>
      </c>
      <c r="AS416" s="72">
        <f t="shared" si="193"/>
        <v>0</v>
      </c>
      <c r="AT416" s="68">
        <f>IF(AS416&lt;=HORAS!$B$115,0,IF(AS416&lt;=HORAS!$B$116,0.25,IF(AS416&lt;=HORAS!$B$117,0.5,IF(AS416&lt;=HORAS!$B$114,0.75,1))))</f>
        <v>0</v>
      </c>
      <c r="AU416" s="67">
        <f t="shared" si="194"/>
        <v>0</v>
      </c>
      <c r="AV416" s="59">
        <f>IF(H416=1,IF(E416&gt;HORAS!$C$104,E416-HORAS!$C$104),0)</f>
        <v>0</v>
      </c>
      <c r="AW416" s="67">
        <f t="shared" si="195"/>
        <v>0</v>
      </c>
      <c r="AX416" s="67">
        <f t="shared" si="196"/>
        <v>0</v>
      </c>
      <c r="AY416" s="68">
        <f>IF(AX416&lt;=HORAS!$B$115,0,IF(AX416&lt;=HORAS!$B$116,0.25,IF(AX416&lt;=HORAS!$B$117,0.5,IF(AX416&lt;=HORAS!$B$114,0.75,1))))</f>
        <v>0</v>
      </c>
      <c r="AZ416" s="67">
        <f t="shared" si="197"/>
        <v>0</v>
      </c>
      <c r="BA416" s="67"/>
    </row>
    <row r="417" spans="1:53" s="72" customFormat="1" hidden="1" x14ac:dyDescent="0.2">
      <c r="A417" s="64"/>
      <c r="B417" s="64"/>
      <c r="C417" s="61"/>
      <c r="D417" s="62"/>
      <c r="E417" s="59"/>
      <c r="F417" s="66">
        <f>IF(G417=1,0,IF(E417&gt;HORAS!$B$96,E417-HORAS!$B$96,))</f>
        <v>0</v>
      </c>
      <c r="G417" s="67">
        <f t="shared" si="199"/>
        <v>0</v>
      </c>
      <c r="H417" s="67">
        <f>IF(D417&gt;=HORAS!$B$103,1,0)</f>
        <v>0</v>
      </c>
      <c r="I417" s="68">
        <f t="shared" si="200"/>
        <v>0</v>
      </c>
      <c r="J417" s="68">
        <f>IF(I417&lt;=HORAS!$B$115,0,IF(I417&lt;=HORAS!$B$116,0.25,IF(I417&lt;=HORAS!$B$117,0.5,IF(I417&lt;=HORAS!$B$114,0.75,1))))</f>
        <v>0</v>
      </c>
      <c r="K417" s="69">
        <f>IF(G417=1,0,IF(E417&gt;HORAS!$B$97,E417-HORAS!$B$97,0))</f>
        <v>0</v>
      </c>
      <c r="L417" s="68">
        <f t="shared" si="201"/>
        <v>0</v>
      </c>
      <c r="M417" s="68">
        <f t="shared" si="202"/>
        <v>0</v>
      </c>
      <c r="N417" s="67">
        <f t="shared" si="203"/>
        <v>0</v>
      </c>
      <c r="O417" s="67">
        <f>IF(E417&lt;HORAS!$B$97,J417,0)</f>
        <v>0</v>
      </c>
      <c r="P417" s="67">
        <f t="shared" si="204"/>
        <v>0</v>
      </c>
      <c r="Q417" s="67">
        <f>IF(E417&gt;HORAS!$B$97,J417,0)</f>
        <v>0</v>
      </c>
      <c r="R417" s="67">
        <f t="shared" si="198"/>
        <v>0</v>
      </c>
      <c r="S417" s="67">
        <f t="shared" si="178"/>
        <v>0</v>
      </c>
      <c r="T417" s="67"/>
      <c r="U417" s="67">
        <f t="shared" si="179"/>
        <v>6</v>
      </c>
      <c r="V417" s="70" t="e">
        <f>VLOOKUP(C417,HORAS!$A$120:$A$137,1,FALSE)</f>
        <v>#N/A</v>
      </c>
      <c r="W417" s="67" t="b">
        <f t="shared" si="180"/>
        <v>1</v>
      </c>
      <c r="X417" s="59">
        <f t="shared" si="181"/>
        <v>0</v>
      </c>
      <c r="Y417" s="71">
        <f t="shared" si="182"/>
        <v>0</v>
      </c>
      <c r="Z417" s="71">
        <f t="shared" si="183"/>
        <v>0</v>
      </c>
      <c r="AA417" s="67">
        <f t="shared" si="184"/>
        <v>0</v>
      </c>
      <c r="AB417" s="67">
        <f t="shared" si="185"/>
        <v>0</v>
      </c>
      <c r="AC417" s="69">
        <f>IF(U417=7,IF(E417&gt;HORAS!$B$97,E417-HORAS!$B$97,0),IF(W417=FALSE,IF(E417&gt;HORAS!$B$97,E417-HORAS!$B$97,0),0))</f>
        <v>0</v>
      </c>
      <c r="AD417" s="71">
        <f t="shared" si="186"/>
        <v>0</v>
      </c>
      <c r="AE417" s="71">
        <f t="shared" si="187"/>
        <v>0</v>
      </c>
      <c r="AF417" s="68">
        <f>IF(AE417&lt;=HORAS!$B$115,0,IF(AE417&lt;=HORAS!$B$116,0.25,IF(AE417&lt;=HORAS!$B$117,0.5,IF(AE417&lt;=HORAS!$B$114,0.75,1))))</f>
        <v>0</v>
      </c>
      <c r="AG417" s="67">
        <f t="shared" si="188"/>
        <v>0</v>
      </c>
      <c r="AH417" s="67">
        <f>IF(AA417&gt;=8,IF(E417&lt;HORAS!$B$97,AF417,0),0)</f>
        <v>0</v>
      </c>
      <c r="AI417" s="67">
        <f>IF(E417&gt;=HORAS!$B$97,AF417,0)</f>
        <v>0</v>
      </c>
      <c r="AJ417" s="67">
        <f t="shared" si="177"/>
        <v>0</v>
      </c>
      <c r="AK417" s="67">
        <f t="shared" si="177"/>
        <v>0</v>
      </c>
      <c r="AL417" s="71">
        <f t="shared" si="189"/>
        <v>0</v>
      </c>
      <c r="AN417" s="59">
        <f t="shared" si="190"/>
        <v>0</v>
      </c>
      <c r="AO417" s="58">
        <f>IF(H417=1,IF(D417&lt;HORAS!$B$104,HORAS!$D$104-HORAS!$B$104,HORAS!$D$104-D417),0)</f>
        <v>0</v>
      </c>
      <c r="AP417" s="58">
        <f>IF(H417=1,IF(E417&gt;HORAS!$C$104,HORAS!$C$104,E417),0)</f>
        <v>0</v>
      </c>
      <c r="AQ417" s="58">
        <f t="shared" si="191"/>
        <v>0</v>
      </c>
      <c r="AR417" s="72">
        <f t="shared" si="192"/>
        <v>0</v>
      </c>
      <c r="AS417" s="72">
        <f t="shared" si="193"/>
        <v>0</v>
      </c>
      <c r="AT417" s="68">
        <f>IF(AS417&lt;=HORAS!$B$115,0,IF(AS417&lt;=HORAS!$B$116,0.25,IF(AS417&lt;=HORAS!$B$117,0.5,IF(AS417&lt;=HORAS!$B$114,0.75,1))))</f>
        <v>0</v>
      </c>
      <c r="AU417" s="67">
        <f t="shared" si="194"/>
        <v>0</v>
      </c>
      <c r="AV417" s="59">
        <f>IF(H417=1,IF(E417&gt;HORAS!$C$104,E417-HORAS!$C$104),0)</f>
        <v>0</v>
      </c>
      <c r="AW417" s="67">
        <f t="shared" si="195"/>
        <v>0</v>
      </c>
      <c r="AX417" s="67">
        <f t="shared" si="196"/>
        <v>0</v>
      </c>
      <c r="AY417" s="68">
        <f>IF(AX417&lt;=HORAS!$B$115,0,IF(AX417&lt;=HORAS!$B$116,0.25,IF(AX417&lt;=HORAS!$B$117,0.5,IF(AX417&lt;=HORAS!$B$114,0.75,1))))</f>
        <v>0</v>
      </c>
      <c r="AZ417" s="67">
        <f t="shared" si="197"/>
        <v>0</v>
      </c>
      <c r="BA417" s="67"/>
    </row>
    <row r="418" spans="1:53" s="72" customFormat="1" hidden="1" x14ac:dyDescent="0.2">
      <c r="A418" s="64"/>
      <c r="B418" s="64"/>
      <c r="C418" s="61"/>
      <c r="D418" s="62"/>
      <c r="E418" s="59"/>
      <c r="F418" s="66">
        <f>IF(G418=1,0,IF(E418&gt;HORAS!$B$96,E418-HORAS!$B$96,))</f>
        <v>0</v>
      </c>
      <c r="G418" s="67">
        <f t="shared" si="199"/>
        <v>0</v>
      </c>
      <c r="H418" s="67">
        <f>IF(D418&gt;=HORAS!$B$103,1,0)</f>
        <v>0</v>
      </c>
      <c r="I418" s="68">
        <f t="shared" si="200"/>
        <v>0</v>
      </c>
      <c r="J418" s="68">
        <f>IF(I418&lt;=HORAS!$B$115,0,IF(I418&lt;=HORAS!$B$116,0.25,IF(I418&lt;=HORAS!$B$117,0.5,IF(I418&lt;=HORAS!$B$114,0.75,1))))</f>
        <v>0</v>
      </c>
      <c r="K418" s="69">
        <f>IF(G418=1,0,IF(E418&gt;HORAS!$B$97,E418-HORAS!$B$97,0))</f>
        <v>0</v>
      </c>
      <c r="L418" s="68">
        <f t="shared" si="201"/>
        <v>0</v>
      </c>
      <c r="M418" s="68">
        <f t="shared" si="202"/>
        <v>0</v>
      </c>
      <c r="N418" s="67">
        <f t="shared" si="203"/>
        <v>0</v>
      </c>
      <c r="O418" s="67">
        <f>IF(E418&lt;HORAS!$B$97,J418,0)</f>
        <v>0</v>
      </c>
      <c r="P418" s="67">
        <f t="shared" si="204"/>
        <v>0</v>
      </c>
      <c r="Q418" s="67">
        <f>IF(E418&gt;HORAS!$B$97,J418,0)</f>
        <v>0</v>
      </c>
      <c r="R418" s="67">
        <f t="shared" si="198"/>
        <v>0</v>
      </c>
      <c r="S418" s="67">
        <f t="shared" si="178"/>
        <v>0</v>
      </c>
      <c r="T418" s="67"/>
      <c r="U418" s="67">
        <f t="shared" si="179"/>
        <v>6</v>
      </c>
      <c r="V418" s="70" t="e">
        <f>VLOOKUP(C418,HORAS!$A$120:$A$137,1,FALSE)</f>
        <v>#N/A</v>
      </c>
      <c r="W418" s="67" t="b">
        <f t="shared" si="180"/>
        <v>1</v>
      </c>
      <c r="X418" s="59">
        <f t="shared" si="181"/>
        <v>0</v>
      </c>
      <c r="Y418" s="71">
        <f t="shared" si="182"/>
        <v>0</v>
      </c>
      <c r="Z418" s="71">
        <f t="shared" si="183"/>
        <v>0</v>
      </c>
      <c r="AA418" s="67">
        <f t="shared" si="184"/>
        <v>0</v>
      </c>
      <c r="AB418" s="67">
        <f t="shared" si="185"/>
        <v>0</v>
      </c>
      <c r="AC418" s="69">
        <f>IF(U418=7,IF(E418&gt;HORAS!$B$97,E418-HORAS!$B$97,0),IF(W418=FALSE,IF(E418&gt;HORAS!$B$97,E418-HORAS!$B$97,0),0))</f>
        <v>0</v>
      </c>
      <c r="AD418" s="71">
        <f t="shared" si="186"/>
        <v>0</v>
      </c>
      <c r="AE418" s="71">
        <f t="shared" si="187"/>
        <v>0</v>
      </c>
      <c r="AF418" s="68">
        <f>IF(AE418&lt;=HORAS!$B$115,0,IF(AE418&lt;=HORAS!$B$116,0.25,IF(AE418&lt;=HORAS!$B$117,0.5,IF(AE418&lt;=HORAS!$B$114,0.75,1))))</f>
        <v>0</v>
      </c>
      <c r="AG418" s="67">
        <f t="shared" si="188"/>
        <v>0</v>
      </c>
      <c r="AH418" s="67">
        <f>IF(AA418&gt;=8,IF(E418&lt;HORAS!$B$97,AF418,0),0)</f>
        <v>0</v>
      </c>
      <c r="AI418" s="67">
        <f>IF(E418&gt;=HORAS!$B$97,AF418,0)</f>
        <v>0</v>
      </c>
      <c r="AJ418" s="67">
        <f t="shared" si="177"/>
        <v>0</v>
      </c>
      <c r="AK418" s="67">
        <f t="shared" si="177"/>
        <v>0</v>
      </c>
      <c r="AL418" s="71">
        <f t="shared" si="189"/>
        <v>0</v>
      </c>
      <c r="AN418" s="59">
        <f t="shared" si="190"/>
        <v>0</v>
      </c>
      <c r="AO418" s="58">
        <f>IF(H418=1,IF(D418&lt;HORAS!$B$104,HORAS!$D$104-HORAS!$B$104,HORAS!$D$104-D418),0)</f>
        <v>0</v>
      </c>
      <c r="AP418" s="58">
        <f>IF(H418=1,IF(E418&gt;HORAS!$C$104,HORAS!$C$104,E418),0)</f>
        <v>0</v>
      </c>
      <c r="AQ418" s="58">
        <f t="shared" si="191"/>
        <v>0</v>
      </c>
      <c r="AR418" s="72">
        <f t="shared" si="192"/>
        <v>0</v>
      </c>
      <c r="AS418" s="72">
        <f t="shared" si="193"/>
        <v>0</v>
      </c>
      <c r="AT418" s="68">
        <f>IF(AS418&lt;=HORAS!$B$115,0,IF(AS418&lt;=HORAS!$B$116,0.25,IF(AS418&lt;=HORAS!$B$117,0.5,IF(AS418&lt;=HORAS!$B$114,0.75,1))))</f>
        <v>0</v>
      </c>
      <c r="AU418" s="67">
        <f t="shared" si="194"/>
        <v>0</v>
      </c>
      <c r="AV418" s="59">
        <f>IF(H418=1,IF(E418&gt;HORAS!$C$104,E418-HORAS!$C$104),0)</f>
        <v>0</v>
      </c>
      <c r="AW418" s="67">
        <f t="shared" si="195"/>
        <v>0</v>
      </c>
      <c r="AX418" s="67">
        <f t="shared" si="196"/>
        <v>0</v>
      </c>
      <c r="AY418" s="68">
        <f>IF(AX418&lt;=HORAS!$B$115,0,IF(AX418&lt;=HORAS!$B$116,0.25,IF(AX418&lt;=HORAS!$B$117,0.5,IF(AX418&lt;=HORAS!$B$114,0.75,1))))</f>
        <v>0</v>
      </c>
      <c r="AZ418" s="67">
        <f t="shared" si="197"/>
        <v>0</v>
      </c>
      <c r="BA418" s="67"/>
    </row>
    <row r="419" spans="1:53" s="72" customFormat="1" hidden="1" x14ac:dyDescent="0.2">
      <c r="A419" s="64"/>
      <c r="B419" s="64"/>
      <c r="C419" s="61"/>
      <c r="D419" s="62"/>
      <c r="E419" s="59"/>
      <c r="F419" s="66">
        <f>IF(G419=1,0,IF(E419&gt;HORAS!$B$96,E419-HORAS!$B$96,))</f>
        <v>0</v>
      </c>
      <c r="G419" s="67">
        <f t="shared" si="199"/>
        <v>0</v>
      </c>
      <c r="H419" s="67">
        <f>IF(D419&gt;=HORAS!$B$103,1,0)</f>
        <v>0</v>
      </c>
      <c r="I419" s="68">
        <f t="shared" si="200"/>
        <v>0</v>
      </c>
      <c r="J419" s="68">
        <f>IF(I419&lt;=HORAS!$B$115,0,IF(I419&lt;=HORAS!$B$116,0.25,IF(I419&lt;=HORAS!$B$117,0.5,IF(I419&lt;=HORAS!$B$114,0.75,1))))</f>
        <v>0</v>
      </c>
      <c r="K419" s="69">
        <f>IF(G419=1,0,IF(E419&gt;HORAS!$B$97,E419-HORAS!$B$97,0))</f>
        <v>0</v>
      </c>
      <c r="L419" s="68">
        <f t="shared" si="201"/>
        <v>0</v>
      </c>
      <c r="M419" s="68">
        <f t="shared" si="202"/>
        <v>0</v>
      </c>
      <c r="N419" s="67">
        <f t="shared" si="203"/>
        <v>0</v>
      </c>
      <c r="O419" s="67">
        <f>IF(E419&lt;HORAS!$B$97,J419,0)</f>
        <v>0</v>
      </c>
      <c r="P419" s="67">
        <f t="shared" si="204"/>
        <v>0</v>
      </c>
      <c r="Q419" s="67">
        <f>IF(E419&gt;HORAS!$B$97,J419,0)</f>
        <v>0</v>
      </c>
      <c r="R419" s="67">
        <f t="shared" si="198"/>
        <v>0</v>
      </c>
      <c r="S419" s="67">
        <f t="shared" si="178"/>
        <v>0</v>
      </c>
      <c r="T419" s="67"/>
      <c r="U419" s="67">
        <f t="shared" si="179"/>
        <v>6</v>
      </c>
      <c r="V419" s="70" t="e">
        <f>VLOOKUP(C419,HORAS!$A$120:$A$137,1,FALSE)</f>
        <v>#N/A</v>
      </c>
      <c r="W419" s="67" t="b">
        <f t="shared" si="180"/>
        <v>1</v>
      </c>
      <c r="X419" s="59">
        <f t="shared" si="181"/>
        <v>0</v>
      </c>
      <c r="Y419" s="71">
        <f t="shared" si="182"/>
        <v>0</v>
      </c>
      <c r="Z419" s="71">
        <f t="shared" si="183"/>
        <v>0</v>
      </c>
      <c r="AA419" s="67">
        <f t="shared" si="184"/>
        <v>0</v>
      </c>
      <c r="AB419" s="67">
        <f t="shared" si="185"/>
        <v>0</v>
      </c>
      <c r="AC419" s="69">
        <f>IF(U419=7,IF(E419&gt;HORAS!$B$97,E419-HORAS!$B$97,0),IF(W419=FALSE,IF(E419&gt;HORAS!$B$97,E419-HORAS!$B$97,0),0))</f>
        <v>0</v>
      </c>
      <c r="AD419" s="71">
        <f t="shared" si="186"/>
        <v>0</v>
      </c>
      <c r="AE419" s="71">
        <f t="shared" si="187"/>
        <v>0</v>
      </c>
      <c r="AF419" s="68">
        <f>IF(AE419&lt;=HORAS!$B$115,0,IF(AE419&lt;=HORAS!$B$116,0.25,IF(AE419&lt;=HORAS!$B$117,0.5,IF(AE419&lt;=HORAS!$B$114,0.75,1))))</f>
        <v>0</v>
      </c>
      <c r="AG419" s="67">
        <f t="shared" si="188"/>
        <v>0</v>
      </c>
      <c r="AH419" s="67">
        <f>IF(AA419&gt;=8,IF(E419&lt;HORAS!$B$97,AF419,0),0)</f>
        <v>0</v>
      </c>
      <c r="AI419" s="67">
        <f>IF(E419&gt;=HORAS!$B$97,AF419,0)</f>
        <v>0</v>
      </c>
      <c r="AJ419" s="67">
        <f t="shared" si="177"/>
        <v>0</v>
      </c>
      <c r="AK419" s="67">
        <f t="shared" si="177"/>
        <v>0</v>
      </c>
      <c r="AL419" s="71">
        <f t="shared" si="189"/>
        <v>0</v>
      </c>
      <c r="AN419" s="59">
        <f t="shared" si="190"/>
        <v>0</v>
      </c>
      <c r="AO419" s="58">
        <f>IF(H419=1,IF(D419&lt;HORAS!$B$104,HORAS!$D$104-HORAS!$B$104,HORAS!$D$104-D419),0)</f>
        <v>0</v>
      </c>
      <c r="AP419" s="58">
        <f>IF(H419=1,IF(E419&gt;HORAS!$C$104,HORAS!$C$104,E419),0)</f>
        <v>0</v>
      </c>
      <c r="AQ419" s="58">
        <f t="shared" si="191"/>
        <v>0</v>
      </c>
      <c r="AR419" s="72">
        <f t="shared" si="192"/>
        <v>0</v>
      </c>
      <c r="AS419" s="72">
        <f t="shared" si="193"/>
        <v>0</v>
      </c>
      <c r="AT419" s="68">
        <f>IF(AS419&lt;=HORAS!$B$115,0,IF(AS419&lt;=HORAS!$B$116,0.25,IF(AS419&lt;=HORAS!$B$117,0.5,IF(AS419&lt;=HORAS!$B$114,0.75,1))))</f>
        <v>0</v>
      </c>
      <c r="AU419" s="67">
        <f t="shared" si="194"/>
        <v>0</v>
      </c>
      <c r="AV419" s="59">
        <f>IF(H419=1,IF(E419&gt;HORAS!$C$104,E419-HORAS!$C$104),0)</f>
        <v>0</v>
      </c>
      <c r="AW419" s="67">
        <f t="shared" si="195"/>
        <v>0</v>
      </c>
      <c r="AX419" s="67">
        <f t="shared" si="196"/>
        <v>0</v>
      </c>
      <c r="AY419" s="68">
        <f>IF(AX419&lt;=HORAS!$B$115,0,IF(AX419&lt;=HORAS!$B$116,0.25,IF(AX419&lt;=HORAS!$B$117,0.5,IF(AX419&lt;=HORAS!$B$114,0.75,1))))</f>
        <v>0</v>
      </c>
      <c r="AZ419" s="67">
        <f t="shared" si="197"/>
        <v>0</v>
      </c>
      <c r="BA419" s="67"/>
    </row>
    <row r="420" spans="1:53" s="72" customFormat="1" hidden="1" x14ac:dyDescent="0.2">
      <c r="A420" s="64"/>
      <c r="B420" s="64"/>
      <c r="C420" s="61"/>
      <c r="D420" s="62"/>
      <c r="E420" s="59"/>
      <c r="F420" s="66">
        <f>IF(G420=1,0,IF(E420&gt;HORAS!$B$96,E420-HORAS!$B$96,))</f>
        <v>0</v>
      </c>
      <c r="G420" s="67">
        <f t="shared" si="199"/>
        <v>0</v>
      </c>
      <c r="H420" s="67">
        <f>IF(D420&gt;=HORAS!$B$103,1,0)</f>
        <v>0</v>
      </c>
      <c r="I420" s="68">
        <f t="shared" si="200"/>
        <v>0</v>
      </c>
      <c r="J420" s="68">
        <f>IF(I420&lt;=HORAS!$B$115,0,IF(I420&lt;=HORAS!$B$116,0.25,IF(I420&lt;=HORAS!$B$117,0.5,IF(I420&lt;=HORAS!$B$114,0.75,1))))</f>
        <v>0</v>
      </c>
      <c r="K420" s="69">
        <f>IF(G420=1,0,IF(E420&gt;HORAS!$B$97,E420-HORAS!$B$97,0))</f>
        <v>0</v>
      </c>
      <c r="L420" s="68">
        <f t="shared" si="201"/>
        <v>0</v>
      </c>
      <c r="M420" s="68">
        <f t="shared" si="202"/>
        <v>0</v>
      </c>
      <c r="N420" s="67">
        <f t="shared" si="203"/>
        <v>0</v>
      </c>
      <c r="O420" s="67">
        <f>IF(E420&lt;HORAS!$B$97,J420,0)</f>
        <v>0</v>
      </c>
      <c r="P420" s="67">
        <f t="shared" si="204"/>
        <v>0</v>
      </c>
      <c r="Q420" s="67">
        <f>IF(E420&gt;HORAS!$B$97,J420,0)</f>
        <v>0</v>
      </c>
      <c r="R420" s="67">
        <f t="shared" si="198"/>
        <v>0</v>
      </c>
      <c r="S420" s="67">
        <f t="shared" si="178"/>
        <v>0</v>
      </c>
      <c r="T420" s="67"/>
      <c r="U420" s="67">
        <f t="shared" si="179"/>
        <v>6</v>
      </c>
      <c r="V420" s="70" t="e">
        <f>VLOOKUP(C420,HORAS!$A$120:$A$137,1,FALSE)</f>
        <v>#N/A</v>
      </c>
      <c r="W420" s="67" t="b">
        <f t="shared" si="180"/>
        <v>1</v>
      </c>
      <c r="X420" s="59">
        <f t="shared" si="181"/>
        <v>0</v>
      </c>
      <c r="Y420" s="71">
        <f t="shared" si="182"/>
        <v>0</v>
      </c>
      <c r="Z420" s="71">
        <f t="shared" si="183"/>
        <v>0</v>
      </c>
      <c r="AA420" s="67">
        <f t="shared" si="184"/>
        <v>0</v>
      </c>
      <c r="AB420" s="67">
        <f t="shared" si="185"/>
        <v>0</v>
      </c>
      <c r="AC420" s="69">
        <f>IF(U420=7,IF(E420&gt;HORAS!$B$97,E420-HORAS!$B$97,0),IF(W420=FALSE,IF(E420&gt;HORAS!$B$97,E420-HORAS!$B$97,0),0))</f>
        <v>0</v>
      </c>
      <c r="AD420" s="71">
        <f t="shared" si="186"/>
        <v>0</v>
      </c>
      <c r="AE420" s="71">
        <f t="shared" si="187"/>
        <v>0</v>
      </c>
      <c r="AF420" s="68">
        <f>IF(AE420&lt;=HORAS!$B$115,0,IF(AE420&lt;=HORAS!$B$116,0.25,IF(AE420&lt;=HORAS!$B$117,0.5,IF(AE420&lt;=HORAS!$B$114,0.75,1))))</f>
        <v>0</v>
      </c>
      <c r="AG420" s="67">
        <f t="shared" si="188"/>
        <v>0</v>
      </c>
      <c r="AH420" s="67">
        <f>IF(AA420&gt;=8,IF(E420&lt;HORAS!$B$97,AF420,0),0)</f>
        <v>0</v>
      </c>
      <c r="AI420" s="67">
        <f>IF(E420&gt;=HORAS!$B$97,AF420,0)</f>
        <v>0</v>
      </c>
      <c r="AJ420" s="67">
        <f t="shared" si="177"/>
        <v>0</v>
      </c>
      <c r="AK420" s="67">
        <f t="shared" si="177"/>
        <v>0</v>
      </c>
      <c r="AL420" s="71">
        <f t="shared" si="189"/>
        <v>0</v>
      </c>
      <c r="AN420" s="59">
        <f t="shared" si="190"/>
        <v>0</v>
      </c>
      <c r="AO420" s="58">
        <f>IF(H420=1,IF(D420&lt;HORAS!$B$104,HORAS!$D$104-HORAS!$B$104,HORAS!$D$104-D420),0)</f>
        <v>0</v>
      </c>
      <c r="AP420" s="58">
        <f>IF(H420=1,IF(E420&gt;HORAS!$C$104,HORAS!$C$104,E420),0)</f>
        <v>0</v>
      </c>
      <c r="AQ420" s="58">
        <f t="shared" si="191"/>
        <v>0</v>
      </c>
      <c r="AR420" s="72">
        <f t="shared" si="192"/>
        <v>0</v>
      </c>
      <c r="AS420" s="72">
        <f t="shared" si="193"/>
        <v>0</v>
      </c>
      <c r="AT420" s="68">
        <f>IF(AS420&lt;=HORAS!$B$115,0,IF(AS420&lt;=HORAS!$B$116,0.25,IF(AS420&lt;=HORAS!$B$117,0.5,IF(AS420&lt;=HORAS!$B$114,0.75,1))))</f>
        <v>0</v>
      </c>
      <c r="AU420" s="67">
        <f t="shared" si="194"/>
        <v>0</v>
      </c>
      <c r="AV420" s="59">
        <f>IF(H420=1,IF(E420&gt;HORAS!$C$104,E420-HORAS!$C$104),0)</f>
        <v>0</v>
      </c>
      <c r="AW420" s="67">
        <f t="shared" si="195"/>
        <v>0</v>
      </c>
      <c r="AX420" s="67">
        <f t="shared" si="196"/>
        <v>0</v>
      </c>
      <c r="AY420" s="68">
        <f>IF(AX420&lt;=HORAS!$B$115,0,IF(AX420&lt;=HORAS!$B$116,0.25,IF(AX420&lt;=HORAS!$B$117,0.5,IF(AX420&lt;=HORAS!$B$114,0.75,1))))</f>
        <v>0</v>
      </c>
      <c r="AZ420" s="67">
        <f t="shared" si="197"/>
        <v>0</v>
      </c>
      <c r="BA420" s="67"/>
    </row>
    <row r="421" spans="1:53" s="72" customFormat="1" hidden="1" x14ac:dyDescent="0.2">
      <c r="A421" s="64"/>
      <c r="B421" s="64"/>
      <c r="C421" s="61"/>
      <c r="D421" s="62"/>
      <c r="E421" s="59"/>
      <c r="F421" s="66">
        <f>IF(G421=1,0,IF(E421&gt;HORAS!$B$96,E421-HORAS!$B$96,))</f>
        <v>0</v>
      </c>
      <c r="G421" s="67">
        <f t="shared" si="199"/>
        <v>0</v>
      </c>
      <c r="H421" s="67">
        <f>IF(D421&gt;=HORAS!$B$103,1,0)</f>
        <v>0</v>
      </c>
      <c r="I421" s="68">
        <f t="shared" si="200"/>
        <v>0</v>
      </c>
      <c r="J421" s="68">
        <f>IF(I421&lt;=HORAS!$B$115,0,IF(I421&lt;=HORAS!$B$116,0.25,IF(I421&lt;=HORAS!$B$117,0.5,IF(I421&lt;=HORAS!$B$114,0.75,1))))</f>
        <v>0</v>
      </c>
      <c r="K421" s="69">
        <f>IF(G421=1,0,IF(E421&gt;HORAS!$B$97,E421-HORAS!$B$97,0))</f>
        <v>0</v>
      </c>
      <c r="L421" s="68">
        <f t="shared" si="201"/>
        <v>0</v>
      </c>
      <c r="M421" s="68">
        <f t="shared" si="202"/>
        <v>0</v>
      </c>
      <c r="N421" s="67">
        <f t="shared" si="203"/>
        <v>0</v>
      </c>
      <c r="O421" s="67">
        <f>IF(E421&lt;HORAS!$B$97,J421,0)</f>
        <v>0</v>
      </c>
      <c r="P421" s="67">
        <f t="shared" si="204"/>
        <v>0</v>
      </c>
      <c r="Q421" s="67">
        <f>IF(E421&gt;HORAS!$B$97,J421,0)</f>
        <v>0</v>
      </c>
      <c r="R421" s="67">
        <f t="shared" si="198"/>
        <v>0</v>
      </c>
      <c r="S421" s="67">
        <f t="shared" si="178"/>
        <v>0</v>
      </c>
      <c r="T421" s="67"/>
      <c r="U421" s="67">
        <f t="shared" si="179"/>
        <v>6</v>
      </c>
      <c r="V421" s="70" t="e">
        <f>VLOOKUP(C421,HORAS!$A$120:$A$137,1,FALSE)</f>
        <v>#N/A</v>
      </c>
      <c r="W421" s="67" t="b">
        <f t="shared" si="180"/>
        <v>1</v>
      </c>
      <c r="X421" s="59">
        <f t="shared" si="181"/>
        <v>0</v>
      </c>
      <c r="Y421" s="71">
        <f t="shared" si="182"/>
        <v>0</v>
      </c>
      <c r="Z421" s="71">
        <f t="shared" si="183"/>
        <v>0</v>
      </c>
      <c r="AA421" s="67">
        <f t="shared" si="184"/>
        <v>0</v>
      </c>
      <c r="AB421" s="67">
        <f t="shared" si="185"/>
        <v>0</v>
      </c>
      <c r="AC421" s="69">
        <f>IF(U421=7,IF(E421&gt;HORAS!$B$97,E421-HORAS!$B$97,0),IF(W421=FALSE,IF(E421&gt;HORAS!$B$97,E421-HORAS!$B$97,0),0))</f>
        <v>0</v>
      </c>
      <c r="AD421" s="71">
        <f t="shared" si="186"/>
        <v>0</v>
      </c>
      <c r="AE421" s="71">
        <f t="shared" si="187"/>
        <v>0</v>
      </c>
      <c r="AF421" s="68">
        <f>IF(AE421&lt;=HORAS!$B$115,0,IF(AE421&lt;=HORAS!$B$116,0.25,IF(AE421&lt;=HORAS!$B$117,0.5,IF(AE421&lt;=HORAS!$B$114,0.75,1))))</f>
        <v>0</v>
      </c>
      <c r="AG421" s="67">
        <f t="shared" si="188"/>
        <v>0</v>
      </c>
      <c r="AH421" s="67">
        <f>IF(AA421&gt;=8,IF(E421&lt;HORAS!$B$97,AF421,0),0)</f>
        <v>0</v>
      </c>
      <c r="AI421" s="67">
        <f>IF(E421&gt;=HORAS!$B$97,AF421,0)</f>
        <v>0</v>
      </c>
      <c r="AJ421" s="67">
        <f t="shared" ref="AJ421:AK484" si="205">AA421+AG421</f>
        <v>0</v>
      </c>
      <c r="AK421" s="67">
        <f t="shared" si="205"/>
        <v>0</v>
      </c>
      <c r="AL421" s="71">
        <f t="shared" si="189"/>
        <v>0</v>
      </c>
      <c r="AN421" s="59">
        <f t="shared" si="190"/>
        <v>0</v>
      </c>
      <c r="AO421" s="58">
        <f>IF(H421=1,IF(D421&lt;HORAS!$B$104,HORAS!$D$104-HORAS!$B$104,HORAS!$D$104-D421),0)</f>
        <v>0</v>
      </c>
      <c r="AP421" s="58">
        <f>IF(H421=1,IF(E421&gt;HORAS!$C$104,HORAS!$C$104,E421),0)</f>
        <v>0</v>
      </c>
      <c r="AQ421" s="58">
        <f t="shared" si="191"/>
        <v>0</v>
      </c>
      <c r="AR421" s="72">
        <f t="shared" si="192"/>
        <v>0</v>
      </c>
      <c r="AS421" s="72">
        <f t="shared" si="193"/>
        <v>0</v>
      </c>
      <c r="AT421" s="68">
        <f>IF(AS421&lt;=HORAS!$B$115,0,IF(AS421&lt;=HORAS!$B$116,0.25,IF(AS421&lt;=HORAS!$B$117,0.5,IF(AS421&lt;=HORAS!$B$114,0.75,1))))</f>
        <v>0</v>
      </c>
      <c r="AU421" s="67">
        <f t="shared" si="194"/>
        <v>0</v>
      </c>
      <c r="AV421" s="59">
        <f>IF(H421=1,IF(E421&gt;HORAS!$C$104,E421-HORAS!$C$104),0)</f>
        <v>0</v>
      </c>
      <c r="AW421" s="67">
        <f t="shared" si="195"/>
        <v>0</v>
      </c>
      <c r="AX421" s="67">
        <f t="shared" si="196"/>
        <v>0</v>
      </c>
      <c r="AY421" s="68">
        <f>IF(AX421&lt;=HORAS!$B$115,0,IF(AX421&lt;=HORAS!$B$116,0.25,IF(AX421&lt;=HORAS!$B$117,0.5,IF(AX421&lt;=HORAS!$B$114,0.75,1))))</f>
        <v>0</v>
      </c>
      <c r="AZ421" s="67">
        <f t="shared" si="197"/>
        <v>0</v>
      </c>
      <c r="BA421" s="67"/>
    </row>
    <row r="422" spans="1:53" s="72" customFormat="1" hidden="1" x14ac:dyDescent="0.2">
      <c r="A422" s="64"/>
      <c r="B422" s="64"/>
      <c r="C422" s="61"/>
      <c r="D422" s="62"/>
      <c r="E422" s="59"/>
      <c r="F422" s="66">
        <f>IF(G422=1,0,IF(E422&gt;HORAS!$B$96,E422-HORAS!$B$96,))</f>
        <v>0</v>
      </c>
      <c r="G422" s="67">
        <f t="shared" si="199"/>
        <v>0</v>
      </c>
      <c r="H422" s="67">
        <f>IF(D422&gt;=HORAS!$B$103,1,0)</f>
        <v>0</v>
      </c>
      <c r="I422" s="68">
        <f t="shared" si="200"/>
        <v>0</v>
      </c>
      <c r="J422" s="68">
        <f>IF(I422&lt;=HORAS!$B$115,0,IF(I422&lt;=HORAS!$B$116,0.25,IF(I422&lt;=HORAS!$B$117,0.5,IF(I422&lt;=HORAS!$B$114,0.75,1))))</f>
        <v>0</v>
      </c>
      <c r="K422" s="69">
        <f>IF(G422=1,0,IF(E422&gt;HORAS!$B$97,E422-HORAS!$B$97,0))</f>
        <v>0</v>
      </c>
      <c r="L422" s="68">
        <f t="shared" si="201"/>
        <v>0</v>
      </c>
      <c r="M422" s="68">
        <f t="shared" si="202"/>
        <v>0</v>
      </c>
      <c r="N422" s="67">
        <f t="shared" si="203"/>
        <v>0</v>
      </c>
      <c r="O422" s="67">
        <f>IF(E422&lt;HORAS!$B$97,J422,0)</f>
        <v>0</v>
      </c>
      <c r="P422" s="67">
        <f t="shared" si="204"/>
        <v>0</v>
      </c>
      <c r="Q422" s="67">
        <f>IF(E422&gt;HORAS!$B$97,J422,0)</f>
        <v>0</v>
      </c>
      <c r="R422" s="67">
        <f t="shared" si="198"/>
        <v>0</v>
      </c>
      <c r="S422" s="67">
        <f t="shared" si="178"/>
        <v>0</v>
      </c>
      <c r="T422" s="67"/>
      <c r="U422" s="67">
        <f t="shared" si="179"/>
        <v>6</v>
      </c>
      <c r="V422" s="70" t="e">
        <f>VLOOKUP(C422,HORAS!$A$120:$A$137,1,FALSE)</f>
        <v>#N/A</v>
      </c>
      <c r="W422" s="67" t="b">
        <f t="shared" si="180"/>
        <v>1</v>
      </c>
      <c r="X422" s="59">
        <f t="shared" si="181"/>
        <v>0</v>
      </c>
      <c r="Y422" s="71">
        <f t="shared" si="182"/>
        <v>0</v>
      </c>
      <c r="Z422" s="71">
        <f t="shared" si="183"/>
        <v>0</v>
      </c>
      <c r="AA422" s="67">
        <f t="shared" si="184"/>
        <v>0</v>
      </c>
      <c r="AB422" s="67">
        <f t="shared" si="185"/>
        <v>0</v>
      </c>
      <c r="AC422" s="69">
        <f>IF(U422=7,IF(E422&gt;HORAS!$B$97,E422-HORAS!$B$97,0),IF(W422=FALSE,IF(E422&gt;HORAS!$B$97,E422-HORAS!$B$97,0),0))</f>
        <v>0</v>
      </c>
      <c r="AD422" s="71">
        <f t="shared" si="186"/>
        <v>0</v>
      </c>
      <c r="AE422" s="71">
        <f t="shared" si="187"/>
        <v>0</v>
      </c>
      <c r="AF422" s="68">
        <f>IF(AE422&lt;=HORAS!$B$115,0,IF(AE422&lt;=HORAS!$B$116,0.25,IF(AE422&lt;=HORAS!$B$117,0.5,IF(AE422&lt;=HORAS!$B$114,0.75,1))))</f>
        <v>0</v>
      </c>
      <c r="AG422" s="67">
        <f t="shared" si="188"/>
        <v>0</v>
      </c>
      <c r="AH422" s="67">
        <f>IF(AA422&gt;=8,IF(E422&lt;HORAS!$B$97,AF422,0),0)</f>
        <v>0</v>
      </c>
      <c r="AI422" s="67">
        <f>IF(E422&gt;=HORAS!$B$97,AF422,0)</f>
        <v>0</v>
      </c>
      <c r="AJ422" s="67">
        <f t="shared" si="205"/>
        <v>0</v>
      </c>
      <c r="AK422" s="67">
        <f t="shared" si="205"/>
        <v>0</v>
      </c>
      <c r="AL422" s="71">
        <f t="shared" si="189"/>
        <v>0</v>
      </c>
      <c r="AN422" s="59">
        <f t="shared" si="190"/>
        <v>0</v>
      </c>
      <c r="AO422" s="58">
        <f>IF(H422=1,IF(D422&lt;HORAS!$B$104,HORAS!$D$104-HORAS!$B$104,HORAS!$D$104-D422),0)</f>
        <v>0</v>
      </c>
      <c r="AP422" s="58">
        <f>IF(H422=1,IF(E422&gt;HORAS!$C$104,HORAS!$C$104,E422),0)</f>
        <v>0</v>
      </c>
      <c r="AQ422" s="58">
        <f t="shared" si="191"/>
        <v>0</v>
      </c>
      <c r="AR422" s="72">
        <f t="shared" si="192"/>
        <v>0</v>
      </c>
      <c r="AS422" s="72">
        <f t="shared" si="193"/>
        <v>0</v>
      </c>
      <c r="AT422" s="68">
        <f>IF(AS422&lt;=HORAS!$B$115,0,IF(AS422&lt;=HORAS!$B$116,0.25,IF(AS422&lt;=HORAS!$B$117,0.5,IF(AS422&lt;=HORAS!$B$114,0.75,1))))</f>
        <v>0</v>
      </c>
      <c r="AU422" s="67">
        <f t="shared" si="194"/>
        <v>0</v>
      </c>
      <c r="AV422" s="59">
        <f>IF(H422=1,IF(E422&gt;HORAS!$C$104,E422-HORAS!$C$104),0)</f>
        <v>0</v>
      </c>
      <c r="AW422" s="67">
        <f t="shared" si="195"/>
        <v>0</v>
      </c>
      <c r="AX422" s="67">
        <f t="shared" si="196"/>
        <v>0</v>
      </c>
      <c r="AY422" s="68">
        <f>IF(AX422&lt;=HORAS!$B$115,0,IF(AX422&lt;=HORAS!$B$116,0.25,IF(AX422&lt;=HORAS!$B$117,0.5,IF(AX422&lt;=HORAS!$B$114,0.75,1))))</f>
        <v>0</v>
      </c>
      <c r="AZ422" s="67">
        <f t="shared" si="197"/>
        <v>0</v>
      </c>
      <c r="BA422" s="67"/>
    </row>
    <row r="423" spans="1:53" s="72" customFormat="1" hidden="1" x14ac:dyDescent="0.2">
      <c r="A423" s="64"/>
      <c r="B423" s="64"/>
      <c r="C423" s="61"/>
      <c r="D423" s="62"/>
      <c r="E423" s="59"/>
      <c r="F423" s="66">
        <f>IF(G423=1,0,IF(E423&gt;HORAS!$B$96,E423-HORAS!$B$96,))</f>
        <v>0</v>
      </c>
      <c r="G423" s="67">
        <f t="shared" si="199"/>
        <v>0</v>
      </c>
      <c r="H423" s="67">
        <f>IF(D423&gt;=HORAS!$B$103,1,0)</f>
        <v>0</v>
      </c>
      <c r="I423" s="68">
        <f t="shared" si="200"/>
        <v>0</v>
      </c>
      <c r="J423" s="68">
        <f>IF(I423&lt;=HORAS!$B$115,0,IF(I423&lt;=HORAS!$B$116,0.25,IF(I423&lt;=HORAS!$B$117,0.5,IF(I423&lt;=HORAS!$B$114,0.75,1))))</f>
        <v>0</v>
      </c>
      <c r="K423" s="69">
        <f>IF(G423=1,0,IF(E423&gt;HORAS!$B$97,E423-HORAS!$B$97,0))</f>
        <v>0</v>
      </c>
      <c r="L423" s="68">
        <f t="shared" si="201"/>
        <v>0</v>
      </c>
      <c r="M423" s="68">
        <f t="shared" si="202"/>
        <v>0</v>
      </c>
      <c r="N423" s="67">
        <f t="shared" si="203"/>
        <v>0</v>
      </c>
      <c r="O423" s="67">
        <f>IF(E423&lt;HORAS!$B$97,J423,0)</f>
        <v>0</v>
      </c>
      <c r="P423" s="67">
        <f t="shared" si="204"/>
        <v>0</v>
      </c>
      <c r="Q423" s="67">
        <f>IF(E423&gt;HORAS!$B$97,J423,0)</f>
        <v>0</v>
      </c>
      <c r="R423" s="67">
        <f t="shared" si="198"/>
        <v>0</v>
      </c>
      <c r="S423" s="67">
        <f t="shared" si="178"/>
        <v>0</v>
      </c>
      <c r="T423" s="67"/>
      <c r="U423" s="67">
        <f t="shared" si="179"/>
        <v>6</v>
      </c>
      <c r="V423" s="70" t="e">
        <f>VLOOKUP(C423,HORAS!$A$120:$A$137,1,FALSE)</f>
        <v>#N/A</v>
      </c>
      <c r="W423" s="67" t="b">
        <f t="shared" si="180"/>
        <v>1</v>
      </c>
      <c r="X423" s="59">
        <f t="shared" si="181"/>
        <v>0</v>
      </c>
      <c r="Y423" s="71">
        <f t="shared" si="182"/>
        <v>0</v>
      </c>
      <c r="Z423" s="71">
        <f t="shared" si="183"/>
        <v>0</v>
      </c>
      <c r="AA423" s="67">
        <f t="shared" si="184"/>
        <v>0</v>
      </c>
      <c r="AB423" s="67">
        <f t="shared" si="185"/>
        <v>0</v>
      </c>
      <c r="AC423" s="69">
        <f>IF(U423=7,IF(E423&gt;HORAS!$B$97,E423-HORAS!$B$97,0),IF(W423=FALSE,IF(E423&gt;HORAS!$B$97,E423-HORAS!$B$97,0),0))</f>
        <v>0</v>
      </c>
      <c r="AD423" s="71">
        <f t="shared" si="186"/>
        <v>0</v>
      </c>
      <c r="AE423" s="71">
        <f t="shared" si="187"/>
        <v>0</v>
      </c>
      <c r="AF423" s="68">
        <f>IF(AE423&lt;=HORAS!$B$115,0,IF(AE423&lt;=HORAS!$B$116,0.25,IF(AE423&lt;=HORAS!$B$117,0.5,IF(AE423&lt;=HORAS!$B$114,0.75,1))))</f>
        <v>0</v>
      </c>
      <c r="AG423" s="67">
        <f t="shared" si="188"/>
        <v>0</v>
      </c>
      <c r="AH423" s="67">
        <f>IF(AA423&gt;=8,IF(E423&lt;HORAS!$B$97,AF423,0),0)</f>
        <v>0</v>
      </c>
      <c r="AI423" s="67">
        <f>IF(E423&gt;=HORAS!$B$97,AF423,0)</f>
        <v>0</v>
      </c>
      <c r="AJ423" s="67">
        <f t="shared" si="205"/>
        <v>0</v>
      </c>
      <c r="AK423" s="67">
        <f t="shared" si="205"/>
        <v>0</v>
      </c>
      <c r="AL423" s="71">
        <f t="shared" si="189"/>
        <v>0</v>
      </c>
      <c r="AN423" s="59">
        <f t="shared" si="190"/>
        <v>0</v>
      </c>
      <c r="AO423" s="58">
        <f>IF(H423=1,IF(D423&lt;HORAS!$B$104,HORAS!$D$104-HORAS!$B$104,HORAS!$D$104-D423),0)</f>
        <v>0</v>
      </c>
      <c r="AP423" s="58">
        <f>IF(H423=1,IF(E423&gt;HORAS!$C$104,HORAS!$C$104,E423),0)</f>
        <v>0</v>
      </c>
      <c r="AQ423" s="58">
        <f t="shared" si="191"/>
        <v>0</v>
      </c>
      <c r="AR423" s="72">
        <f t="shared" si="192"/>
        <v>0</v>
      </c>
      <c r="AS423" s="72">
        <f t="shared" si="193"/>
        <v>0</v>
      </c>
      <c r="AT423" s="68">
        <f>IF(AS423&lt;=HORAS!$B$115,0,IF(AS423&lt;=HORAS!$B$116,0.25,IF(AS423&lt;=HORAS!$B$117,0.5,IF(AS423&lt;=HORAS!$B$114,0.75,1))))</f>
        <v>0</v>
      </c>
      <c r="AU423" s="67">
        <f t="shared" si="194"/>
        <v>0</v>
      </c>
      <c r="AV423" s="59">
        <f>IF(H423=1,IF(E423&gt;HORAS!$C$104,E423-HORAS!$C$104),0)</f>
        <v>0</v>
      </c>
      <c r="AW423" s="67">
        <f t="shared" si="195"/>
        <v>0</v>
      </c>
      <c r="AX423" s="67">
        <f t="shared" si="196"/>
        <v>0</v>
      </c>
      <c r="AY423" s="68">
        <f>IF(AX423&lt;=HORAS!$B$115,0,IF(AX423&lt;=HORAS!$B$116,0.25,IF(AX423&lt;=HORAS!$B$117,0.5,IF(AX423&lt;=HORAS!$B$114,0.75,1))))</f>
        <v>0</v>
      </c>
      <c r="AZ423" s="67">
        <f t="shared" si="197"/>
        <v>0</v>
      </c>
      <c r="BA423" s="67"/>
    </row>
    <row r="424" spans="1:53" s="72" customFormat="1" hidden="1" x14ac:dyDescent="0.2">
      <c r="A424" s="64"/>
      <c r="B424" s="64"/>
      <c r="C424" s="61"/>
      <c r="D424" s="62"/>
      <c r="E424" s="59"/>
      <c r="F424" s="66">
        <f>IF(G424=1,0,IF(E424&gt;HORAS!$B$96,E424-HORAS!$B$96,))</f>
        <v>0</v>
      </c>
      <c r="G424" s="67">
        <f t="shared" si="199"/>
        <v>0</v>
      </c>
      <c r="H424" s="67">
        <f>IF(D424&gt;=HORAS!$B$103,1,0)</f>
        <v>0</v>
      </c>
      <c r="I424" s="68">
        <f t="shared" si="200"/>
        <v>0</v>
      </c>
      <c r="J424" s="68">
        <f>IF(I424&lt;=HORAS!$B$115,0,IF(I424&lt;=HORAS!$B$116,0.25,IF(I424&lt;=HORAS!$B$117,0.5,IF(I424&lt;=HORAS!$B$114,0.75,1))))</f>
        <v>0</v>
      </c>
      <c r="K424" s="69">
        <f>IF(G424=1,0,IF(E424&gt;HORAS!$B$97,E424-HORAS!$B$97,0))</f>
        <v>0</v>
      </c>
      <c r="L424" s="68">
        <f t="shared" si="201"/>
        <v>0</v>
      </c>
      <c r="M424" s="68">
        <f t="shared" si="202"/>
        <v>0</v>
      </c>
      <c r="N424" s="67">
        <f t="shared" si="203"/>
        <v>0</v>
      </c>
      <c r="O424" s="67">
        <f>IF(E424&lt;HORAS!$B$97,J424,0)</f>
        <v>0</v>
      </c>
      <c r="P424" s="67">
        <f t="shared" si="204"/>
        <v>0</v>
      </c>
      <c r="Q424" s="67">
        <f>IF(E424&gt;HORAS!$B$97,J424,0)</f>
        <v>0</v>
      </c>
      <c r="R424" s="67">
        <f t="shared" si="198"/>
        <v>0</v>
      </c>
      <c r="S424" s="67">
        <f t="shared" si="178"/>
        <v>0</v>
      </c>
      <c r="T424" s="67"/>
      <c r="U424" s="67">
        <f t="shared" si="179"/>
        <v>6</v>
      </c>
      <c r="V424" s="70" t="e">
        <f>VLOOKUP(C424,HORAS!$A$120:$A$137,1,FALSE)</f>
        <v>#N/A</v>
      </c>
      <c r="W424" s="67" t="b">
        <f t="shared" si="180"/>
        <v>1</v>
      </c>
      <c r="X424" s="59">
        <f t="shared" si="181"/>
        <v>0</v>
      </c>
      <c r="Y424" s="71">
        <f t="shared" si="182"/>
        <v>0</v>
      </c>
      <c r="Z424" s="71">
        <f t="shared" si="183"/>
        <v>0</v>
      </c>
      <c r="AA424" s="67">
        <f t="shared" si="184"/>
        <v>0</v>
      </c>
      <c r="AB424" s="67">
        <f t="shared" si="185"/>
        <v>0</v>
      </c>
      <c r="AC424" s="69">
        <f>IF(U424=7,IF(E424&gt;HORAS!$B$97,E424-HORAS!$B$97,0),IF(W424=FALSE,IF(E424&gt;HORAS!$B$97,E424-HORAS!$B$97,0),0))</f>
        <v>0</v>
      </c>
      <c r="AD424" s="71">
        <f t="shared" si="186"/>
        <v>0</v>
      </c>
      <c r="AE424" s="71">
        <f t="shared" si="187"/>
        <v>0</v>
      </c>
      <c r="AF424" s="68">
        <f>IF(AE424&lt;=HORAS!$B$115,0,IF(AE424&lt;=HORAS!$B$116,0.25,IF(AE424&lt;=HORAS!$B$117,0.5,IF(AE424&lt;=HORAS!$B$114,0.75,1))))</f>
        <v>0</v>
      </c>
      <c r="AG424" s="67">
        <f t="shared" si="188"/>
        <v>0</v>
      </c>
      <c r="AH424" s="67">
        <f>IF(AA424&gt;=8,IF(E424&lt;HORAS!$B$97,AF424,0),0)</f>
        <v>0</v>
      </c>
      <c r="AI424" s="67">
        <f>IF(E424&gt;=HORAS!$B$97,AF424,0)</f>
        <v>0</v>
      </c>
      <c r="AJ424" s="67">
        <f t="shared" si="205"/>
        <v>0</v>
      </c>
      <c r="AK424" s="67">
        <f t="shared" si="205"/>
        <v>0</v>
      </c>
      <c r="AL424" s="71">
        <f t="shared" si="189"/>
        <v>0</v>
      </c>
      <c r="AN424" s="59">
        <f t="shared" si="190"/>
        <v>0</v>
      </c>
      <c r="AO424" s="58">
        <f>IF(H424=1,IF(D424&lt;HORAS!$B$104,HORAS!$D$104-HORAS!$B$104,HORAS!$D$104-D424),0)</f>
        <v>0</v>
      </c>
      <c r="AP424" s="58">
        <f>IF(H424=1,IF(E424&gt;HORAS!$C$104,HORAS!$C$104,E424),0)</f>
        <v>0</v>
      </c>
      <c r="AQ424" s="58">
        <f t="shared" si="191"/>
        <v>0</v>
      </c>
      <c r="AR424" s="72">
        <f t="shared" si="192"/>
        <v>0</v>
      </c>
      <c r="AS424" s="72">
        <f t="shared" si="193"/>
        <v>0</v>
      </c>
      <c r="AT424" s="68">
        <f>IF(AS424&lt;=HORAS!$B$115,0,IF(AS424&lt;=HORAS!$B$116,0.25,IF(AS424&lt;=HORAS!$B$117,0.5,IF(AS424&lt;=HORAS!$B$114,0.75,1))))</f>
        <v>0</v>
      </c>
      <c r="AU424" s="67">
        <f t="shared" si="194"/>
        <v>0</v>
      </c>
      <c r="AV424" s="59">
        <f>IF(H424=1,IF(E424&gt;HORAS!$C$104,E424-HORAS!$C$104),0)</f>
        <v>0</v>
      </c>
      <c r="AW424" s="67">
        <f t="shared" si="195"/>
        <v>0</v>
      </c>
      <c r="AX424" s="67">
        <f t="shared" si="196"/>
        <v>0</v>
      </c>
      <c r="AY424" s="68">
        <f>IF(AX424&lt;=HORAS!$B$115,0,IF(AX424&lt;=HORAS!$B$116,0.25,IF(AX424&lt;=HORAS!$B$117,0.5,IF(AX424&lt;=HORAS!$B$114,0.75,1))))</f>
        <v>0</v>
      </c>
      <c r="AZ424" s="67">
        <f t="shared" si="197"/>
        <v>0</v>
      </c>
      <c r="BA424" s="67"/>
    </row>
    <row r="425" spans="1:53" s="72" customFormat="1" hidden="1" x14ac:dyDescent="0.2">
      <c r="A425" s="64"/>
      <c r="B425" s="64"/>
      <c r="C425" s="61"/>
      <c r="D425" s="62"/>
      <c r="E425" s="63"/>
      <c r="F425" s="66">
        <f>IF(G425=1,0,IF(E425&gt;HORAS!$B$96,E425-HORAS!$B$96,))</f>
        <v>0</v>
      </c>
      <c r="G425" s="67">
        <f t="shared" si="199"/>
        <v>0</v>
      </c>
      <c r="H425" s="67">
        <f>IF(D425&gt;=HORAS!$B$103,1,0)</f>
        <v>0</v>
      </c>
      <c r="I425" s="68">
        <f t="shared" si="200"/>
        <v>0</v>
      </c>
      <c r="J425" s="68">
        <f>IF(I425&lt;=HORAS!$B$115,0,IF(I425&lt;=HORAS!$B$116,0.25,IF(I425&lt;=HORAS!$B$117,0.5,IF(I425&lt;=HORAS!$B$114,0.75,1))))</f>
        <v>0</v>
      </c>
      <c r="K425" s="69">
        <f>IF(G425=1,0,IF(E425&gt;HORAS!$B$97,E425-HORAS!$B$97,0))</f>
        <v>0</v>
      </c>
      <c r="L425" s="68">
        <f t="shared" si="201"/>
        <v>0</v>
      </c>
      <c r="M425" s="68">
        <f t="shared" si="202"/>
        <v>0</v>
      </c>
      <c r="N425" s="67">
        <f t="shared" si="203"/>
        <v>0</v>
      </c>
      <c r="O425" s="67">
        <f>IF(E425&lt;HORAS!$B$97,J425,0)</f>
        <v>0</v>
      </c>
      <c r="P425" s="67">
        <f t="shared" si="204"/>
        <v>0</v>
      </c>
      <c r="Q425" s="67">
        <f>IF(E425&gt;HORAS!$B$97,J425,0)</f>
        <v>0</v>
      </c>
      <c r="R425" s="67">
        <f t="shared" si="198"/>
        <v>0</v>
      </c>
      <c r="S425" s="67">
        <f t="shared" si="178"/>
        <v>0</v>
      </c>
      <c r="T425" s="67"/>
      <c r="U425" s="67">
        <f t="shared" si="179"/>
        <v>6</v>
      </c>
      <c r="V425" s="70" t="e">
        <f>VLOOKUP(C425,HORAS!$A$120:$A$137,1,FALSE)</f>
        <v>#N/A</v>
      </c>
      <c r="W425" s="67" t="b">
        <f t="shared" si="180"/>
        <v>1</v>
      </c>
      <c r="X425" s="59">
        <f t="shared" si="181"/>
        <v>0</v>
      </c>
      <c r="Y425" s="71">
        <f t="shared" si="182"/>
        <v>0</v>
      </c>
      <c r="Z425" s="71">
        <f t="shared" si="183"/>
        <v>0</v>
      </c>
      <c r="AA425" s="67">
        <f t="shared" si="184"/>
        <v>0</v>
      </c>
      <c r="AB425" s="67">
        <f t="shared" si="185"/>
        <v>0</v>
      </c>
      <c r="AC425" s="69">
        <f>IF(U425=7,IF(E425&gt;HORAS!$B$97,E425-HORAS!$B$97,0),IF(W425=FALSE,IF(E425&gt;HORAS!$B$97,E425-HORAS!$B$97,0),0))</f>
        <v>0</v>
      </c>
      <c r="AD425" s="71">
        <f t="shared" si="186"/>
        <v>0</v>
      </c>
      <c r="AE425" s="71">
        <f t="shared" si="187"/>
        <v>0</v>
      </c>
      <c r="AF425" s="68">
        <f>IF(AE425&lt;=HORAS!$B$115,0,IF(AE425&lt;=HORAS!$B$116,0.25,IF(AE425&lt;=HORAS!$B$117,0.5,IF(AE425&lt;=HORAS!$B$114,0.75,1))))</f>
        <v>0</v>
      </c>
      <c r="AG425" s="67">
        <f t="shared" si="188"/>
        <v>0</v>
      </c>
      <c r="AH425" s="67">
        <f>IF(AA425&gt;=8,IF(E425&lt;HORAS!$B$97,AF425,0),0)</f>
        <v>0</v>
      </c>
      <c r="AI425" s="67">
        <f>IF(E425&gt;=HORAS!$B$97,AF425,0)</f>
        <v>0</v>
      </c>
      <c r="AJ425" s="67">
        <f t="shared" si="205"/>
        <v>0</v>
      </c>
      <c r="AK425" s="67">
        <f t="shared" si="205"/>
        <v>0</v>
      </c>
      <c r="AL425" s="71">
        <f t="shared" si="189"/>
        <v>0</v>
      </c>
      <c r="AN425" s="59">
        <f t="shared" si="190"/>
        <v>0</v>
      </c>
      <c r="AO425" s="58">
        <f>IF(H425=1,IF(D425&lt;HORAS!$B$104,HORAS!$D$104-HORAS!$B$104,HORAS!$D$104-D425),0)</f>
        <v>0</v>
      </c>
      <c r="AP425" s="58">
        <f>IF(H425=1,IF(E425&gt;HORAS!$C$104,HORAS!$C$104,E425),0)</f>
        <v>0</v>
      </c>
      <c r="AQ425" s="58">
        <f t="shared" si="191"/>
        <v>0</v>
      </c>
      <c r="AR425" s="72">
        <f t="shared" si="192"/>
        <v>0</v>
      </c>
      <c r="AS425" s="72">
        <f t="shared" si="193"/>
        <v>0</v>
      </c>
      <c r="AT425" s="68">
        <f>IF(AS425&lt;=HORAS!$B$115,0,IF(AS425&lt;=HORAS!$B$116,0.25,IF(AS425&lt;=HORAS!$B$117,0.5,IF(AS425&lt;=HORAS!$B$114,0.75,1))))</f>
        <v>0</v>
      </c>
      <c r="AU425" s="67">
        <f t="shared" si="194"/>
        <v>0</v>
      </c>
      <c r="AV425" s="59">
        <f>IF(H425=1,IF(E425&gt;HORAS!$C$104,E425-HORAS!$C$104),0)</f>
        <v>0</v>
      </c>
      <c r="AW425" s="67">
        <f t="shared" si="195"/>
        <v>0</v>
      </c>
      <c r="AX425" s="67">
        <f t="shared" si="196"/>
        <v>0</v>
      </c>
      <c r="AY425" s="68">
        <f>IF(AX425&lt;=HORAS!$B$115,0,IF(AX425&lt;=HORAS!$B$116,0.25,IF(AX425&lt;=HORAS!$B$117,0.5,IF(AX425&lt;=HORAS!$B$114,0.75,1))))</f>
        <v>0</v>
      </c>
      <c r="AZ425" s="67">
        <f t="shared" si="197"/>
        <v>0</v>
      </c>
      <c r="BA425" s="67"/>
    </row>
    <row r="426" spans="1:53" s="72" customFormat="1" hidden="1" x14ac:dyDescent="0.2">
      <c r="A426" s="64"/>
      <c r="B426" s="64"/>
      <c r="C426" s="61"/>
      <c r="D426" s="62"/>
      <c r="E426" s="64"/>
      <c r="F426" s="66">
        <f>IF(G426=1,0,IF(E426&gt;HORAS!$B$96,E426-HORAS!$B$96,))</f>
        <v>0</v>
      </c>
      <c r="G426" s="67">
        <f t="shared" si="199"/>
        <v>0</v>
      </c>
      <c r="H426" s="67">
        <f>IF(D426&gt;=HORAS!$B$103,1,0)</f>
        <v>0</v>
      </c>
      <c r="I426" s="68">
        <f t="shared" si="200"/>
        <v>0</v>
      </c>
      <c r="J426" s="68">
        <f>IF(I426&lt;=HORAS!$B$115,0,IF(I426&lt;=HORAS!$B$116,0.25,IF(I426&lt;=HORAS!$B$117,0.5,IF(I426&lt;=HORAS!$B$114,0.75,1))))</f>
        <v>0</v>
      </c>
      <c r="K426" s="69">
        <f>IF(G426=1,0,IF(E426&gt;HORAS!$B$97,E426-HORAS!$B$97,0))</f>
        <v>0</v>
      </c>
      <c r="L426" s="68">
        <f t="shared" si="201"/>
        <v>0</v>
      </c>
      <c r="M426" s="68">
        <f t="shared" si="202"/>
        <v>0</v>
      </c>
      <c r="N426" s="67">
        <f t="shared" si="203"/>
        <v>0</v>
      </c>
      <c r="O426" s="67">
        <f>IF(E426&lt;HORAS!$B$97,J426,0)</f>
        <v>0</v>
      </c>
      <c r="P426" s="67">
        <f t="shared" si="204"/>
        <v>0</v>
      </c>
      <c r="Q426" s="67">
        <f>IF(E426&gt;HORAS!$B$97,J426,0)</f>
        <v>0</v>
      </c>
      <c r="R426" s="67">
        <f t="shared" si="198"/>
        <v>0</v>
      </c>
      <c r="S426" s="67">
        <f t="shared" si="178"/>
        <v>0</v>
      </c>
      <c r="T426" s="67"/>
      <c r="U426" s="67">
        <f t="shared" si="179"/>
        <v>6</v>
      </c>
      <c r="V426" s="70" t="e">
        <f>VLOOKUP(C426,HORAS!$A$120:$A$137,1,FALSE)</f>
        <v>#N/A</v>
      </c>
      <c r="W426" s="67" t="b">
        <f t="shared" si="180"/>
        <v>1</v>
      </c>
      <c r="X426" s="59">
        <f t="shared" si="181"/>
        <v>0</v>
      </c>
      <c r="Y426" s="71">
        <f t="shared" si="182"/>
        <v>0</v>
      </c>
      <c r="Z426" s="71">
        <f t="shared" si="183"/>
        <v>0</v>
      </c>
      <c r="AA426" s="67">
        <f t="shared" si="184"/>
        <v>0</v>
      </c>
      <c r="AB426" s="67">
        <f t="shared" si="185"/>
        <v>0</v>
      </c>
      <c r="AC426" s="69">
        <f>IF(U426=7,IF(E426&gt;HORAS!$B$97,E426-HORAS!$B$97,0),IF(W426=FALSE,IF(E426&gt;HORAS!$B$97,E426-HORAS!$B$97,0),0))</f>
        <v>0</v>
      </c>
      <c r="AD426" s="71">
        <f t="shared" si="186"/>
        <v>0</v>
      </c>
      <c r="AE426" s="71">
        <f t="shared" si="187"/>
        <v>0</v>
      </c>
      <c r="AF426" s="68">
        <f>IF(AE426&lt;=HORAS!$B$115,0,IF(AE426&lt;=HORAS!$B$116,0.25,IF(AE426&lt;=HORAS!$B$117,0.5,IF(AE426&lt;=HORAS!$B$114,0.75,1))))</f>
        <v>0</v>
      </c>
      <c r="AG426" s="67">
        <f t="shared" si="188"/>
        <v>0</v>
      </c>
      <c r="AH426" s="67">
        <f>IF(AA426&gt;=8,IF(E426&lt;HORAS!$B$97,AF426,0),0)</f>
        <v>0</v>
      </c>
      <c r="AI426" s="67">
        <f>IF(E426&gt;=HORAS!$B$97,AF426,0)</f>
        <v>0</v>
      </c>
      <c r="AJ426" s="67">
        <f t="shared" si="205"/>
        <v>0</v>
      </c>
      <c r="AK426" s="67">
        <f t="shared" si="205"/>
        <v>0</v>
      </c>
      <c r="AL426" s="71">
        <f t="shared" si="189"/>
        <v>0</v>
      </c>
      <c r="AN426" s="59">
        <f t="shared" si="190"/>
        <v>0</v>
      </c>
      <c r="AO426" s="58">
        <f>IF(H426=1,IF(D426&lt;HORAS!$B$104,HORAS!$D$104-HORAS!$B$104,HORAS!$D$104-D426),0)</f>
        <v>0</v>
      </c>
      <c r="AP426" s="58">
        <f>IF(H426=1,IF(E426&gt;HORAS!$C$104,HORAS!$C$104,E426),0)</f>
        <v>0</v>
      </c>
      <c r="AQ426" s="58">
        <f t="shared" si="191"/>
        <v>0</v>
      </c>
      <c r="AR426" s="72">
        <f t="shared" si="192"/>
        <v>0</v>
      </c>
      <c r="AS426" s="72">
        <f t="shared" si="193"/>
        <v>0</v>
      </c>
      <c r="AT426" s="68">
        <f>IF(AS426&lt;=HORAS!$B$115,0,IF(AS426&lt;=HORAS!$B$116,0.25,IF(AS426&lt;=HORAS!$B$117,0.5,IF(AS426&lt;=HORAS!$B$114,0.75,1))))</f>
        <v>0</v>
      </c>
      <c r="AU426" s="67">
        <f t="shared" si="194"/>
        <v>0</v>
      </c>
      <c r="AV426" s="59">
        <f>IF(H426=1,IF(E426&gt;HORAS!$C$104,E426-HORAS!$C$104),0)</f>
        <v>0</v>
      </c>
      <c r="AW426" s="67">
        <f t="shared" si="195"/>
        <v>0</v>
      </c>
      <c r="AX426" s="67">
        <f t="shared" si="196"/>
        <v>0</v>
      </c>
      <c r="AY426" s="68">
        <f>IF(AX426&lt;=HORAS!$B$115,0,IF(AX426&lt;=HORAS!$B$116,0.25,IF(AX426&lt;=HORAS!$B$117,0.5,IF(AX426&lt;=HORAS!$B$114,0.75,1))))</f>
        <v>0</v>
      </c>
      <c r="AZ426" s="67">
        <f t="shared" si="197"/>
        <v>0</v>
      </c>
      <c r="BA426" s="67"/>
    </row>
    <row r="427" spans="1:53" s="72" customFormat="1" hidden="1" x14ac:dyDescent="0.2">
      <c r="A427" s="64"/>
      <c r="B427" s="64"/>
      <c r="C427" s="61"/>
      <c r="D427" s="62"/>
      <c r="E427" s="59"/>
      <c r="F427" s="66">
        <f>IF(G427=1,0,IF(E427&gt;HORAS!$B$96,E427-HORAS!$B$96,))</f>
        <v>0</v>
      </c>
      <c r="G427" s="67">
        <f t="shared" si="199"/>
        <v>0</v>
      </c>
      <c r="H427" s="67">
        <f>IF(D427&gt;=HORAS!$B$103,1,0)</f>
        <v>0</v>
      </c>
      <c r="I427" s="68">
        <f t="shared" si="200"/>
        <v>0</v>
      </c>
      <c r="J427" s="68">
        <f>IF(I427&lt;=HORAS!$B$115,0,IF(I427&lt;=HORAS!$B$116,0.25,IF(I427&lt;=HORAS!$B$117,0.5,IF(I427&lt;=HORAS!$B$114,0.75,1))))</f>
        <v>0</v>
      </c>
      <c r="K427" s="69">
        <f>IF(G427=1,0,IF(E427&gt;HORAS!$B$97,E427-HORAS!$B$97,0))</f>
        <v>0</v>
      </c>
      <c r="L427" s="68">
        <f t="shared" si="201"/>
        <v>0</v>
      </c>
      <c r="M427" s="68">
        <f t="shared" si="202"/>
        <v>0</v>
      </c>
      <c r="N427" s="67">
        <f t="shared" si="203"/>
        <v>0</v>
      </c>
      <c r="O427" s="67">
        <f>IF(E427&lt;HORAS!$B$97,J427,0)</f>
        <v>0</v>
      </c>
      <c r="P427" s="67">
        <f t="shared" si="204"/>
        <v>0</v>
      </c>
      <c r="Q427" s="67">
        <f>IF(E427&gt;HORAS!$B$97,J427,0)</f>
        <v>0</v>
      </c>
      <c r="R427" s="67">
        <f t="shared" si="198"/>
        <v>0</v>
      </c>
      <c r="S427" s="67">
        <f t="shared" si="178"/>
        <v>0</v>
      </c>
      <c r="T427" s="67"/>
      <c r="U427" s="67">
        <f t="shared" si="179"/>
        <v>6</v>
      </c>
      <c r="V427" s="70" t="e">
        <f>VLOOKUP(C427,HORAS!$A$120:$A$137,1,FALSE)</f>
        <v>#N/A</v>
      </c>
      <c r="W427" s="67" t="b">
        <f t="shared" si="180"/>
        <v>1</v>
      </c>
      <c r="X427" s="59">
        <f t="shared" si="181"/>
        <v>0</v>
      </c>
      <c r="Y427" s="71">
        <f t="shared" si="182"/>
        <v>0</v>
      </c>
      <c r="Z427" s="71">
        <f t="shared" si="183"/>
        <v>0</v>
      </c>
      <c r="AA427" s="67">
        <f t="shared" si="184"/>
        <v>0</v>
      </c>
      <c r="AB427" s="67">
        <f t="shared" si="185"/>
        <v>0</v>
      </c>
      <c r="AC427" s="69">
        <f>IF(U427=7,IF(E427&gt;HORAS!$B$97,E427-HORAS!$B$97,0),IF(W427=FALSE,IF(E427&gt;HORAS!$B$97,E427-HORAS!$B$97,0),0))</f>
        <v>0</v>
      </c>
      <c r="AD427" s="71">
        <f t="shared" si="186"/>
        <v>0</v>
      </c>
      <c r="AE427" s="71">
        <f t="shared" si="187"/>
        <v>0</v>
      </c>
      <c r="AF427" s="68">
        <f>IF(AE427&lt;=HORAS!$B$115,0,IF(AE427&lt;=HORAS!$B$116,0.25,IF(AE427&lt;=HORAS!$B$117,0.5,IF(AE427&lt;=HORAS!$B$114,0.75,1))))</f>
        <v>0</v>
      </c>
      <c r="AG427" s="67">
        <f t="shared" si="188"/>
        <v>0</v>
      </c>
      <c r="AH427" s="67">
        <f>IF(AA427&gt;=8,IF(E427&lt;HORAS!$B$97,AF427,0),0)</f>
        <v>0</v>
      </c>
      <c r="AI427" s="67">
        <f>IF(E427&gt;=HORAS!$B$97,AF427,0)</f>
        <v>0</v>
      </c>
      <c r="AJ427" s="67">
        <f t="shared" si="205"/>
        <v>0</v>
      </c>
      <c r="AK427" s="67">
        <f t="shared" si="205"/>
        <v>0</v>
      </c>
      <c r="AL427" s="71">
        <f t="shared" si="189"/>
        <v>0</v>
      </c>
      <c r="AN427" s="59">
        <f t="shared" si="190"/>
        <v>0</v>
      </c>
      <c r="AO427" s="58">
        <f>IF(H427=1,IF(D427&lt;HORAS!$B$104,HORAS!$D$104-HORAS!$B$104,HORAS!$D$104-D427),0)</f>
        <v>0</v>
      </c>
      <c r="AP427" s="58">
        <f>IF(H427=1,IF(E427&gt;HORAS!$C$104,HORAS!$C$104,E427),0)</f>
        <v>0</v>
      </c>
      <c r="AQ427" s="58">
        <f t="shared" si="191"/>
        <v>0</v>
      </c>
      <c r="AR427" s="72">
        <f t="shared" si="192"/>
        <v>0</v>
      </c>
      <c r="AS427" s="72">
        <f t="shared" si="193"/>
        <v>0</v>
      </c>
      <c r="AT427" s="68">
        <f>IF(AS427&lt;=HORAS!$B$115,0,IF(AS427&lt;=HORAS!$B$116,0.25,IF(AS427&lt;=HORAS!$B$117,0.5,IF(AS427&lt;=HORAS!$B$114,0.75,1))))</f>
        <v>0</v>
      </c>
      <c r="AU427" s="67">
        <f t="shared" si="194"/>
        <v>0</v>
      </c>
      <c r="AV427" s="59">
        <f>IF(H427=1,IF(E427&gt;HORAS!$C$104,E427-HORAS!$C$104),0)</f>
        <v>0</v>
      </c>
      <c r="AW427" s="67">
        <f t="shared" si="195"/>
        <v>0</v>
      </c>
      <c r="AX427" s="67">
        <f t="shared" si="196"/>
        <v>0</v>
      </c>
      <c r="AY427" s="68">
        <f>IF(AX427&lt;=HORAS!$B$115,0,IF(AX427&lt;=HORAS!$B$116,0.25,IF(AX427&lt;=HORAS!$B$117,0.5,IF(AX427&lt;=HORAS!$B$114,0.75,1))))</f>
        <v>0</v>
      </c>
      <c r="AZ427" s="67">
        <f t="shared" si="197"/>
        <v>0</v>
      </c>
      <c r="BA427" s="67"/>
    </row>
    <row r="428" spans="1:53" s="72" customFormat="1" hidden="1" x14ac:dyDescent="0.2">
      <c r="A428" s="64"/>
      <c r="B428" s="64"/>
      <c r="C428" s="61"/>
      <c r="D428" s="62"/>
      <c r="E428" s="59"/>
      <c r="F428" s="66">
        <f>IF(G428=1,0,IF(E428&gt;HORAS!$B$96,E428-HORAS!$B$96,))</f>
        <v>0</v>
      </c>
      <c r="G428" s="67">
        <f t="shared" si="199"/>
        <v>0</v>
      </c>
      <c r="H428" s="67">
        <f>IF(D428&gt;=HORAS!$B$103,1,0)</f>
        <v>0</v>
      </c>
      <c r="I428" s="68">
        <f t="shared" si="200"/>
        <v>0</v>
      </c>
      <c r="J428" s="68">
        <f>IF(I428&lt;=HORAS!$B$115,0,IF(I428&lt;=HORAS!$B$116,0.25,IF(I428&lt;=HORAS!$B$117,0.5,IF(I428&lt;=HORAS!$B$114,0.75,1))))</f>
        <v>0</v>
      </c>
      <c r="K428" s="69">
        <f>IF(G428=1,0,IF(E428&gt;HORAS!$B$97,E428-HORAS!$B$97,0))</f>
        <v>0</v>
      </c>
      <c r="L428" s="68">
        <f t="shared" si="201"/>
        <v>0</v>
      </c>
      <c r="M428" s="68">
        <f t="shared" si="202"/>
        <v>0</v>
      </c>
      <c r="N428" s="67">
        <f t="shared" si="203"/>
        <v>0</v>
      </c>
      <c r="O428" s="67">
        <f>IF(E428&lt;HORAS!$B$97,J428,0)</f>
        <v>0</v>
      </c>
      <c r="P428" s="67">
        <f t="shared" si="204"/>
        <v>0</v>
      </c>
      <c r="Q428" s="67">
        <f>IF(E428&gt;HORAS!$B$97,J428,0)</f>
        <v>0</v>
      </c>
      <c r="R428" s="67">
        <f t="shared" si="198"/>
        <v>0</v>
      </c>
      <c r="S428" s="67">
        <f t="shared" si="178"/>
        <v>0</v>
      </c>
      <c r="T428" s="67"/>
      <c r="U428" s="67">
        <f t="shared" si="179"/>
        <v>6</v>
      </c>
      <c r="V428" s="70" t="e">
        <f>VLOOKUP(C428,HORAS!$A$120:$A$137,1,FALSE)</f>
        <v>#N/A</v>
      </c>
      <c r="W428" s="67" t="b">
        <f t="shared" si="180"/>
        <v>1</v>
      </c>
      <c r="X428" s="59">
        <f t="shared" si="181"/>
        <v>0</v>
      </c>
      <c r="Y428" s="71">
        <f t="shared" si="182"/>
        <v>0</v>
      </c>
      <c r="Z428" s="71">
        <f t="shared" si="183"/>
        <v>0</v>
      </c>
      <c r="AA428" s="67">
        <f t="shared" si="184"/>
        <v>0</v>
      </c>
      <c r="AB428" s="67">
        <f t="shared" si="185"/>
        <v>0</v>
      </c>
      <c r="AC428" s="69">
        <f>IF(U428=7,IF(E428&gt;HORAS!$B$97,E428-HORAS!$B$97,0),IF(W428=FALSE,IF(E428&gt;HORAS!$B$97,E428-HORAS!$B$97,0),0))</f>
        <v>0</v>
      </c>
      <c r="AD428" s="71">
        <f t="shared" si="186"/>
        <v>0</v>
      </c>
      <c r="AE428" s="71">
        <f t="shared" si="187"/>
        <v>0</v>
      </c>
      <c r="AF428" s="68">
        <f>IF(AE428&lt;=HORAS!$B$115,0,IF(AE428&lt;=HORAS!$B$116,0.25,IF(AE428&lt;=HORAS!$B$117,0.5,IF(AE428&lt;=HORAS!$B$114,0.75,1))))</f>
        <v>0</v>
      </c>
      <c r="AG428" s="67">
        <f t="shared" si="188"/>
        <v>0</v>
      </c>
      <c r="AH428" s="67">
        <f>IF(AA428&gt;=8,IF(E428&lt;HORAS!$B$97,AF428,0),0)</f>
        <v>0</v>
      </c>
      <c r="AI428" s="67">
        <f>IF(E428&gt;=HORAS!$B$97,AF428,0)</f>
        <v>0</v>
      </c>
      <c r="AJ428" s="67">
        <f t="shared" si="205"/>
        <v>0</v>
      </c>
      <c r="AK428" s="67">
        <f t="shared" si="205"/>
        <v>0</v>
      </c>
      <c r="AL428" s="71">
        <f t="shared" si="189"/>
        <v>0</v>
      </c>
      <c r="AN428" s="59">
        <f t="shared" si="190"/>
        <v>0</v>
      </c>
      <c r="AO428" s="58">
        <f>IF(H428=1,IF(D428&lt;HORAS!$B$104,HORAS!$D$104-HORAS!$B$104,HORAS!$D$104-D428),0)</f>
        <v>0</v>
      </c>
      <c r="AP428" s="58">
        <f>IF(H428=1,IF(E428&gt;HORAS!$C$104,HORAS!$C$104,E428),0)</f>
        <v>0</v>
      </c>
      <c r="AQ428" s="58">
        <f t="shared" si="191"/>
        <v>0</v>
      </c>
      <c r="AR428" s="72">
        <f t="shared" si="192"/>
        <v>0</v>
      </c>
      <c r="AS428" s="72">
        <f t="shared" si="193"/>
        <v>0</v>
      </c>
      <c r="AT428" s="68">
        <f>IF(AS428&lt;=HORAS!$B$115,0,IF(AS428&lt;=HORAS!$B$116,0.25,IF(AS428&lt;=HORAS!$B$117,0.5,IF(AS428&lt;=HORAS!$B$114,0.75,1))))</f>
        <v>0</v>
      </c>
      <c r="AU428" s="67">
        <f t="shared" si="194"/>
        <v>0</v>
      </c>
      <c r="AV428" s="59">
        <f>IF(H428=1,IF(E428&gt;HORAS!$C$104,E428-HORAS!$C$104),0)</f>
        <v>0</v>
      </c>
      <c r="AW428" s="67">
        <f t="shared" si="195"/>
        <v>0</v>
      </c>
      <c r="AX428" s="67">
        <f t="shared" si="196"/>
        <v>0</v>
      </c>
      <c r="AY428" s="68">
        <f>IF(AX428&lt;=HORAS!$B$115,0,IF(AX428&lt;=HORAS!$B$116,0.25,IF(AX428&lt;=HORAS!$B$117,0.5,IF(AX428&lt;=HORAS!$B$114,0.75,1))))</f>
        <v>0</v>
      </c>
      <c r="AZ428" s="67">
        <f t="shared" si="197"/>
        <v>0</v>
      </c>
      <c r="BA428" s="67"/>
    </row>
    <row r="429" spans="1:53" s="72" customFormat="1" hidden="1" x14ac:dyDescent="0.2">
      <c r="A429" s="64"/>
      <c r="B429" s="64"/>
      <c r="C429" s="61"/>
      <c r="D429" s="62"/>
      <c r="E429" s="59"/>
      <c r="F429" s="66">
        <f>IF(G429=1,0,IF(E429&gt;HORAS!$B$96,E429-HORAS!$B$96,))</f>
        <v>0</v>
      </c>
      <c r="G429" s="67">
        <f t="shared" si="199"/>
        <v>0</v>
      </c>
      <c r="H429" s="67">
        <f>IF(D429&gt;=HORAS!$B$103,1,0)</f>
        <v>0</v>
      </c>
      <c r="I429" s="68">
        <f t="shared" si="200"/>
        <v>0</v>
      </c>
      <c r="J429" s="68">
        <f>IF(I429&lt;=HORAS!$B$115,0,IF(I429&lt;=HORAS!$B$116,0.25,IF(I429&lt;=HORAS!$B$117,0.5,IF(I429&lt;=HORAS!$B$114,0.75,1))))</f>
        <v>0</v>
      </c>
      <c r="K429" s="69">
        <f>IF(G429=1,0,IF(E429&gt;HORAS!$B$97,E429-HORAS!$B$97,0))</f>
        <v>0</v>
      </c>
      <c r="L429" s="68">
        <f t="shared" si="201"/>
        <v>0</v>
      </c>
      <c r="M429" s="68">
        <f t="shared" si="202"/>
        <v>0</v>
      </c>
      <c r="N429" s="67">
        <f t="shared" si="203"/>
        <v>0</v>
      </c>
      <c r="O429" s="67">
        <f>IF(E429&lt;HORAS!$B$97,J429,0)</f>
        <v>0</v>
      </c>
      <c r="P429" s="67">
        <f t="shared" si="204"/>
        <v>0</v>
      </c>
      <c r="Q429" s="67">
        <f>IF(E429&gt;HORAS!$B$97,J429,0)</f>
        <v>0</v>
      </c>
      <c r="R429" s="67">
        <f t="shared" si="198"/>
        <v>0</v>
      </c>
      <c r="S429" s="67">
        <f t="shared" si="178"/>
        <v>0</v>
      </c>
      <c r="T429" s="67"/>
      <c r="U429" s="67">
        <f t="shared" si="179"/>
        <v>6</v>
      </c>
      <c r="V429" s="70" t="e">
        <f>VLOOKUP(C429,HORAS!$A$120:$A$137,1,FALSE)</f>
        <v>#N/A</v>
      </c>
      <c r="W429" s="67" t="b">
        <f t="shared" si="180"/>
        <v>1</v>
      </c>
      <c r="X429" s="59">
        <f t="shared" si="181"/>
        <v>0</v>
      </c>
      <c r="Y429" s="71">
        <f t="shared" si="182"/>
        <v>0</v>
      </c>
      <c r="Z429" s="71">
        <f t="shared" si="183"/>
        <v>0</v>
      </c>
      <c r="AA429" s="67">
        <f t="shared" si="184"/>
        <v>0</v>
      </c>
      <c r="AB429" s="67">
        <f t="shared" si="185"/>
        <v>0</v>
      </c>
      <c r="AC429" s="69">
        <f>IF(U429=7,IF(E429&gt;HORAS!$B$97,E429-HORAS!$B$97,0),IF(W429=FALSE,IF(E429&gt;HORAS!$B$97,E429-HORAS!$B$97,0),0))</f>
        <v>0</v>
      </c>
      <c r="AD429" s="71">
        <f t="shared" si="186"/>
        <v>0</v>
      </c>
      <c r="AE429" s="71">
        <f t="shared" si="187"/>
        <v>0</v>
      </c>
      <c r="AF429" s="68">
        <f>IF(AE429&lt;=HORAS!$B$115,0,IF(AE429&lt;=HORAS!$B$116,0.25,IF(AE429&lt;=HORAS!$B$117,0.5,IF(AE429&lt;=HORAS!$B$114,0.75,1))))</f>
        <v>0</v>
      </c>
      <c r="AG429" s="67">
        <f t="shared" si="188"/>
        <v>0</v>
      </c>
      <c r="AH429" s="67">
        <f>IF(AA429&gt;=8,IF(E429&lt;HORAS!$B$97,AF429,0),0)</f>
        <v>0</v>
      </c>
      <c r="AI429" s="67">
        <f>IF(E429&gt;=HORAS!$B$97,AF429,0)</f>
        <v>0</v>
      </c>
      <c r="AJ429" s="67">
        <f t="shared" si="205"/>
        <v>0</v>
      </c>
      <c r="AK429" s="67">
        <f t="shared" si="205"/>
        <v>0</v>
      </c>
      <c r="AL429" s="71">
        <f t="shared" si="189"/>
        <v>0</v>
      </c>
      <c r="AN429" s="59">
        <f t="shared" si="190"/>
        <v>0</v>
      </c>
      <c r="AO429" s="58">
        <f>IF(H429=1,IF(D429&lt;HORAS!$B$104,HORAS!$D$104-HORAS!$B$104,HORAS!$D$104-D429),0)</f>
        <v>0</v>
      </c>
      <c r="AP429" s="58">
        <f>IF(H429=1,IF(E429&gt;HORAS!$C$104,HORAS!$C$104,E429),0)</f>
        <v>0</v>
      </c>
      <c r="AQ429" s="58">
        <f t="shared" si="191"/>
        <v>0</v>
      </c>
      <c r="AR429" s="72">
        <f t="shared" si="192"/>
        <v>0</v>
      </c>
      <c r="AS429" s="72">
        <f t="shared" si="193"/>
        <v>0</v>
      </c>
      <c r="AT429" s="68">
        <f>IF(AS429&lt;=HORAS!$B$115,0,IF(AS429&lt;=HORAS!$B$116,0.25,IF(AS429&lt;=HORAS!$B$117,0.5,IF(AS429&lt;=HORAS!$B$114,0.75,1))))</f>
        <v>0</v>
      </c>
      <c r="AU429" s="67">
        <f t="shared" si="194"/>
        <v>0</v>
      </c>
      <c r="AV429" s="59">
        <f>IF(H429=1,IF(E429&gt;HORAS!$C$104,E429-HORAS!$C$104),0)</f>
        <v>0</v>
      </c>
      <c r="AW429" s="67">
        <f t="shared" si="195"/>
        <v>0</v>
      </c>
      <c r="AX429" s="67">
        <f t="shared" si="196"/>
        <v>0</v>
      </c>
      <c r="AY429" s="68">
        <f>IF(AX429&lt;=HORAS!$B$115,0,IF(AX429&lt;=HORAS!$B$116,0.25,IF(AX429&lt;=HORAS!$B$117,0.5,IF(AX429&lt;=HORAS!$B$114,0.75,1))))</f>
        <v>0</v>
      </c>
      <c r="AZ429" s="67">
        <f t="shared" si="197"/>
        <v>0</v>
      </c>
      <c r="BA429" s="67"/>
    </row>
    <row r="430" spans="1:53" s="72" customFormat="1" hidden="1" x14ac:dyDescent="0.2">
      <c r="A430" s="64"/>
      <c r="B430" s="64"/>
      <c r="C430" s="61"/>
      <c r="D430" s="62"/>
      <c r="E430" s="59"/>
      <c r="F430" s="66">
        <f>IF(G430=1,0,IF(E430&gt;HORAS!$B$96,E430-HORAS!$B$96,))</f>
        <v>0</v>
      </c>
      <c r="G430" s="67">
        <f t="shared" si="199"/>
        <v>0</v>
      </c>
      <c r="H430" s="67">
        <f>IF(D430&gt;=HORAS!$B$103,1,0)</f>
        <v>0</v>
      </c>
      <c r="I430" s="68">
        <f t="shared" si="200"/>
        <v>0</v>
      </c>
      <c r="J430" s="68">
        <f>IF(I430&lt;=HORAS!$B$115,0,IF(I430&lt;=HORAS!$B$116,0.25,IF(I430&lt;=HORAS!$B$117,0.5,IF(I430&lt;=HORAS!$B$114,0.75,1))))</f>
        <v>0</v>
      </c>
      <c r="K430" s="69">
        <f>IF(G430=1,0,IF(E430&gt;HORAS!$B$97,E430-HORAS!$B$97,0))</f>
        <v>0</v>
      </c>
      <c r="L430" s="68">
        <f t="shared" si="201"/>
        <v>0</v>
      </c>
      <c r="M430" s="68">
        <f t="shared" si="202"/>
        <v>0</v>
      </c>
      <c r="N430" s="67">
        <f t="shared" si="203"/>
        <v>0</v>
      </c>
      <c r="O430" s="67">
        <f>IF(E430&lt;HORAS!$B$97,J430,0)</f>
        <v>0</v>
      </c>
      <c r="P430" s="67">
        <f t="shared" si="204"/>
        <v>0</v>
      </c>
      <c r="Q430" s="67">
        <f>IF(E430&gt;HORAS!$B$97,J430,0)</f>
        <v>0</v>
      </c>
      <c r="R430" s="67">
        <f t="shared" si="198"/>
        <v>0</v>
      </c>
      <c r="S430" s="67">
        <f t="shared" si="178"/>
        <v>0</v>
      </c>
      <c r="T430" s="67"/>
      <c r="U430" s="67">
        <f t="shared" si="179"/>
        <v>6</v>
      </c>
      <c r="V430" s="70" t="e">
        <f>VLOOKUP(C430,HORAS!$A$120:$A$137,1,FALSE)</f>
        <v>#N/A</v>
      </c>
      <c r="W430" s="67" t="b">
        <f t="shared" si="180"/>
        <v>1</v>
      </c>
      <c r="X430" s="59">
        <f t="shared" si="181"/>
        <v>0</v>
      </c>
      <c r="Y430" s="71">
        <f t="shared" si="182"/>
        <v>0</v>
      </c>
      <c r="Z430" s="71">
        <f t="shared" si="183"/>
        <v>0</v>
      </c>
      <c r="AA430" s="67">
        <f t="shared" si="184"/>
        <v>0</v>
      </c>
      <c r="AB430" s="67">
        <f t="shared" si="185"/>
        <v>0</v>
      </c>
      <c r="AC430" s="69">
        <f>IF(U430=7,IF(E430&gt;HORAS!$B$97,E430-HORAS!$B$97,0),IF(W430=FALSE,IF(E430&gt;HORAS!$B$97,E430-HORAS!$B$97,0),0))</f>
        <v>0</v>
      </c>
      <c r="AD430" s="71">
        <f t="shared" si="186"/>
        <v>0</v>
      </c>
      <c r="AE430" s="71">
        <f t="shared" si="187"/>
        <v>0</v>
      </c>
      <c r="AF430" s="68">
        <f>IF(AE430&lt;=HORAS!$B$115,0,IF(AE430&lt;=HORAS!$B$116,0.25,IF(AE430&lt;=HORAS!$B$117,0.5,IF(AE430&lt;=HORAS!$B$114,0.75,1))))</f>
        <v>0</v>
      </c>
      <c r="AG430" s="67">
        <f t="shared" si="188"/>
        <v>0</v>
      </c>
      <c r="AH430" s="67">
        <f>IF(AA430&gt;=8,IF(E430&lt;HORAS!$B$97,AF430,0),0)</f>
        <v>0</v>
      </c>
      <c r="AI430" s="67">
        <f>IF(E430&gt;=HORAS!$B$97,AF430,0)</f>
        <v>0</v>
      </c>
      <c r="AJ430" s="67">
        <f t="shared" si="205"/>
        <v>0</v>
      </c>
      <c r="AK430" s="67">
        <f t="shared" si="205"/>
        <v>0</v>
      </c>
      <c r="AL430" s="71">
        <f t="shared" si="189"/>
        <v>0</v>
      </c>
      <c r="AN430" s="59">
        <f t="shared" si="190"/>
        <v>0</v>
      </c>
      <c r="AO430" s="58">
        <f>IF(H430=1,IF(D430&lt;HORAS!$B$104,HORAS!$D$104-HORAS!$B$104,HORAS!$D$104-D430),0)</f>
        <v>0</v>
      </c>
      <c r="AP430" s="58">
        <f>IF(H430=1,IF(E430&gt;HORAS!$C$104,HORAS!$C$104,E430),0)</f>
        <v>0</v>
      </c>
      <c r="AQ430" s="58">
        <f t="shared" si="191"/>
        <v>0</v>
      </c>
      <c r="AR430" s="72">
        <f t="shared" si="192"/>
        <v>0</v>
      </c>
      <c r="AS430" s="72">
        <f t="shared" si="193"/>
        <v>0</v>
      </c>
      <c r="AT430" s="68">
        <f>IF(AS430&lt;=HORAS!$B$115,0,IF(AS430&lt;=HORAS!$B$116,0.25,IF(AS430&lt;=HORAS!$B$117,0.5,IF(AS430&lt;=HORAS!$B$114,0.75,1))))</f>
        <v>0</v>
      </c>
      <c r="AU430" s="67">
        <f t="shared" si="194"/>
        <v>0</v>
      </c>
      <c r="AV430" s="59">
        <f>IF(H430=1,IF(E430&gt;HORAS!$C$104,E430-HORAS!$C$104),0)</f>
        <v>0</v>
      </c>
      <c r="AW430" s="67">
        <f t="shared" si="195"/>
        <v>0</v>
      </c>
      <c r="AX430" s="67">
        <f t="shared" si="196"/>
        <v>0</v>
      </c>
      <c r="AY430" s="68">
        <f>IF(AX430&lt;=HORAS!$B$115,0,IF(AX430&lt;=HORAS!$B$116,0.25,IF(AX430&lt;=HORAS!$B$117,0.5,IF(AX430&lt;=HORAS!$B$114,0.75,1))))</f>
        <v>0</v>
      </c>
      <c r="AZ430" s="67">
        <f t="shared" si="197"/>
        <v>0</v>
      </c>
      <c r="BA430" s="67"/>
    </row>
    <row r="431" spans="1:53" s="72" customFormat="1" hidden="1" x14ac:dyDescent="0.2">
      <c r="A431" s="64"/>
      <c r="B431" s="64"/>
      <c r="C431" s="61"/>
      <c r="D431" s="62"/>
      <c r="E431" s="59"/>
      <c r="F431" s="66">
        <f>IF(G431=1,0,IF(E431&gt;HORAS!$B$96,E431-HORAS!$B$96,))</f>
        <v>0</v>
      </c>
      <c r="G431" s="67">
        <f t="shared" si="199"/>
        <v>0</v>
      </c>
      <c r="H431" s="67">
        <f>IF(D431&gt;=HORAS!$B$103,1,0)</f>
        <v>0</v>
      </c>
      <c r="I431" s="68">
        <f t="shared" si="200"/>
        <v>0</v>
      </c>
      <c r="J431" s="68">
        <f>IF(I431&lt;=HORAS!$B$115,0,IF(I431&lt;=HORAS!$B$116,0.25,IF(I431&lt;=HORAS!$B$117,0.5,IF(I431&lt;=HORAS!$B$114,0.75,1))))</f>
        <v>0</v>
      </c>
      <c r="K431" s="69">
        <f>IF(G431=1,0,IF(E431&gt;HORAS!$B$97,E431-HORAS!$B$97,0))</f>
        <v>0</v>
      </c>
      <c r="L431" s="68">
        <f t="shared" si="201"/>
        <v>0</v>
      </c>
      <c r="M431" s="68">
        <f t="shared" si="202"/>
        <v>0</v>
      </c>
      <c r="N431" s="67">
        <f t="shared" si="203"/>
        <v>0</v>
      </c>
      <c r="O431" s="67">
        <f>IF(E431&lt;HORAS!$B$97,J431,0)</f>
        <v>0</v>
      </c>
      <c r="P431" s="67">
        <f t="shared" si="204"/>
        <v>0</v>
      </c>
      <c r="Q431" s="67">
        <f>IF(E431&gt;HORAS!$B$97,J431,0)</f>
        <v>0</v>
      </c>
      <c r="R431" s="67">
        <f t="shared" si="198"/>
        <v>0</v>
      </c>
      <c r="S431" s="67">
        <f t="shared" si="178"/>
        <v>0</v>
      </c>
      <c r="T431" s="67"/>
      <c r="U431" s="67">
        <f t="shared" si="179"/>
        <v>6</v>
      </c>
      <c r="V431" s="70" t="e">
        <f>VLOOKUP(C431,HORAS!$A$120:$A$137,1,FALSE)</f>
        <v>#N/A</v>
      </c>
      <c r="W431" s="67" t="b">
        <f t="shared" si="180"/>
        <v>1</v>
      </c>
      <c r="X431" s="59">
        <f t="shared" si="181"/>
        <v>0</v>
      </c>
      <c r="Y431" s="71">
        <f t="shared" si="182"/>
        <v>0</v>
      </c>
      <c r="Z431" s="71">
        <f t="shared" si="183"/>
        <v>0</v>
      </c>
      <c r="AA431" s="67">
        <f t="shared" si="184"/>
        <v>0</v>
      </c>
      <c r="AB431" s="67">
        <f t="shared" si="185"/>
        <v>0</v>
      </c>
      <c r="AC431" s="69">
        <f>IF(U431=7,IF(E431&gt;HORAS!$B$97,E431-HORAS!$B$97,0),IF(W431=FALSE,IF(E431&gt;HORAS!$B$97,E431-HORAS!$B$97,0),0))</f>
        <v>0</v>
      </c>
      <c r="AD431" s="71">
        <f t="shared" si="186"/>
        <v>0</v>
      </c>
      <c r="AE431" s="71">
        <f t="shared" si="187"/>
        <v>0</v>
      </c>
      <c r="AF431" s="68">
        <f>IF(AE431&lt;=HORAS!$B$115,0,IF(AE431&lt;=HORAS!$B$116,0.25,IF(AE431&lt;=HORAS!$B$117,0.5,IF(AE431&lt;=HORAS!$B$114,0.75,1))))</f>
        <v>0</v>
      </c>
      <c r="AG431" s="67">
        <f t="shared" si="188"/>
        <v>0</v>
      </c>
      <c r="AH431" s="67">
        <f>IF(AA431&gt;=8,IF(E431&lt;HORAS!$B$97,AF431,0),0)</f>
        <v>0</v>
      </c>
      <c r="AI431" s="67">
        <f>IF(E431&gt;=HORAS!$B$97,AF431,0)</f>
        <v>0</v>
      </c>
      <c r="AJ431" s="67">
        <f t="shared" si="205"/>
        <v>0</v>
      </c>
      <c r="AK431" s="67">
        <f t="shared" si="205"/>
        <v>0</v>
      </c>
      <c r="AL431" s="71">
        <f t="shared" si="189"/>
        <v>0</v>
      </c>
      <c r="AN431" s="59">
        <f t="shared" si="190"/>
        <v>0</v>
      </c>
      <c r="AO431" s="58">
        <f>IF(H431=1,IF(D431&lt;HORAS!$B$104,HORAS!$D$104-HORAS!$B$104,HORAS!$D$104-D431),0)</f>
        <v>0</v>
      </c>
      <c r="AP431" s="58">
        <f>IF(H431=1,IF(E431&gt;HORAS!$C$104,HORAS!$C$104,E431),0)</f>
        <v>0</v>
      </c>
      <c r="AQ431" s="58">
        <f t="shared" si="191"/>
        <v>0</v>
      </c>
      <c r="AR431" s="72">
        <f t="shared" si="192"/>
        <v>0</v>
      </c>
      <c r="AS431" s="72">
        <f t="shared" si="193"/>
        <v>0</v>
      </c>
      <c r="AT431" s="68">
        <f>IF(AS431&lt;=HORAS!$B$115,0,IF(AS431&lt;=HORAS!$B$116,0.25,IF(AS431&lt;=HORAS!$B$117,0.5,IF(AS431&lt;=HORAS!$B$114,0.75,1))))</f>
        <v>0</v>
      </c>
      <c r="AU431" s="67">
        <f t="shared" si="194"/>
        <v>0</v>
      </c>
      <c r="AV431" s="59">
        <f>IF(H431=1,IF(E431&gt;HORAS!$C$104,E431-HORAS!$C$104),0)</f>
        <v>0</v>
      </c>
      <c r="AW431" s="67">
        <f t="shared" si="195"/>
        <v>0</v>
      </c>
      <c r="AX431" s="67">
        <f t="shared" si="196"/>
        <v>0</v>
      </c>
      <c r="AY431" s="68">
        <f>IF(AX431&lt;=HORAS!$B$115,0,IF(AX431&lt;=HORAS!$B$116,0.25,IF(AX431&lt;=HORAS!$B$117,0.5,IF(AX431&lt;=HORAS!$B$114,0.75,1))))</f>
        <v>0</v>
      </c>
      <c r="AZ431" s="67">
        <f t="shared" si="197"/>
        <v>0</v>
      </c>
      <c r="BA431" s="67"/>
    </row>
    <row r="432" spans="1:53" s="72" customFormat="1" hidden="1" x14ac:dyDescent="0.2">
      <c r="A432" s="64"/>
      <c r="B432" s="64"/>
      <c r="C432" s="61"/>
      <c r="D432" s="62"/>
      <c r="E432" s="59"/>
      <c r="F432" s="66">
        <f>IF(G432=1,0,IF(E432&gt;HORAS!$B$96,E432-HORAS!$B$96,))</f>
        <v>0</v>
      </c>
      <c r="G432" s="67">
        <f t="shared" si="199"/>
        <v>0</v>
      </c>
      <c r="H432" s="67">
        <f>IF(D432&gt;=HORAS!$B$103,1,0)</f>
        <v>0</v>
      </c>
      <c r="I432" s="68">
        <f t="shared" si="200"/>
        <v>0</v>
      </c>
      <c r="J432" s="68">
        <f>IF(I432&lt;=HORAS!$B$115,0,IF(I432&lt;=HORAS!$B$116,0.25,IF(I432&lt;=HORAS!$B$117,0.5,IF(I432&lt;=HORAS!$B$114,0.75,1))))</f>
        <v>0</v>
      </c>
      <c r="K432" s="69">
        <f>IF(G432=1,0,IF(E432&gt;HORAS!$B$97,E432-HORAS!$B$97,0))</f>
        <v>0</v>
      </c>
      <c r="L432" s="68">
        <f t="shared" si="201"/>
        <v>0</v>
      </c>
      <c r="M432" s="68">
        <f t="shared" si="202"/>
        <v>0</v>
      </c>
      <c r="N432" s="67">
        <f t="shared" si="203"/>
        <v>0</v>
      </c>
      <c r="O432" s="67">
        <f>IF(E432&lt;HORAS!$B$97,J432,0)</f>
        <v>0</v>
      </c>
      <c r="P432" s="67">
        <f t="shared" si="204"/>
        <v>0</v>
      </c>
      <c r="Q432" s="67">
        <f>IF(E432&gt;HORAS!$B$97,J432,0)</f>
        <v>0</v>
      </c>
      <c r="R432" s="67">
        <f t="shared" si="198"/>
        <v>0</v>
      </c>
      <c r="S432" s="67">
        <f t="shared" si="178"/>
        <v>0</v>
      </c>
      <c r="T432" s="67"/>
      <c r="U432" s="67">
        <f t="shared" si="179"/>
        <v>6</v>
      </c>
      <c r="V432" s="70" t="e">
        <f>VLOOKUP(C432,HORAS!$A$120:$A$137,1,FALSE)</f>
        <v>#N/A</v>
      </c>
      <c r="W432" s="67" t="b">
        <f t="shared" si="180"/>
        <v>1</v>
      </c>
      <c r="X432" s="59">
        <f t="shared" si="181"/>
        <v>0</v>
      </c>
      <c r="Y432" s="71">
        <f t="shared" si="182"/>
        <v>0</v>
      </c>
      <c r="Z432" s="71">
        <f t="shared" si="183"/>
        <v>0</v>
      </c>
      <c r="AA432" s="67">
        <f t="shared" si="184"/>
        <v>0</v>
      </c>
      <c r="AB432" s="67">
        <f t="shared" si="185"/>
        <v>0</v>
      </c>
      <c r="AC432" s="69">
        <f>IF(U432=7,IF(E432&gt;HORAS!$B$97,E432-HORAS!$B$97,0),IF(W432=FALSE,IF(E432&gt;HORAS!$B$97,E432-HORAS!$B$97,0),0))</f>
        <v>0</v>
      </c>
      <c r="AD432" s="71">
        <f t="shared" si="186"/>
        <v>0</v>
      </c>
      <c r="AE432" s="71">
        <f t="shared" si="187"/>
        <v>0</v>
      </c>
      <c r="AF432" s="68">
        <f>IF(AE432&lt;=HORAS!$B$115,0,IF(AE432&lt;=HORAS!$B$116,0.25,IF(AE432&lt;=HORAS!$B$117,0.5,IF(AE432&lt;=HORAS!$B$114,0.75,1))))</f>
        <v>0</v>
      </c>
      <c r="AG432" s="67">
        <f t="shared" si="188"/>
        <v>0</v>
      </c>
      <c r="AH432" s="67">
        <f>IF(AA432&gt;=8,IF(E432&lt;HORAS!$B$97,AF432,0),0)</f>
        <v>0</v>
      </c>
      <c r="AI432" s="67">
        <f>IF(E432&gt;=HORAS!$B$97,AF432,0)</f>
        <v>0</v>
      </c>
      <c r="AJ432" s="67">
        <f t="shared" si="205"/>
        <v>0</v>
      </c>
      <c r="AK432" s="67">
        <f t="shared" si="205"/>
        <v>0</v>
      </c>
      <c r="AL432" s="71">
        <f t="shared" si="189"/>
        <v>0</v>
      </c>
      <c r="AN432" s="59">
        <f t="shared" si="190"/>
        <v>0</v>
      </c>
      <c r="AO432" s="58">
        <f>IF(H432=1,IF(D432&lt;HORAS!$B$104,HORAS!$D$104-HORAS!$B$104,HORAS!$D$104-D432),0)</f>
        <v>0</v>
      </c>
      <c r="AP432" s="58">
        <f>IF(H432=1,IF(E432&gt;HORAS!$C$104,HORAS!$C$104,E432),0)</f>
        <v>0</v>
      </c>
      <c r="AQ432" s="58">
        <f t="shared" si="191"/>
        <v>0</v>
      </c>
      <c r="AR432" s="72">
        <f t="shared" si="192"/>
        <v>0</v>
      </c>
      <c r="AS432" s="72">
        <f t="shared" si="193"/>
        <v>0</v>
      </c>
      <c r="AT432" s="68">
        <f>IF(AS432&lt;=HORAS!$B$115,0,IF(AS432&lt;=HORAS!$B$116,0.25,IF(AS432&lt;=HORAS!$B$117,0.5,IF(AS432&lt;=HORAS!$B$114,0.75,1))))</f>
        <v>0</v>
      </c>
      <c r="AU432" s="67">
        <f t="shared" si="194"/>
        <v>0</v>
      </c>
      <c r="AV432" s="59">
        <f>IF(H432=1,IF(E432&gt;HORAS!$C$104,E432-HORAS!$C$104),0)</f>
        <v>0</v>
      </c>
      <c r="AW432" s="67">
        <f t="shared" si="195"/>
        <v>0</v>
      </c>
      <c r="AX432" s="67">
        <f t="shared" si="196"/>
        <v>0</v>
      </c>
      <c r="AY432" s="68">
        <f>IF(AX432&lt;=HORAS!$B$115,0,IF(AX432&lt;=HORAS!$B$116,0.25,IF(AX432&lt;=HORAS!$B$117,0.5,IF(AX432&lt;=HORAS!$B$114,0.75,1))))</f>
        <v>0</v>
      </c>
      <c r="AZ432" s="67">
        <f t="shared" si="197"/>
        <v>0</v>
      </c>
      <c r="BA432" s="67"/>
    </row>
    <row r="433" spans="1:53" s="72" customFormat="1" hidden="1" x14ac:dyDescent="0.2">
      <c r="A433" s="64"/>
      <c r="B433" s="64"/>
      <c r="C433" s="61"/>
      <c r="D433" s="62"/>
      <c r="E433" s="59"/>
      <c r="F433" s="66">
        <f>IF(G433=1,0,IF(E433&gt;HORAS!$B$96,E433-HORAS!$B$96,))</f>
        <v>0</v>
      </c>
      <c r="G433" s="67">
        <f t="shared" si="199"/>
        <v>0</v>
      </c>
      <c r="H433" s="67">
        <f>IF(D433&gt;=HORAS!$B$103,1,0)</f>
        <v>0</v>
      </c>
      <c r="I433" s="68">
        <f t="shared" si="200"/>
        <v>0</v>
      </c>
      <c r="J433" s="68">
        <f>IF(I433&lt;=HORAS!$B$115,0,IF(I433&lt;=HORAS!$B$116,0.25,IF(I433&lt;=HORAS!$B$117,0.5,IF(I433&lt;=HORAS!$B$114,0.75,1))))</f>
        <v>0</v>
      </c>
      <c r="K433" s="69">
        <f>IF(G433=1,0,IF(E433&gt;HORAS!$B$97,E433-HORAS!$B$97,0))</f>
        <v>0</v>
      </c>
      <c r="L433" s="68">
        <f t="shared" si="201"/>
        <v>0</v>
      </c>
      <c r="M433" s="68">
        <f t="shared" si="202"/>
        <v>0</v>
      </c>
      <c r="N433" s="67">
        <f t="shared" si="203"/>
        <v>0</v>
      </c>
      <c r="O433" s="67">
        <f>IF(E433&lt;HORAS!$B$97,J433,0)</f>
        <v>0</v>
      </c>
      <c r="P433" s="67">
        <f t="shared" si="204"/>
        <v>0</v>
      </c>
      <c r="Q433" s="67">
        <f>IF(E433&gt;HORAS!$B$97,J433,0)</f>
        <v>0</v>
      </c>
      <c r="R433" s="67">
        <f t="shared" si="198"/>
        <v>0</v>
      </c>
      <c r="S433" s="67">
        <f t="shared" si="178"/>
        <v>0</v>
      </c>
      <c r="T433" s="67"/>
      <c r="U433" s="67">
        <f t="shared" si="179"/>
        <v>6</v>
      </c>
      <c r="V433" s="70" t="e">
        <f>VLOOKUP(C433,HORAS!$A$120:$A$137,1,FALSE)</f>
        <v>#N/A</v>
      </c>
      <c r="W433" s="67" t="b">
        <f t="shared" si="180"/>
        <v>1</v>
      </c>
      <c r="X433" s="59">
        <f t="shared" si="181"/>
        <v>0</v>
      </c>
      <c r="Y433" s="71">
        <f t="shared" si="182"/>
        <v>0</v>
      </c>
      <c r="Z433" s="71">
        <f t="shared" si="183"/>
        <v>0</v>
      </c>
      <c r="AA433" s="67">
        <f t="shared" si="184"/>
        <v>0</v>
      </c>
      <c r="AB433" s="67">
        <f t="shared" si="185"/>
        <v>0</v>
      </c>
      <c r="AC433" s="69">
        <f>IF(U433=7,IF(E433&gt;HORAS!$B$97,E433-HORAS!$B$97,0),IF(W433=FALSE,IF(E433&gt;HORAS!$B$97,E433-HORAS!$B$97,0),0))</f>
        <v>0</v>
      </c>
      <c r="AD433" s="71">
        <f t="shared" si="186"/>
        <v>0</v>
      </c>
      <c r="AE433" s="71">
        <f t="shared" si="187"/>
        <v>0</v>
      </c>
      <c r="AF433" s="68">
        <f>IF(AE433&lt;=HORAS!$B$115,0,IF(AE433&lt;=HORAS!$B$116,0.25,IF(AE433&lt;=HORAS!$B$117,0.5,IF(AE433&lt;=HORAS!$B$114,0.75,1))))</f>
        <v>0</v>
      </c>
      <c r="AG433" s="67">
        <f t="shared" si="188"/>
        <v>0</v>
      </c>
      <c r="AH433" s="67">
        <f>IF(AA433&gt;=8,IF(E433&lt;HORAS!$B$97,AF433,0),0)</f>
        <v>0</v>
      </c>
      <c r="AI433" s="67">
        <f>IF(E433&gt;=HORAS!$B$97,AF433,0)</f>
        <v>0</v>
      </c>
      <c r="AJ433" s="67">
        <f t="shared" si="205"/>
        <v>0</v>
      </c>
      <c r="AK433" s="67">
        <f t="shared" si="205"/>
        <v>0</v>
      </c>
      <c r="AL433" s="71">
        <f t="shared" si="189"/>
        <v>0</v>
      </c>
      <c r="AN433" s="59">
        <f t="shared" si="190"/>
        <v>0</v>
      </c>
      <c r="AO433" s="58">
        <f>IF(H433=1,IF(D433&lt;HORAS!$B$104,HORAS!$D$104-HORAS!$B$104,HORAS!$D$104-D433),0)</f>
        <v>0</v>
      </c>
      <c r="AP433" s="58">
        <f>IF(H433=1,IF(E433&gt;HORAS!$C$104,HORAS!$C$104,E433),0)</f>
        <v>0</v>
      </c>
      <c r="AQ433" s="58">
        <f t="shared" si="191"/>
        <v>0</v>
      </c>
      <c r="AR433" s="72">
        <f t="shared" si="192"/>
        <v>0</v>
      </c>
      <c r="AS433" s="72">
        <f t="shared" si="193"/>
        <v>0</v>
      </c>
      <c r="AT433" s="68">
        <f>IF(AS433&lt;=HORAS!$B$115,0,IF(AS433&lt;=HORAS!$B$116,0.25,IF(AS433&lt;=HORAS!$B$117,0.5,IF(AS433&lt;=HORAS!$B$114,0.75,1))))</f>
        <v>0</v>
      </c>
      <c r="AU433" s="67">
        <f t="shared" si="194"/>
        <v>0</v>
      </c>
      <c r="AV433" s="59">
        <f>IF(H433=1,IF(E433&gt;HORAS!$C$104,E433-HORAS!$C$104),0)</f>
        <v>0</v>
      </c>
      <c r="AW433" s="67">
        <f t="shared" si="195"/>
        <v>0</v>
      </c>
      <c r="AX433" s="67">
        <f t="shared" si="196"/>
        <v>0</v>
      </c>
      <c r="AY433" s="68">
        <f>IF(AX433&lt;=HORAS!$B$115,0,IF(AX433&lt;=HORAS!$B$116,0.25,IF(AX433&lt;=HORAS!$B$117,0.5,IF(AX433&lt;=HORAS!$B$114,0.75,1))))</f>
        <v>0</v>
      </c>
      <c r="AZ433" s="67">
        <f t="shared" si="197"/>
        <v>0</v>
      </c>
      <c r="BA433" s="67"/>
    </row>
    <row r="434" spans="1:53" s="72" customFormat="1" hidden="1" x14ac:dyDescent="0.2">
      <c r="A434" s="64"/>
      <c r="B434" s="64"/>
      <c r="C434" s="61"/>
      <c r="D434" s="62"/>
      <c r="E434" s="59"/>
      <c r="F434" s="66">
        <f>IF(G434=1,0,IF(E434&gt;HORAS!$B$96,E434-HORAS!$B$96,))</f>
        <v>0</v>
      </c>
      <c r="G434" s="67">
        <f t="shared" si="199"/>
        <v>0</v>
      </c>
      <c r="H434" s="67">
        <f>IF(D434&gt;=HORAS!$B$103,1,0)</f>
        <v>0</v>
      </c>
      <c r="I434" s="68">
        <f t="shared" si="200"/>
        <v>0</v>
      </c>
      <c r="J434" s="68">
        <f>IF(I434&lt;=HORAS!$B$115,0,IF(I434&lt;=HORAS!$B$116,0.25,IF(I434&lt;=HORAS!$B$117,0.5,IF(I434&lt;=HORAS!$B$114,0.75,1))))</f>
        <v>0</v>
      </c>
      <c r="K434" s="69">
        <f>IF(G434=1,0,IF(E434&gt;HORAS!$B$97,E434-HORAS!$B$97,0))</f>
        <v>0</v>
      </c>
      <c r="L434" s="68">
        <f t="shared" si="201"/>
        <v>0</v>
      </c>
      <c r="M434" s="68">
        <f t="shared" si="202"/>
        <v>0</v>
      </c>
      <c r="N434" s="67">
        <f t="shared" si="203"/>
        <v>0</v>
      </c>
      <c r="O434" s="67">
        <f>IF(E434&lt;HORAS!$B$97,J434,0)</f>
        <v>0</v>
      </c>
      <c r="P434" s="67">
        <f t="shared" si="204"/>
        <v>0</v>
      </c>
      <c r="Q434" s="67">
        <f>IF(E434&gt;HORAS!$B$97,J434,0)</f>
        <v>0</v>
      </c>
      <c r="R434" s="67">
        <f t="shared" si="198"/>
        <v>0</v>
      </c>
      <c r="S434" s="67">
        <f t="shared" si="178"/>
        <v>0</v>
      </c>
      <c r="T434" s="67"/>
      <c r="U434" s="67">
        <f t="shared" si="179"/>
        <v>6</v>
      </c>
      <c r="V434" s="70" t="e">
        <f>VLOOKUP(C434,HORAS!$A$120:$A$137,1,FALSE)</f>
        <v>#N/A</v>
      </c>
      <c r="W434" s="67" t="b">
        <f t="shared" si="180"/>
        <v>1</v>
      </c>
      <c r="X434" s="59">
        <f t="shared" si="181"/>
        <v>0</v>
      </c>
      <c r="Y434" s="71">
        <f t="shared" si="182"/>
        <v>0</v>
      </c>
      <c r="Z434" s="71">
        <f t="shared" si="183"/>
        <v>0</v>
      </c>
      <c r="AA434" s="67">
        <f t="shared" si="184"/>
        <v>0</v>
      </c>
      <c r="AB434" s="67">
        <f t="shared" si="185"/>
        <v>0</v>
      </c>
      <c r="AC434" s="69">
        <f>IF(U434=7,IF(E434&gt;HORAS!$B$97,E434-HORAS!$B$97,0),IF(W434=FALSE,IF(E434&gt;HORAS!$B$97,E434-HORAS!$B$97,0),0))</f>
        <v>0</v>
      </c>
      <c r="AD434" s="71">
        <f t="shared" si="186"/>
        <v>0</v>
      </c>
      <c r="AE434" s="71">
        <f t="shared" si="187"/>
        <v>0</v>
      </c>
      <c r="AF434" s="68">
        <f>IF(AE434&lt;=HORAS!$B$115,0,IF(AE434&lt;=HORAS!$B$116,0.25,IF(AE434&lt;=HORAS!$B$117,0.5,IF(AE434&lt;=HORAS!$B$114,0.75,1))))</f>
        <v>0</v>
      </c>
      <c r="AG434" s="67">
        <f t="shared" si="188"/>
        <v>0</v>
      </c>
      <c r="AH434" s="67">
        <f>IF(AA434&gt;=8,IF(E434&lt;HORAS!$B$97,AF434,0),0)</f>
        <v>0</v>
      </c>
      <c r="AI434" s="67">
        <f>IF(E434&gt;=HORAS!$B$97,AF434,0)</f>
        <v>0</v>
      </c>
      <c r="AJ434" s="67">
        <f t="shared" si="205"/>
        <v>0</v>
      </c>
      <c r="AK434" s="67">
        <f t="shared" si="205"/>
        <v>0</v>
      </c>
      <c r="AL434" s="71">
        <f t="shared" si="189"/>
        <v>0</v>
      </c>
      <c r="AN434" s="59">
        <f t="shared" si="190"/>
        <v>0</v>
      </c>
      <c r="AO434" s="58">
        <f>IF(H434=1,IF(D434&lt;HORAS!$B$104,HORAS!$D$104-HORAS!$B$104,HORAS!$D$104-D434),0)</f>
        <v>0</v>
      </c>
      <c r="AP434" s="58">
        <f>IF(H434=1,IF(E434&gt;HORAS!$C$104,HORAS!$C$104,E434),0)</f>
        <v>0</v>
      </c>
      <c r="AQ434" s="58">
        <f t="shared" si="191"/>
        <v>0</v>
      </c>
      <c r="AR434" s="72">
        <f t="shared" si="192"/>
        <v>0</v>
      </c>
      <c r="AS434" s="72">
        <f t="shared" si="193"/>
        <v>0</v>
      </c>
      <c r="AT434" s="68">
        <f>IF(AS434&lt;=HORAS!$B$115,0,IF(AS434&lt;=HORAS!$B$116,0.25,IF(AS434&lt;=HORAS!$B$117,0.5,IF(AS434&lt;=HORAS!$B$114,0.75,1))))</f>
        <v>0</v>
      </c>
      <c r="AU434" s="67">
        <f t="shared" si="194"/>
        <v>0</v>
      </c>
      <c r="AV434" s="59">
        <f>IF(H434=1,IF(E434&gt;HORAS!$C$104,E434-HORAS!$C$104),0)</f>
        <v>0</v>
      </c>
      <c r="AW434" s="67">
        <f t="shared" si="195"/>
        <v>0</v>
      </c>
      <c r="AX434" s="67">
        <f t="shared" si="196"/>
        <v>0</v>
      </c>
      <c r="AY434" s="68">
        <f>IF(AX434&lt;=HORAS!$B$115,0,IF(AX434&lt;=HORAS!$B$116,0.25,IF(AX434&lt;=HORAS!$B$117,0.5,IF(AX434&lt;=HORAS!$B$114,0.75,1))))</f>
        <v>0</v>
      </c>
      <c r="AZ434" s="67">
        <f t="shared" si="197"/>
        <v>0</v>
      </c>
      <c r="BA434" s="67"/>
    </row>
    <row r="435" spans="1:53" s="72" customFormat="1" hidden="1" x14ac:dyDescent="0.2">
      <c r="A435" s="64"/>
      <c r="B435" s="64"/>
      <c r="C435" s="61"/>
      <c r="D435" s="62"/>
      <c r="E435" s="59"/>
      <c r="F435" s="66">
        <f>IF(G435=1,0,IF(E435&gt;HORAS!$B$96,E435-HORAS!$B$96,))</f>
        <v>0</v>
      </c>
      <c r="G435" s="67">
        <f t="shared" si="199"/>
        <v>0</v>
      </c>
      <c r="H435" s="67">
        <f>IF(D435&gt;=HORAS!$B$103,1,0)</f>
        <v>0</v>
      </c>
      <c r="I435" s="68">
        <f t="shared" si="200"/>
        <v>0</v>
      </c>
      <c r="J435" s="68">
        <f>IF(I435&lt;=HORAS!$B$115,0,IF(I435&lt;=HORAS!$B$116,0.25,IF(I435&lt;=HORAS!$B$117,0.5,IF(I435&lt;=HORAS!$B$114,0.75,1))))</f>
        <v>0</v>
      </c>
      <c r="K435" s="69">
        <f>IF(G435=1,0,IF(E435&gt;HORAS!$B$97,E435-HORAS!$B$97,0))</f>
        <v>0</v>
      </c>
      <c r="L435" s="68">
        <f t="shared" si="201"/>
        <v>0</v>
      </c>
      <c r="M435" s="68">
        <f t="shared" si="202"/>
        <v>0</v>
      </c>
      <c r="N435" s="67">
        <f t="shared" si="203"/>
        <v>0</v>
      </c>
      <c r="O435" s="67">
        <f>IF(E435&lt;HORAS!$B$97,J435,0)</f>
        <v>0</v>
      </c>
      <c r="P435" s="67">
        <f t="shared" si="204"/>
        <v>0</v>
      </c>
      <c r="Q435" s="67">
        <f>IF(E435&gt;HORAS!$B$97,J435,0)</f>
        <v>0</v>
      </c>
      <c r="R435" s="67">
        <f t="shared" si="198"/>
        <v>0</v>
      </c>
      <c r="S435" s="67">
        <f t="shared" si="178"/>
        <v>0</v>
      </c>
      <c r="T435" s="67"/>
      <c r="U435" s="67">
        <f t="shared" si="179"/>
        <v>6</v>
      </c>
      <c r="V435" s="70" t="e">
        <f>VLOOKUP(C435,HORAS!$A$120:$A$137,1,FALSE)</f>
        <v>#N/A</v>
      </c>
      <c r="W435" s="67" t="b">
        <f t="shared" si="180"/>
        <v>1</v>
      </c>
      <c r="X435" s="59">
        <f t="shared" si="181"/>
        <v>0</v>
      </c>
      <c r="Y435" s="71">
        <f t="shared" si="182"/>
        <v>0</v>
      </c>
      <c r="Z435" s="71">
        <f t="shared" si="183"/>
        <v>0</v>
      </c>
      <c r="AA435" s="67">
        <f t="shared" si="184"/>
        <v>0</v>
      </c>
      <c r="AB435" s="67">
        <f t="shared" si="185"/>
        <v>0</v>
      </c>
      <c r="AC435" s="69">
        <f>IF(U435=7,IF(E435&gt;HORAS!$B$97,E435-HORAS!$B$97,0),IF(W435=FALSE,IF(E435&gt;HORAS!$B$97,E435-HORAS!$B$97,0),0))</f>
        <v>0</v>
      </c>
      <c r="AD435" s="71">
        <f t="shared" si="186"/>
        <v>0</v>
      </c>
      <c r="AE435" s="71">
        <f t="shared" si="187"/>
        <v>0</v>
      </c>
      <c r="AF435" s="68">
        <f>IF(AE435&lt;=HORAS!$B$115,0,IF(AE435&lt;=HORAS!$B$116,0.25,IF(AE435&lt;=HORAS!$B$117,0.5,IF(AE435&lt;=HORAS!$B$114,0.75,1))))</f>
        <v>0</v>
      </c>
      <c r="AG435" s="67">
        <f t="shared" si="188"/>
        <v>0</v>
      </c>
      <c r="AH435" s="67">
        <f>IF(AA435&gt;=8,IF(E435&lt;HORAS!$B$97,AF435,0),0)</f>
        <v>0</v>
      </c>
      <c r="AI435" s="67">
        <f>IF(E435&gt;=HORAS!$B$97,AF435,0)</f>
        <v>0</v>
      </c>
      <c r="AJ435" s="67">
        <f t="shared" si="205"/>
        <v>0</v>
      </c>
      <c r="AK435" s="67">
        <f t="shared" si="205"/>
        <v>0</v>
      </c>
      <c r="AL435" s="71">
        <f t="shared" si="189"/>
        <v>0</v>
      </c>
      <c r="AN435" s="59">
        <f t="shared" si="190"/>
        <v>0</v>
      </c>
      <c r="AO435" s="58">
        <f>IF(H435=1,IF(D435&lt;HORAS!$B$104,HORAS!$D$104-HORAS!$B$104,HORAS!$D$104-D435),0)</f>
        <v>0</v>
      </c>
      <c r="AP435" s="58">
        <f>IF(H435=1,IF(E435&gt;HORAS!$C$104,HORAS!$C$104,E435),0)</f>
        <v>0</v>
      </c>
      <c r="AQ435" s="58">
        <f t="shared" si="191"/>
        <v>0</v>
      </c>
      <c r="AR435" s="72">
        <f t="shared" si="192"/>
        <v>0</v>
      </c>
      <c r="AS435" s="72">
        <f t="shared" si="193"/>
        <v>0</v>
      </c>
      <c r="AT435" s="68">
        <f>IF(AS435&lt;=HORAS!$B$115,0,IF(AS435&lt;=HORAS!$B$116,0.25,IF(AS435&lt;=HORAS!$B$117,0.5,IF(AS435&lt;=HORAS!$B$114,0.75,1))))</f>
        <v>0</v>
      </c>
      <c r="AU435" s="67">
        <f t="shared" si="194"/>
        <v>0</v>
      </c>
      <c r="AV435" s="59">
        <f>IF(H435=1,IF(E435&gt;HORAS!$C$104,E435-HORAS!$C$104),0)</f>
        <v>0</v>
      </c>
      <c r="AW435" s="67">
        <f t="shared" si="195"/>
        <v>0</v>
      </c>
      <c r="AX435" s="67">
        <f t="shared" si="196"/>
        <v>0</v>
      </c>
      <c r="AY435" s="68">
        <f>IF(AX435&lt;=HORAS!$B$115,0,IF(AX435&lt;=HORAS!$B$116,0.25,IF(AX435&lt;=HORAS!$B$117,0.5,IF(AX435&lt;=HORAS!$B$114,0.75,1))))</f>
        <v>0</v>
      </c>
      <c r="AZ435" s="67">
        <f t="shared" si="197"/>
        <v>0</v>
      </c>
      <c r="BA435" s="67"/>
    </row>
    <row r="436" spans="1:53" s="72" customFormat="1" hidden="1" x14ac:dyDescent="0.2">
      <c r="A436" s="64"/>
      <c r="B436" s="64"/>
      <c r="C436" s="61"/>
      <c r="D436" s="62"/>
      <c r="E436" s="59"/>
      <c r="F436" s="66">
        <f>IF(G436=1,0,IF(E436&gt;HORAS!$B$96,E436-HORAS!$B$96,))</f>
        <v>0</v>
      </c>
      <c r="G436" s="67">
        <f t="shared" si="199"/>
        <v>0</v>
      </c>
      <c r="H436" s="67">
        <f>IF(D436&gt;=HORAS!$B$103,1,0)</f>
        <v>0</v>
      </c>
      <c r="I436" s="68">
        <f t="shared" si="200"/>
        <v>0</v>
      </c>
      <c r="J436" s="68">
        <f>IF(I436&lt;=HORAS!$B$115,0,IF(I436&lt;=HORAS!$B$116,0.25,IF(I436&lt;=HORAS!$B$117,0.5,IF(I436&lt;=HORAS!$B$114,0.75,1))))</f>
        <v>0</v>
      </c>
      <c r="K436" s="69">
        <f>IF(G436=1,0,IF(E436&gt;HORAS!$B$97,E436-HORAS!$B$97,0))</f>
        <v>0</v>
      </c>
      <c r="L436" s="68">
        <f t="shared" si="201"/>
        <v>0</v>
      </c>
      <c r="M436" s="68">
        <f t="shared" si="202"/>
        <v>0</v>
      </c>
      <c r="N436" s="67">
        <f t="shared" si="203"/>
        <v>0</v>
      </c>
      <c r="O436" s="67">
        <f>IF(E436&lt;HORAS!$B$97,J436,0)</f>
        <v>0</v>
      </c>
      <c r="P436" s="67">
        <f t="shared" si="204"/>
        <v>0</v>
      </c>
      <c r="Q436" s="67">
        <f>IF(E436&gt;HORAS!$B$97,J436,0)</f>
        <v>0</v>
      </c>
      <c r="R436" s="67">
        <f t="shared" si="198"/>
        <v>0</v>
      </c>
      <c r="S436" s="67">
        <f t="shared" si="178"/>
        <v>0</v>
      </c>
      <c r="T436" s="67"/>
      <c r="U436" s="67">
        <f t="shared" si="179"/>
        <v>6</v>
      </c>
      <c r="V436" s="70" t="e">
        <f>VLOOKUP(C436,HORAS!$A$120:$A$137,1,FALSE)</f>
        <v>#N/A</v>
      </c>
      <c r="W436" s="67" t="b">
        <f t="shared" si="180"/>
        <v>1</v>
      </c>
      <c r="X436" s="59">
        <f t="shared" si="181"/>
        <v>0</v>
      </c>
      <c r="Y436" s="71">
        <f t="shared" si="182"/>
        <v>0</v>
      </c>
      <c r="Z436" s="71">
        <f t="shared" si="183"/>
        <v>0</v>
      </c>
      <c r="AA436" s="67">
        <f t="shared" si="184"/>
        <v>0</v>
      </c>
      <c r="AB436" s="67">
        <f t="shared" si="185"/>
        <v>0</v>
      </c>
      <c r="AC436" s="69">
        <f>IF(U436=7,IF(E436&gt;HORAS!$B$97,E436-HORAS!$B$97,0),IF(W436=FALSE,IF(E436&gt;HORAS!$B$97,E436-HORAS!$B$97,0),0))</f>
        <v>0</v>
      </c>
      <c r="AD436" s="71">
        <f t="shared" si="186"/>
        <v>0</v>
      </c>
      <c r="AE436" s="71">
        <f t="shared" si="187"/>
        <v>0</v>
      </c>
      <c r="AF436" s="68">
        <f>IF(AE436&lt;=HORAS!$B$115,0,IF(AE436&lt;=HORAS!$B$116,0.25,IF(AE436&lt;=HORAS!$B$117,0.5,IF(AE436&lt;=HORAS!$B$114,0.75,1))))</f>
        <v>0</v>
      </c>
      <c r="AG436" s="67">
        <f t="shared" si="188"/>
        <v>0</v>
      </c>
      <c r="AH436" s="67">
        <f>IF(AA436&gt;=8,IF(E436&lt;HORAS!$B$97,AF436,0),0)</f>
        <v>0</v>
      </c>
      <c r="AI436" s="67">
        <f>IF(E436&gt;=HORAS!$B$97,AF436,0)</f>
        <v>0</v>
      </c>
      <c r="AJ436" s="67">
        <f t="shared" si="205"/>
        <v>0</v>
      </c>
      <c r="AK436" s="67">
        <f t="shared" si="205"/>
        <v>0</v>
      </c>
      <c r="AL436" s="71">
        <f t="shared" si="189"/>
        <v>0</v>
      </c>
      <c r="AN436" s="59">
        <f t="shared" si="190"/>
        <v>0</v>
      </c>
      <c r="AO436" s="58">
        <f>IF(H436=1,IF(D436&lt;HORAS!$B$104,HORAS!$D$104-HORAS!$B$104,HORAS!$D$104-D436),0)</f>
        <v>0</v>
      </c>
      <c r="AP436" s="58">
        <f>IF(H436=1,IF(E436&gt;HORAS!$C$104,HORAS!$C$104,E436),0)</f>
        <v>0</v>
      </c>
      <c r="AQ436" s="58">
        <f t="shared" si="191"/>
        <v>0</v>
      </c>
      <c r="AR436" s="72">
        <f t="shared" si="192"/>
        <v>0</v>
      </c>
      <c r="AS436" s="72">
        <f t="shared" si="193"/>
        <v>0</v>
      </c>
      <c r="AT436" s="68">
        <f>IF(AS436&lt;=HORAS!$B$115,0,IF(AS436&lt;=HORAS!$B$116,0.25,IF(AS436&lt;=HORAS!$B$117,0.5,IF(AS436&lt;=HORAS!$B$114,0.75,1))))</f>
        <v>0</v>
      </c>
      <c r="AU436" s="67">
        <f t="shared" si="194"/>
        <v>0</v>
      </c>
      <c r="AV436" s="59">
        <f>IF(H436=1,IF(E436&gt;HORAS!$C$104,E436-HORAS!$C$104),0)</f>
        <v>0</v>
      </c>
      <c r="AW436" s="67">
        <f t="shared" si="195"/>
        <v>0</v>
      </c>
      <c r="AX436" s="67">
        <f t="shared" si="196"/>
        <v>0</v>
      </c>
      <c r="AY436" s="68">
        <f>IF(AX436&lt;=HORAS!$B$115,0,IF(AX436&lt;=HORAS!$B$116,0.25,IF(AX436&lt;=HORAS!$B$117,0.5,IF(AX436&lt;=HORAS!$B$114,0.75,1))))</f>
        <v>0</v>
      </c>
      <c r="AZ436" s="67">
        <f t="shared" si="197"/>
        <v>0</v>
      </c>
      <c r="BA436" s="67"/>
    </row>
    <row r="437" spans="1:53" s="72" customFormat="1" hidden="1" x14ac:dyDescent="0.2">
      <c r="A437" s="64"/>
      <c r="B437" s="64"/>
      <c r="C437" s="61"/>
      <c r="D437" s="62"/>
      <c r="E437" s="59"/>
      <c r="F437" s="66">
        <f>IF(G437=1,0,IF(E437&gt;HORAS!$B$96,E437-HORAS!$B$96,))</f>
        <v>0</v>
      </c>
      <c r="G437" s="67">
        <f t="shared" si="199"/>
        <v>0</v>
      </c>
      <c r="H437" s="67">
        <f>IF(D437&gt;=HORAS!$B$103,1,0)</f>
        <v>0</v>
      </c>
      <c r="I437" s="68">
        <f t="shared" si="200"/>
        <v>0</v>
      </c>
      <c r="J437" s="68">
        <f>IF(I437&lt;=HORAS!$B$115,0,IF(I437&lt;=HORAS!$B$116,0.25,IF(I437&lt;=HORAS!$B$117,0.5,IF(I437&lt;=HORAS!$B$114,0.75,1))))</f>
        <v>0</v>
      </c>
      <c r="K437" s="69">
        <f>IF(G437=1,0,IF(E437&gt;HORAS!$B$97,E437-HORAS!$B$97,0))</f>
        <v>0</v>
      </c>
      <c r="L437" s="68">
        <f t="shared" si="201"/>
        <v>0</v>
      </c>
      <c r="M437" s="68">
        <f t="shared" si="202"/>
        <v>0</v>
      </c>
      <c r="N437" s="67">
        <f t="shared" si="203"/>
        <v>0</v>
      </c>
      <c r="O437" s="67">
        <f>IF(E437&lt;HORAS!$B$97,J437,0)</f>
        <v>0</v>
      </c>
      <c r="P437" s="67">
        <f t="shared" si="204"/>
        <v>0</v>
      </c>
      <c r="Q437" s="67">
        <f>IF(E437&gt;HORAS!$B$97,J437,0)</f>
        <v>0</v>
      </c>
      <c r="R437" s="67">
        <f t="shared" si="198"/>
        <v>0</v>
      </c>
      <c r="S437" s="67">
        <f t="shared" si="178"/>
        <v>0</v>
      </c>
      <c r="T437" s="67"/>
      <c r="U437" s="67">
        <f t="shared" si="179"/>
        <v>6</v>
      </c>
      <c r="V437" s="70" t="e">
        <f>VLOOKUP(C437,HORAS!$A$120:$A$137,1,FALSE)</f>
        <v>#N/A</v>
      </c>
      <c r="W437" s="67" t="b">
        <f t="shared" si="180"/>
        <v>1</v>
      </c>
      <c r="X437" s="59">
        <f t="shared" si="181"/>
        <v>0</v>
      </c>
      <c r="Y437" s="71">
        <f t="shared" si="182"/>
        <v>0</v>
      </c>
      <c r="Z437" s="71">
        <f t="shared" si="183"/>
        <v>0</v>
      </c>
      <c r="AA437" s="67">
        <f t="shared" si="184"/>
        <v>0</v>
      </c>
      <c r="AB437" s="67">
        <f t="shared" si="185"/>
        <v>0</v>
      </c>
      <c r="AC437" s="69">
        <f>IF(U437=7,IF(E437&gt;HORAS!$B$97,E437-HORAS!$B$97,0),IF(W437=FALSE,IF(E437&gt;HORAS!$B$97,E437-HORAS!$B$97,0),0))</f>
        <v>0</v>
      </c>
      <c r="AD437" s="71">
        <f t="shared" si="186"/>
        <v>0</v>
      </c>
      <c r="AE437" s="71">
        <f t="shared" si="187"/>
        <v>0</v>
      </c>
      <c r="AF437" s="68">
        <f>IF(AE437&lt;=HORAS!$B$115,0,IF(AE437&lt;=HORAS!$B$116,0.25,IF(AE437&lt;=HORAS!$B$117,0.5,IF(AE437&lt;=HORAS!$B$114,0.75,1))))</f>
        <v>0</v>
      </c>
      <c r="AG437" s="67">
        <f t="shared" si="188"/>
        <v>0</v>
      </c>
      <c r="AH437" s="67">
        <f>IF(AA437&gt;=8,IF(E437&lt;HORAS!$B$97,AF437,0),0)</f>
        <v>0</v>
      </c>
      <c r="AI437" s="67">
        <f>IF(E437&gt;=HORAS!$B$97,AF437,0)</f>
        <v>0</v>
      </c>
      <c r="AJ437" s="67">
        <f t="shared" si="205"/>
        <v>0</v>
      </c>
      <c r="AK437" s="67">
        <f t="shared" si="205"/>
        <v>0</v>
      </c>
      <c r="AL437" s="71">
        <f t="shared" si="189"/>
        <v>0</v>
      </c>
      <c r="AN437" s="59">
        <f t="shared" si="190"/>
        <v>0</v>
      </c>
      <c r="AO437" s="58">
        <f>IF(H437=1,IF(D437&lt;HORAS!$B$104,HORAS!$D$104-HORAS!$B$104,HORAS!$D$104-D437),0)</f>
        <v>0</v>
      </c>
      <c r="AP437" s="58">
        <f>IF(H437=1,IF(E437&gt;HORAS!$C$104,HORAS!$C$104,E437),0)</f>
        <v>0</v>
      </c>
      <c r="AQ437" s="58">
        <f t="shared" si="191"/>
        <v>0</v>
      </c>
      <c r="AR437" s="72">
        <f t="shared" si="192"/>
        <v>0</v>
      </c>
      <c r="AS437" s="72">
        <f t="shared" si="193"/>
        <v>0</v>
      </c>
      <c r="AT437" s="68">
        <f>IF(AS437&lt;=HORAS!$B$115,0,IF(AS437&lt;=HORAS!$B$116,0.25,IF(AS437&lt;=HORAS!$B$117,0.5,IF(AS437&lt;=HORAS!$B$114,0.75,1))))</f>
        <v>0</v>
      </c>
      <c r="AU437" s="67">
        <f t="shared" si="194"/>
        <v>0</v>
      </c>
      <c r="AV437" s="59">
        <f>IF(H437=1,IF(E437&gt;HORAS!$C$104,E437-HORAS!$C$104),0)</f>
        <v>0</v>
      </c>
      <c r="AW437" s="67">
        <f t="shared" si="195"/>
        <v>0</v>
      </c>
      <c r="AX437" s="67">
        <f t="shared" si="196"/>
        <v>0</v>
      </c>
      <c r="AY437" s="68">
        <f>IF(AX437&lt;=HORAS!$B$115,0,IF(AX437&lt;=HORAS!$B$116,0.25,IF(AX437&lt;=HORAS!$B$117,0.5,IF(AX437&lt;=HORAS!$B$114,0.75,1))))</f>
        <v>0</v>
      </c>
      <c r="AZ437" s="67">
        <f t="shared" si="197"/>
        <v>0</v>
      </c>
      <c r="BA437" s="67"/>
    </row>
    <row r="438" spans="1:53" s="72" customFormat="1" hidden="1" x14ac:dyDescent="0.2">
      <c r="A438" s="64"/>
      <c r="B438" s="64"/>
      <c r="C438" s="61"/>
      <c r="D438" s="62"/>
      <c r="E438" s="63"/>
      <c r="F438" s="66">
        <f>IF(G438=1,0,IF(E438&gt;HORAS!$B$96,E438-HORAS!$B$96,))</f>
        <v>0</v>
      </c>
      <c r="G438" s="67">
        <f t="shared" si="199"/>
        <v>0</v>
      </c>
      <c r="H438" s="67">
        <f>IF(D438&gt;=HORAS!$B$103,1,0)</f>
        <v>0</v>
      </c>
      <c r="I438" s="68">
        <f t="shared" si="200"/>
        <v>0</v>
      </c>
      <c r="J438" s="68">
        <f>IF(I438&lt;=HORAS!$B$115,0,IF(I438&lt;=HORAS!$B$116,0.25,IF(I438&lt;=HORAS!$B$117,0.5,IF(I438&lt;=HORAS!$B$114,0.75,1))))</f>
        <v>0</v>
      </c>
      <c r="K438" s="69">
        <f>IF(G438=1,0,IF(E438&gt;HORAS!$B$97,E438-HORAS!$B$97,0))</f>
        <v>0</v>
      </c>
      <c r="L438" s="68">
        <f t="shared" si="201"/>
        <v>0</v>
      </c>
      <c r="M438" s="68">
        <f t="shared" si="202"/>
        <v>0</v>
      </c>
      <c r="N438" s="67">
        <f t="shared" si="203"/>
        <v>0</v>
      </c>
      <c r="O438" s="67">
        <f>IF(E438&lt;HORAS!$B$97,J438,0)</f>
        <v>0</v>
      </c>
      <c r="P438" s="67">
        <f t="shared" si="204"/>
        <v>0</v>
      </c>
      <c r="Q438" s="67">
        <f>IF(E438&gt;HORAS!$B$97,J438,0)</f>
        <v>0</v>
      </c>
      <c r="R438" s="67">
        <f t="shared" si="198"/>
        <v>0</v>
      </c>
      <c r="S438" s="67">
        <f t="shared" si="178"/>
        <v>0</v>
      </c>
      <c r="T438" s="67"/>
      <c r="U438" s="67">
        <f t="shared" si="179"/>
        <v>6</v>
      </c>
      <c r="V438" s="70" t="e">
        <f>VLOOKUP(C438,HORAS!$A$120:$A$137,1,FALSE)</f>
        <v>#N/A</v>
      </c>
      <c r="W438" s="67" t="b">
        <f t="shared" si="180"/>
        <v>1</v>
      </c>
      <c r="X438" s="59">
        <f t="shared" si="181"/>
        <v>0</v>
      </c>
      <c r="Y438" s="71">
        <f t="shared" si="182"/>
        <v>0</v>
      </c>
      <c r="Z438" s="71">
        <f t="shared" si="183"/>
        <v>0</v>
      </c>
      <c r="AA438" s="67">
        <f t="shared" si="184"/>
        <v>0</v>
      </c>
      <c r="AB438" s="67">
        <f t="shared" si="185"/>
        <v>0</v>
      </c>
      <c r="AC438" s="69">
        <f>IF(U438=7,IF(E438&gt;HORAS!$B$97,E438-HORAS!$B$97,0),IF(W438=FALSE,IF(E438&gt;HORAS!$B$97,E438-HORAS!$B$97,0),0))</f>
        <v>0</v>
      </c>
      <c r="AD438" s="71">
        <f t="shared" si="186"/>
        <v>0</v>
      </c>
      <c r="AE438" s="71">
        <f t="shared" si="187"/>
        <v>0</v>
      </c>
      <c r="AF438" s="68">
        <f>IF(AE438&lt;=HORAS!$B$115,0,IF(AE438&lt;=HORAS!$B$116,0.25,IF(AE438&lt;=HORAS!$B$117,0.5,IF(AE438&lt;=HORAS!$B$114,0.75,1))))</f>
        <v>0</v>
      </c>
      <c r="AG438" s="67">
        <f t="shared" si="188"/>
        <v>0</v>
      </c>
      <c r="AH438" s="67">
        <f>IF(AA438&gt;=8,IF(E438&lt;HORAS!$B$97,AF438,0),0)</f>
        <v>0</v>
      </c>
      <c r="AI438" s="67">
        <f>IF(E438&gt;=HORAS!$B$97,AF438,0)</f>
        <v>0</v>
      </c>
      <c r="AJ438" s="67">
        <f t="shared" si="205"/>
        <v>0</v>
      </c>
      <c r="AK438" s="67">
        <f t="shared" si="205"/>
        <v>0</v>
      </c>
      <c r="AL438" s="71">
        <f t="shared" si="189"/>
        <v>0</v>
      </c>
      <c r="AN438" s="59">
        <f t="shared" si="190"/>
        <v>0</v>
      </c>
      <c r="AO438" s="58">
        <f>IF(H438=1,IF(D438&lt;HORAS!$B$104,HORAS!$D$104-HORAS!$B$104,HORAS!$D$104-D438),0)</f>
        <v>0</v>
      </c>
      <c r="AP438" s="58">
        <f>IF(H438=1,IF(E438&gt;HORAS!$C$104,HORAS!$C$104,E438),0)</f>
        <v>0</v>
      </c>
      <c r="AQ438" s="58">
        <f t="shared" si="191"/>
        <v>0</v>
      </c>
      <c r="AR438" s="72">
        <f t="shared" si="192"/>
        <v>0</v>
      </c>
      <c r="AS438" s="72">
        <f t="shared" si="193"/>
        <v>0</v>
      </c>
      <c r="AT438" s="68">
        <f>IF(AS438&lt;=HORAS!$B$115,0,IF(AS438&lt;=HORAS!$B$116,0.25,IF(AS438&lt;=HORAS!$B$117,0.5,IF(AS438&lt;=HORAS!$B$114,0.75,1))))</f>
        <v>0</v>
      </c>
      <c r="AU438" s="67">
        <f t="shared" si="194"/>
        <v>0</v>
      </c>
      <c r="AV438" s="59">
        <f>IF(H438=1,IF(E438&gt;HORAS!$C$104,E438-HORAS!$C$104),0)</f>
        <v>0</v>
      </c>
      <c r="AW438" s="67">
        <f t="shared" si="195"/>
        <v>0</v>
      </c>
      <c r="AX438" s="67">
        <f t="shared" si="196"/>
        <v>0</v>
      </c>
      <c r="AY438" s="68">
        <f>IF(AX438&lt;=HORAS!$B$115,0,IF(AX438&lt;=HORAS!$B$116,0.25,IF(AX438&lt;=HORAS!$B$117,0.5,IF(AX438&lt;=HORAS!$B$114,0.75,1))))</f>
        <v>0</v>
      </c>
      <c r="AZ438" s="67">
        <f t="shared" si="197"/>
        <v>0</v>
      </c>
      <c r="BA438" s="67"/>
    </row>
    <row r="439" spans="1:53" s="72" customFormat="1" hidden="1" x14ac:dyDescent="0.2">
      <c r="A439" s="64"/>
      <c r="B439" s="64"/>
      <c r="C439" s="61"/>
      <c r="D439" s="62"/>
      <c r="E439" s="64"/>
      <c r="F439" s="66">
        <f>IF(G439=1,0,IF(E439&gt;HORAS!$B$96,E439-HORAS!$B$96,))</f>
        <v>0</v>
      </c>
      <c r="G439" s="67">
        <f t="shared" si="199"/>
        <v>0</v>
      </c>
      <c r="H439" s="67">
        <f>IF(D439&gt;=HORAS!$B$103,1,0)</f>
        <v>0</v>
      </c>
      <c r="I439" s="68">
        <f t="shared" si="200"/>
        <v>0</v>
      </c>
      <c r="J439" s="68">
        <f>IF(I439&lt;=HORAS!$B$115,0,IF(I439&lt;=HORAS!$B$116,0.25,IF(I439&lt;=HORAS!$B$117,0.5,IF(I439&lt;=HORAS!$B$114,0.75,1))))</f>
        <v>0</v>
      </c>
      <c r="K439" s="69">
        <f>IF(G439=1,0,IF(E439&gt;HORAS!$B$97,E439-HORAS!$B$97,0))</f>
        <v>0</v>
      </c>
      <c r="L439" s="68">
        <f t="shared" si="201"/>
        <v>0</v>
      </c>
      <c r="M439" s="68">
        <f t="shared" si="202"/>
        <v>0</v>
      </c>
      <c r="N439" s="67">
        <f t="shared" si="203"/>
        <v>0</v>
      </c>
      <c r="O439" s="67">
        <f>IF(E439&lt;HORAS!$B$97,J439,0)</f>
        <v>0</v>
      </c>
      <c r="P439" s="67">
        <f t="shared" si="204"/>
        <v>0</v>
      </c>
      <c r="Q439" s="67">
        <f>IF(E439&gt;HORAS!$B$97,J439,0)</f>
        <v>0</v>
      </c>
      <c r="R439" s="67">
        <f t="shared" si="198"/>
        <v>0</v>
      </c>
      <c r="S439" s="67">
        <f t="shared" si="178"/>
        <v>0</v>
      </c>
      <c r="T439" s="67"/>
      <c r="U439" s="67">
        <f t="shared" si="179"/>
        <v>6</v>
      </c>
      <c r="V439" s="70" t="e">
        <f>VLOOKUP(C439,HORAS!$A$120:$A$137,1,FALSE)</f>
        <v>#N/A</v>
      </c>
      <c r="W439" s="67" t="b">
        <f t="shared" si="180"/>
        <v>1</v>
      </c>
      <c r="X439" s="59">
        <f t="shared" si="181"/>
        <v>0</v>
      </c>
      <c r="Y439" s="71">
        <f t="shared" si="182"/>
        <v>0</v>
      </c>
      <c r="Z439" s="71">
        <f t="shared" si="183"/>
        <v>0</v>
      </c>
      <c r="AA439" s="67">
        <f t="shared" si="184"/>
        <v>0</v>
      </c>
      <c r="AB439" s="67">
        <f t="shared" si="185"/>
        <v>0</v>
      </c>
      <c r="AC439" s="69">
        <f>IF(U439=7,IF(E439&gt;HORAS!$B$97,E439-HORAS!$B$97,0),IF(W439=FALSE,IF(E439&gt;HORAS!$B$97,E439-HORAS!$B$97,0),0))</f>
        <v>0</v>
      </c>
      <c r="AD439" s="71">
        <f t="shared" si="186"/>
        <v>0</v>
      </c>
      <c r="AE439" s="71">
        <f t="shared" si="187"/>
        <v>0</v>
      </c>
      <c r="AF439" s="68">
        <f>IF(AE439&lt;=HORAS!$B$115,0,IF(AE439&lt;=HORAS!$B$116,0.25,IF(AE439&lt;=HORAS!$B$117,0.5,IF(AE439&lt;=HORAS!$B$114,0.75,1))))</f>
        <v>0</v>
      </c>
      <c r="AG439" s="67">
        <f t="shared" si="188"/>
        <v>0</v>
      </c>
      <c r="AH439" s="67">
        <f>IF(AA439&gt;=8,IF(E439&lt;HORAS!$B$97,AF439,0),0)</f>
        <v>0</v>
      </c>
      <c r="AI439" s="67">
        <f>IF(E439&gt;=HORAS!$B$97,AF439,0)</f>
        <v>0</v>
      </c>
      <c r="AJ439" s="67">
        <f t="shared" si="205"/>
        <v>0</v>
      </c>
      <c r="AK439" s="67">
        <f t="shared" si="205"/>
        <v>0</v>
      </c>
      <c r="AL439" s="71">
        <f t="shared" si="189"/>
        <v>0</v>
      </c>
      <c r="AN439" s="59">
        <f t="shared" si="190"/>
        <v>0</v>
      </c>
      <c r="AO439" s="58">
        <f>IF(H439=1,IF(D439&lt;HORAS!$B$104,HORAS!$D$104-HORAS!$B$104,HORAS!$D$104-D439),0)</f>
        <v>0</v>
      </c>
      <c r="AP439" s="58">
        <f>IF(H439=1,IF(E439&gt;HORAS!$C$104,HORAS!$C$104,E439),0)</f>
        <v>0</v>
      </c>
      <c r="AQ439" s="58">
        <f t="shared" si="191"/>
        <v>0</v>
      </c>
      <c r="AR439" s="72">
        <f t="shared" si="192"/>
        <v>0</v>
      </c>
      <c r="AS439" s="72">
        <f t="shared" si="193"/>
        <v>0</v>
      </c>
      <c r="AT439" s="68">
        <f>IF(AS439&lt;=HORAS!$B$115,0,IF(AS439&lt;=HORAS!$B$116,0.25,IF(AS439&lt;=HORAS!$B$117,0.5,IF(AS439&lt;=HORAS!$B$114,0.75,1))))</f>
        <v>0</v>
      </c>
      <c r="AU439" s="67">
        <f t="shared" si="194"/>
        <v>0</v>
      </c>
      <c r="AV439" s="59">
        <f>IF(H439=1,IF(E439&gt;HORAS!$C$104,E439-HORAS!$C$104),0)</f>
        <v>0</v>
      </c>
      <c r="AW439" s="67">
        <f t="shared" si="195"/>
        <v>0</v>
      </c>
      <c r="AX439" s="67">
        <f t="shared" si="196"/>
        <v>0</v>
      </c>
      <c r="AY439" s="68">
        <f>IF(AX439&lt;=HORAS!$B$115,0,IF(AX439&lt;=HORAS!$B$116,0.25,IF(AX439&lt;=HORAS!$B$117,0.5,IF(AX439&lt;=HORAS!$B$114,0.75,1))))</f>
        <v>0</v>
      </c>
      <c r="AZ439" s="67">
        <f t="shared" si="197"/>
        <v>0</v>
      </c>
      <c r="BA439" s="67"/>
    </row>
    <row r="440" spans="1:53" s="72" customFormat="1" hidden="1" x14ac:dyDescent="0.2">
      <c r="A440" s="64"/>
      <c r="B440" s="64"/>
      <c r="C440" s="61"/>
      <c r="D440" s="62"/>
      <c r="E440" s="59"/>
      <c r="F440" s="66">
        <f>IF(G440=1,0,IF(E440&gt;HORAS!$B$96,E440-HORAS!$B$96,))</f>
        <v>0</v>
      </c>
      <c r="G440" s="67">
        <f t="shared" si="199"/>
        <v>0</v>
      </c>
      <c r="H440" s="67">
        <f>IF(D440&gt;=HORAS!$B$103,1,0)</f>
        <v>0</v>
      </c>
      <c r="I440" s="68">
        <f t="shared" si="200"/>
        <v>0</v>
      </c>
      <c r="J440" s="68">
        <f>IF(I440&lt;=HORAS!$B$115,0,IF(I440&lt;=HORAS!$B$116,0.25,IF(I440&lt;=HORAS!$B$117,0.5,IF(I440&lt;=HORAS!$B$114,0.75,1))))</f>
        <v>0</v>
      </c>
      <c r="K440" s="69">
        <f>IF(G440=1,0,IF(E440&gt;HORAS!$B$97,E440-HORAS!$B$97,0))</f>
        <v>0</v>
      </c>
      <c r="L440" s="68">
        <f t="shared" si="201"/>
        <v>0</v>
      </c>
      <c r="M440" s="68">
        <f t="shared" si="202"/>
        <v>0</v>
      </c>
      <c r="N440" s="67">
        <f t="shared" si="203"/>
        <v>0</v>
      </c>
      <c r="O440" s="67">
        <f>IF(E440&lt;HORAS!$B$97,J440,0)</f>
        <v>0</v>
      </c>
      <c r="P440" s="67">
        <f t="shared" si="204"/>
        <v>0</v>
      </c>
      <c r="Q440" s="67">
        <f>IF(E440&gt;HORAS!$B$97,J440,0)</f>
        <v>0</v>
      </c>
      <c r="R440" s="67">
        <f t="shared" si="198"/>
        <v>0</v>
      </c>
      <c r="S440" s="67">
        <f t="shared" si="178"/>
        <v>0</v>
      </c>
      <c r="T440" s="67"/>
      <c r="U440" s="67">
        <f t="shared" si="179"/>
        <v>6</v>
      </c>
      <c r="V440" s="70" t="e">
        <f>VLOOKUP(C440,HORAS!$A$120:$A$137,1,FALSE)</f>
        <v>#N/A</v>
      </c>
      <c r="W440" s="67" t="b">
        <f t="shared" si="180"/>
        <v>1</v>
      </c>
      <c r="X440" s="59">
        <f t="shared" si="181"/>
        <v>0</v>
      </c>
      <c r="Y440" s="71">
        <f t="shared" si="182"/>
        <v>0</v>
      </c>
      <c r="Z440" s="71">
        <f t="shared" si="183"/>
        <v>0</v>
      </c>
      <c r="AA440" s="67">
        <f t="shared" si="184"/>
        <v>0</v>
      </c>
      <c r="AB440" s="67">
        <f t="shared" si="185"/>
        <v>0</v>
      </c>
      <c r="AC440" s="69">
        <f>IF(U440=7,IF(E440&gt;HORAS!$B$97,E440-HORAS!$B$97,0),IF(W440=FALSE,IF(E440&gt;HORAS!$B$97,E440-HORAS!$B$97,0),0))</f>
        <v>0</v>
      </c>
      <c r="AD440" s="71">
        <f t="shared" si="186"/>
        <v>0</v>
      </c>
      <c r="AE440" s="71">
        <f t="shared" si="187"/>
        <v>0</v>
      </c>
      <c r="AF440" s="68">
        <f>IF(AE440&lt;=HORAS!$B$115,0,IF(AE440&lt;=HORAS!$B$116,0.25,IF(AE440&lt;=HORAS!$B$117,0.5,IF(AE440&lt;=HORAS!$B$114,0.75,1))))</f>
        <v>0</v>
      </c>
      <c r="AG440" s="67">
        <f t="shared" si="188"/>
        <v>0</v>
      </c>
      <c r="AH440" s="67">
        <f>IF(AA440&gt;=8,IF(E440&lt;HORAS!$B$97,AF440,0),0)</f>
        <v>0</v>
      </c>
      <c r="AI440" s="67">
        <f>IF(E440&gt;=HORAS!$B$97,AF440,0)</f>
        <v>0</v>
      </c>
      <c r="AJ440" s="67">
        <f t="shared" si="205"/>
        <v>0</v>
      </c>
      <c r="AK440" s="67">
        <f t="shared" si="205"/>
        <v>0</v>
      </c>
      <c r="AL440" s="71">
        <f t="shared" si="189"/>
        <v>0</v>
      </c>
      <c r="AN440" s="59">
        <f t="shared" si="190"/>
        <v>0</v>
      </c>
      <c r="AO440" s="58">
        <f>IF(H440=1,IF(D440&lt;HORAS!$B$104,HORAS!$D$104-HORAS!$B$104,HORAS!$D$104-D440),0)</f>
        <v>0</v>
      </c>
      <c r="AP440" s="58">
        <f>IF(H440=1,IF(E440&gt;HORAS!$C$104,HORAS!$C$104,E440),0)</f>
        <v>0</v>
      </c>
      <c r="AQ440" s="58">
        <f t="shared" si="191"/>
        <v>0</v>
      </c>
      <c r="AR440" s="72">
        <f t="shared" si="192"/>
        <v>0</v>
      </c>
      <c r="AS440" s="72">
        <f t="shared" si="193"/>
        <v>0</v>
      </c>
      <c r="AT440" s="68">
        <f>IF(AS440&lt;=HORAS!$B$115,0,IF(AS440&lt;=HORAS!$B$116,0.25,IF(AS440&lt;=HORAS!$B$117,0.5,IF(AS440&lt;=HORAS!$B$114,0.75,1))))</f>
        <v>0</v>
      </c>
      <c r="AU440" s="67">
        <f t="shared" si="194"/>
        <v>0</v>
      </c>
      <c r="AV440" s="59">
        <f>IF(H440=1,IF(E440&gt;HORAS!$C$104,E440-HORAS!$C$104),0)</f>
        <v>0</v>
      </c>
      <c r="AW440" s="67">
        <f t="shared" si="195"/>
        <v>0</v>
      </c>
      <c r="AX440" s="67">
        <f t="shared" si="196"/>
        <v>0</v>
      </c>
      <c r="AY440" s="68">
        <f>IF(AX440&lt;=HORAS!$B$115,0,IF(AX440&lt;=HORAS!$B$116,0.25,IF(AX440&lt;=HORAS!$B$117,0.5,IF(AX440&lt;=HORAS!$B$114,0.75,1))))</f>
        <v>0</v>
      </c>
      <c r="AZ440" s="67">
        <f t="shared" si="197"/>
        <v>0</v>
      </c>
      <c r="BA440" s="67"/>
    </row>
    <row r="441" spans="1:53" s="72" customFormat="1" hidden="1" x14ac:dyDescent="0.2">
      <c r="A441" s="64"/>
      <c r="B441" s="64"/>
      <c r="C441" s="61"/>
      <c r="D441" s="62"/>
      <c r="E441" s="59"/>
      <c r="F441" s="66">
        <f>IF(G441=1,0,IF(E441&gt;HORAS!$B$96,E441-HORAS!$B$96,))</f>
        <v>0</v>
      </c>
      <c r="G441" s="67">
        <f t="shared" si="199"/>
        <v>0</v>
      </c>
      <c r="H441" s="67">
        <f>IF(D441&gt;=HORAS!$B$103,1,0)</f>
        <v>0</v>
      </c>
      <c r="I441" s="68">
        <f t="shared" si="200"/>
        <v>0</v>
      </c>
      <c r="J441" s="68">
        <f>IF(I441&lt;=HORAS!$B$115,0,IF(I441&lt;=HORAS!$B$116,0.25,IF(I441&lt;=HORAS!$B$117,0.5,IF(I441&lt;=HORAS!$B$114,0.75,1))))</f>
        <v>0</v>
      </c>
      <c r="K441" s="69">
        <f>IF(G441=1,0,IF(E441&gt;HORAS!$B$97,E441-HORAS!$B$97,0))</f>
        <v>0</v>
      </c>
      <c r="L441" s="68">
        <f t="shared" si="201"/>
        <v>0</v>
      </c>
      <c r="M441" s="68">
        <f t="shared" si="202"/>
        <v>0</v>
      </c>
      <c r="N441" s="67">
        <f t="shared" si="203"/>
        <v>0</v>
      </c>
      <c r="O441" s="67">
        <f>IF(E441&lt;HORAS!$B$97,J441,0)</f>
        <v>0</v>
      </c>
      <c r="P441" s="67">
        <f t="shared" si="204"/>
        <v>0</v>
      </c>
      <c r="Q441" s="67">
        <f>IF(E441&gt;HORAS!$B$97,J441,0)</f>
        <v>0</v>
      </c>
      <c r="R441" s="67">
        <f t="shared" si="198"/>
        <v>0</v>
      </c>
      <c r="S441" s="67">
        <f t="shared" si="178"/>
        <v>0</v>
      </c>
      <c r="T441" s="67"/>
      <c r="U441" s="67">
        <f t="shared" si="179"/>
        <v>6</v>
      </c>
      <c r="V441" s="70" t="e">
        <f>VLOOKUP(C441,HORAS!$A$120:$A$137,1,FALSE)</f>
        <v>#N/A</v>
      </c>
      <c r="W441" s="67" t="b">
        <f t="shared" si="180"/>
        <v>1</v>
      </c>
      <c r="X441" s="59">
        <f t="shared" si="181"/>
        <v>0</v>
      </c>
      <c r="Y441" s="71">
        <f t="shared" si="182"/>
        <v>0</v>
      </c>
      <c r="Z441" s="71">
        <f t="shared" si="183"/>
        <v>0</v>
      </c>
      <c r="AA441" s="67">
        <f t="shared" si="184"/>
        <v>0</v>
      </c>
      <c r="AB441" s="67">
        <f t="shared" si="185"/>
        <v>0</v>
      </c>
      <c r="AC441" s="69">
        <f>IF(U441=7,IF(E441&gt;HORAS!$B$97,E441-HORAS!$B$97,0),IF(W441=FALSE,IF(E441&gt;HORAS!$B$97,E441-HORAS!$B$97,0),0))</f>
        <v>0</v>
      </c>
      <c r="AD441" s="71">
        <f t="shared" si="186"/>
        <v>0</v>
      </c>
      <c r="AE441" s="71">
        <f t="shared" si="187"/>
        <v>0</v>
      </c>
      <c r="AF441" s="68">
        <f>IF(AE441&lt;=HORAS!$B$115,0,IF(AE441&lt;=HORAS!$B$116,0.25,IF(AE441&lt;=HORAS!$B$117,0.5,IF(AE441&lt;=HORAS!$B$114,0.75,1))))</f>
        <v>0</v>
      </c>
      <c r="AG441" s="67">
        <f t="shared" si="188"/>
        <v>0</v>
      </c>
      <c r="AH441" s="67">
        <f>IF(AA441&gt;=8,IF(E441&lt;HORAS!$B$97,AF441,0),0)</f>
        <v>0</v>
      </c>
      <c r="AI441" s="67">
        <f>IF(E441&gt;=HORAS!$B$97,AF441,0)</f>
        <v>0</v>
      </c>
      <c r="AJ441" s="67">
        <f t="shared" si="205"/>
        <v>0</v>
      </c>
      <c r="AK441" s="67">
        <f t="shared" si="205"/>
        <v>0</v>
      </c>
      <c r="AL441" s="71">
        <f t="shared" si="189"/>
        <v>0</v>
      </c>
      <c r="AN441" s="59">
        <f t="shared" si="190"/>
        <v>0</v>
      </c>
      <c r="AO441" s="58">
        <f>IF(H441=1,IF(D441&lt;HORAS!$B$104,HORAS!$D$104-HORAS!$B$104,HORAS!$D$104-D441),0)</f>
        <v>0</v>
      </c>
      <c r="AP441" s="58">
        <f>IF(H441=1,IF(E441&gt;HORAS!$C$104,HORAS!$C$104,E441),0)</f>
        <v>0</v>
      </c>
      <c r="AQ441" s="58">
        <f t="shared" si="191"/>
        <v>0</v>
      </c>
      <c r="AR441" s="72">
        <f t="shared" si="192"/>
        <v>0</v>
      </c>
      <c r="AS441" s="72">
        <f t="shared" si="193"/>
        <v>0</v>
      </c>
      <c r="AT441" s="68">
        <f>IF(AS441&lt;=HORAS!$B$115,0,IF(AS441&lt;=HORAS!$B$116,0.25,IF(AS441&lt;=HORAS!$B$117,0.5,IF(AS441&lt;=HORAS!$B$114,0.75,1))))</f>
        <v>0</v>
      </c>
      <c r="AU441" s="67">
        <f t="shared" si="194"/>
        <v>0</v>
      </c>
      <c r="AV441" s="59">
        <f>IF(H441=1,IF(E441&gt;HORAS!$C$104,E441-HORAS!$C$104),0)</f>
        <v>0</v>
      </c>
      <c r="AW441" s="67">
        <f t="shared" si="195"/>
        <v>0</v>
      </c>
      <c r="AX441" s="67">
        <f t="shared" si="196"/>
        <v>0</v>
      </c>
      <c r="AY441" s="68">
        <f>IF(AX441&lt;=HORAS!$B$115,0,IF(AX441&lt;=HORAS!$B$116,0.25,IF(AX441&lt;=HORAS!$B$117,0.5,IF(AX441&lt;=HORAS!$B$114,0.75,1))))</f>
        <v>0</v>
      </c>
      <c r="AZ441" s="67">
        <f t="shared" si="197"/>
        <v>0</v>
      </c>
      <c r="BA441" s="67"/>
    </row>
    <row r="442" spans="1:53" s="72" customFormat="1" hidden="1" x14ac:dyDescent="0.2">
      <c r="A442" s="64"/>
      <c r="B442" s="64"/>
      <c r="C442" s="61"/>
      <c r="D442" s="62"/>
      <c r="E442" s="59"/>
      <c r="F442" s="66">
        <f>IF(G442=1,0,IF(E442&gt;HORAS!$B$96,E442-HORAS!$B$96,))</f>
        <v>0</v>
      </c>
      <c r="G442" s="67">
        <f t="shared" si="199"/>
        <v>0</v>
      </c>
      <c r="H442" s="67">
        <f>IF(D442&gt;=HORAS!$B$103,1,0)</f>
        <v>0</v>
      </c>
      <c r="I442" s="68">
        <f t="shared" si="200"/>
        <v>0</v>
      </c>
      <c r="J442" s="68">
        <f>IF(I442&lt;=HORAS!$B$115,0,IF(I442&lt;=HORAS!$B$116,0.25,IF(I442&lt;=HORAS!$B$117,0.5,IF(I442&lt;=HORAS!$B$114,0.75,1))))</f>
        <v>0</v>
      </c>
      <c r="K442" s="69">
        <f>IF(G442=1,0,IF(E442&gt;HORAS!$B$97,E442-HORAS!$B$97,0))</f>
        <v>0</v>
      </c>
      <c r="L442" s="68">
        <f t="shared" si="201"/>
        <v>0</v>
      </c>
      <c r="M442" s="68">
        <f t="shared" si="202"/>
        <v>0</v>
      </c>
      <c r="N442" s="67">
        <f t="shared" si="203"/>
        <v>0</v>
      </c>
      <c r="O442" s="67">
        <f>IF(E442&lt;HORAS!$B$97,J442,0)</f>
        <v>0</v>
      </c>
      <c r="P442" s="67">
        <f t="shared" si="204"/>
        <v>0</v>
      </c>
      <c r="Q442" s="67">
        <f>IF(E442&gt;HORAS!$B$97,J442,0)</f>
        <v>0</v>
      </c>
      <c r="R442" s="67">
        <f t="shared" si="198"/>
        <v>0</v>
      </c>
      <c r="S442" s="67">
        <f t="shared" si="178"/>
        <v>0</v>
      </c>
      <c r="T442" s="67"/>
      <c r="U442" s="67">
        <f t="shared" si="179"/>
        <v>6</v>
      </c>
      <c r="V442" s="70" t="e">
        <f>VLOOKUP(C442,HORAS!$A$120:$A$137,1,FALSE)</f>
        <v>#N/A</v>
      </c>
      <c r="W442" s="67" t="b">
        <f t="shared" si="180"/>
        <v>1</v>
      </c>
      <c r="X442" s="59">
        <f t="shared" si="181"/>
        <v>0</v>
      </c>
      <c r="Y442" s="71">
        <f t="shared" si="182"/>
        <v>0</v>
      </c>
      <c r="Z442" s="71">
        <f t="shared" si="183"/>
        <v>0</v>
      </c>
      <c r="AA442" s="67">
        <f t="shared" si="184"/>
        <v>0</v>
      </c>
      <c r="AB442" s="67">
        <f t="shared" si="185"/>
        <v>0</v>
      </c>
      <c r="AC442" s="69">
        <f>IF(U442=7,IF(E442&gt;HORAS!$B$97,E442-HORAS!$B$97,0),IF(W442=FALSE,IF(E442&gt;HORAS!$B$97,E442-HORAS!$B$97,0),0))</f>
        <v>0</v>
      </c>
      <c r="AD442" s="71">
        <f t="shared" si="186"/>
        <v>0</v>
      </c>
      <c r="AE442" s="71">
        <f t="shared" si="187"/>
        <v>0</v>
      </c>
      <c r="AF442" s="68">
        <f>IF(AE442&lt;=HORAS!$B$115,0,IF(AE442&lt;=HORAS!$B$116,0.25,IF(AE442&lt;=HORAS!$B$117,0.5,IF(AE442&lt;=HORAS!$B$114,0.75,1))))</f>
        <v>0</v>
      </c>
      <c r="AG442" s="67">
        <f t="shared" si="188"/>
        <v>0</v>
      </c>
      <c r="AH442" s="67">
        <f>IF(AA442&gt;=8,IF(E442&lt;HORAS!$B$97,AF442,0),0)</f>
        <v>0</v>
      </c>
      <c r="AI442" s="67">
        <f>IF(E442&gt;=HORAS!$B$97,AF442,0)</f>
        <v>0</v>
      </c>
      <c r="AJ442" s="67">
        <f t="shared" si="205"/>
        <v>0</v>
      </c>
      <c r="AK442" s="67">
        <f t="shared" si="205"/>
        <v>0</v>
      </c>
      <c r="AL442" s="71">
        <f t="shared" si="189"/>
        <v>0</v>
      </c>
      <c r="AN442" s="59">
        <f t="shared" si="190"/>
        <v>0</v>
      </c>
      <c r="AO442" s="58">
        <f>IF(H442=1,IF(D442&lt;HORAS!$B$104,HORAS!$D$104-HORAS!$B$104,HORAS!$D$104-D442),0)</f>
        <v>0</v>
      </c>
      <c r="AP442" s="58">
        <f>IF(H442=1,IF(E442&gt;HORAS!$C$104,HORAS!$C$104,E442),0)</f>
        <v>0</v>
      </c>
      <c r="AQ442" s="58">
        <f t="shared" si="191"/>
        <v>0</v>
      </c>
      <c r="AR442" s="72">
        <f t="shared" si="192"/>
        <v>0</v>
      </c>
      <c r="AS442" s="72">
        <f t="shared" si="193"/>
        <v>0</v>
      </c>
      <c r="AT442" s="68">
        <f>IF(AS442&lt;=HORAS!$B$115,0,IF(AS442&lt;=HORAS!$B$116,0.25,IF(AS442&lt;=HORAS!$B$117,0.5,IF(AS442&lt;=HORAS!$B$114,0.75,1))))</f>
        <v>0</v>
      </c>
      <c r="AU442" s="67">
        <f t="shared" si="194"/>
        <v>0</v>
      </c>
      <c r="AV442" s="59">
        <f>IF(H442=1,IF(E442&gt;HORAS!$C$104,E442-HORAS!$C$104),0)</f>
        <v>0</v>
      </c>
      <c r="AW442" s="67">
        <f t="shared" si="195"/>
        <v>0</v>
      </c>
      <c r="AX442" s="67">
        <f t="shared" si="196"/>
        <v>0</v>
      </c>
      <c r="AY442" s="68">
        <f>IF(AX442&lt;=HORAS!$B$115,0,IF(AX442&lt;=HORAS!$B$116,0.25,IF(AX442&lt;=HORAS!$B$117,0.5,IF(AX442&lt;=HORAS!$B$114,0.75,1))))</f>
        <v>0</v>
      </c>
      <c r="AZ442" s="67">
        <f t="shared" si="197"/>
        <v>0</v>
      </c>
      <c r="BA442" s="67"/>
    </row>
    <row r="443" spans="1:53" s="72" customFormat="1" hidden="1" x14ac:dyDescent="0.2">
      <c r="A443" s="64"/>
      <c r="B443" s="64"/>
      <c r="C443" s="61"/>
      <c r="D443" s="62"/>
      <c r="E443" s="59"/>
      <c r="F443" s="66">
        <f>IF(G443=1,0,IF(E443&gt;HORAS!$B$96,E443-HORAS!$B$96,))</f>
        <v>0</v>
      </c>
      <c r="G443" s="67">
        <f t="shared" si="199"/>
        <v>0</v>
      </c>
      <c r="H443" s="67">
        <f>IF(D443&gt;=HORAS!$B$103,1,0)</f>
        <v>0</v>
      </c>
      <c r="I443" s="68">
        <f t="shared" si="200"/>
        <v>0</v>
      </c>
      <c r="J443" s="68">
        <f>IF(I443&lt;=HORAS!$B$115,0,IF(I443&lt;=HORAS!$B$116,0.25,IF(I443&lt;=HORAS!$B$117,0.5,IF(I443&lt;=HORAS!$B$114,0.75,1))))</f>
        <v>0</v>
      </c>
      <c r="K443" s="69">
        <f>IF(G443=1,0,IF(E443&gt;HORAS!$B$97,E443-HORAS!$B$97,0))</f>
        <v>0</v>
      </c>
      <c r="L443" s="68">
        <f t="shared" si="201"/>
        <v>0</v>
      </c>
      <c r="M443" s="68">
        <f t="shared" si="202"/>
        <v>0</v>
      </c>
      <c r="N443" s="67">
        <f t="shared" si="203"/>
        <v>0</v>
      </c>
      <c r="O443" s="67">
        <f>IF(E443&lt;HORAS!$B$97,J443,0)</f>
        <v>0</v>
      </c>
      <c r="P443" s="67">
        <f t="shared" si="204"/>
        <v>0</v>
      </c>
      <c r="Q443" s="67">
        <f>IF(E443&gt;HORAS!$B$97,J443,0)</f>
        <v>0</v>
      </c>
      <c r="R443" s="67">
        <f t="shared" si="198"/>
        <v>0</v>
      </c>
      <c r="S443" s="67">
        <f t="shared" si="178"/>
        <v>0</v>
      </c>
      <c r="T443" s="67"/>
      <c r="U443" s="67">
        <f t="shared" si="179"/>
        <v>6</v>
      </c>
      <c r="V443" s="70" t="e">
        <f>VLOOKUP(C443,HORAS!$A$120:$A$137,1,FALSE)</f>
        <v>#N/A</v>
      </c>
      <c r="W443" s="67" t="b">
        <f t="shared" si="180"/>
        <v>1</v>
      </c>
      <c r="X443" s="59">
        <f t="shared" si="181"/>
        <v>0</v>
      </c>
      <c r="Y443" s="71">
        <f t="shared" si="182"/>
        <v>0</v>
      </c>
      <c r="Z443" s="71">
        <f t="shared" si="183"/>
        <v>0</v>
      </c>
      <c r="AA443" s="67">
        <f t="shared" si="184"/>
        <v>0</v>
      </c>
      <c r="AB443" s="67">
        <f t="shared" si="185"/>
        <v>0</v>
      </c>
      <c r="AC443" s="69">
        <f>IF(U443=7,IF(E443&gt;HORAS!$B$97,E443-HORAS!$B$97,0),IF(W443=FALSE,IF(E443&gt;HORAS!$B$97,E443-HORAS!$B$97,0),0))</f>
        <v>0</v>
      </c>
      <c r="AD443" s="71">
        <f t="shared" si="186"/>
        <v>0</v>
      </c>
      <c r="AE443" s="71">
        <f t="shared" si="187"/>
        <v>0</v>
      </c>
      <c r="AF443" s="68">
        <f>IF(AE443&lt;=HORAS!$B$115,0,IF(AE443&lt;=HORAS!$B$116,0.25,IF(AE443&lt;=HORAS!$B$117,0.5,IF(AE443&lt;=HORAS!$B$114,0.75,1))))</f>
        <v>0</v>
      </c>
      <c r="AG443" s="67">
        <f t="shared" si="188"/>
        <v>0</v>
      </c>
      <c r="AH443" s="67">
        <f>IF(AA443&gt;=8,IF(E443&lt;HORAS!$B$97,AF443,0),0)</f>
        <v>0</v>
      </c>
      <c r="AI443" s="67">
        <f>IF(E443&gt;=HORAS!$B$97,AF443,0)</f>
        <v>0</v>
      </c>
      <c r="AJ443" s="67">
        <f t="shared" si="205"/>
        <v>0</v>
      </c>
      <c r="AK443" s="67">
        <f t="shared" si="205"/>
        <v>0</v>
      </c>
      <c r="AL443" s="71">
        <f t="shared" si="189"/>
        <v>0</v>
      </c>
      <c r="AN443" s="59">
        <f t="shared" si="190"/>
        <v>0</v>
      </c>
      <c r="AO443" s="58">
        <f>IF(H443=1,IF(D443&lt;HORAS!$B$104,HORAS!$D$104-HORAS!$B$104,HORAS!$D$104-D443),0)</f>
        <v>0</v>
      </c>
      <c r="AP443" s="58">
        <f>IF(H443=1,IF(E443&gt;HORAS!$C$104,HORAS!$C$104,E443),0)</f>
        <v>0</v>
      </c>
      <c r="AQ443" s="58">
        <f t="shared" si="191"/>
        <v>0</v>
      </c>
      <c r="AR443" s="72">
        <f t="shared" si="192"/>
        <v>0</v>
      </c>
      <c r="AS443" s="72">
        <f t="shared" si="193"/>
        <v>0</v>
      </c>
      <c r="AT443" s="68">
        <f>IF(AS443&lt;=HORAS!$B$115,0,IF(AS443&lt;=HORAS!$B$116,0.25,IF(AS443&lt;=HORAS!$B$117,0.5,IF(AS443&lt;=HORAS!$B$114,0.75,1))))</f>
        <v>0</v>
      </c>
      <c r="AU443" s="67">
        <f t="shared" si="194"/>
        <v>0</v>
      </c>
      <c r="AV443" s="59">
        <f>IF(H443=1,IF(E443&gt;HORAS!$C$104,E443-HORAS!$C$104),0)</f>
        <v>0</v>
      </c>
      <c r="AW443" s="67">
        <f t="shared" si="195"/>
        <v>0</v>
      </c>
      <c r="AX443" s="67">
        <f t="shared" si="196"/>
        <v>0</v>
      </c>
      <c r="AY443" s="68">
        <f>IF(AX443&lt;=HORAS!$B$115,0,IF(AX443&lt;=HORAS!$B$116,0.25,IF(AX443&lt;=HORAS!$B$117,0.5,IF(AX443&lt;=HORAS!$B$114,0.75,1))))</f>
        <v>0</v>
      </c>
      <c r="AZ443" s="67">
        <f t="shared" si="197"/>
        <v>0</v>
      </c>
      <c r="BA443" s="67"/>
    </row>
    <row r="444" spans="1:53" s="72" customFormat="1" hidden="1" x14ac:dyDescent="0.2">
      <c r="A444" s="64"/>
      <c r="B444" s="64"/>
      <c r="C444" s="61"/>
      <c r="D444" s="62"/>
      <c r="E444" s="59"/>
      <c r="F444" s="66">
        <f>IF(G444=1,0,IF(E444&gt;HORAS!$B$96,E444-HORAS!$B$96,))</f>
        <v>0</v>
      </c>
      <c r="G444" s="67">
        <f t="shared" si="199"/>
        <v>0</v>
      </c>
      <c r="H444" s="67">
        <f>IF(D444&gt;=HORAS!$B$103,1,0)</f>
        <v>0</v>
      </c>
      <c r="I444" s="68">
        <f t="shared" si="200"/>
        <v>0</v>
      </c>
      <c r="J444" s="68">
        <f>IF(I444&lt;=HORAS!$B$115,0,IF(I444&lt;=HORAS!$B$116,0.25,IF(I444&lt;=HORAS!$B$117,0.5,IF(I444&lt;=HORAS!$B$114,0.75,1))))</f>
        <v>0</v>
      </c>
      <c r="K444" s="69">
        <f>IF(G444=1,0,IF(E444&gt;HORAS!$B$97,E444-HORAS!$B$97,0))</f>
        <v>0</v>
      </c>
      <c r="L444" s="68">
        <f t="shared" si="201"/>
        <v>0</v>
      </c>
      <c r="M444" s="68">
        <f t="shared" si="202"/>
        <v>0</v>
      </c>
      <c r="N444" s="67">
        <f t="shared" si="203"/>
        <v>0</v>
      </c>
      <c r="O444" s="67">
        <f>IF(E444&lt;HORAS!$B$97,J444,0)</f>
        <v>0</v>
      </c>
      <c r="P444" s="67">
        <f t="shared" si="204"/>
        <v>0</v>
      </c>
      <c r="Q444" s="67">
        <f>IF(E444&gt;HORAS!$B$97,J444,0)</f>
        <v>0</v>
      </c>
      <c r="R444" s="67">
        <f t="shared" si="198"/>
        <v>0</v>
      </c>
      <c r="S444" s="67">
        <f t="shared" si="178"/>
        <v>0</v>
      </c>
      <c r="T444" s="67"/>
      <c r="U444" s="67">
        <f t="shared" si="179"/>
        <v>6</v>
      </c>
      <c r="V444" s="70" t="e">
        <f>VLOOKUP(C444,HORAS!$A$120:$A$137,1,FALSE)</f>
        <v>#N/A</v>
      </c>
      <c r="W444" s="67" t="b">
        <f t="shared" si="180"/>
        <v>1</v>
      </c>
      <c r="X444" s="59">
        <f t="shared" si="181"/>
        <v>0</v>
      </c>
      <c r="Y444" s="71">
        <f t="shared" si="182"/>
        <v>0</v>
      </c>
      <c r="Z444" s="71">
        <f t="shared" si="183"/>
        <v>0</v>
      </c>
      <c r="AA444" s="67">
        <f t="shared" si="184"/>
        <v>0</v>
      </c>
      <c r="AB444" s="67">
        <f t="shared" si="185"/>
        <v>0</v>
      </c>
      <c r="AC444" s="69">
        <f>IF(U444=7,IF(E444&gt;HORAS!$B$97,E444-HORAS!$B$97,0),IF(W444=FALSE,IF(E444&gt;HORAS!$B$97,E444-HORAS!$B$97,0),0))</f>
        <v>0</v>
      </c>
      <c r="AD444" s="71">
        <f t="shared" si="186"/>
        <v>0</v>
      </c>
      <c r="AE444" s="71">
        <f t="shared" si="187"/>
        <v>0</v>
      </c>
      <c r="AF444" s="68">
        <f>IF(AE444&lt;=HORAS!$B$115,0,IF(AE444&lt;=HORAS!$B$116,0.25,IF(AE444&lt;=HORAS!$B$117,0.5,IF(AE444&lt;=HORAS!$B$114,0.75,1))))</f>
        <v>0</v>
      </c>
      <c r="AG444" s="67">
        <f t="shared" si="188"/>
        <v>0</v>
      </c>
      <c r="AH444" s="67">
        <f>IF(AA444&gt;=8,IF(E444&lt;HORAS!$B$97,AF444,0),0)</f>
        <v>0</v>
      </c>
      <c r="AI444" s="67">
        <f>IF(E444&gt;=HORAS!$B$97,AF444,0)</f>
        <v>0</v>
      </c>
      <c r="AJ444" s="67">
        <f t="shared" si="205"/>
        <v>0</v>
      </c>
      <c r="AK444" s="67">
        <f t="shared" si="205"/>
        <v>0</v>
      </c>
      <c r="AL444" s="71">
        <f t="shared" si="189"/>
        <v>0</v>
      </c>
      <c r="AN444" s="59">
        <f t="shared" si="190"/>
        <v>0</v>
      </c>
      <c r="AO444" s="58">
        <f>IF(H444=1,IF(D444&lt;HORAS!$B$104,HORAS!$D$104-HORAS!$B$104,HORAS!$D$104-D444),0)</f>
        <v>0</v>
      </c>
      <c r="AP444" s="58">
        <f>IF(H444=1,IF(E444&gt;HORAS!$C$104,HORAS!$C$104,E444),0)</f>
        <v>0</v>
      </c>
      <c r="AQ444" s="58">
        <f t="shared" si="191"/>
        <v>0</v>
      </c>
      <c r="AR444" s="72">
        <f t="shared" si="192"/>
        <v>0</v>
      </c>
      <c r="AS444" s="72">
        <f t="shared" si="193"/>
        <v>0</v>
      </c>
      <c r="AT444" s="68">
        <f>IF(AS444&lt;=HORAS!$B$115,0,IF(AS444&lt;=HORAS!$B$116,0.25,IF(AS444&lt;=HORAS!$B$117,0.5,IF(AS444&lt;=HORAS!$B$114,0.75,1))))</f>
        <v>0</v>
      </c>
      <c r="AU444" s="67">
        <f t="shared" si="194"/>
        <v>0</v>
      </c>
      <c r="AV444" s="59">
        <f>IF(H444=1,IF(E444&gt;HORAS!$C$104,E444-HORAS!$C$104),0)</f>
        <v>0</v>
      </c>
      <c r="AW444" s="67">
        <f t="shared" si="195"/>
        <v>0</v>
      </c>
      <c r="AX444" s="67">
        <f t="shared" si="196"/>
        <v>0</v>
      </c>
      <c r="AY444" s="68">
        <f>IF(AX444&lt;=HORAS!$B$115,0,IF(AX444&lt;=HORAS!$B$116,0.25,IF(AX444&lt;=HORAS!$B$117,0.5,IF(AX444&lt;=HORAS!$B$114,0.75,1))))</f>
        <v>0</v>
      </c>
      <c r="AZ444" s="67">
        <f t="shared" si="197"/>
        <v>0</v>
      </c>
      <c r="BA444" s="67"/>
    </row>
    <row r="445" spans="1:53" s="72" customFormat="1" hidden="1" x14ac:dyDescent="0.2">
      <c r="A445" s="64"/>
      <c r="B445" s="64"/>
      <c r="C445" s="61"/>
      <c r="D445" s="62"/>
      <c r="E445" s="59"/>
      <c r="F445" s="66">
        <f>IF(G445=1,0,IF(E445&gt;HORAS!$B$96,E445-HORAS!$B$96,))</f>
        <v>0</v>
      </c>
      <c r="G445" s="67">
        <f t="shared" si="199"/>
        <v>0</v>
      </c>
      <c r="H445" s="67">
        <f>IF(D445&gt;=HORAS!$B$103,1,0)</f>
        <v>0</v>
      </c>
      <c r="I445" s="68">
        <f t="shared" si="200"/>
        <v>0</v>
      </c>
      <c r="J445" s="68">
        <f>IF(I445&lt;=HORAS!$B$115,0,IF(I445&lt;=HORAS!$B$116,0.25,IF(I445&lt;=HORAS!$B$117,0.5,IF(I445&lt;=HORAS!$B$114,0.75,1))))</f>
        <v>0</v>
      </c>
      <c r="K445" s="69">
        <f>IF(G445=1,0,IF(E445&gt;HORAS!$B$97,E445-HORAS!$B$97,0))</f>
        <v>0</v>
      </c>
      <c r="L445" s="68">
        <f t="shared" si="201"/>
        <v>0</v>
      </c>
      <c r="M445" s="68">
        <f t="shared" si="202"/>
        <v>0</v>
      </c>
      <c r="N445" s="67">
        <f t="shared" si="203"/>
        <v>0</v>
      </c>
      <c r="O445" s="67">
        <f>IF(E445&lt;HORAS!$B$97,J445,0)</f>
        <v>0</v>
      </c>
      <c r="P445" s="67">
        <f t="shared" si="204"/>
        <v>0</v>
      </c>
      <c r="Q445" s="67">
        <f>IF(E445&gt;HORAS!$B$97,J445,0)</f>
        <v>0</v>
      </c>
      <c r="R445" s="67">
        <f t="shared" si="198"/>
        <v>0</v>
      </c>
      <c r="S445" s="67">
        <f t="shared" si="178"/>
        <v>0</v>
      </c>
      <c r="T445" s="67"/>
      <c r="U445" s="67">
        <f t="shared" si="179"/>
        <v>6</v>
      </c>
      <c r="V445" s="70" t="e">
        <f>VLOOKUP(C445,HORAS!$A$120:$A$137,1,FALSE)</f>
        <v>#N/A</v>
      </c>
      <c r="W445" s="67" t="b">
        <f t="shared" si="180"/>
        <v>1</v>
      </c>
      <c r="X445" s="59">
        <f t="shared" si="181"/>
        <v>0</v>
      </c>
      <c r="Y445" s="71">
        <f t="shared" si="182"/>
        <v>0</v>
      </c>
      <c r="Z445" s="71">
        <f t="shared" si="183"/>
        <v>0</v>
      </c>
      <c r="AA445" s="67">
        <f t="shared" si="184"/>
        <v>0</v>
      </c>
      <c r="AB445" s="67">
        <f t="shared" si="185"/>
        <v>0</v>
      </c>
      <c r="AC445" s="69">
        <f>IF(U445=7,IF(E445&gt;HORAS!$B$97,E445-HORAS!$B$97,0),IF(W445=FALSE,IF(E445&gt;HORAS!$B$97,E445-HORAS!$B$97,0),0))</f>
        <v>0</v>
      </c>
      <c r="AD445" s="71">
        <f t="shared" si="186"/>
        <v>0</v>
      </c>
      <c r="AE445" s="71">
        <f t="shared" si="187"/>
        <v>0</v>
      </c>
      <c r="AF445" s="68">
        <f>IF(AE445&lt;=HORAS!$B$115,0,IF(AE445&lt;=HORAS!$B$116,0.25,IF(AE445&lt;=HORAS!$B$117,0.5,IF(AE445&lt;=HORAS!$B$114,0.75,1))))</f>
        <v>0</v>
      </c>
      <c r="AG445" s="67">
        <f t="shared" si="188"/>
        <v>0</v>
      </c>
      <c r="AH445" s="67">
        <f>IF(AA445&gt;=8,IF(E445&lt;HORAS!$B$97,AF445,0),0)</f>
        <v>0</v>
      </c>
      <c r="AI445" s="67">
        <f>IF(E445&gt;=HORAS!$B$97,AF445,0)</f>
        <v>0</v>
      </c>
      <c r="AJ445" s="67">
        <f t="shared" si="205"/>
        <v>0</v>
      </c>
      <c r="AK445" s="67">
        <f t="shared" si="205"/>
        <v>0</v>
      </c>
      <c r="AL445" s="71">
        <f t="shared" si="189"/>
        <v>0</v>
      </c>
      <c r="AN445" s="59">
        <f t="shared" si="190"/>
        <v>0</v>
      </c>
      <c r="AO445" s="58">
        <f>IF(H445=1,IF(D445&lt;HORAS!$B$104,HORAS!$D$104-HORAS!$B$104,HORAS!$D$104-D445),0)</f>
        <v>0</v>
      </c>
      <c r="AP445" s="58">
        <f>IF(H445=1,IF(E445&gt;HORAS!$C$104,HORAS!$C$104,E445),0)</f>
        <v>0</v>
      </c>
      <c r="AQ445" s="58">
        <f t="shared" si="191"/>
        <v>0</v>
      </c>
      <c r="AR445" s="72">
        <f t="shared" si="192"/>
        <v>0</v>
      </c>
      <c r="AS445" s="72">
        <f t="shared" si="193"/>
        <v>0</v>
      </c>
      <c r="AT445" s="68">
        <f>IF(AS445&lt;=HORAS!$B$115,0,IF(AS445&lt;=HORAS!$B$116,0.25,IF(AS445&lt;=HORAS!$B$117,0.5,IF(AS445&lt;=HORAS!$B$114,0.75,1))))</f>
        <v>0</v>
      </c>
      <c r="AU445" s="67">
        <f t="shared" si="194"/>
        <v>0</v>
      </c>
      <c r="AV445" s="59">
        <f>IF(H445=1,IF(E445&gt;HORAS!$C$104,E445-HORAS!$C$104),0)</f>
        <v>0</v>
      </c>
      <c r="AW445" s="67">
        <f t="shared" si="195"/>
        <v>0</v>
      </c>
      <c r="AX445" s="67">
        <f t="shared" si="196"/>
        <v>0</v>
      </c>
      <c r="AY445" s="68">
        <f>IF(AX445&lt;=HORAS!$B$115,0,IF(AX445&lt;=HORAS!$B$116,0.25,IF(AX445&lt;=HORAS!$B$117,0.5,IF(AX445&lt;=HORAS!$B$114,0.75,1))))</f>
        <v>0</v>
      </c>
      <c r="AZ445" s="67">
        <f t="shared" si="197"/>
        <v>0</v>
      </c>
      <c r="BA445" s="67"/>
    </row>
    <row r="446" spans="1:53" s="72" customFormat="1" hidden="1" x14ac:dyDescent="0.2">
      <c r="A446" s="64"/>
      <c r="B446" s="64"/>
      <c r="C446" s="61"/>
      <c r="D446" s="62"/>
      <c r="E446" s="59"/>
      <c r="F446" s="66">
        <f>IF(G446=1,0,IF(E446&gt;HORAS!$B$96,E446-HORAS!$B$96,))</f>
        <v>0</v>
      </c>
      <c r="G446" s="67">
        <f t="shared" si="199"/>
        <v>0</v>
      </c>
      <c r="H446" s="67">
        <f>IF(D446&gt;=HORAS!$B$103,1,0)</f>
        <v>0</v>
      </c>
      <c r="I446" s="68">
        <f t="shared" si="200"/>
        <v>0</v>
      </c>
      <c r="J446" s="68">
        <f>IF(I446&lt;=HORAS!$B$115,0,IF(I446&lt;=HORAS!$B$116,0.25,IF(I446&lt;=HORAS!$B$117,0.5,IF(I446&lt;=HORAS!$B$114,0.75,1))))</f>
        <v>0</v>
      </c>
      <c r="K446" s="69">
        <f>IF(G446=1,0,IF(E446&gt;HORAS!$B$97,E446-HORAS!$B$97,0))</f>
        <v>0</v>
      </c>
      <c r="L446" s="68">
        <f t="shared" si="201"/>
        <v>0</v>
      </c>
      <c r="M446" s="68">
        <f t="shared" si="202"/>
        <v>0</v>
      </c>
      <c r="N446" s="67">
        <f t="shared" si="203"/>
        <v>0</v>
      </c>
      <c r="O446" s="67">
        <f>IF(E446&lt;HORAS!$B$97,J446,0)</f>
        <v>0</v>
      </c>
      <c r="P446" s="67">
        <f t="shared" si="204"/>
        <v>0</v>
      </c>
      <c r="Q446" s="67">
        <f>IF(E446&gt;HORAS!$B$97,J446,0)</f>
        <v>0</v>
      </c>
      <c r="R446" s="67">
        <f t="shared" si="198"/>
        <v>0</v>
      </c>
      <c r="S446" s="67">
        <f t="shared" si="178"/>
        <v>0</v>
      </c>
      <c r="T446" s="67"/>
      <c r="U446" s="67">
        <f t="shared" si="179"/>
        <v>6</v>
      </c>
      <c r="V446" s="70" t="e">
        <f>VLOOKUP(C446,HORAS!$A$120:$A$137,1,FALSE)</f>
        <v>#N/A</v>
      </c>
      <c r="W446" s="67" t="b">
        <f t="shared" si="180"/>
        <v>1</v>
      </c>
      <c r="X446" s="59">
        <f t="shared" si="181"/>
        <v>0</v>
      </c>
      <c r="Y446" s="71">
        <f t="shared" si="182"/>
        <v>0</v>
      </c>
      <c r="Z446" s="71">
        <f t="shared" si="183"/>
        <v>0</v>
      </c>
      <c r="AA446" s="67">
        <f t="shared" si="184"/>
        <v>0</v>
      </c>
      <c r="AB446" s="67">
        <f t="shared" si="185"/>
        <v>0</v>
      </c>
      <c r="AC446" s="69">
        <f>IF(U446=7,IF(E446&gt;HORAS!$B$97,E446-HORAS!$B$97,0),IF(W446=FALSE,IF(E446&gt;HORAS!$B$97,E446-HORAS!$B$97,0),0))</f>
        <v>0</v>
      </c>
      <c r="AD446" s="71">
        <f t="shared" si="186"/>
        <v>0</v>
      </c>
      <c r="AE446" s="71">
        <f t="shared" si="187"/>
        <v>0</v>
      </c>
      <c r="AF446" s="68">
        <f>IF(AE446&lt;=HORAS!$B$115,0,IF(AE446&lt;=HORAS!$B$116,0.25,IF(AE446&lt;=HORAS!$B$117,0.5,IF(AE446&lt;=HORAS!$B$114,0.75,1))))</f>
        <v>0</v>
      </c>
      <c r="AG446" s="67">
        <f t="shared" si="188"/>
        <v>0</v>
      </c>
      <c r="AH446" s="67">
        <f>IF(AA446&gt;=8,IF(E446&lt;HORAS!$B$97,AF446,0),0)</f>
        <v>0</v>
      </c>
      <c r="AI446" s="67">
        <f>IF(E446&gt;=HORAS!$B$97,AF446,0)</f>
        <v>0</v>
      </c>
      <c r="AJ446" s="67">
        <f t="shared" si="205"/>
        <v>0</v>
      </c>
      <c r="AK446" s="67">
        <f t="shared" si="205"/>
        <v>0</v>
      </c>
      <c r="AL446" s="71">
        <f t="shared" si="189"/>
        <v>0</v>
      </c>
      <c r="AN446" s="59">
        <f t="shared" si="190"/>
        <v>0</v>
      </c>
      <c r="AO446" s="58">
        <f>IF(H446=1,IF(D446&lt;HORAS!$B$104,HORAS!$D$104-HORAS!$B$104,HORAS!$D$104-D446),0)</f>
        <v>0</v>
      </c>
      <c r="AP446" s="58">
        <f>IF(H446=1,IF(E446&gt;HORAS!$C$104,HORAS!$C$104,E446),0)</f>
        <v>0</v>
      </c>
      <c r="AQ446" s="58">
        <f t="shared" si="191"/>
        <v>0</v>
      </c>
      <c r="AR446" s="72">
        <f t="shared" si="192"/>
        <v>0</v>
      </c>
      <c r="AS446" s="72">
        <f t="shared" si="193"/>
        <v>0</v>
      </c>
      <c r="AT446" s="68">
        <f>IF(AS446&lt;=HORAS!$B$115,0,IF(AS446&lt;=HORAS!$B$116,0.25,IF(AS446&lt;=HORAS!$B$117,0.5,IF(AS446&lt;=HORAS!$B$114,0.75,1))))</f>
        <v>0</v>
      </c>
      <c r="AU446" s="67">
        <f t="shared" si="194"/>
        <v>0</v>
      </c>
      <c r="AV446" s="59">
        <f>IF(H446=1,IF(E446&gt;HORAS!$C$104,E446-HORAS!$C$104),0)</f>
        <v>0</v>
      </c>
      <c r="AW446" s="67">
        <f t="shared" si="195"/>
        <v>0</v>
      </c>
      <c r="AX446" s="67">
        <f t="shared" si="196"/>
        <v>0</v>
      </c>
      <c r="AY446" s="68">
        <f>IF(AX446&lt;=HORAS!$B$115,0,IF(AX446&lt;=HORAS!$B$116,0.25,IF(AX446&lt;=HORAS!$B$117,0.5,IF(AX446&lt;=HORAS!$B$114,0.75,1))))</f>
        <v>0</v>
      </c>
      <c r="AZ446" s="67">
        <f t="shared" si="197"/>
        <v>0</v>
      </c>
      <c r="BA446" s="67"/>
    </row>
    <row r="447" spans="1:53" s="72" customFormat="1" hidden="1" x14ac:dyDescent="0.2">
      <c r="A447" s="64"/>
      <c r="B447" s="64"/>
      <c r="C447" s="61"/>
      <c r="D447" s="62"/>
      <c r="E447" s="59"/>
      <c r="F447" s="66">
        <f>IF(G447=1,0,IF(E447&gt;HORAS!$B$96,E447-HORAS!$B$96,))</f>
        <v>0</v>
      </c>
      <c r="G447" s="67">
        <f t="shared" si="199"/>
        <v>0</v>
      </c>
      <c r="H447" s="67">
        <f>IF(D447&gt;=HORAS!$B$103,1,0)</f>
        <v>0</v>
      </c>
      <c r="I447" s="68">
        <f t="shared" si="200"/>
        <v>0</v>
      </c>
      <c r="J447" s="68">
        <f>IF(I447&lt;=HORAS!$B$115,0,IF(I447&lt;=HORAS!$B$116,0.25,IF(I447&lt;=HORAS!$B$117,0.5,IF(I447&lt;=HORAS!$B$114,0.75,1))))</f>
        <v>0</v>
      </c>
      <c r="K447" s="69">
        <f>IF(G447=1,0,IF(E447&gt;HORAS!$B$97,E447-HORAS!$B$97,0))</f>
        <v>0</v>
      </c>
      <c r="L447" s="68">
        <f t="shared" si="201"/>
        <v>0</v>
      </c>
      <c r="M447" s="68">
        <f t="shared" si="202"/>
        <v>0</v>
      </c>
      <c r="N447" s="67">
        <f t="shared" si="203"/>
        <v>0</v>
      </c>
      <c r="O447" s="67">
        <f>IF(E447&lt;HORAS!$B$97,J447,0)</f>
        <v>0</v>
      </c>
      <c r="P447" s="67">
        <f t="shared" si="204"/>
        <v>0</v>
      </c>
      <c r="Q447" s="67">
        <f>IF(E447&gt;HORAS!$B$97,J447,0)</f>
        <v>0</v>
      </c>
      <c r="R447" s="67">
        <f t="shared" si="198"/>
        <v>0</v>
      </c>
      <c r="S447" s="67">
        <f t="shared" ref="S447:S510" si="206">P447+Q447</f>
        <v>0</v>
      </c>
      <c r="T447" s="67"/>
      <c r="U447" s="67">
        <f t="shared" ref="U447:U510" si="207">WEEKDAY(C447,2)</f>
        <v>6</v>
      </c>
      <c r="V447" s="70" t="e">
        <f>VLOOKUP(C447,HORAS!$A$120:$A$137,1,FALSE)</f>
        <v>#N/A</v>
      </c>
      <c r="W447" s="67" t="b">
        <f t="shared" ref="W447:W510" si="208">ISERROR(V447)</f>
        <v>1</v>
      </c>
      <c r="X447" s="59">
        <f t="shared" ref="X447:X510" si="209">IF(U447=7,E447-D447,IF(W447=FALSE,E447-D447,0))</f>
        <v>0</v>
      </c>
      <c r="Y447" s="71">
        <f t="shared" ref="Y447:Y510" si="210">HOUR(X447)</f>
        <v>0</v>
      </c>
      <c r="Z447" s="71">
        <f t="shared" ref="Z447:Z510" si="211">MINUTE(X447)</f>
        <v>0</v>
      </c>
      <c r="AA447" s="67">
        <f t="shared" ref="AA447:AA510" si="212">IF(Y447&lt;8,Y447,8)</f>
        <v>0</v>
      </c>
      <c r="AB447" s="67">
        <f t="shared" ref="AB447:AB510" si="213">IF(Y447&gt;=8,Y447-AA447,0)</f>
        <v>0</v>
      </c>
      <c r="AC447" s="69">
        <f>IF(U447=7,IF(E447&gt;HORAS!$B$97,E447-HORAS!$B$97,0),IF(W447=FALSE,IF(E447&gt;HORAS!$B$97,E447-HORAS!$B$97,0),0))</f>
        <v>0</v>
      </c>
      <c r="AD447" s="71">
        <f t="shared" ref="AD447:AD510" si="214">HOUR(AC447)</f>
        <v>0</v>
      </c>
      <c r="AE447" s="71">
        <f t="shared" ref="AE447:AE510" si="215">MINUTE(AC447)</f>
        <v>0</v>
      </c>
      <c r="AF447" s="68">
        <f>IF(AE447&lt;=HORAS!$B$115,0,IF(AE447&lt;=HORAS!$B$116,0.25,IF(AE447&lt;=HORAS!$B$117,0.5,IF(AE447&lt;=HORAS!$B$114,0.75,1))))</f>
        <v>0</v>
      </c>
      <c r="AG447" s="67">
        <f t="shared" ref="AG447:AG510" si="216">IF(AA447&lt;8,AF447,0)</f>
        <v>0</v>
      </c>
      <c r="AH447" s="67">
        <f>IF(AA447&gt;=8,IF(E447&lt;HORAS!$B$97,AF447,0),0)</f>
        <v>0</v>
      </c>
      <c r="AI447" s="67">
        <f>IF(E447&gt;=HORAS!$B$97,AF447,0)</f>
        <v>0</v>
      </c>
      <c r="AJ447" s="67">
        <f t="shared" si="205"/>
        <v>0</v>
      </c>
      <c r="AK447" s="67">
        <f t="shared" si="205"/>
        <v>0</v>
      </c>
      <c r="AL447" s="71">
        <f t="shared" ref="AL447:AL510" si="217">AD447+AI447</f>
        <v>0</v>
      </c>
      <c r="AN447" s="59">
        <f t="shared" ref="AN447:AN510" si="218">IF(H447=1,E447-(D447-12),0)</f>
        <v>0</v>
      </c>
      <c r="AO447" s="58">
        <f>IF(H447=1,IF(D447&lt;HORAS!$B$104,HORAS!$D$104-HORAS!$B$104,HORAS!$D$104-D447),0)</f>
        <v>0</v>
      </c>
      <c r="AP447" s="58">
        <f>IF(H447=1,IF(E447&gt;HORAS!$C$104,HORAS!$C$104,E447),0)</f>
        <v>0</v>
      </c>
      <c r="AQ447" s="58">
        <f t="shared" ref="AQ447:AQ510" si="219">AO447+AP447</f>
        <v>0</v>
      </c>
      <c r="AR447" s="72">
        <f t="shared" ref="AR447:AR510" si="220">HOUR(AQ447)</f>
        <v>0</v>
      </c>
      <c r="AS447" s="72">
        <f t="shared" ref="AS447:AS510" si="221">MINUTE(AQ447)</f>
        <v>0</v>
      </c>
      <c r="AT447" s="68">
        <f>IF(AS447&lt;=HORAS!$B$115,0,IF(AS447&lt;=HORAS!$B$116,0.25,IF(AS447&lt;=HORAS!$B$117,0.5,IF(AS447&lt;=HORAS!$B$114,0.75,1))))</f>
        <v>0</v>
      </c>
      <c r="AU447" s="67">
        <f t="shared" ref="AU447:AU510" si="222">AR447+AT447</f>
        <v>0</v>
      </c>
      <c r="AV447" s="59">
        <f>IF(H447=1,IF(E447&gt;HORAS!$C$104,E447-HORAS!$C$104),0)</f>
        <v>0</v>
      </c>
      <c r="AW447" s="67">
        <f t="shared" ref="AW447:AW510" si="223">HOUR(AV447)</f>
        <v>0</v>
      </c>
      <c r="AX447" s="67">
        <f t="shared" ref="AX447:AX510" si="224">MINUTE(AV447)</f>
        <v>0</v>
      </c>
      <c r="AY447" s="68">
        <f>IF(AX447&lt;=HORAS!$B$115,0,IF(AX447&lt;=HORAS!$B$116,0.25,IF(AX447&lt;=HORAS!$B$117,0.5,IF(AX447&lt;=HORAS!$B$114,0.75,1))))</f>
        <v>0</v>
      </c>
      <c r="AZ447" s="67">
        <f t="shared" ref="AZ447:AZ510" si="225">AW447+AY447</f>
        <v>0</v>
      </c>
      <c r="BA447" s="67"/>
    </row>
    <row r="448" spans="1:53" s="72" customFormat="1" hidden="1" x14ac:dyDescent="0.2">
      <c r="A448" s="64"/>
      <c r="B448" s="64"/>
      <c r="C448" s="61"/>
      <c r="D448" s="62"/>
      <c r="E448" s="59"/>
      <c r="F448" s="66">
        <f>IF(G448=1,0,IF(E448&gt;HORAS!$B$96,E448-HORAS!$B$96,))</f>
        <v>0</v>
      </c>
      <c r="G448" s="67">
        <f t="shared" si="199"/>
        <v>0</v>
      </c>
      <c r="H448" s="67">
        <f>IF(D448&gt;=HORAS!$B$103,1,0)</f>
        <v>0</v>
      </c>
      <c r="I448" s="68">
        <f t="shared" si="200"/>
        <v>0</v>
      </c>
      <c r="J448" s="68">
        <f>IF(I448&lt;=HORAS!$B$115,0,IF(I448&lt;=HORAS!$B$116,0.25,IF(I448&lt;=HORAS!$B$117,0.5,IF(I448&lt;=HORAS!$B$114,0.75,1))))</f>
        <v>0</v>
      </c>
      <c r="K448" s="69">
        <f>IF(G448=1,0,IF(E448&gt;HORAS!$B$97,E448-HORAS!$B$97,0))</f>
        <v>0</v>
      </c>
      <c r="L448" s="68">
        <f t="shared" si="201"/>
        <v>0</v>
      </c>
      <c r="M448" s="68">
        <f t="shared" si="202"/>
        <v>0</v>
      </c>
      <c r="N448" s="67">
        <f t="shared" si="203"/>
        <v>0</v>
      </c>
      <c r="O448" s="67">
        <f>IF(E448&lt;HORAS!$B$97,J448,0)</f>
        <v>0</v>
      </c>
      <c r="P448" s="67">
        <f t="shared" si="204"/>
        <v>0</v>
      </c>
      <c r="Q448" s="67">
        <f>IF(E448&gt;HORAS!$B$97,J448,0)</f>
        <v>0</v>
      </c>
      <c r="R448" s="67">
        <f t="shared" si="198"/>
        <v>0</v>
      </c>
      <c r="S448" s="67">
        <f t="shared" si="206"/>
        <v>0</v>
      </c>
      <c r="T448" s="67"/>
      <c r="U448" s="67">
        <f t="shared" si="207"/>
        <v>6</v>
      </c>
      <c r="V448" s="70" t="e">
        <f>VLOOKUP(C448,HORAS!$A$120:$A$137,1,FALSE)</f>
        <v>#N/A</v>
      </c>
      <c r="W448" s="67" t="b">
        <f t="shared" si="208"/>
        <v>1</v>
      </c>
      <c r="X448" s="59">
        <f t="shared" si="209"/>
        <v>0</v>
      </c>
      <c r="Y448" s="71">
        <f t="shared" si="210"/>
        <v>0</v>
      </c>
      <c r="Z448" s="71">
        <f t="shared" si="211"/>
        <v>0</v>
      </c>
      <c r="AA448" s="67">
        <f t="shared" si="212"/>
        <v>0</v>
      </c>
      <c r="AB448" s="67">
        <f t="shared" si="213"/>
        <v>0</v>
      </c>
      <c r="AC448" s="69">
        <f>IF(U448=7,IF(E448&gt;HORAS!$B$97,E448-HORAS!$B$97,0),IF(W448=FALSE,IF(E448&gt;HORAS!$B$97,E448-HORAS!$B$97,0),0))</f>
        <v>0</v>
      </c>
      <c r="AD448" s="71">
        <f t="shared" si="214"/>
        <v>0</v>
      </c>
      <c r="AE448" s="71">
        <f t="shared" si="215"/>
        <v>0</v>
      </c>
      <c r="AF448" s="68">
        <f>IF(AE448&lt;=HORAS!$B$115,0,IF(AE448&lt;=HORAS!$B$116,0.25,IF(AE448&lt;=HORAS!$B$117,0.5,IF(AE448&lt;=HORAS!$B$114,0.75,1))))</f>
        <v>0</v>
      </c>
      <c r="AG448" s="67">
        <f t="shared" si="216"/>
        <v>0</v>
      </c>
      <c r="AH448" s="67">
        <f>IF(AA448&gt;=8,IF(E448&lt;HORAS!$B$97,AF448,0),0)</f>
        <v>0</v>
      </c>
      <c r="AI448" s="67">
        <f>IF(E448&gt;=HORAS!$B$97,AF448,0)</f>
        <v>0</v>
      </c>
      <c r="AJ448" s="67">
        <f t="shared" si="205"/>
        <v>0</v>
      </c>
      <c r="AK448" s="67">
        <f t="shared" si="205"/>
        <v>0</v>
      </c>
      <c r="AL448" s="71">
        <f t="shared" si="217"/>
        <v>0</v>
      </c>
      <c r="AN448" s="59">
        <f t="shared" si="218"/>
        <v>0</v>
      </c>
      <c r="AO448" s="58">
        <f>IF(H448=1,IF(D448&lt;HORAS!$B$104,HORAS!$D$104-HORAS!$B$104,HORAS!$D$104-D448),0)</f>
        <v>0</v>
      </c>
      <c r="AP448" s="58">
        <f>IF(H448=1,IF(E448&gt;HORAS!$C$104,HORAS!$C$104,E448),0)</f>
        <v>0</v>
      </c>
      <c r="AQ448" s="58">
        <f t="shared" si="219"/>
        <v>0</v>
      </c>
      <c r="AR448" s="72">
        <f t="shared" si="220"/>
        <v>0</v>
      </c>
      <c r="AS448" s="72">
        <f t="shared" si="221"/>
        <v>0</v>
      </c>
      <c r="AT448" s="68">
        <f>IF(AS448&lt;=HORAS!$B$115,0,IF(AS448&lt;=HORAS!$B$116,0.25,IF(AS448&lt;=HORAS!$B$117,0.5,IF(AS448&lt;=HORAS!$B$114,0.75,1))))</f>
        <v>0</v>
      </c>
      <c r="AU448" s="67">
        <f t="shared" si="222"/>
        <v>0</v>
      </c>
      <c r="AV448" s="59">
        <f>IF(H448=1,IF(E448&gt;HORAS!$C$104,E448-HORAS!$C$104),0)</f>
        <v>0</v>
      </c>
      <c r="AW448" s="67">
        <f t="shared" si="223"/>
        <v>0</v>
      </c>
      <c r="AX448" s="67">
        <f t="shared" si="224"/>
        <v>0</v>
      </c>
      <c r="AY448" s="68">
        <f>IF(AX448&lt;=HORAS!$B$115,0,IF(AX448&lt;=HORAS!$B$116,0.25,IF(AX448&lt;=HORAS!$B$117,0.5,IF(AX448&lt;=HORAS!$B$114,0.75,1))))</f>
        <v>0</v>
      </c>
      <c r="AZ448" s="67">
        <f t="shared" si="225"/>
        <v>0</v>
      </c>
      <c r="BA448" s="67"/>
    </row>
    <row r="449" spans="1:53" s="72" customFormat="1" hidden="1" x14ac:dyDescent="0.2">
      <c r="A449" s="64"/>
      <c r="B449" s="64"/>
      <c r="C449" s="61"/>
      <c r="D449" s="62"/>
      <c r="E449" s="59"/>
      <c r="F449" s="66">
        <f>IF(G449=1,0,IF(E449&gt;HORAS!$B$96,E449-HORAS!$B$96,))</f>
        <v>0</v>
      </c>
      <c r="G449" s="67">
        <f t="shared" si="199"/>
        <v>0</v>
      </c>
      <c r="H449" s="67">
        <f>IF(D449&gt;=HORAS!$B$103,1,0)</f>
        <v>0</v>
      </c>
      <c r="I449" s="68">
        <f t="shared" si="200"/>
        <v>0</v>
      </c>
      <c r="J449" s="68">
        <f>IF(I449&lt;=HORAS!$B$115,0,IF(I449&lt;=HORAS!$B$116,0.25,IF(I449&lt;=HORAS!$B$117,0.5,IF(I449&lt;=HORAS!$B$114,0.75,1))))</f>
        <v>0</v>
      </c>
      <c r="K449" s="69">
        <f>IF(G449=1,0,IF(E449&gt;HORAS!$B$97,E449-HORAS!$B$97,0))</f>
        <v>0</v>
      </c>
      <c r="L449" s="68">
        <f t="shared" si="201"/>
        <v>0</v>
      </c>
      <c r="M449" s="68">
        <f t="shared" si="202"/>
        <v>0</v>
      </c>
      <c r="N449" s="67">
        <f t="shared" si="203"/>
        <v>0</v>
      </c>
      <c r="O449" s="67">
        <f>IF(E449&lt;HORAS!$B$97,J449,0)</f>
        <v>0</v>
      </c>
      <c r="P449" s="67">
        <f t="shared" si="204"/>
        <v>0</v>
      </c>
      <c r="Q449" s="67">
        <f>IF(E449&gt;HORAS!$B$97,J449,0)</f>
        <v>0</v>
      </c>
      <c r="R449" s="67">
        <f t="shared" si="198"/>
        <v>0</v>
      </c>
      <c r="S449" s="67">
        <f t="shared" si="206"/>
        <v>0</v>
      </c>
      <c r="T449" s="67"/>
      <c r="U449" s="67">
        <f t="shared" si="207"/>
        <v>6</v>
      </c>
      <c r="V449" s="70" t="e">
        <f>VLOOKUP(C449,HORAS!$A$120:$A$137,1,FALSE)</f>
        <v>#N/A</v>
      </c>
      <c r="W449" s="67" t="b">
        <f t="shared" si="208"/>
        <v>1</v>
      </c>
      <c r="X449" s="59">
        <f t="shared" si="209"/>
        <v>0</v>
      </c>
      <c r="Y449" s="71">
        <f t="shared" si="210"/>
        <v>0</v>
      </c>
      <c r="Z449" s="71">
        <f t="shared" si="211"/>
        <v>0</v>
      </c>
      <c r="AA449" s="67">
        <f t="shared" si="212"/>
        <v>0</v>
      </c>
      <c r="AB449" s="67">
        <f t="shared" si="213"/>
        <v>0</v>
      </c>
      <c r="AC449" s="69">
        <f>IF(U449=7,IF(E449&gt;HORAS!$B$97,E449-HORAS!$B$97,0),IF(W449=FALSE,IF(E449&gt;HORAS!$B$97,E449-HORAS!$B$97,0),0))</f>
        <v>0</v>
      </c>
      <c r="AD449" s="71">
        <f t="shared" si="214"/>
        <v>0</v>
      </c>
      <c r="AE449" s="71">
        <f t="shared" si="215"/>
        <v>0</v>
      </c>
      <c r="AF449" s="68">
        <f>IF(AE449&lt;=HORAS!$B$115,0,IF(AE449&lt;=HORAS!$B$116,0.25,IF(AE449&lt;=HORAS!$B$117,0.5,IF(AE449&lt;=HORAS!$B$114,0.75,1))))</f>
        <v>0</v>
      </c>
      <c r="AG449" s="67">
        <f t="shared" si="216"/>
        <v>0</v>
      </c>
      <c r="AH449" s="67">
        <f>IF(AA449&gt;=8,IF(E449&lt;HORAS!$B$97,AF449,0),0)</f>
        <v>0</v>
      </c>
      <c r="AI449" s="67">
        <f>IF(E449&gt;=HORAS!$B$97,AF449,0)</f>
        <v>0</v>
      </c>
      <c r="AJ449" s="67">
        <f t="shared" si="205"/>
        <v>0</v>
      </c>
      <c r="AK449" s="67">
        <f t="shared" si="205"/>
        <v>0</v>
      </c>
      <c r="AL449" s="71">
        <f t="shared" si="217"/>
        <v>0</v>
      </c>
      <c r="AN449" s="59">
        <f t="shared" si="218"/>
        <v>0</v>
      </c>
      <c r="AO449" s="58">
        <f>IF(H449=1,IF(D449&lt;HORAS!$B$104,HORAS!$D$104-HORAS!$B$104,HORAS!$D$104-D449),0)</f>
        <v>0</v>
      </c>
      <c r="AP449" s="58">
        <f>IF(H449=1,IF(E449&gt;HORAS!$C$104,HORAS!$C$104,E449),0)</f>
        <v>0</v>
      </c>
      <c r="AQ449" s="58">
        <f t="shared" si="219"/>
        <v>0</v>
      </c>
      <c r="AR449" s="72">
        <f t="shared" si="220"/>
        <v>0</v>
      </c>
      <c r="AS449" s="72">
        <f t="shared" si="221"/>
        <v>0</v>
      </c>
      <c r="AT449" s="68">
        <f>IF(AS449&lt;=HORAS!$B$115,0,IF(AS449&lt;=HORAS!$B$116,0.25,IF(AS449&lt;=HORAS!$B$117,0.5,IF(AS449&lt;=HORAS!$B$114,0.75,1))))</f>
        <v>0</v>
      </c>
      <c r="AU449" s="67">
        <f t="shared" si="222"/>
        <v>0</v>
      </c>
      <c r="AV449" s="59">
        <f>IF(H449=1,IF(E449&gt;HORAS!$C$104,E449-HORAS!$C$104),0)</f>
        <v>0</v>
      </c>
      <c r="AW449" s="67">
        <f t="shared" si="223"/>
        <v>0</v>
      </c>
      <c r="AX449" s="67">
        <f t="shared" si="224"/>
        <v>0</v>
      </c>
      <c r="AY449" s="68">
        <f>IF(AX449&lt;=HORAS!$B$115,0,IF(AX449&lt;=HORAS!$B$116,0.25,IF(AX449&lt;=HORAS!$B$117,0.5,IF(AX449&lt;=HORAS!$B$114,0.75,1))))</f>
        <v>0</v>
      </c>
      <c r="AZ449" s="67">
        <f t="shared" si="225"/>
        <v>0</v>
      </c>
      <c r="BA449" s="67"/>
    </row>
    <row r="450" spans="1:53" s="72" customFormat="1" hidden="1" x14ac:dyDescent="0.2">
      <c r="A450" s="64"/>
      <c r="B450" s="64"/>
      <c r="C450" s="61"/>
      <c r="D450" s="62"/>
      <c r="E450" s="59"/>
      <c r="F450" s="66">
        <f>IF(G450=1,0,IF(E450&gt;HORAS!$B$96,E450-HORAS!$B$96,))</f>
        <v>0</v>
      </c>
      <c r="G450" s="67">
        <f t="shared" si="199"/>
        <v>0</v>
      </c>
      <c r="H450" s="67">
        <f>IF(D450&gt;=HORAS!$B$103,1,0)</f>
        <v>0</v>
      </c>
      <c r="I450" s="68">
        <f t="shared" si="200"/>
        <v>0</v>
      </c>
      <c r="J450" s="68">
        <f>IF(I450&lt;=HORAS!$B$115,0,IF(I450&lt;=HORAS!$B$116,0.25,IF(I450&lt;=HORAS!$B$117,0.5,IF(I450&lt;=HORAS!$B$114,0.75,1))))</f>
        <v>0</v>
      </c>
      <c r="K450" s="69">
        <f>IF(G450=1,0,IF(E450&gt;HORAS!$B$97,E450-HORAS!$B$97,0))</f>
        <v>0</v>
      </c>
      <c r="L450" s="68">
        <f t="shared" si="201"/>
        <v>0</v>
      </c>
      <c r="M450" s="68">
        <f t="shared" si="202"/>
        <v>0</v>
      </c>
      <c r="N450" s="67">
        <f t="shared" si="203"/>
        <v>0</v>
      </c>
      <c r="O450" s="67">
        <f>IF(E450&lt;HORAS!$B$97,J450,0)</f>
        <v>0</v>
      </c>
      <c r="P450" s="67">
        <f t="shared" si="204"/>
        <v>0</v>
      </c>
      <c r="Q450" s="67">
        <f>IF(E450&gt;HORAS!$B$97,J450,0)</f>
        <v>0</v>
      </c>
      <c r="R450" s="67">
        <f t="shared" si="198"/>
        <v>0</v>
      </c>
      <c r="S450" s="67">
        <f t="shared" si="206"/>
        <v>0</v>
      </c>
      <c r="T450" s="67"/>
      <c r="U450" s="67">
        <f t="shared" si="207"/>
        <v>6</v>
      </c>
      <c r="V450" s="70" t="e">
        <f>VLOOKUP(C450,HORAS!$A$120:$A$137,1,FALSE)</f>
        <v>#N/A</v>
      </c>
      <c r="W450" s="67" t="b">
        <f t="shared" si="208"/>
        <v>1</v>
      </c>
      <c r="X450" s="59">
        <f t="shared" si="209"/>
        <v>0</v>
      </c>
      <c r="Y450" s="71">
        <f t="shared" si="210"/>
        <v>0</v>
      </c>
      <c r="Z450" s="71">
        <f t="shared" si="211"/>
        <v>0</v>
      </c>
      <c r="AA450" s="67">
        <f t="shared" si="212"/>
        <v>0</v>
      </c>
      <c r="AB450" s="67">
        <f t="shared" si="213"/>
        <v>0</v>
      </c>
      <c r="AC450" s="69">
        <f>IF(U450=7,IF(E450&gt;HORAS!$B$97,E450-HORAS!$B$97,0),IF(W450=FALSE,IF(E450&gt;HORAS!$B$97,E450-HORAS!$B$97,0),0))</f>
        <v>0</v>
      </c>
      <c r="AD450" s="71">
        <f t="shared" si="214"/>
        <v>0</v>
      </c>
      <c r="AE450" s="71">
        <f t="shared" si="215"/>
        <v>0</v>
      </c>
      <c r="AF450" s="68">
        <f>IF(AE450&lt;=HORAS!$B$115,0,IF(AE450&lt;=HORAS!$B$116,0.25,IF(AE450&lt;=HORAS!$B$117,0.5,IF(AE450&lt;=HORAS!$B$114,0.75,1))))</f>
        <v>0</v>
      </c>
      <c r="AG450" s="67">
        <f t="shared" si="216"/>
        <v>0</v>
      </c>
      <c r="AH450" s="67">
        <f>IF(AA450&gt;=8,IF(E450&lt;HORAS!$B$97,AF450,0),0)</f>
        <v>0</v>
      </c>
      <c r="AI450" s="67">
        <f>IF(E450&gt;=HORAS!$B$97,AF450,0)</f>
        <v>0</v>
      </c>
      <c r="AJ450" s="67">
        <f t="shared" si="205"/>
        <v>0</v>
      </c>
      <c r="AK450" s="67">
        <f t="shared" si="205"/>
        <v>0</v>
      </c>
      <c r="AL450" s="71">
        <f t="shared" si="217"/>
        <v>0</v>
      </c>
      <c r="AN450" s="59">
        <f t="shared" si="218"/>
        <v>0</v>
      </c>
      <c r="AO450" s="58">
        <f>IF(H450=1,IF(D450&lt;HORAS!$B$104,HORAS!$D$104-HORAS!$B$104,HORAS!$D$104-D450),0)</f>
        <v>0</v>
      </c>
      <c r="AP450" s="58">
        <f>IF(H450=1,IF(E450&gt;HORAS!$C$104,HORAS!$C$104,E450),0)</f>
        <v>0</v>
      </c>
      <c r="AQ450" s="58">
        <f t="shared" si="219"/>
        <v>0</v>
      </c>
      <c r="AR450" s="72">
        <f t="shared" si="220"/>
        <v>0</v>
      </c>
      <c r="AS450" s="72">
        <f t="shared" si="221"/>
        <v>0</v>
      </c>
      <c r="AT450" s="68">
        <f>IF(AS450&lt;=HORAS!$B$115,0,IF(AS450&lt;=HORAS!$B$116,0.25,IF(AS450&lt;=HORAS!$B$117,0.5,IF(AS450&lt;=HORAS!$B$114,0.75,1))))</f>
        <v>0</v>
      </c>
      <c r="AU450" s="67">
        <f t="shared" si="222"/>
        <v>0</v>
      </c>
      <c r="AV450" s="59">
        <f>IF(H450=1,IF(E450&gt;HORAS!$C$104,E450-HORAS!$C$104),0)</f>
        <v>0</v>
      </c>
      <c r="AW450" s="67">
        <f t="shared" si="223"/>
        <v>0</v>
      </c>
      <c r="AX450" s="67">
        <f t="shared" si="224"/>
        <v>0</v>
      </c>
      <c r="AY450" s="68">
        <f>IF(AX450&lt;=HORAS!$B$115,0,IF(AX450&lt;=HORAS!$B$116,0.25,IF(AX450&lt;=HORAS!$B$117,0.5,IF(AX450&lt;=HORAS!$B$114,0.75,1))))</f>
        <v>0</v>
      </c>
      <c r="AZ450" s="67">
        <f t="shared" si="225"/>
        <v>0</v>
      </c>
      <c r="BA450" s="67"/>
    </row>
    <row r="451" spans="1:53" s="72" customFormat="1" hidden="1" x14ac:dyDescent="0.2">
      <c r="A451" s="64"/>
      <c r="B451" s="64"/>
      <c r="C451" s="61"/>
      <c r="D451" s="62"/>
      <c r="E451" s="63"/>
      <c r="F451" s="66">
        <f>IF(G451=1,0,IF(E451&gt;HORAS!$B$96,E451-HORAS!$B$96,))</f>
        <v>0</v>
      </c>
      <c r="G451" s="67">
        <f t="shared" si="199"/>
        <v>0</v>
      </c>
      <c r="H451" s="67">
        <f>IF(D451&gt;=HORAS!$B$103,1,0)</f>
        <v>0</v>
      </c>
      <c r="I451" s="68">
        <f t="shared" si="200"/>
        <v>0</v>
      </c>
      <c r="J451" s="68">
        <f>IF(I451&lt;=HORAS!$B$115,0,IF(I451&lt;=HORAS!$B$116,0.25,IF(I451&lt;=HORAS!$B$117,0.5,IF(I451&lt;=HORAS!$B$114,0.75,1))))</f>
        <v>0</v>
      </c>
      <c r="K451" s="69">
        <f>IF(G451=1,0,IF(E451&gt;HORAS!$B$97,E451-HORAS!$B$97,0))</f>
        <v>0</v>
      </c>
      <c r="L451" s="68">
        <f t="shared" si="201"/>
        <v>0</v>
      </c>
      <c r="M451" s="68">
        <f t="shared" si="202"/>
        <v>0</v>
      </c>
      <c r="N451" s="67">
        <f t="shared" si="203"/>
        <v>0</v>
      </c>
      <c r="O451" s="67">
        <f>IF(E451&lt;HORAS!$B$97,J451,0)</f>
        <v>0</v>
      </c>
      <c r="P451" s="67">
        <f t="shared" si="204"/>
        <v>0</v>
      </c>
      <c r="Q451" s="67">
        <f>IF(E451&gt;HORAS!$B$97,J451,0)</f>
        <v>0</v>
      </c>
      <c r="R451" s="67">
        <f t="shared" si="198"/>
        <v>0</v>
      </c>
      <c r="S451" s="67">
        <f t="shared" si="206"/>
        <v>0</v>
      </c>
      <c r="T451" s="67"/>
      <c r="U451" s="67">
        <f t="shared" si="207"/>
        <v>6</v>
      </c>
      <c r="V451" s="70" t="e">
        <f>VLOOKUP(C451,HORAS!$A$120:$A$137,1,FALSE)</f>
        <v>#N/A</v>
      </c>
      <c r="W451" s="67" t="b">
        <f t="shared" si="208"/>
        <v>1</v>
      </c>
      <c r="X451" s="59">
        <f t="shared" si="209"/>
        <v>0</v>
      </c>
      <c r="Y451" s="71">
        <f t="shared" si="210"/>
        <v>0</v>
      </c>
      <c r="Z451" s="71">
        <f t="shared" si="211"/>
        <v>0</v>
      </c>
      <c r="AA451" s="67">
        <f t="shared" si="212"/>
        <v>0</v>
      </c>
      <c r="AB451" s="67">
        <f t="shared" si="213"/>
        <v>0</v>
      </c>
      <c r="AC451" s="69">
        <f>IF(U451=7,IF(E451&gt;HORAS!$B$97,E451-HORAS!$B$97,0),IF(W451=FALSE,IF(E451&gt;HORAS!$B$97,E451-HORAS!$B$97,0),0))</f>
        <v>0</v>
      </c>
      <c r="AD451" s="71">
        <f t="shared" si="214"/>
        <v>0</v>
      </c>
      <c r="AE451" s="71">
        <f t="shared" si="215"/>
        <v>0</v>
      </c>
      <c r="AF451" s="68">
        <f>IF(AE451&lt;=HORAS!$B$115,0,IF(AE451&lt;=HORAS!$B$116,0.25,IF(AE451&lt;=HORAS!$B$117,0.5,IF(AE451&lt;=HORAS!$B$114,0.75,1))))</f>
        <v>0</v>
      </c>
      <c r="AG451" s="67">
        <f t="shared" si="216"/>
        <v>0</v>
      </c>
      <c r="AH451" s="67">
        <f>IF(AA451&gt;=8,IF(E451&lt;HORAS!$B$97,AF451,0),0)</f>
        <v>0</v>
      </c>
      <c r="AI451" s="67">
        <f>IF(E451&gt;=HORAS!$B$97,AF451,0)</f>
        <v>0</v>
      </c>
      <c r="AJ451" s="67">
        <f t="shared" si="205"/>
        <v>0</v>
      </c>
      <c r="AK451" s="67">
        <f t="shared" si="205"/>
        <v>0</v>
      </c>
      <c r="AL451" s="71">
        <f t="shared" si="217"/>
        <v>0</v>
      </c>
      <c r="AN451" s="59">
        <f t="shared" si="218"/>
        <v>0</v>
      </c>
      <c r="AO451" s="58">
        <f>IF(H451=1,IF(D451&lt;HORAS!$B$104,HORAS!$D$104-HORAS!$B$104,HORAS!$D$104-D451),0)</f>
        <v>0</v>
      </c>
      <c r="AP451" s="58">
        <f>IF(H451=1,IF(E451&gt;HORAS!$C$104,HORAS!$C$104,E451),0)</f>
        <v>0</v>
      </c>
      <c r="AQ451" s="58">
        <f t="shared" si="219"/>
        <v>0</v>
      </c>
      <c r="AR451" s="72">
        <f t="shared" si="220"/>
        <v>0</v>
      </c>
      <c r="AS451" s="72">
        <f t="shared" si="221"/>
        <v>0</v>
      </c>
      <c r="AT451" s="68">
        <f>IF(AS451&lt;=HORAS!$B$115,0,IF(AS451&lt;=HORAS!$B$116,0.25,IF(AS451&lt;=HORAS!$B$117,0.5,IF(AS451&lt;=HORAS!$B$114,0.75,1))))</f>
        <v>0</v>
      </c>
      <c r="AU451" s="67">
        <f t="shared" si="222"/>
        <v>0</v>
      </c>
      <c r="AV451" s="59">
        <f>IF(H451=1,IF(E451&gt;HORAS!$C$104,E451-HORAS!$C$104),0)</f>
        <v>0</v>
      </c>
      <c r="AW451" s="67">
        <f t="shared" si="223"/>
        <v>0</v>
      </c>
      <c r="AX451" s="67">
        <f t="shared" si="224"/>
        <v>0</v>
      </c>
      <c r="AY451" s="68">
        <f>IF(AX451&lt;=HORAS!$B$115,0,IF(AX451&lt;=HORAS!$B$116,0.25,IF(AX451&lt;=HORAS!$B$117,0.5,IF(AX451&lt;=HORAS!$B$114,0.75,1))))</f>
        <v>0</v>
      </c>
      <c r="AZ451" s="67">
        <f t="shared" si="225"/>
        <v>0</v>
      </c>
      <c r="BA451" s="67"/>
    </row>
    <row r="452" spans="1:53" s="72" customFormat="1" hidden="1" x14ac:dyDescent="0.2">
      <c r="A452" s="64"/>
      <c r="B452" s="64"/>
      <c r="C452" s="61"/>
      <c r="D452" s="62"/>
      <c r="E452" s="64"/>
      <c r="F452" s="66">
        <f>IF(G452=1,0,IF(E452&gt;HORAS!$B$96,E452-HORAS!$B$96,))</f>
        <v>0</v>
      </c>
      <c r="G452" s="67">
        <f t="shared" si="199"/>
        <v>0</v>
      </c>
      <c r="H452" s="67">
        <f>IF(D452&gt;=HORAS!$B$103,1,0)</f>
        <v>0</v>
      </c>
      <c r="I452" s="68">
        <f t="shared" si="200"/>
        <v>0</v>
      </c>
      <c r="J452" s="68">
        <f>IF(I452&lt;=HORAS!$B$115,0,IF(I452&lt;=HORAS!$B$116,0.25,IF(I452&lt;=HORAS!$B$117,0.5,IF(I452&lt;=HORAS!$B$114,0.75,1))))</f>
        <v>0</v>
      </c>
      <c r="K452" s="69">
        <f>IF(G452=1,0,IF(E452&gt;HORAS!$B$97,E452-HORAS!$B$97,0))</f>
        <v>0</v>
      </c>
      <c r="L452" s="68">
        <f t="shared" si="201"/>
        <v>0</v>
      </c>
      <c r="M452" s="68">
        <f t="shared" si="202"/>
        <v>0</v>
      </c>
      <c r="N452" s="67">
        <f t="shared" si="203"/>
        <v>0</v>
      </c>
      <c r="O452" s="67">
        <f>IF(E452&lt;HORAS!$B$97,J452,0)</f>
        <v>0</v>
      </c>
      <c r="P452" s="67">
        <f t="shared" si="204"/>
        <v>0</v>
      </c>
      <c r="Q452" s="67">
        <f>IF(E452&gt;HORAS!$B$97,J452,0)</f>
        <v>0</v>
      </c>
      <c r="R452" s="67">
        <f t="shared" ref="R452:R515" si="226">N452+O452</f>
        <v>0</v>
      </c>
      <c r="S452" s="67">
        <f t="shared" si="206"/>
        <v>0</v>
      </c>
      <c r="T452" s="67"/>
      <c r="U452" s="67">
        <f t="shared" si="207"/>
        <v>6</v>
      </c>
      <c r="V452" s="70" t="e">
        <f>VLOOKUP(C452,HORAS!$A$120:$A$137,1,FALSE)</f>
        <v>#N/A</v>
      </c>
      <c r="W452" s="67" t="b">
        <f t="shared" si="208"/>
        <v>1</v>
      </c>
      <c r="X452" s="59">
        <f t="shared" si="209"/>
        <v>0</v>
      </c>
      <c r="Y452" s="71">
        <f t="shared" si="210"/>
        <v>0</v>
      </c>
      <c r="Z452" s="71">
        <f t="shared" si="211"/>
        <v>0</v>
      </c>
      <c r="AA452" s="67">
        <f t="shared" si="212"/>
        <v>0</v>
      </c>
      <c r="AB452" s="67">
        <f t="shared" si="213"/>
        <v>0</v>
      </c>
      <c r="AC452" s="69">
        <f>IF(U452=7,IF(E452&gt;HORAS!$B$97,E452-HORAS!$B$97,0),IF(W452=FALSE,IF(E452&gt;HORAS!$B$97,E452-HORAS!$B$97,0),0))</f>
        <v>0</v>
      </c>
      <c r="AD452" s="71">
        <f t="shared" si="214"/>
        <v>0</v>
      </c>
      <c r="AE452" s="71">
        <f t="shared" si="215"/>
        <v>0</v>
      </c>
      <c r="AF452" s="68">
        <f>IF(AE452&lt;=HORAS!$B$115,0,IF(AE452&lt;=HORAS!$B$116,0.25,IF(AE452&lt;=HORAS!$B$117,0.5,IF(AE452&lt;=HORAS!$B$114,0.75,1))))</f>
        <v>0</v>
      </c>
      <c r="AG452" s="67">
        <f t="shared" si="216"/>
        <v>0</v>
      </c>
      <c r="AH452" s="67">
        <f>IF(AA452&gt;=8,IF(E452&lt;HORAS!$B$97,AF452,0),0)</f>
        <v>0</v>
      </c>
      <c r="AI452" s="67">
        <f>IF(E452&gt;=HORAS!$B$97,AF452,0)</f>
        <v>0</v>
      </c>
      <c r="AJ452" s="67">
        <f t="shared" si="205"/>
        <v>0</v>
      </c>
      <c r="AK452" s="67">
        <f t="shared" si="205"/>
        <v>0</v>
      </c>
      <c r="AL452" s="71">
        <f t="shared" si="217"/>
        <v>0</v>
      </c>
      <c r="AN452" s="59">
        <f t="shared" si="218"/>
        <v>0</v>
      </c>
      <c r="AO452" s="58">
        <f>IF(H452=1,IF(D452&lt;HORAS!$B$104,HORAS!$D$104-HORAS!$B$104,HORAS!$D$104-D452),0)</f>
        <v>0</v>
      </c>
      <c r="AP452" s="58">
        <f>IF(H452=1,IF(E452&gt;HORAS!$C$104,HORAS!$C$104,E452),0)</f>
        <v>0</v>
      </c>
      <c r="AQ452" s="58">
        <f t="shared" si="219"/>
        <v>0</v>
      </c>
      <c r="AR452" s="72">
        <f t="shared" si="220"/>
        <v>0</v>
      </c>
      <c r="AS452" s="72">
        <f t="shared" si="221"/>
        <v>0</v>
      </c>
      <c r="AT452" s="68">
        <f>IF(AS452&lt;=HORAS!$B$115,0,IF(AS452&lt;=HORAS!$B$116,0.25,IF(AS452&lt;=HORAS!$B$117,0.5,IF(AS452&lt;=HORAS!$B$114,0.75,1))))</f>
        <v>0</v>
      </c>
      <c r="AU452" s="67">
        <f t="shared" si="222"/>
        <v>0</v>
      </c>
      <c r="AV452" s="59">
        <f>IF(H452=1,IF(E452&gt;HORAS!$C$104,E452-HORAS!$C$104),0)</f>
        <v>0</v>
      </c>
      <c r="AW452" s="67">
        <f t="shared" si="223"/>
        <v>0</v>
      </c>
      <c r="AX452" s="67">
        <f t="shared" si="224"/>
        <v>0</v>
      </c>
      <c r="AY452" s="68">
        <f>IF(AX452&lt;=HORAS!$B$115,0,IF(AX452&lt;=HORAS!$B$116,0.25,IF(AX452&lt;=HORAS!$B$117,0.5,IF(AX452&lt;=HORAS!$B$114,0.75,1))))</f>
        <v>0</v>
      </c>
      <c r="AZ452" s="67">
        <f t="shared" si="225"/>
        <v>0</v>
      </c>
      <c r="BA452" s="67"/>
    </row>
    <row r="453" spans="1:53" s="72" customFormat="1" hidden="1" x14ac:dyDescent="0.2">
      <c r="A453" s="64"/>
      <c r="B453" s="64"/>
      <c r="C453" s="61"/>
      <c r="D453" s="62"/>
      <c r="E453" s="59"/>
      <c r="F453" s="66">
        <f>IF(G453=1,0,IF(E453&gt;HORAS!$B$96,E453-HORAS!$B$96,))</f>
        <v>0</v>
      </c>
      <c r="G453" s="67">
        <f t="shared" si="199"/>
        <v>0</v>
      </c>
      <c r="H453" s="67">
        <f>IF(D453&gt;=HORAS!$B$103,1,0)</f>
        <v>0</v>
      </c>
      <c r="I453" s="68">
        <f t="shared" si="200"/>
        <v>0</v>
      </c>
      <c r="J453" s="68">
        <f>IF(I453&lt;=HORAS!$B$115,0,IF(I453&lt;=HORAS!$B$116,0.25,IF(I453&lt;=HORAS!$B$117,0.5,IF(I453&lt;=HORAS!$B$114,0.75,1))))</f>
        <v>0</v>
      </c>
      <c r="K453" s="69">
        <f>IF(G453=1,0,IF(E453&gt;HORAS!$B$97,E453-HORAS!$B$97,0))</f>
        <v>0</v>
      </c>
      <c r="L453" s="68">
        <f t="shared" si="201"/>
        <v>0</v>
      </c>
      <c r="M453" s="68">
        <f t="shared" si="202"/>
        <v>0</v>
      </c>
      <c r="N453" s="67">
        <f t="shared" si="203"/>
        <v>0</v>
      </c>
      <c r="O453" s="67">
        <f>IF(E453&lt;HORAS!$B$97,J453,0)</f>
        <v>0</v>
      </c>
      <c r="P453" s="67">
        <f t="shared" si="204"/>
        <v>0</v>
      </c>
      <c r="Q453" s="67">
        <f>IF(E453&gt;HORAS!$B$97,J453,0)</f>
        <v>0</v>
      </c>
      <c r="R453" s="67">
        <f t="shared" si="226"/>
        <v>0</v>
      </c>
      <c r="S453" s="67">
        <f t="shared" si="206"/>
        <v>0</v>
      </c>
      <c r="T453" s="67"/>
      <c r="U453" s="67">
        <f t="shared" si="207"/>
        <v>6</v>
      </c>
      <c r="V453" s="70" t="e">
        <f>VLOOKUP(C453,HORAS!$A$120:$A$137,1,FALSE)</f>
        <v>#N/A</v>
      </c>
      <c r="W453" s="67" t="b">
        <f t="shared" si="208"/>
        <v>1</v>
      </c>
      <c r="X453" s="59">
        <f t="shared" si="209"/>
        <v>0</v>
      </c>
      <c r="Y453" s="71">
        <f t="shared" si="210"/>
        <v>0</v>
      </c>
      <c r="Z453" s="71">
        <f t="shared" si="211"/>
        <v>0</v>
      </c>
      <c r="AA453" s="67">
        <f t="shared" si="212"/>
        <v>0</v>
      </c>
      <c r="AB453" s="67">
        <f t="shared" si="213"/>
        <v>0</v>
      </c>
      <c r="AC453" s="69">
        <f>IF(U453=7,IF(E453&gt;HORAS!$B$97,E453-HORAS!$B$97,0),IF(W453=FALSE,IF(E453&gt;HORAS!$B$97,E453-HORAS!$B$97,0),0))</f>
        <v>0</v>
      </c>
      <c r="AD453" s="71">
        <f t="shared" si="214"/>
        <v>0</v>
      </c>
      <c r="AE453" s="71">
        <f t="shared" si="215"/>
        <v>0</v>
      </c>
      <c r="AF453" s="68">
        <f>IF(AE453&lt;=HORAS!$B$115,0,IF(AE453&lt;=HORAS!$B$116,0.25,IF(AE453&lt;=HORAS!$B$117,0.5,IF(AE453&lt;=HORAS!$B$114,0.75,1))))</f>
        <v>0</v>
      </c>
      <c r="AG453" s="67">
        <f t="shared" si="216"/>
        <v>0</v>
      </c>
      <c r="AH453" s="67">
        <f>IF(AA453&gt;=8,IF(E453&lt;HORAS!$B$97,AF453,0),0)</f>
        <v>0</v>
      </c>
      <c r="AI453" s="67">
        <f>IF(E453&gt;=HORAS!$B$97,AF453,0)</f>
        <v>0</v>
      </c>
      <c r="AJ453" s="67">
        <f t="shared" si="205"/>
        <v>0</v>
      </c>
      <c r="AK453" s="67">
        <f t="shared" si="205"/>
        <v>0</v>
      </c>
      <c r="AL453" s="71">
        <f t="shared" si="217"/>
        <v>0</v>
      </c>
      <c r="AN453" s="59">
        <f t="shared" si="218"/>
        <v>0</v>
      </c>
      <c r="AO453" s="58">
        <f>IF(H453=1,IF(D453&lt;HORAS!$B$104,HORAS!$D$104-HORAS!$B$104,HORAS!$D$104-D453),0)</f>
        <v>0</v>
      </c>
      <c r="AP453" s="58">
        <f>IF(H453=1,IF(E453&gt;HORAS!$C$104,HORAS!$C$104,E453),0)</f>
        <v>0</v>
      </c>
      <c r="AQ453" s="58">
        <f t="shared" si="219"/>
        <v>0</v>
      </c>
      <c r="AR453" s="72">
        <f t="shared" si="220"/>
        <v>0</v>
      </c>
      <c r="AS453" s="72">
        <f t="shared" si="221"/>
        <v>0</v>
      </c>
      <c r="AT453" s="68">
        <f>IF(AS453&lt;=HORAS!$B$115,0,IF(AS453&lt;=HORAS!$B$116,0.25,IF(AS453&lt;=HORAS!$B$117,0.5,IF(AS453&lt;=HORAS!$B$114,0.75,1))))</f>
        <v>0</v>
      </c>
      <c r="AU453" s="67">
        <f t="shared" si="222"/>
        <v>0</v>
      </c>
      <c r="AV453" s="59">
        <f>IF(H453=1,IF(E453&gt;HORAS!$C$104,E453-HORAS!$C$104),0)</f>
        <v>0</v>
      </c>
      <c r="AW453" s="67">
        <f t="shared" si="223"/>
        <v>0</v>
      </c>
      <c r="AX453" s="67">
        <f t="shared" si="224"/>
        <v>0</v>
      </c>
      <c r="AY453" s="68">
        <f>IF(AX453&lt;=HORAS!$B$115,0,IF(AX453&lt;=HORAS!$B$116,0.25,IF(AX453&lt;=HORAS!$B$117,0.5,IF(AX453&lt;=HORAS!$B$114,0.75,1))))</f>
        <v>0</v>
      </c>
      <c r="AZ453" s="67">
        <f t="shared" si="225"/>
        <v>0</v>
      </c>
      <c r="BA453" s="67"/>
    </row>
    <row r="454" spans="1:53" s="72" customFormat="1" hidden="1" x14ac:dyDescent="0.2">
      <c r="A454" s="64"/>
      <c r="B454" s="64"/>
      <c r="C454" s="61"/>
      <c r="D454" s="62"/>
      <c r="E454" s="59"/>
      <c r="F454" s="66">
        <f>IF(G454=1,0,IF(E454&gt;HORAS!$B$96,E454-HORAS!$B$96,))</f>
        <v>0</v>
      </c>
      <c r="G454" s="67">
        <f t="shared" si="199"/>
        <v>0</v>
      </c>
      <c r="H454" s="67">
        <f>IF(D454&gt;=HORAS!$B$103,1,0)</f>
        <v>0</v>
      </c>
      <c r="I454" s="68">
        <f t="shared" si="200"/>
        <v>0</v>
      </c>
      <c r="J454" s="68">
        <f>IF(I454&lt;=HORAS!$B$115,0,IF(I454&lt;=HORAS!$B$116,0.25,IF(I454&lt;=HORAS!$B$117,0.5,IF(I454&lt;=HORAS!$B$114,0.75,1))))</f>
        <v>0</v>
      </c>
      <c r="K454" s="69">
        <f>IF(G454=1,0,IF(E454&gt;HORAS!$B$97,E454-HORAS!$B$97,0))</f>
        <v>0</v>
      </c>
      <c r="L454" s="68">
        <f t="shared" si="201"/>
        <v>0</v>
      </c>
      <c r="M454" s="68">
        <f t="shared" si="202"/>
        <v>0</v>
      </c>
      <c r="N454" s="67">
        <f t="shared" si="203"/>
        <v>0</v>
      </c>
      <c r="O454" s="67">
        <f>IF(E454&lt;HORAS!$B$97,J454,0)</f>
        <v>0</v>
      </c>
      <c r="P454" s="67">
        <f t="shared" si="204"/>
        <v>0</v>
      </c>
      <c r="Q454" s="67">
        <f>IF(E454&gt;HORAS!$B$97,J454,0)</f>
        <v>0</v>
      </c>
      <c r="R454" s="67">
        <f t="shared" si="226"/>
        <v>0</v>
      </c>
      <c r="S454" s="67">
        <f t="shared" si="206"/>
        <v>0</v>
      </c>
      <c r="T454" s="67"/>
      <c r="U454" s="67">
        <f t="shared" si="207"/>
        <v>6</v>
      </c>
      <c r="V454" s="70" t="e">
        <f>VLOOKUP(C454,HORAS!$A$120:$A$137,1,FALSE)</f>
        <v>#N/A</v>
      </c>
      <c r="W454" s="67" t="b">
        <f t="shared" si="208"/>
        <v>1</v>
      </c>
      <c r="X454" s="59">
        <f t="shared" si="209"/>
        <v>0</v>
      </c>
      <c r="Y454" s="71">
        <f t="shared" si="210"/>
        <v>0</v>
      </c>
      <c r="Z454" s="71">
        <f t="shared" si="211"/>
        <v>0</v>
      </c>
      <c r="AA454" s="67">
        <f t="shared" si="212"/>
        <v>0</v>
      </c>
      <c r="AB454" s="67">
        <f t="shared" si="213"/>
        <v>0</v>
      </c>
      <c r="AC454" s="69">
        <f>IF(U454=7,IF(E454&gt;HORAS!$B$97,E454-HORAS!$B$97,0),IF(W454=FALSE,IF(E454&gt;HORAS!$B$97,E454-HORAS!$B$97,0),0))</f>
        <v>0</v>
      </c>
      <c r="AD454" s="71">
        <f t="shared" si="214"/>
        <v>0</v>
      </c>
      <c r="AE454" s="71">
        <f t="shared" si="215"/>
        <v>0</v>
      </c>
      <c r="AF454" s="68">
        <f>IF(AE454&lt;=HORAS!$B$115,0,IF(AE454&lt;=HORAS!$B$116,0.25,IF(AE454&lt;=HORAS!$B$117,0.5,IF(AE454&lt;=HORAS!$B$114,0.75,1))))</f>
        <v>0</v>
      </c>
      <c r="AG454" s="67">
        <f t="shared" si="216"/>
        <v>0</v>
      </c>
      <c r="AH454" s="67">
        <f>IF(AA454&gt;=8,IF(E454&lt;HORAS!$B$97,AF454,0),0)</f>
        <v>0</v>
      </c>
      <c r="AI454" s="67">
        <f>IF(E454&gt;=HORAS!$B$97,AF454,0)</f>
        <v>0</v>
      </c>
      <c r="AJ454" s="67">
        <f t="shared" si="205"/>
        <v>0</v>
      </c>
      <c r="AK454" s="67">
        <f t="shared" si="205"/>
        <v>0</v>
      </c>
      <c r="AL454" s="71">
        <f t="shared" si="217"/>
        <v>0</v>
      </c>
      <c r="AN454" s="59">
        <f t="shared" si="218"/>
        <v>0</v>
      </c>
      <c r="AO454" s="58">
        <f>IF(H454=1,IF(D454&lt;HORAS!$B$104,HORAS!$D$104-HORAS!$B$104,HORAS!$D$104-D454),0)</f>
        <v>0</v>
      </c>
      <c r="AP454" s="58">
        <f>IF(H454=1,IF(E454&gt;HORAS!$C$104,HORAS!$C$104,E454),0)</f>
        <v>0</v>
      </c>
      <c r="AQ454" s="58">
        <f t="shared" si="219"/>
        <v>0</v>
      </c>
      <c r="AR454" s="72">
        <f t="shared" si="220"/>
        <v>0</v>
      </c>
      <c r="AS454" s="72">
        <f t="shared" si="221"/>
        <v>0</v>
      </c>
      <c r="AT454" s="68">
        <f>IF(AS454&lt;=HORAS!$B$115,0,IF(AS454&lt;=HORAS!$B$116,0.25,IF(AS454&lt;=HORAS!$B$117,0.5,IF(AS454&lt;=HORAS!$B$114,0.75,1))))</f>
        <v>0</v>
      </c>
      <c r="AU454" s="67">
        <f t="shared" si="222"/>
        <v>0</v>
      </c>
      <c r="AV454" s="59">
        <f>IF(H454=1,IF(E454&gt;HORAS!$C$104,E454-HORAS!$C$104),0)</f>
        <v>0</v>
      </c>
      <c r="AW454" s="67">
        <f t="shared" si="223"/>
        <v>0</v>
      </c>
      <c r="AX454" s="67">
        <f t="shared" si="224"/>
        <v>0</v>
      </c>
      <c r="AY454" s="68">
        <f>IF(AX454&lt;=HORAS!$B$115,0,IF(AX454&lt;=HORAS!$B$116,0.25,IF(AX454&lt;=HORAS!$B$117,0.5,IF(AX454&lt;=HORAS!$B$114,0.75,1))))</f>
        <v>0</v>
      </c>
      <c r="AZ454" s="67">
        <f t="shared" si="225"/>
        <v>0</v>
      </c>
      <c r="BA454" s="67"/>
    </row>
    <row r="455" spans="1:53" s="72" customFormat="1" hidden="1" x14ac:dyDescent="0.2">
      <c r="A455" s="64"/>
      <c r="B455" s="64"/>
      <c r="C455" s="61"/>
      <c r="D455" s="62"/>
      <c r="E455" s="59"/>
      <c r="F455" s="66">
        <f>IF(G455=1,0,IF(E455&gt;HORAS!$B$96,E455-HORAS!$B$96,))</f>
        <v>0</v>
      </c>
      <c r="G455" s="67">
        <f t="shared" si="199"/>
        <v>0</v>
      </c>
      <c r="H455" s="67">
        <f>IF(D455&gt;=HORAS!$B$103,1,0)</f>
        <v>0</v>
      </c>
      <c r="I455" s="68">
        <f t="shared" si="200"/>
        <v>0</v>
      </c>
      <c r="J455" s="68">
        <f>IF(I455&lt;=HORAS!$B$115,0,IF(I455&lt;=HORAS!$B$116,0.25,IF(I455&lt;=HORAS!$B$117,0.5,IF(I455&lt;=HORAS!$B$114,0.75,1))))</f>
        <v>0</v>
      </c>
      <c r="K455" s="69">
        <f>IF(G455=1,0,IF(E455&gt;HORAS!$B$97,E455-HORAS!$B$97,0))</f>
        <v>0</v>
      </c>
      <c r="L455" s="68">
        <f t="shared" si="201"/>
        <v>0</v>
      </c>
      <c r="M455" s="68">
        <f t="shared" si="202"/>
        <v>0</v>
      </c>
      <c r="N455" s="67">
        <f t="shared" si="203"/>
        <v>0</v>
      </c>
      <c r="O455" s="67">
        <f>IF(E455&lt;HORAS!$B$97,J455,0)</f>
        <v>0</v>
      </c>
      <c r="P455" s="67">
        <f t="shared" si="204"/>
        <v>0</v>
      </c>
      <c r="Q455" s="67">
        <f>IF(E455&gt;HORAS!$B$97,J455,0)</f>
        <v>0</v>
      </c>
      <c r="R455" s="67">
        <f t="shared" si="226"/>
        <v>0</v>
      </c>
      <c r="S455" s="67">
        <f t="shared" si="206"/>
        <v>0</v>
      </c>
      <c r="T455" s="67"/>
      <c r="U455" s="67">
        <f t="shared" si="207"/>
        <v>6</v>
      </c>
      <c r="V455" s="70" t="e">
        <f>VLOOKUP(C455,HORAS!$A$120:$A$137,1,FALSE)</f>
        <v>#N/A</v>
      </c>
      <c r="W455" s="67" t="b">
        <f t="shared" si="208"/>
        <v>1</v>
      </c>
      <c r="X455" s="59">
        <f t="shared" si="209"/>
        <v>0</v>
      </c>
      <c r="Y455" s="71">
        <f t="shared" si="210"/>
        <v>0</v>
      </c>
      <c r="Z455" s="71">
        <f t="shared" si="211"/>
        <v>0</v>
      </c>
      <c r="AA455" s="67">
        <f t="shared" si="212"/>
        <v>0</v>
      </c>
      <c r="AB455" s="67">
        <f t="shared" si="213"/>
        <v>0</v>
      </c>
      <c r="AC455" s="69">
        <f>IF(U455=7,IF(E455&gt;HORAS!$B$97,E455-HORAS!$B$97,0),IF(W455=FALSE,IF(E455&gt;HORAS!$B$97,E455-HORAS!$B$97,0),0))</f>
        <v>0</v>
      </c>
      <c r="AD455" s="71">
        <f t="shared" si="214"/>
        <v>0</v>
      </c>
      <c r="AE455" s="71">
        <f t="shared" si="215"/>
        <v>0</v>
      </c>
      <c r="AF455" s="68">
        <f>IF(AE455&lt;=HORAS!$B$115,0,IF(AE455&lt;=HORAS!$B$116,0.25,IF(AE455&lt;=HORAS!$B$117,0.5,IF(AE455&lt;=HORAS!$B$114,0.75,1))))</f>
        <v>0</v>
      </c>
      <c r="AG455" s="67">
        <f t="shared" si="216"/>
        <v>0</v>
      </c>
      <c r="AH455" s="67">
        <f>IF(AA455&gt;=8,IF(E455&lt;HORAS!$B$97,AF455,0),0)</f>
        <v>0</v>
      </c>
      <c r="AI455" s="67">
        <f>IF(E455&gt;=HORAS!$B$97,AF455,0)</f>
        <v>0</v>
      </c>
      <c r="AJ455" s="67">
        <f t="shared" si="205"/>
        <v>0</v>
      </c>
      <c r="AK455" s="67">
        <f t="shared" si="205"/>
        <v>0</v>
      </c>
      <c r="AL455" s="71">
        <f t="shared" si="217"/>
        <v>0</v>
      </c>
      <c r="AN455" s="59">
        <f t="shared" si="218"/>
        <v>0</v>
      </c>
      <c r="AO455" s="58">
        <f>IF(H455=1,IF(D455&lt;HORAS!$B$104,HORAS!$D$104-HORAS!$B$104,HORAS!$D$104-D455),0)</f>
        <v>0</v>
      </c>
      <c r="AP455" s="58">
        <f>IF(H455=1,IF(E455&gt;HORAS!$C$104,HORAS!$C$104,E455),0)</f>
        <v>0</v>
      </c>
      <c r="AQ455" s="58">
        <f t="shared" si="219"/>
        <v>0</v>
      </c>
      <c r="AR455" s="72">
        <f t="shared" si="220"/>
        <v>0</v>
      </c>
      <c r="AS455" s="72">
        <f t="shared" si="221"/>
        <v>0</v>
      </c>
      <c r="AT455" s="68">
        <f>IF(AS455&lt;=HORAS!$B$115,0,IF(AS455&lt;=HORAS!$B$116,0.25,IF(AS455&lt;=HORAS!$B$117,0.5,IF(AS455&lt;=HORAS!$B$114,0.75,1))))</f>
        <v>0</v>
      </c>
      <c r="AU455" s="67">
        <f t="shared" si="222"/>
        <v>0</v>
      </c>
      <c r="AV455" s="59">
        <f>IF(H455=1,IF(E455&gt;HORAS!$C$104,E455-HORAS!$C$104),0)</f>
        <v>0</v>
      </c>
      <c r="AW455" s="67">
        <f t="shared" si="223"/>
        <v>0</v>
      </c>
      <c r="AX455" s="67">
        <f t="shared" si="224"/>
        <v>0</v>
      </c>
      <c r="AY455" s="68">
        <f>IF(AX455&lt;=HORAS!$B$115,0,IF(AX455&lt;=HORAS!$B$116,0.25,IF(AX455&lt;=HORAS!$B$117,0.5,IF(AX455&lt;=HORAS!$B$114,0.75,1))))</f>
        <v>0</v>
      </c>
      <c r="AZ455" s="67">
        <f t="shared" si="225"/>
        <v>0</v>
      </c>
      <c r="BA455" s="67"/>
    </row>
    <row r="456" spans="1:53" s="72" customFormat="1" hidden="1" x14ac:dyDescent="0.2">
      <c r="A456" s="64"/>
      <c r="B456" s="64"/>
      <c r="C456" s="61"/>
      <c r="D456" s="62"/>
      <c r="E456" s="59"/>
      <c r="F456" s="66">
        <f>IF(G456=1,0,IF(E456&gt;HORAS!$B$96,E456-HORAS!$B$96,))</f>
        <v>0</v>
      </c>
      <c r="G456" s="67">
        <f t="shared" si="199"/>
        <v>0</v>
      </c>
      <c r="H456" s="67">
        <f>IF(D456&gt;=HORAS!$B$103,1,0)</f>
        <v>0</v>
      </c>
      <c r="I456" s="68">
        <f t="shared" si="200"/>
        <v>0</v>
      </c>
      <c r="J456" s="68">
        <f>IF(I456&lt;=HORAS!$B$115,0,IF(I456&lt;=HORAS!$B$116,0.25,IF(I456&lt;=HORAS!$B$117,0.5,IF(I456&lt;=HORAS!$B$114,0.75,1))))</f>
        <v>0</v>
      </c>
      <c r="K456" s="69">
        <f>IF(G456=1,0,IF(E456&gt;HORAS!$B$97,E456-HORAS!$B$97,0))</f>
        <v>0</v>
      </c>
      <c r="L456" s="68">
        <f t="shared" si="201"/>
        <v>0</v>
      </c>
      <c r="M456" s="68">
        <f t="shared" si="202"/>
        <v>0</v>
      </c>
      <c r="N456" s="67">
        <f t="shared" si="203"/>
        <v>0</v>
      </c>
      <c r="O456" s="67">
        <f>IF(E456&lt;HORAS!$B$97,J456,0)</f>
        <v>0</v>
      </c>
      <c r="P456" s="67">
        <f t="shared" si="204"/>
        <v>0</v>
      </c>
      <c r="Q456" s="67">
        <f>IF(E456&gt;HORAS!$B$97,J456,0)</f>
        <v>0</v>
      </c>
      <c r="R456" s="67">
        <f t="shared" si="226"/>
        <v>0</v>
      </c>
      <c r="S456" s="67">
        <f t="shared" si="206"/>
        <v>0</v>
      </c>
      <c r="T456" s="67"/>
      <c r="U456" s="67">
        <f t="shared" si="207"/>
        <v>6</v>
      </c>
      <c r="V456" s="70" t="e">
        <f>VLOOKUP(C456,HORAS!$A$120:$A$137,1,FALSE)</f>
        <v>#N/A</v>
      </c>
      <c r="W456" s="67" t="b">
        <f t="shared" si="208"/>
        <v>1</v>
      </c>
      <c r="X456" s="59">
        <f t="shared" si="209"/>
        <v>0</v>
      </c>
      <c r="Y456" s="71">
        <f t="shared" si="210"/>
        <v>0</v>
      </c>
      <c r="Z456" s="71">
        <f t="shared" si="211"/>
        <v>0</v>
      </c>
      <c r="AA456" s="67">
        <f t="shared" si="212"/>
        <v>0</v>
      </c>
      <c r="AB456" s="67">
        <f t="shared" si="213"/>
        <v>0</v>
      </c>
      <c r="AC456" s="69">
        <f>IF(U456=7,IF(E456&gt;HORAS!$B$97,E456-HORAS!$B$97,0),IF(W456=FALSE,IF(E456&gt;HORAS!$B$97,E456-HORAS!$B$97,0),0))</f>
        <v>0</v>
      </c>
      <c r="AD456" s="71">
        <f t="shared" si="214"/>
        <v>0</v>
      </c>
      <c r="AE456" s="71">
        <f t="shared" si="215"/>
        <v>0</v>
      </c>
      <c r="AF456" s="68">
        <f>IF(AE456&lt;=HORAS!$B$115,0,IF(AE456&lt;=HORAS!$B$116,0.25,IF(AE456&lt;=HORAS!$B$117,0.5,IF(AE456&lt;=HORAS!$B$114,0.75,1))))</f>
        <v>0</v>
      </c>
      <c r="AG456" s="67">
        <f t="shared" si="216"/>
        <v>0</v>
      </c>
      <c r="AH456" s="67">
        <f>IF(AA456&gt;=8,IF(E456&lt;HORAS!$B$97,AF456,0),0)</f>
        <v>0</v>
      </c>
      <c r="AI456" s="67">
        <f>IF(E456&gt;=HORAS!$B$97,AF456,0)</f>
        <v>0</v>
      </c>
      <c r="AJ456" s="67">
        <f t="shared" si="205"/>
        <v>0</v>
      </c>
      <c r="AK456" s="67">
        <f t="shared" si="205"/>
        <v>0</v>
      </c>
      <c r="AL456" s="71">
        <f t="shared" si="217"/>
        <v>0</v>
      </c>
      <c r="AN456" s="59">
        <f t="shared" si="218"/>
        <v>0</v>
      </c>
      <c r="AO456" s="58">
        <f>IF(H456=1,IF(D456&lt;HORAS!$B$104,HORAS!$D$104-HORAS!$B$104,HORAS!$D$104-D456),0)</f>
        <v>0</v>
      </c>
      <c r="AP456" s="58">
        <f>IF(H456=1,IF(E456&gt;HORAS!$C$104,HORAS!$C$104,E456),0)</f>
        <v>0</v>
      </c>
      <c r="AQ456" s="58">
        <f t="shared" si="219"/>
        <v>0</v>
      </c>
      <c r="AR456" s="72">
        <f t="shared" si="220"/>
        <v>0</v>
      </c>
      <c r="AS456" s="72">
        <f t="shared" si="221"/>
        <v>0</v>
      </c>
      <c r="AT456" s="68">
        <f>IF(AS456&lt;=HORAS!$B$115,0,IF(AS456&lt;=HORAS!$B$116,0.25,IF(AS456&lt;=HORAS!$B$117,0.5,IF(AS456&lt;=HORAS!$B$114,0.75,1))))</f>
        <v>0</v>
      </c>
      <c r="AU456" s="67">
        <f t="shared" si="222"/>
        <v>0</v>
      </c>
      <c r="AV456" s="59">
        <f>IF(H456=1,IF(E456&gt;HORAS!$C$104,E456-HORAS!$C$104),0)</f>
        <v>0</v>
      </c>
      <c r="AW456" s="67">
        <f t="shared" si="223"/>
        <v>0</v>
      </c>
      <c r="AX456" s="67">
        <f t="shared" si="224"/>
        <v>0</v>
      </c>
      <c r="AY456" s="68">
        <f>IF(AX456&lt;=HORAS!$B$115,0,IF(AX456&lt;=HORAS!$B$116,0.25,IF(AX456&lt;=HORAS!$B$117,0.5,IF(AX456&lt;=HORAS!$B$114,0.75,1))))</f>
        <v>0</v>
      </c>
      <c r="AZ456" s="67">
        <f t="shared" si="225"/>
        <v>0</v>
      </c>
      <c r="BA456" s="67"/>
    </row>
    <row r="457" spans="1:53" s="72" customFormat="1" hidden="1" x14ac:dyDescent="0.2">
      <c r="A457" s="64"/>
      <c r="B457" s="64"/>
      <c r="C457" s="61"/>
      <c r="D457" s="62"/>
      <c r="E457" s="59"/>
      <c r="F457" s="66">
        <f>IF(G457=1,0,IF(E457&gt;HORAS!$B$96,E457-HORAS!$B$96,))</f>
        <v>0</v>
      </c>
      <c r="G457" s="67">
        <f t="shared" si="199"/>
        <v>0</v>
      </c>
      <c r="H457" s="67">
        <f>IF(D457&gt;=HORAS!$B$103,1,0)</f>
        <v>0</v>
      </c>
      <c r="I457" s="68">
        <f t="shared" si="200"/>
        <v>0</v>
      </c>
      <c r="J457" s="68">
        <f>IF(I457&lt;=HORAS!$B$115,0,IF(I457&lt;=HORAS!$B$116,0.25,IF(I457&lt;=HORAS!$B$117,0.5,IF(I457&lt;=HORAS!$B$114,0.75,1))))</f>
        <v>0</v>
      </c>
      <c r="K457" s="69">
        <f>IF(G457=1,0,IF(E457&gt;HORAS!$B$97,E457-HORAS!$B$97,0))</f>
        <v>0</v>
      </c>
      <c r="L457" s="68">
        <f t="shared" si="201"/>
        <v>0</v>
      </c>
      <c r="M457" s="68">
        <f t="shared" si="202"/>
        <v>0</v>
      </c>
      <c r="N457" s="67">
        <f t="shared" si="203"/>
        <v>0</v>
      </c>
      <c r="O457" s="67">
        <f>IF(E457&lt;HORAS!$B$97,J457,0)</f>
        <v>0</v>
      </c>
      <c r="P457" s="67">
        <f t="shared" si="204"/>
        <v>0</v>
      </c>
      <c r="Q457" s="67">
        <f>IF(E457&gt;HORAS!$B$97,J457,0)</f>
        <v>0</v>
      </c>
      <c r="R457" s="67">
        <f t="shared" si="226"/>
        <v>0</v>
      </c>
      <c r="S457" s="67">
        <f t="shared" si="206"/>
        <v>0</v>
      </c>
      <c r="T457" s="67"/>
      <c r="U457" s="67">
        <f t="shared" si="207"/>
        <v>6</v>
      </c>
      <c r="V457" s="70" t="e">
        <f>VLOOKUP(C457,HORAS!$A$120:$A$137,1,FALSE)</f>
        <v>#N/A</v>
      </c>
      <c r="W457" s="67" t="b">
        <f t="shared" si="208"/>
        <v>1</v>
      </c>
      <c r="X457" s="59">
        <f t="shared" si="209"/>
        <v>0</v>
      </c>
      <c r="Y457" s="71">
        <f t="shared" si="210"/>
        <v>0</v>
      </c>
      <c r="Z457" s="71">
        <f t="shared" si="211"/>
        <v>0</v>
      </c>
      <c r="AA457" s="67">
        <f t="shared" si="212"/>
        <v>0</v>
      </c>
      <c r="AB457" s="67">
        <f t="shared" si="213"/>
        <v>0</v>
      </c>
      <c r="AC457" s="69">
        <f>IF(U457=7,IF(E457&gt;HORAS!$B$97,E457-HORAS!$B$97,0),IF(W457=FALSE,IF(E457&gt;HORAS!$B$97,E457-HORAS!$B$97,0),0))</f>
        <v>0</v>
      </c>
      <c r="AD457" s="71">
        <f t="shared" si="214"/>
        <v>0</v>
      </c>
      <c r="AE457" s="71">
        <f t="shared" si="215"/>
        <v>0</v>
      </c>
      <c r="AF457" s="68">
        <f>IF(AE457&lt;=HORAS!$B$115,0,IF(AE457&lt;=HORAS!$B$116,0.25,IF(AE457&lt;=HORAS!$B$117,0.5,IF(AE457&lt;=HORAS!$B$114,0.75,1))))</f>
        <v>0</v>
      </c>
      <c r="AG457" s="67">
        <f t="shared" si="216"/>
        <v>0</v>
      </c>
      <c r="AH457" s="67">
        <f>IF(AA457&gt;=8,IF(E457&lt;HORAS!$B$97,AF457,0),0)</f>
        <v>0</v>
      </c>
      <c r="AI457" s="67">
        <f>IF(E457&gt;=HORAS!$B$97,AF457,0)</f>
        <v>0</v>
      </c>
      <c r="AJ457" s="67">
        <f t="shared" si="205"/>
        <v>0</v>
      </c>
      <c r="AK457" s="67">
        <f t="shared" si="205"/>
        <v>0</v>
      </c>
      <c r="AL457" s="71">
        <f t="shared" si="217"/>
        <v>0</v>
      </c>
      <c r="AN457" s="59">
        <f t="shared" si="218"/>
        <v>0</v>
      </c>
      <c r="AO457" s="58">
        <f>IF(H457=1,IF(D457&lt;HORAS!$B$104,HORAS!$D$104-HORAS!$B$104,HORAS!$D$104-D457),0)</f>
        <v>0</v>
      </c>
      <c r="AP457" s="58">
        <f>IF(H457=1,IF(E457&gt;HORAS!$C$104,HORAS!$C$104,E457),0)</f>
        <v>0</v>
      </c>
      <c r="AQ457" s="58">
        <f t="shared" si="219"/>
        <v>0</v>
      </c>
      <c r="AR457" s="72">
        <f t="shared" si="220"/>
        <v>0</v>
      </c>
      <c r="AS457" s="72">
        <f t="shared" si="221"/>
        <v>0</v>
      </c>
      <c r="AT457" s="68">
        <f>IF(AS457&lt;=HORAS!$B$115,0,IF(AS457&lt;=HORAS!$B$116,0.25,IF(AS457&lt;=HORAS!$B$117,0.5,IF(AS457&lt;=HORAS!$B$114,0.75,1))))</f>
        <v>0</v>
      </c>
      <c r="AU457" s="67">
        <f t="shared" si="222"/>
        <v>0</v>
      </c>
      <c r="AV457" s="59">
        <f>IF(H457=1,IF(E457&gt;HORAS!$C$104,E457-HORAS!$C$104),0)</f>
        <v>0</v>
      </c>
      <c r="AW457" s="67">
        <f t="shared" si="223"/>
        <v>0</v>
      </c>
      <c r="AX457" s="67">
        <f t="shared" si="224"/>
        <v>0</v>
      </c>
      <c r="AY457" s="68">
        <f>IF(AX457&lt;=HORAS!$B$115,0,IF(AX457&lt;=HORAS!$B$116,0.25,IF(AX457&lt;=HORAS!$B$117,0.5,IF(AX457&lt;=HORAS!$B$114,0.75,1))))</f>
        <v>0</v>
      </c>
      <c r="AZ457" s="67">
        <f t="shared" si="225"/>
        <v>0</v>
      </c>
      <c r="BA457" s="67"/>
    </row>
    <row r="458" spans="1:53" s="72" customFormat="1" hidden="1" x14ac:dyDescent="0.2">
      <c r="A458" s="64"/>
      <c r="B458" s="64"/>
      <c r="C458" s="61"/>
      <c r="D458" s="62"/>
      <c r="E458" s="59"/>
      <c r="F458" s="66">
        <f>IF(G458=1,0,IF(E458&gt;HORAS!$B$96,E458-HORAS!$B$96,))</f>
        <v>0</v>
      </c>
      <c r="G458" s="67">
        <f t="shared" si="199"/>
        <v>0</v>
      </c>
      <c r="H458" s="67">
        <f>IF(D458&gt;=HORAS!$B$103,1,0)</f>
        <v>0</v>
      </c>
      <c r="I458" s="68">
        <f t="shared" si="200"/>
        <v>0</v>
      </c>
      <c r="J458" s="68">
        <f>IF(I458&lt;=HORAS!$B$115,0,IF(I458&lt;=HORAS!$B$116,0.25,IF(I458&lt;=HORAS!$B$117,0.5,IF(I458&lt;=HORAS!$B$114,0.75,1))))</f>
        <v>0</v>
      </c>
      <c r="K458" s="69">
        <f>IF(G458=1,0,IF(E458&gt;HORAS!$B$97,E458-HORAS!$B$97,0))</f>
        <v>0</v>
      </c>
      <c r="L458" s="68">
        <f t="shared" si="201"/>
        <v>0</v>
      </c>
      <c r="M458" s="68">
        <f t="shared" si="202"/>
        <v>0</v>
      </c>
      <c r="N458" s="67">
        <f t="shared" si="203"/>
        <v>0</v>
      </c>
      <c r="O458" s="67">
        <f>IF(E458&lt;HORAS!$B$97,J458,0)</f>
        <v>0</v>
      </c>
      <c r="P458" s="67">
        <f t="shared" si="204"/>
        <v>0</v>
      </c>
      <c r="Q458" s="67">
        <f>IF(E458&gt;HORAS!$B$97,J458,0)</f>
        <v>0</v>
      </c>
      <c r="R458" s="67">
        <f t="shared" si="226"/>
        <v>0</v>
      </c>
      <c r="S458" s="67">
        <f t="shared" si="206"/>
        <v>0</v>
      </c>
      <c r="T458" s="67"/>
      <c r="U458" s="67">
        <f t="shared" si="207"/>
        <v>6</v>
      </c>
      <c r="V458" s="70" t="e">
        <f>VLOOKUP(C458,HORAS!$A$120:$A$137,1,FALSE)</f>
        <v>#N/A</v>
      </c>
      <c r="W458" s="67" t="b">
        <f t="shared" si="208"/>
        <v>1</v>
      </c>
      <c r="X458" s="59">
        <f t="shared" si="209"/>
        <v>0</v>
      </c>
      <c r="Y458" s="71">
        <f t="shared" si="210"/>
        <v>0</v>
      </c>
      <c r="Z458" s="71">
        <f t="shared" si="211"/>
        <v>0</v>
      </c>
      <c r="AA458" s="67">
        <f t="shared" si="212"/>
        <v>0</v>
      </c>
      <c r="AB458" s="67">
        <f t="shared" si="213"/>
        <v>0</v>
      </c>
      <c r="AC458" s="69">
        <f>IF(U458=7,IF(E458&gt;HORAS!$B$97,E458-HORAS!$B$97,0),IF(W458=FALSE,IF(E458&gt;HORAS!$B$97,E458-HORAS!$B$97,0),0))</f>
        <v>0</v>
      </c>
      <c r="AD458" s="71">
        <f t="shared" si="214"/>
        <v>0</v>
      </c>
      <c r="AE458" s="71">
        <f t="shared" si="215"/>
        <v>0</v>
      </c>
      <c r="AF458" s="68">
        <f>IF(AE458&lt;=HORAS!$B$115,0,IF(AE458&lt;=HORAS!$B$116,0.25,IF(AE458&lt;=HORAS!$B$117,0.5,IF(AE458&lt;=HORAS!$B$114,0.75,1))))</f>
        <v>0</v>
      </c>
      <c r="AG458" s="67">
        <f t="shared" si="216"/>
        <v>0</v>
      </c>
      <c r="AH458" s="67">
        <f>IF(AA458&gt;=8,IF(E458&lt;HORAS!$B$97,AF458,0),0)</f>
        <v>0</v>
      </c>
      <c r="AI458" s="67">
        <f>IF(E458&gt;=HORAS!$B$97,AF458,0)</f>
        <v>0</v>
      </c>
      <c r="AJ458" s="67">
        <f t="shared" si="205"/>
        <v>0</v>
      </c>
      <c r="AK458" s="67">
        <f t="shared" si="205"/>
        <v>0</v>
      </c>
      <c r="AL458" s="71">
        <f t="shared" si="217"/>
        <v>0</v>
      </c>
      <c r="AN458" s="59">
        <f t="shared" si="218"/>
        <v>0</v>
      </c>
      <c r="AO458" s="58">
        <f>IF(H458=1,IF(D458&lt;HORAS!$B$104,HORAS!$D$104-HORAS!$B$104,HORAS!$D$104-D458),0)</f>
        <v>0</v>
      </c>
      <c r="AP458" s="58">
        <f>IF(H458=1,IF(E458&gt;HORAS!$C$104,HORAS!$C$104,E458),0)</f>
        <v>0</v>
      </c>
      <c r="AQ458" s="58">
        <f t="shared" si="219"/>
        <v>0</v>
      </c>
      <c r="AR458" s="72">
        <f t="shared" si="220"/>
        <v>0</v>
      </c>
      <c r="AS458" s="72">
        <f t="shared" si="221"/>
        <v>0</v>
      </c>
      <c r="AT458" s="68">
        <f>IF(AS458&lt;=HORAS!$B$115,0,IF(AS458&lt;=HORAS!$B$116,0.25,IF(AS458&lt;=HORAS!$B$117,0.5,IF(AS458&lt;=HORAS!$B$114,0.75,1))))</f>
        <v>0</v>
      </c>
      <c r="AU458" s="67">
        <f t="shared" si="222"/>
        <v>0</v>
      </c>
      <c r="AV458" s="59">
        <f>IF(H458=1,IF(E458&gt;HORAS!$C$104,E458-HORAS!$C$104),0)</f>
        <v>0</v>
      </c>
      <c r="AW458" s="67">
        <f t="shared" si="223"/>
        <v>0</v>
      </c>
      <c r="AX458" s="67">
        <f t="shared" si="224"/>
        <v>0</v>
      </c>
      <c r="AY458" s="68">
        <f>IF(AX458&lt;=HORAS!$B$115,0,IF(AX458&lt;=HORAS!$B$116,0.25,IF(AX458&lt;=HORAS!$B$117,0.5,IF(AX458&lt;=HORAS!$B$114,0.75,1))))</f>
        <v>0</v>
      </c>
      <c r="AZ458" s="67">
        <f t="shared" si="225"/>
        <v>0</v>
      </c>
      <c r="BA458" s="67"/>
    </row>
    <row r="459" spans="1:53" s="72" customFormat="1" hidden="1" x14ac:dyDescent="0.2">
      <c r="A459" s="64"/>
      <c r="B459" s="64"/>
      <c r="C459" s="61"/>
      <c r="D459" s="62"/>
      <c r="E459" s="59"/>
      <c r="F459" s="66">
        <f>IF(G459=1,0,IF(E459&gt;HORAS!$B$96,E459-HORAS!$B$96,))</f>
        <v>0</v>
      </c>
      <c r="G459" s="67">
        <f t="shared" si="199"/>
        <v>0</v>
      </c>
      <c r="H459" s="67">
        <f>IF(D459&gt;=HORAS!$B$103,1,0)</f>
        <v>0</v>
      </c>
      <c r="I459" s="68">
        <f t="shared" si="200"/>
        <v>0</v>
      </c>
      <c r="J459" s="68">
        <f>IF(I459&lt;=HORAS!$B$115,0,IF(I459&lt;=HORAS!$B$116,0.25,IF(I459&lt;=HORAS!$B$117,0.5,IF(I459&lt;=HORAS!$B$114,0.75,1))))</f>
        <v>0</v>
      </c>
      <c r="K459" s="69">
        <f>IF(G459=1,0,IF(E459&gt;HORAS!$B$97,E459-HORAS!$B$97,0))</f>
        <v>0</v>
      </c>
      <c r="L459" s="68">
        <f t="shared" si="201"/>
        <v>0</v>
      </c>
      <c r="M459" s="68">
        <f t="shared" si="202"/>
        <v>0</v>
      </c>
      <c r="N459" s="67">
        <f t="shared" si="203"/>
        <v>0</v>
      </c>
      <c r="O459" s="67">
        <f>IF(E459&lt;HORAS!$B$97,J459,0)</f>
        <v>0</v>
      </c>
      <c r="P459" s="67">
        <f t="shared" si="204"/>
        <v>0</v>
      </c>
      <c r="Q459" s="67">
        <f>IF(E459&gt;HORAS!$B$97,J459,0)</f>
        <v>0</v>
      </c>
      <c r="R459" s="67">
        <f t="shared" si="226"/>
        <v>0</v>
      </c>
      <c r="S459" s="67">
        <f t="shared" si="206"/>
        <v>0</v>
      </c>
      <c r="T459" s="67"/>
      <c r="U459" s="67">
        <f t="shared" si="207"/>
        <v>6</v>
      </c>
      <c r="V459" s="70" t="e">
        <f>VLOOKUP(C459,HORAS!$A$120:$A$137,1,FALSE)</f>
        <v>#N/A</v>
      </c>
      <c r="W459" s="67" t="b">
        <f t="shared" si="208"/>
        <v>1</v>
      </c>
      <c r="X459" s="59">
        <f t="shared" si="209"/>
        <v>0</v>
      </c>
      <c r="Y459" s="71">
        <f t="shared" si="210"/>
        <v>0</v>
      </c>
      <c r="Z459" s="71">
        <f t="shared" si="211"/>
        <v>0</v>
      </c>
      <c r="AA459" s="67">
        <f t="shared" si="212"/>
        <v>0</v>
      </c>
      <c r="AB459" s="67">
        <f t="shared" si="213"/>
        <v>0</v>
      </c>
      <c r="AC459" s="69">
        <f>IF(U459=7,IF(E459&gt;HORAS!$B$97,E459-HORAS!$B$97,0),IF(W459=FALSE,IF(E459&gt;HORAS!$B$97,E459-HORAS!$B$97,0),0))</f>
        <v>0</v>
      </c>
      <c r="AD459" s="71">
        <f t="shared" si="214"/>
        <v>0</v>
      </c>
      <c r="AE459" s="71">
        <f t="shared" si="215"/>
        <v>0</v>
      </c>
      <c r="AF459" s="68">
        <f>IF(AE459&lt;=HORAS!$B$115,0,IF(AE459&lt;=HORAS!$B$116,0.25,IF(AE459&lt;=HORAS!$B$117,0.5,IF(AE459&lt;=HORAS!$B$114,0.75,1))))</f>
        <v>0</v>
      </c>
      <c r="AG459" s="67">
        <f t="shared" si="216"/>
        <v>0</v>
      </c>
      <c r="AH459" s="67">
        <f>IF(AA459&gt;=8,IF(E459&lt;HORAS!$B$97,AF459,0),0)</f>
        <v>0</v>
      </c>
      <c r="AI459" s="67">
        <f>IF(E459&gt;=HORAS!$B$97,AF459,0)</f>
        <v>0</v>
      </c>
      <c r="AJ459" s="67">
        <f t="shared" si="205"/>
        <v>0</v>
      </c>
      <c r="AK459" s="67">
        <f t="shared" si="205"/>
        <v>0</v>
      </c>
      <c r="AL459" s="71">
        <f t="shared" si="217"/>
        <v>0</v>
      </c>
      <c r="AN459" s="59">
        <f t="shared" si="218"/>
        <v>0</v>
      </c>
      <c r="AO459" s="58">
        <f>IF(H459=1,IF(D459&lt;HORAS!$B$104,HORAS!$D$104-HORAS!$B$104,HORAS!$D$104-D459),0)</f>
        <v>0</v>
      </c>
      <c r="AP459" s="58">
        <f>IF(H459=1,IF(E459&gt;HORAS!$C$104,HORAS!$C$104,E459),0)</f>
        <v>0</v>
      </c>
      <c r="AQ459" s="58">
        <f t="shared" si="219"/>
        <v>0</v>
      </c>
      <c r="AR459" s="72">
        <f t="shared" si="220"/>
        <v>0</v>
      </c>
      <c r="AS459" s="72">
        <f t="shared" si="221"/>
        <v>0</v>
      </c>
      <c r="AT459" s="68">
        <f>IF(AS459&lt;=HORAS!$B$115,0,IF(AS459&lt;=HORAS!$B$116,0.25,IF(AS459&lt;=HORAS!$B$117,0.5,IF(AS459&lt;=HORAS!$B$114,0.75,1))))</f>
        <v>0</v>
      </c>
      <c r="AU459" s="67">
        <f t="shared" si="222"/>
        <v>0</v>
      </c>
      <c r="AV459" s="59">
        <f>IF(H459=1,IF(E459&gt;HORAS!$C$104,E459-HORAS!$C$104),0)</f>
        <v>0</v>
      </c>
      <c r="AW459" s="67">
        <f t="shared" si="223"/>
        <v>0</v>
      </c>
      <c r="AX459" s="67">
        <f t="shared" si="224"/>
        <v>0</v>
      </c>
      <c r="AY459" s="68">
        <f>IF(AX459&lt;=HORAS!$B$115,0,IF(AX459&lt;=HORAS!$B$116,0.25,IF(AX459&lt;=HORAS!$B$117,0.5,IF(AX459&lt;=HORAS!$B$114,0.75,1))))</f>
        <v>0</v>
      </c>
      <c r="AZ459" s="67">
        <f t="shared" si="225"/>
        <v>0</v>
      </c>
      <c r="BA459" s="67"/>
    </row>
    <row r="460" spans="1:53" s="72" customFormat="1" hidden="1" x14ac:dyDescent="0.2">
      <c r="A460" s="64"/>
      <c r="B460" s="64"/>
      <c r="C460" s="61"/>
      <c r="D460" s="62"/>
      <c r="E460" s="59"/>
      <c r="F460" s="66">
        <f>IF(G460=1,0,IF(E460&gt;HORAS!$B$96,E460-HORAS!$B$96,))</f>
        <v>0</v>
      </c>
      <c r="G460" s="67">
        <f t="shared" si="199"/>
        <v>0</v>
      </c>
      <c r="H460" s="67">
        <f>IF(D460&gt;=HORAS!$B$103,1,0)</f>
        <v>0</v>
      </c>
      <c r="I460" s="68">
        <f t="shared" si="200"/>
        <v>0</v>
      </c>
      <c r="J460" s="68">
        <f>IF(I460&lt;=HORAS!$B$115,0,IF(I460&lt;=HORAS!$B$116,0.25,IF(I460&lt;=HORAS!$B$117,0.5,IF(I460&lt;=HORAS!$B$114,0.75,1))))</f>
        <v>0</v>
      </c>
      <c r="K460" s="69">
        <f>IF(G460=1,0,IF(E460&gt;HORAS!$B$97,E460-HORAS!$B$97,0))</f>
        <v>0</v>
      </c>
      <c r="L460" s="68">
        <f t="shared" si="201"/>
        <v>0</v>
      </c>
      <c r="M460" s="68">
        <f t="shared" si="202"/>
        <v>0</v>
      </c>
      <c r="N460" s="67">
        <f t="shared" si="203"/>
        <v>0</v>
      </c>
      <c r="O460" s="67">
        <f>IF(E460&lt;HORAS!$B$97,J460,0)</f>
        <v>0</v>
      </c>
      <c r="P460" s="67">
        <f t="shared" si="204"/>
        <v>0</v>
      </c>
      <c r="Q460" s="67">
        <f>IF(E460&gt;HORAS!$B$97,J460,0)</f>
        <v>0</v>
      </c>
      <c r="R460" s="67">
        <f t="shared" si="226"/>
        <v>0</v>
      </c>
      <c r="S460" s="67">
        <f t="shared" si="206"/>
        <v>0</v>
      </c>
      <c r="T460" s="67"/>
      <c r="U460" s="67">
        <f t="shared" si="207"/>
        <v>6</v>
      </c>
      <c r="V460" s="70" t="e">
        <f>VLOOKUP(C460,HORAS!$A$120:$A$137,1,FALSE)</f>
        <v>#N/A</v>
      </c>
      <c r="W460" s="67" t="b">
        <f t="shared" si="208"/>
        <v>1</v>
      </c>
      <c r="X460" s="59">
        <f t="shared" si="209"/>
        <v>0</v>
      </c>
      <c r="Y460" s="71">
        <f t="shared" si="210"/>
        <v>0</v>
      </c>
      <c r="Z460" s="71">
        <f t="shared" si="211"/>
        <v>0</v>
      </c>
      <c r="AA460" s="67">
        <f t="shared" si="212"/>
        <v>0</v>
      </c>
      <c r="AB460" s="67">
        <f t="shared" si="213"/>
        <v>0</v>
      </c>
      <c r="AC460" s="69">
        <f>IF(U460=7,IF(E460&gt;HORAS!$B$97,E460-HORAS!$B$97,0),IF(W460=FALSE,IF(E460&gt;HORAS!$B$97,E460-HORAS!$B$97,0),0))</f>
        <v>0</v>
      </c>
      <c r="AD460" s="71">
        <f t="shared" si="214"/>
        <v>0</v>
      </c>
      <c r="AE460" s="71">
        <f t="shared" si="215"/>
        <v>0</v>
      </c>
      <c r="AF460" s="68">
        <f>IF(AE460&lt;=HORAS!$B$115,0,IF(AE460&lt;=HORAS!$B$116,0.25,IF(AE460&lt;=HORAS!$B$117,0.5,IF(AE460&lt;=HORAS!$B$114,0.75,1))))</f>
        <v>0</v>
      </c>
      <c r="AG460" s="67">
        <f t="shared" si="216"/>
        <v>0</v>
      </c>
      <c r="AH460" s="67">
        <f>IF(AA460&gt;=8,IF(E460&lt;HORAS!$B$97,AF460,0),0)</f>
        <v>0</v>
      </c>
      <c r="AI460" s="67">
        <f>IF(E460&gt;=HORAS!$B$97,AF460,0)</f>
        <v>0</v>
      </c>
      <c r="AJ460" s="67">
        <f t="shared" si="205"/>
        <v>0</v>
      </c>
      <c r="AK460" s="67">
        <f t="shared" si="205"/>
        <v>0</v>
      </c>
      <c r="AL460" s="71">
        <f t="shared" si="217"/>
        <v>0</v>
      </c>
      <c r="AN460" s="59">
        <f t="shared" si="218"/>
        <v>0</v>
      </c>
      <c r="AO460" s="58">
        <f>IF(H460=1,IF(D460&lt;HORAS!$B$104,HORAS!$D$104-HORAS!$B$104,HORAS!$D$104-D460),0)</f>
        <v>0</v>
      </c>
      <c r="AP460" s="58">
        <f>IF(H460=1,IF(E460&gt;HORAS!$C$104,HORAS!$C$104,E460),0)</f>
        <v>0</v>
      </c>
      <c r="AQ460" s="58">
        <f t="shared" si="219"/>
        <v>0</v>
      </c>
      <c r="AR460" s="72">
        <f t="shared" si="220"/>
        <v>0</v>
      </c>
      <c r="AS460" s="72">
        <f t="shared" si="221"/>
        <v>0</v>
      </c>
      <c r="AT460" s="68">
        <f>IF(AS460&lt;=HORAS!$B$115,0,IF(AS460&lt;=HORAS!$B$116,0.25,IF(AS460&lt;=HORAS!$B$117,0.5,IF(AS460&lt;=HORAS!$B$114,0.75,1))))</f>
        <v>0</v>
      </c>
      <c r="AU460" s="67">
        <f t="shared" si="222"/>
        <v>0</v>
      </c>
      <c r="AV460" s="59">
        <f>IF(H460=1,IF(E460&gt;HORAS!$C$104,E460-HORAS!$C$104),0)</f>
        <v>0</v>
      </c>
      <c r="AW460" s="67">
        <f t="shared" si="223"/>
        <v>0</v>
      </c>
      <c r="AX460" s="67">
        <f t="shared" si="224"/>
        <v>0</v>
      </c>
      <c r="AY460" s="68">
        <f>IF(AX460&lt;=HORAS!$B$115,0,IF(AX460&lt;=HORAS!$B$116,0.25,IF(AX460&lt;=HORAS!$B$117,0.5,IF(AX460&lt;=HORAS!$B$114,0.75,1))))</f>
        <v>0</v>
      </c>
      <c r="AZ460" s="67">
        <f t="shared" si="225"/>
        <v>0</v>
      </c>
      <c r="BA460" s="67"/>
    </row>
    <row r="461" spans="1:53" s="72" customFormat="1" hidden="1" x14ac:dyDescent="0.2">
      <c r="A461" s="64"/>
      <c r="B461" s="64"/>
      <c r="C461" s="61"/>
      <c r="D461" s="62"/>
      <c r="E461" s="59"/>
      <c r="F461" s="66">
        <f>IF(G461=1,0,IF(E461&gt;HORAS!$B$96,E461-HORAS!$B$96,))</f>
        <v>0</v>
      </c>
      <c r="G461" s="67">
        <f t="shared" si="199"/>
        <v>0</v>
      </c>
      <c r="H461" s="67">
        <f>IF(D461&gt;=HORAS!$B$103,1,0)</f>
        <v>0</v>
      </c>
      <c r="I461" s="68">
        <f t="shared" si="200"/>
        <v>0</v>
      </c>
      <c r="J461" s="68">
        <f>IF(I461&lt;=HORAS!$B$115,0,IF(I461&lt;=HORAS!$B$116,0.25,IF(I461&lt;=HORAS!$B$117,0.5,IF(I461&lt;=HORAS!$B$114,0.75,1))))</f>
        <v>0</v>
      </c>
      <c r="K461" s="69">
        <f>IF(G461=1,0,IF(E461&gt;HORAS!$B$97,E461-HORAS!$B$97,0))</f>
        <v>0</v>
      </c>
      <c r="L461" s="68">
        <f t="shared" si="201"/>
        <v>0</v>
      </c>
      <c r="M461" s="68">
        <f t="shared" si="202"/>
        <v>0</v>
      </c>
      <c r="N461" s="67">
        <f t="shared" si="203"/>
        <v>0</v>
      </c>
      <c r="O461" s="67">
        <f>IF(E461&lt;HORAS!$B$97,J461,0)</f>
        <v>0</v>
      </c>
      <c r="P461" s="67">
        <f t="shared" si="204"/>
        <v>0</v>
      </c>
      <c r="Q461" s="67">
        <f>IF(E461&gt;HORAS!$B$97,J461,0)</f>
        <v>0</v>
      </c>
      <c r="R461" s="67">
        <f t="shared" si="226"/>
        <v>0</v>
      </c>
      <c r="S461" s="67">
        <f t="shared" si="206"/>
        <v>0</v>
      </c>
      <c r="T461" s="67"/>
      <c r="U461" s="67">
        <f t="shared" si="207"/>
        <v>6</v>
      </c>
      <c r="V461" s="70" t="e">
        <f>VLOOKUP(C461,HORAS!$A$120:$A$137,1,FALSE)</f>
        <v>#N/A</v>
      </c>
      <c r="W461" s="67" t="b">
        <f t="shared" si="208"/>
        <v>1</v>
      </c>
      <c r="X461" s="59">
        <f t="shared" si="209"/>
        <v>0</v>
      </c>
      <c r="Y461" s="71">
        <f t="shared" si="210"/>
        <v>0</v>
      </c>
      <c r="Z461" s="71">
        <f t="shared" si="211"/>
        <v>0</v>
      </c>
      <c r="AA461" s="67">
        <f t="shared" si="212"/>
        <v>0</v>
      </c>
      <c r="AB461" s="67">
        <f t="shared" si="213"/>
        <v>0</v>
      </c>
      <c r="AC461" s="69">
        <f>IF(U461=7,IF(E461&gt;HORAS!$B$97,E461-HORAS!$B$97,0),IF(W461=FALSE,IF(E461&gt;HORAS!$B$97,E461-HORAS!$B$97,0),0))</f>
        <v>0</v>
      </c>
      <c r="AD461" s="71">
        <f t="shared" si="214"/>
        <v>0</v>
      </c>
      <c r="AE461" s="71">
        <f t="shared" si="215"/>
        <v>0</v>
      </c>
      <c r="AF461" s="68">
        <f>IF(AE461&lt;=HORAS!$B$115,0,IF(AE461&lt;=HORAS!$B$116,0.25,IF(AE461&lt;=HORAS!$B$117,0.5,IF(AE461&lt;=HORAS!$B$114,0.75,1))))</f>
        <v>0</v>
      </c>
      <c r="AG461" s="67">
        <f t="shared" si="216"/>
        <v>0</v>
      </c>
      <c r="AH461" s="67">
        <f>IF(AA461&gt;=8,IF(E461&lt;HORAS!$B$97,AF461,0),0)</f>
        <v>0</v>
      </c>
      <c r="AI461" s="67">
        <f>IF(E461&gt;=HORAS!$B$97,AF461,0)</f>
        <v>0</v>
      </c>
      <c r="AJ461" s="67">
        <f t="shared" si="205"/>
        <v>0</v>
      </c>
      <c r="AK461" s="67">
        <f t="shared" si="205"/>
        <v>0</v>
      </c>
      <c r="AL461" s="71">
        <f t="shared" si="217"/>
        <v>0</v>
      </c>
      <c r="AN461" s="59">
        <f t="shared" si="218"/>
        <v>0</v>
      </c>
      <c r="AO461" s="58">
        <f>IF(H461=1,IF(D461&lt;HORAS!$B$104,HORAS!$D$104-HORAS!$B$104,HORAS!$D$104-D461),0)</f>
        <v>0</v>
      </c>
      <c r="AP461" s="58">
        <f>IF(H461=1,IF(E461&gt;HORAS!$C$104,HORAS!$C$104,E461),0)</f>
        <v>0</v>
      </c>
      <c r="AQ461" s="58">
        <f t="shared" si="219"/>
        <v>0</v>
      </c>
      <c r="AR461" s="72">
        <f t="shared" si="220"/>
        <v>0</v>
      </c>
      <c r="AS461" s="72">
        <f t="shared" si="221"/>
        <v>0</v>
      </c>
      <c r="AT461" s="68">
        <f>IF(AS461&lt;=HORAS!$B$115,0,IF(AS461&lt;=HORAS!$B$116,0.25,IF(AS461&lt;=HORAS!$B$117,0.5,IF(AS461&lt;=HORAS!$B$114,0.75,1))))</f>
        <v>0</v>
      </c>
      <c r="AU461" s="67">
        <f t="shared" si="222"/>
        <v>0</v>
      </c>
      <c r="AV461" s="59">
        <f>IF(H461=1,IF(E461&gt;HORAS!$C$104,E461-HORAS!$C$104),0)</f>
        <v>0</v>
      </c>
      <c r="AW461" s="67">
        <f t="shared" si="223"/>
        <v>0</v>
      </c>
      <c r="AX461" s="67">
        <f t="shared" si="224"/>
        <v>0</v>
      </c>
      <c r="AY461" s="68">
        <f>IF(AX461&lt;=HORAS!$B$115,0,IF(AX461&lt;=HORAS!$B$116,0.25,IF(AX461&lt;=HORAS!$B$117,0.5,IF(AX461&lt;=HORAS!$B$114,0.75,1))))</f>
        <v>0</v>
      </c>
      <c r="AZ461" s="67">
        <f t="shared" si="225"/>
        <v>0</v>
      </c>
      <c r="BA461" s="67"/>
    </row>
    <row r="462" spans="1:53" s="72" customFormat="1" hidden="1" x14ac:dyDescent="0.2">
      <c r="A462" s="64"/>
      <c r="B462" s="64"/>
      <c r="C462" s="61"/>
      <c r="D462" s="62"/>
      <c r="E462" s="59"/>
      <c r="F462" s="66">
        <f>IF(G462=1,0,IF(E462&gt;HORAS!$B$96,E462-HORAS!$B$96,))</f>
        <v>0</v>
      </c>
      <c r="G462" s="67">
        <f t="shared" si="199"/>
        <v>0</v>
      </c>
      <c r="H462" s="67">
        <f>IF(D462&gt;=HORAS!$B$103,1,0)</f>
        <v>0</v>
      </c>
      <c r="I462" s="68">
        <f t="shared" si="200"/>
        <v>0</v>
      </c>
      <c r="J462" s="68">
        <f>IF(I462&lt;=HORAS!$B$115,0,IF(I462&lt;=HORAS!$B$116,0.25,IF(I462&lt;=HORAS!$B$117,0.5,IF(I462&lt;=HORAS!$B$114,0.75,1))))</f>
        <v>0</v>
      </c>
      <c r="K462" s="69">
        <f>IF(G462=1,0,IF(E462&gt;HORAS!$B$97,E462-HORAS!$B$97,0))</f>
        <v>0</v>
      </c>
      <c r="L462" s="68">
        <f t="shared" si="201"/>
        <v>0</v>
      </c>
      <c r="M462" s="68">
        <f t="shared" si="202"/>
        <v>0</v>
      </c>
      <c r="N462" s="67">
        <f t="shared" si="203"/>
        <v>0</v>
      </c>
      <c r="O462" s="67">
        <f>IF(E462&lt;HORAS!$B$97,J462,0)</f>
        <v>0</v>
      </c>
      <c r="P462" s="67">
        <f t="shared" si="204"/>
        <v>0</v>
      </c>
      <c r="Q462" s="67">
        <f>IF(E462&gt;HORAS!$B$97,J462,0)</f>
        <v>0</v>
      </c>
      <c r="R462" s="67">
        <f t="shared" si="226"/>
        <v>0</v>
      </c>
      <c r="S462" s="67">
        <f t="shared" si="206"/>
        <v>0</v>
      </c>
      <c r="T462" s="67"/>
      <c r="U462" s="67">
        <f t="shared" si="207"/>
        <v>6</v>
      </c>
      <c r="V462" s="70" t="e">
        <f>VLOOKUP(C462,HORAS!$A$120:$A$137,1,FALSE)</f>
        <v>#N/A</v>
      </c>
      <c r="W462" s="67" t="b">
        <f t="shared" si="208"/>
        <v>1</v>
      </c>
      <c r="X462" s="59">
        <f t="shared" si="209"/>
        <v>0</v>
      </c>
      <c r="Y462" s="71">
        <f t="shared" si="210"/>
        <v>0</v>
      </c>
      <c r="Z462" s="71">
        <f t="shared" si="211"/>
        <v>0</v>
      </c>
      <c r="AA462" s="67">
        <f t="shared" si="212"/>
        <v>0</v>
      </c>
      <c r="AB462" s="67">
        <f t="shared" si="213"/>
        <v>0</v>
      </c>
      <c r="AC462" s="69">
        <f>IF(U462=7,IF(E462&gt;HORAS!$B$97,E462-HORAS!$B$97,0),IF(W462=FALSE,IF(E462&gt;HORAS!$B$97,E462-HORAS!$B$97,0),0))</f>
        <v>0</v>
      </c>
      <c r="AD462" s="71">
        <f t="shared" si="214"/>
        <v>0</v>
      </c>
      <c r="AE462" s="71">
        <f t="shared" si="215"/>
        <v>0</v>
      </c>
      <c r="AF462" s="68">
        <f>IF(AE462&lt;=HORAS!$B$115,0,IF(AE462&lt;=HORAS!$B$116,0.25,IF(AE462&lt;=HORAS!$B$117,0.5,IF(AE462&lt;=HORAS!$B$114,0.75,1))))</f>
        <v>0</v>
      </c>
      <c r="AG462" s="67">
        <f t="shared" si="216"/>
        <v>0</v>
      </c>
      <c r="AH462" s="67">
        <f>IF(AA462&gt;=8,IF(E462&lt;HORAS!$B$97,AF462,0),0)</f>
        <v>0</v>
      </c>
      <c r="AI462" s="67">
        <f>IF(E462&gt;=HORAS!$B$97,AF462,0)</f>
        <v>0</v>
      </c>
      <c r="AJ462" s="67">
        <f t="shared" si="205"/>
        <v>0</v>
      </c>
      <c r="AK462" s="67">
        <f t="shared" si="205"/>
        <v>0</v>
      </c>
      <c r="AL462" s="71">
        <f t="shared" si="217"/>
        <v>0</v>
      </c>
      <c r="AN462" s="59">
        <f t="shared" si="218"/>
        <v>0</v>
      </c>
      <c r="AO462" s="58">
        <f>IF(H462=1,IF(D462&lt;HORAS!$B$104,HORAS!$D$104-HORAS!$B$104,HORAS!$D$104-D462),0)</f>
        <v>0</v>
      </c>
      <c r="AP462" s="58">
        <f>IF(H462=1,IF(E462&gt;HORAS!$C$104,HORAS!$C$104,E462),0)</f>
        <v>0</v>
      </c>
      <c r="AQ462" s="58">
        <f t="shared" si="219"/>
        <v>0</v>
      </c>
      <c r="AR462" s="72">
        <f t="shared" si="220"/>
        <v>0</v>
      </c>
      <c r="AS462" s="72">
        <f t="shared" si="221"/>
        <v>0</v>
      </c>
      <c r="AT462" s="68">
        <f>IF(AS462&lt;=HORAS!$B$115,0,IF(AS462&lt;=HORAS!$B$116,0.25,IF(AS462&lt;=HORAS!$B$117,0.5,IF(AS462&lt;=HORAS!$B$114,0.75,1))))</f>
        <v>0</v>
      </c>
      <c r="AU462" s="67">
        <f t="shared" si="222"/>
        <v>0</v>
      </c>
      <c r="AV462" s="59">
        <f>IF(H462=1,IF(E462&gt;HORAS!$C$104,E462-HORAS!$C$104),0)</f>
        <v>0</v>
      </c>
      <c r="AW462" s="67">
        <f t="shared" si="223"/>
        <v>0</v>
      </c>
      <c r="AX462" s="67">
        <f t="shared" si="224"/>
        <v>0</v>
      </c>
      <c r="AY462" s="68">
        <f>IF(AX462&lt;=HORAS!$B$115,0,IF(AX462&lt;=HORAS!$B$116,0.25,IF(AX462&lt;=HORAS!$B$117,0.5,IF(AX462&lt;=HORAS!$B$114,0.75,1))))</f>
        <v>0</v>
      </c>
      <c r="AZ462" s="67">
        <f t="shared" si="225"/>
        <v>0</v>
      </c>
      <c r="BA462" s="67"/>
    </row>
    <row r="463" spans="1:53" s="72" customFormat="1" hidden="1" x14ac:dyDescent="0.2">
      <c r="A463" s="64"/>
      <c r="B463" s="64"/>
      <c r="C463" s="61"/>
      <c r="D463" s="62"/>
      <c r="E463" s="59"/>
      <c r="F463" s="66">
        <f>IF(G463=1,0,IF(E463&gt;HORAS!$B$96,E463-HORAS!$B$96,))</f>
        <v>0</v>
      </c>
      <c r="G463" s="67">
        <f t="shared" si="199"/>
        <v>0</v>
      </c>
      <c r="H463" s="67">
        <f>IF(D463&gt;=HORAS!$B$103,1,0)</f>
        <v>0</v>
      </c>
      <c r="I463" s="68">
        <f t="shared" si="200"/>
        <v>0</v>
      </c>
      <c r="J463" s="68">
        <f>IF(I463&lt;=HORAS!$B$115,0,IF(I463&lt;=HORAS!$B$116,0.25,IF(I463&lt;=HORAS!$B$117,0.5,IF(I463&lt;=HORAS!$B$114,0.75,1))))</f>
        <v>0</v>
      </c>
      <c r="K463" s="69">
        <f>IF(G463=1,0,IF(E463&gt;HORAS!$B$97,E463-HORAS!$B$97,0))</f>
        <v>0</v>
      </c>
      <c r="L463" s="68">
        <f t="shared" si="201"/>
        <v>0</v>
      </c>
      <c r="M463" s="68">
        <f t="shared" si="202"/>
        <v>0</v>
      </c>
      <c r="N463" s="67">
        <f t="shared" si="203"/>
        <v>0</v>
      </c>
      <c r="O463" s="67">
        <f>IF(E463&lt;HORAS!$B$97,J463,0)</f>
        <v>0</v>
      </c>
      <c r="P463" s="67">
        <f t="shared" si="204"/>
        <v>0</v>
      </c>
      <c r="Q463" s="67">
        <f>IF(E463&gt;HORAS!$B$97,J463,0)</f>
        <v>0</v>
      </c>
      <c r="R463" s="67">
        <f t="shared" si="226"/>
        <v>0</v>
      </c>
      <c r="S463" s="67">
        <f t="shared" si="206"/>
        <v>0</v>
      </c>
      <c r="T463" s="67"/>
      <c r="U463" s="67">
        <f t="shared" si="207"/>
        <v>6</v>
      </c>
      <c r="V463" s="70" t="e">
        <f>VLOOKUP(C463,HORAS!$A$120:$A$137,1,FALSE)</f>
        <v>#N/A</v>
      </c>
      <c r="W463" s="67" t="b">
        <f t="shared" si="208"/>
        <v>1</v>
      </c>
      <c r="X463" s="59">
        <f t="shared" si="209"/>
        <v>0</v>
      </c>
      <c r="Y463" s="71">
        <f t="shared" si="210"/>
        <v>0</v>
      </c>
      <c r="Z463" s="71">
        <f t="shared" si="211"/>
        <v>0</v>
      </c>
      <c r="AA463" s="67">
        <f t="shared" si="212"/>
        <v>0</v>
      </c>
      <c r="AB463" s="67">
        <f t="shared" si="213"/>
        <v>0</v>
      </c>
      <c r="AC463" s="69">
        <f>IF(U463=7,IF(E463&gt;HORAS!$B$97,E463-HORAS!$B$97,0),IF(W463=FALSE,IF(E463&gt;HORAS!$B$97,E463-HORAS!$B$97,0),0))</f>
        <v>0</v>
      </c>
      <c r="AD463" s="71">
        <f t="shared" si="214"/>
        <v>0</v>
      </c>
      <c r="AE463" s="71">
        <f t="shared" si="215"/>
        <v>0</v>
      </c>
      <c r="AF463" s="68">
        <f>IF(AE463&lt;=HORAS!$B$115,0,IF(AE463&lt;=HORAS!$B$116,0.25,IF(AE463&lt;=HORAS!$B$117,0.5,IF(AE463&lt;=HORAS!$B$114,0.75,1))))</f>
        <v>0</v>
      </c>
      <c r="AG463" s="67">
        <f t="shared" si="216"/>
        <v>0</v>
      </c>
      <c r="AH463" s="67">
        <f>IF(AA463&gt;=8,IF(E463&lt;HORAS!$B$97,AF463,0),0)</f>
        <v>0</v>
      </c>
      <c r="AI463" s="67">
        <f>IF(E463&gt;=HORAS!$B$97,AF463,0)</f>
        <v>0</v>
      </c>
      <c r="AJ463" s="67">
        <f t="shared" si="205"/>
        <v>0</v>
      </c>
      <c r="AK463" s="67">
        <f t="shared" si="205"/>
        <v>0</v>
      </c>
      <c r="AL463" s="71">
        <f t="shared" si="217"/>
        <v>0</v>
      </c>
      <c r="AN463" s="59">
        <f t="shared" si="218"/>
        <v>0</v>
      </c>
      <c r="AO463" s="58">
        <f>IF(H463=1,IF(D463&lt;HORAS!$B$104,HORAS!$D$104-HORAS!$B$104,HORAS!$D$104-D463),0)</f>
        <v>0</v>
      </c>
      <c r="AP463" s="58">
        <f>IF(H463=1,IF(E463&gt;HORAS!$C$104,HORAS!$C$104,E463),0)</f>
        <v>0</v>
      </c>
      <c r="AQ463" s="58">
        <f t="shared" si="219"/>
        <v>0</v>
      </c>
      <c r="AR463" s="72">
        <f t="shared" si="220"/>
        <v>0</v>
      </c>
      <c r="AS463" s="72">
        <f t="shared" si="221"/>
        <v>0</v>
      </c>
      <c r="AT463" s="68">
        <f>IF(AS463&lt;=HORAS!$B$115,0,IF(AS463&lt;=HORAS!$B$116,0.25,IF(AS463&lt;=HORAS!$B$117,0.5,IF(AS463&lt;=HORAS!$B$114,0.75,1))))</f>
        <v>0</v>
      </c>
      <c r="AU463" s="67">
        <f t="shared" si="222"/>
        <v>0</v>
      </c>
      <c r="AV463" s="59">
        <f>IF(H463=1,IF(E463&gt;HORAS!$C$104,E463-HORAS!$C$104),0)</f>
        <v>0</v>
      </c>
      <c r="AW463" s="67">
        <f t="shared" si="223"/>
        <v>0</v>
      </c>
      <c r="AX463" s="67">
        <f t="shared" si="224"/>
        <v>0</v>
      </c>
      <c r="AY463" s="68">
        <f>IF(AX463&lt;=HORAS!$B$115,0,IF(AX463&lt;=HORAS!$B$116,0.25,IF(AX463&lt;=HORAS!$B$117,0.5,IF(AX463&lt;=HORAS!$B$114,0.75,1))))</f>
        <v>0</v>
      </c>
      <c r="AZ463" s="67">
        <f t="shared" si="225"/>
        <v>0</v>
      </c>
      <c r="BA463" s="67"/>
    </row>
    <row r="464" spans="1:53" s="72" customFormat="1" hidden="1" x14ac:dyDescent="0.2">
      <c r="A464" s="64"/>
      <c r="B464" s="64"/>
      <c r="C464" s="61"/>
      <c r="D464" s="62"/>
      <c r="E464" s="63"/>
      <c r="F464" s="66">
        <f>IF(G464=1,0,IF(E464&gt;HORAS!$B$96,E464-HORAS!$B$96,))</f>
        <v>0</v>
      </c>
      <c r="G464" s="67">
        <f t="shared" si="199"/>
        <v>0</v>
      </c>
      <c r="H464" s="67">
        <f>IF(D464&gt;=HORAS!$B$103,1,0)</f>
        <v>0</v>
      </c>
      <c r="I464" s="68">
        <f t="shared" si="200"/>
        <v>0</v>
      </c>
      <c r="J464" s="68">
        <f>IF(I464&lt;=HORAS!$B$115,0,IF(I464&lt;=HORAS!$B$116,0.25,IF(I464&lt;=HORAS!$B$117,0.5,IF(I464&lt;=HORAS!$B$114,0.75,1))))</f>
        <v>0</v>
      </c>
      <c r="K464" s="69">
        <f>IF(G464=1,0,IF(E464&gt;HORAS!$B$97,E464-HORAS!$B$97,0))</f>
        <v>0</v>
      </c>
      <c r="L464" s="68">
        <f t="shared" si="201"/>
        <v>0</v>
      </c>
      <c r="M464" s="68">
        <f t="shared" si="202"/>
        <v>0</v>
      </c>
      <c r="N464" s="67">
        <f t="shared" si="203"/>
        <v>0</v>
      </c>
      <c r="O464" s="67">
        <f>IF(E464&lt;HORAS!$B$97,J464,0)</f>
        <v>0</v>
      </c>
      <c r="P464" s="67">
        <f t="shared" si="204"/>
        <v>0</v>
      </c>
      <c r="Q464" s="67">
        <f>IF(E464&gt;HORAS!$B$97,J464,0)</f>
        <v>0</v>
      </c>
      <c r="R464" s="67">
        <f t="shared" si="226"/>
        <v>0</v>
      </c>
      <c r="S464" s="67">
        <f t="shared" si="206"/>
        <v>0</v>
      </c>
      <c r="T464" s="67"/>
      <c r="U464" s="67">
        <f t="shared" si="207"/>
        <v>6</v>
      </c>
      <c r="V464" s="70" t="e">
        <f>VLOOKUP(C464,HORAS!$A$120:$A$137,1,FALSE)</f>
        <v>#N/A</v>
      </c>
      <c r="W464" s="67" t="b">
        <f t="shared" si="208"/>
        <v>1</v>
      </c>
      <c r="X464" s="59">
        <f t="shared" si="209"/>
        <v>0</v>
      </c>
      <c r="Y464" s="71">
        <f t="shared" si="210"/>
        <v>0</v>
      </c>
      <c r="Z464" s="71">
        <f t="shared" si="211"/>
        <v>0</v>
      </c>
      <c r="AA464" s="67">
        <f t="shared" si="212"/>
        <v>0</v>
      </c>
      <c r="AB464" s="67">
        <f t="shared" si="213"/>
        <v>0</v>
      </c>
      <c r="AC464" s="69">
        <f>IF(U464=7,IF(E464&gt;HORAS!$B$97,E464-HORAS!$B$97,0),IF(W464=FALSE,IF(E464&gt;HORAS!$B$97,E464-HORAS!$B$97,0),0))</f>
        <v>0</v>
      </c>
      <c r="AD464" s="71">
        <f t="shared" si="214"/>
        <v>0</v>
      </c>
      <c r="AE464" s="71">
        <f t="shared" si="215"/>
        <v>0</v>
      </c>
      <c r="AF464" s="68">
        <f>IF(AE464&lt;=HORAS!$B$115,0,IF(AE464&lt;=HORAS!$B$116,0.25,IF(AE464&lt;=HORAS!$B$117,0.5,IF(AE464&lt;=HORAS!$B$114,0.75,1))))</f>
        <v>0</v>
      </c>
      <c r="AG464" s="67">
        <f t="shared" si="216"/>
        <v>0</v>
      </c>
      <c r="AH464" s="67">
        <f>IF(AA464&gt;=8,IF(E464&lt;HORAS!$B$97,AF464,0),0)</f>
        <v>0</v>
      </c>
      <c r="AI464" s="67">
        <f>IF(E464&gt;=HORAS!$B$97,AF464,0)</f>
        <v>0</v>
      </c>
      <c r="AJ464" s="67">
        <f t="shared" si="205"/>
        <v>0</v>
      </c>
      <c r="AK464" s="67">
        <f t="shared" si="205"/>
        <v>0</v>
      </c>
      <c r="AL464" s="71">
        <f t="shared" si="217"/>
        <v>0</v>
      </c>
      <c r="AN464" s="59">
        <f t="shared" si="218"/>
        <v>0</v>
      </c>
      <c r="AO464" s="58">
        <f>IF(H464=1,IF(D464&lt;HORAS!$B$104,HORAS!$D$104-HORAS!$B$104,HORAS!$D$104-D464),0)</f>
        <v>0</v>
      </c>
      <c r="AP464" s="58">
        <f>IF(H464=1,IF(E464&gt;HORAS!$C$104,HORAS!$C$104,E464),0)</f>
        <v>0</v>
      </c>
      <c r="AQ464" s="58">
        <f t="shared" si="219"/>
        <v>0</v>
      </c>
      <c r="AR464" s="72">
        <f t="shared" si="220"/>
        <v>0</v>
      </c>
      <c r="AS464" s="72">
        <f t="shared" si="221"/>
        <v>0</v>
      </c>
      <c r="AT464" s="68">
        <f>IF(AS464&lt;=HORAS!$B$115,0,IF(AS464&lt;=HORAS!$B$116,0.25,IF(AS464&lt;=HORAS!$B$117,0.5,IF(AS464&lt;=HORAS!$B$114,0.75,1))))</f>
        <v>0</v>
      </c>
      <c r="AU464" s="67">
        <f t="shared" si="222"/>
        <v>0</v>
      </c>
      <c r="AV464" s="59">
        <f>IF(H464=1,IF(E464&gt;HORAS!$C$104,E464-HORAS!$C$104),0)</f>
        <v>0</v>
      </c>
      <c r="AW464" s="67">
        <f t="shared" si="223"/>
        <v>0</v>
      </c>
      <c r="AX464" s="67">
        <f t="shared" si="224"/>
        <v>0</v>
      </c>
      <c r="AY464" s="68">
        <f>IF(AX464&lt;=HORAS!$B$115,0,IF(AX464&lt;=HORAS!$B$116,0.25,IF(AX464&lt;=HORAS!$B$117,0.5,IF(AX464&lt;=HORAS!$B$114,0.75,1))))</f>
        <v>0</v>
      </c>
      <c r="AZ464" s="67">
        <f t="shared" si="225"/>
        <v>0</v>
      </c>
      <c r="BA464" s="67"/>
    </row>
    <row r="465" spans="1:53" s="72" customFormat="1" hidden="1" x14ac:dyDescent="0.2">
      <c r="A465" s="64"/>
      <c r="B465" s="64"/>
      <c r="C465" s="61"/>
      <c r="D465" s="62"/>
      <c r="E465" s="64"/>
      <c r="F465" s="66">
        <f>IF(G465=1,0,IF(E465&gt;HORAS!$B$96,E465-HORAS!$B$96,))</f>
        <v>0</v>
      </c>
      <c r="G465" s="67">
        <f t="shared" si="199"/>
        <v>0</v>
      </c>
      <c r="H465" s="67">
        <f>IF(D465&gt;=HORAS!$B$103,1,0)</f>
        <v>0</v>
      </c>
      <c r="I465" s="68">
        <f t="shared" si="200"/>
        <v>0</v>
      </c>
      <c r="J465" s="68">
        <f>IF(I465&lt;=HORAS!$B$115,0,IF(I465&lt;=HORAS!$B$116,0.25,IF(I465&lt;=HORAS!$B$117,0.5,IF(I465&lt;=HORAS!$B$114,0.75,1))))</f>
        <v>0</v>
      </c>
      <c r="K465" s="69">
        <f>IF(G465=1,0,IF(E465&gt;HORAS!$B$97,E465-HORAS!$B$97,0))</f>
        <v>0</v>
      </c>
      <c r="L465" s="68">
        <f t="shared" si="201"/>
        <v>0</v>
      </c>
      <c r="M465" s="68">
        <f t="shared" si="202"/>
        <v>0</v>
      </c>
      <c r="N465" s="67">
        <f t="shared" si="203"/>
        <v>0</v>
      </c>
      <c r="O465" s="67">
        <f>IF(E465&lt;HORAS!$B$97,J465,0)</f>
        <v>0</v>
      </c>
      <c r="P465" s="67">
        <f t="shared" si="204"/>
        <v>0</v>
      </c>
      <c r="Q465" s="67">
        <f>IF(E465&gt;HORAS!$B$97,J465,0)</f>
        <v>0</v>
      </c>
      <c r="R465" s="67">
        <f t="shared" si="226"/>
        <v>0</v>
      </c>
      <c r="S465" s="67">
        <f t="shared" si="206"/>
        <v>0</v>
      </c>
      <c r="T465" s="67"/>
      <c r="U465" s="67">
        <f t="shared" si="207"/>
        <v>6</v>
      </c>
      <c r="V465" s="70" t="e">
        <f>VLOOKUP(C465,HORAS!$A$120:$A$137,1,FALSE)</f>
        <v>#N/A</v>
      </c>
      <c r="W465" s="67" t="b">
        <f t="shared" si="208"/>
        <v>1</v>
      </c>
      <c r="X465" s="59">
        <f t="shared" si="209"/>
        <v>0</v>
      </c>
      <c r="Y465" s="71">
        <f t="shared" si="210"/>
        <v>0</v>
      </c>
      <c r="Z465" s="71">
        <f t="shared" si="211"/>
        <v>0</v>
      </c>
      <c r="AA465" s="67">
        <f t="shared" si="212"/>
        <v>0</v>
      </c>
      <c r="AB465" s="67">
        <f t="shared" si="213"/>
        <v>0</v>
      </c>
      <c r="AC465" s="69">
        <f>IF(U465=7,IF(E465&gt;HORAS!$B$97,E465-HORAS!$B$97,0),IF(W465=FALSE,IF(E465&gt;HORAS!$B$97,E465-HORAS!$B$97,0),0))</f>
        <v>0</v>
      </c>
      <c r="AD465" s="71">
        <f t="shared" si="214"/>
        <v>0</v>
      </c>
      <c r="AE465" s="71">
        <f t="shared" si="215"/>
        <v>0</v>
      </c>
      <c r="AF465" s="68">
        <f>IF(AE465&lt;=HORAS!$B$115,0,IF(AE465&lt;=HORAS!$B$116,0.25,IF(AE465&lt;=HORAS!$B$117,0.5,IF(AE465&lt;=HORAS!$B$114,0.75,1))))</f>
        <v>0</v>
      </c>
      <c r="AG465" s="67">
        <f t="shared" si="216"/>
        <v>0</v>
      </c>
      <c r="AH465" s="67">
        <f>IF(AA465&gt;=8,IF(E465&lt;HORAS!$B$97,AF465,0),0)</f>
        <v>0</v>
      </c>
      <c r="AI465" s="67">
        <f>IF(E465&gt;=HORAS!$B$97,AF465,0)</f>
        <v>0</v>
      </c>
      <c r="AJ465" s="67">
        <f t="shared" si="205"/>
        <v>0</v>
      </c>
      <c r="AK465" s="67">
        <f t="shared" si="205"/>
        <v>0</v>
      </c>
      <c r="AL465" s="71">
        <f t="shared" si="217"/>
        <v>0</v>
      </c>
      <c r="AN465" s="59">
        <f t="shared" si="218"/>
        <v>0</v>
      </c>
      <c r="AO465" s="58">
        <f>IF(H465=1,IF(D465&lt;HORAS!$B$104,HORAS!$D$104-HORAS!$B$104,HORAS!$D$104-D465),0)</f>
        <v>0</v>
      </c>
      <c r="AP465" s="58">
        <f>IF(H465=1,IF(E465&gt;HORAS!$C$104,HORAS!$C$104,E465),0)</f>
        <v>0</v>
      </c>
      <c r="AQ465" s="58">
        <f t="shared" si="219"/>
        <v>0</v>
      </c>
      <c r="AR465" s="72">
        <f t="shared" si="220"/>
        <v>0</v>
      </c>
      <c r="AS465" s="72">
        <f t="shared" si="221"/>
        <v>0</v>
      </c>
      <c r="AT465" s="68">
        <f>IF(AS465&lt;=HORAS!$B$115,0,IF(AS465&lt;=HORAS!$B$116,0.25,IF(AS465&lt;=HORAS!$B$117,0.5,IF(AS465&lt;=HORAS!$B$114,0.75,1))))</f>
        <v>0</v>
      </c>
      <c r="AU465" s="67">
        <f t="shared" si="222"/>
        <v>0</v>
      </c>
      <c r="AV465" s="59">
        <f>IF(H465=1,IF(E465&gt;HORAS!$C$104,E465-HORAS!$C$104),0)</f>
        <v>0</v>
      </c>
      <c r="AW465" s="67">
        <f t="shared" si="223"/>
        <v>0</v>
      </c>
      <c r="AX465" s="67">
        <f t="shared" si="224"/>
        <v>0</v>
      </c>
      <c r="AY465" s="68">
        <f>IF(AX465&lt;=HORAS!$B$115,0,IF(AX465&lt;=HORAS!$B$116,0.25,IF(AX465&lt;=HORAS!$B$117,0.5,IF(AX465&lt;=HORAS!$B$114,0.75,1))))</f>
        <v>0</v>
      </c>
      <c r="AZ465" s="67">
        <f t="shared" si="225"/>
        <v>0</v>
      </c>
      <c r="BA465" s="67"/>
    </row>
    <row r="466" spans="1:53" s="72" customFormat="1" hidden="1" x14ac:dyDescent="0.2">
      <c r="A466" s="64"/>
      <c r="B466" s="64"/>
      <c r="C466" s="61"/>
      <c r="D466" s="62"/>
      <c r="E466" s="59"/>
      <c r="F466" s="66">
        <f>IF(G466=1,0,IF(E466&gt;HORAS!$B$96,E466-HORAS!$B$96,))</f>
        <v>0</v>
      </c>
      <c r="G466" s="67">
        <f t="shared" si="199"/>
        <v>0</v>
      </c>
      <c r="H466" s="67">
        <f>IF(D466&gt;=HORAS!$B$103,1,0)</f>
        <v>0</v>
      </c>
      <c r="I466" s="68">
        <f t="shared" si="200"/>
        <v>0</v>
      </c>
      <c r="J466" s="68">
        <f>IF(I466&lt;=HORAS!$B$115,0,IF(I466&lt;=HORAS!$B$116,0.25,IF(I466&lt;=HORAS!$B$117,0.5,IF(I466&lt;=HORAS!$B$114,0.75,1))))</f>
        <v>0</v>
      </c>
      <c r="K466" s="69">
        <f>IF(G466=1,0,IF(E466&gt;HORAS!$B$97,E466-HORAS!$B$97,0))</f>
        <v>0</v>
      </c>
      <c r="L466" s="68">
        <f t="shared" si="201"/>
        <v>0</v>
      </c>
      <c r="M466" s="68">
        <f t="shared" si="202"/>
        <v>0</v>
      </c>
      <c r="N466" s="67">
        <f t="shared" si="203"/>
        <v>0</v>
      </c>
      <c r="O466" s="67">
        <f>IF(E466&lt;HORAS!$B$97,J466,0)</f>
        <v>0</v>
      </c>
      <c r="P466" s="67">
        <f t="shared" si="204"/>
        <v>0</v>
      </c>
      <c r="Q466" s="67">
        <f>IF(E466&gt;HORAS!$B$97,J466,0)</f>
        <v>0</v>
      </c>
      <c r="R466" s="67">
        <f t="shared" si="226"/>
        <v>0</v>
      </c>
      <c r="S466" s="67">
        <f t="shared" si="206"/>
        <v>0</v>
      </c>
      <c r="T466" s="67"/>
      <c r="U466" s="67">
        <f t="shared" si="207"/>
        <v>6</v>
      </c>
      <c r="V466" s="70" t="e">
        <f>VLOOKUP(C466,HORAS!$A$120:$A$137,1,FALSE)</f>
        <v>#N/A</v>
      </c>
      <c r="W466" s="67" t="b">
        <f t="shared" si="208"/>
        <v>1</v>
      </c>
      <c r="X466" s="59">
        <f t="shared" si="209"/>
        <v>0</v>
      </c>
      <c r="Y466" s="71">
        <f t="shared" si="210"/>
        <v>0</v>
      </c>
      <c r="Z466" s="71">
        <f t="shared" si="211"/>
        <v>0</v>
      </c>
      <c r="AA466" s="67">
        <f t="shared" si="212"/>
        <v>0</v>
      </c>
      <c r="AB466" s="67">
        <f t="shared" si="213"/>
        <v>0</v>
      </c>
      <c r="AC466" s="69">
        <f>IF(U466=7,IF(E466&gt;HORAS!$B$97,E466-HORAS!$B$97,0),IF(W466=FALSE,IF(E466&gt;HORAS!$B$97,E466-HORAS!$B$97,0),0))</f>
        <v>0</v>
      </c>
      <c r="AD466" s="71">
        <f t="shared" si="214"/>
        <v>0</v>
      </c>
      <c r="AE466" s="71">
        <f t="shared" si="215"/>
        <v>0</v>
      </c>
      <c r="AF466" s="68">
        <f>IF(AE466&lt;=HORAS!$B$115,0,IF(AE466&lt;=HORAS!$B$116,0.25,IF(AE466&lt;=HORAS!$B$117,0.5,IF(AE466&lt;=HORAS!$B$114,0.75,1))))</f>
        <v>0</v>
      </c>
      <c r="AG466" s="67">
        <f t="shared" si="216"/>
        <v>0</v>
      </c>
      <c r="AH466" s="67">
        <f>IF(AA466&gt;=8,IF(E466&lt;HORAS!$B$97,AF466,0),0)</f>
        <v>0</v>
      </c>
      <c r="AI466" s="67">
        <f>IF(E466&gt;=HORAS!$B$97,AF466,0)</f>
        <v>0</v>
      </c>
      <c r="AJ466" s="67">
        <f t="shared" si="205"/>
        <v>0</v>
      </c>
      <c r="AK466" s="67">
        <f t="shared" si="205"/>
        <v>0</v>
      </c>
      <c r="AL466" s="71">
        <f t="shared" si="217"/>
        <v>0</v>
      </c>
      <c r="AN466" s="59">
        <f t="shared" si="218"/>
        <v>0</v>
      </c>
      <c r="AO466" s="58">
        <f>IF(H466=1,IF(D466&lt;HORAS!$B$104,HORAS!$D$104-HORAS!$B$104,HORAS!$D$104-D466),0)</f>
        <v>0</v>
      </c>
      <c r="AP466" s="58">
        <f>IF(H466=1,IF(E466&gt;HORAS!$C$104,HORAS!$C$104,E466),0)</f>
        <v>0</v>
      </c>
      <c r="AQ466" s="58">
        <f t="shared" si="219"/>
        <v>0</v>
      </c>
      <c r="AR466" s="72">
        <f t="shared" si="220"/>
        <v>0</v>
      </c>
      <c r="AS466" s="72">
        <f t="shared" si="221"/>
        <v>0</v>
      </c>
      <c r="AT466" s="68">
        <f>IF(AS466&lt;=HORAS!$B$115,0,IF(AS466&lt;=HORAS!$B$116,0.25,IF(AS466&lt;=HORAS!$B$117,0.5,IF(AS466&lt;=HORAS!$B$114,0.75,1))))</f>
        <v>0</v>
      </c>
      <c r="AU466" s="67">
        <f t="shared" si="222"/>
        <v>0</v>
      </c>
      <c r="AV466" s="59">
        <f>IF(H466=1,IF(E466&gt;HORAS!$C$104,E466-HORAS!$C$104),0)</f>
        <v>0</v>
      </c>
      <c r="AW466" s="67">
        <f t="shared" si="223"/>
        <v>0</v>
      </c>
      <c r="AX466" s="67">
        <f t="shared" si="224"/>
        <v>0</v>
      </c>
      <c r="AY466" s="68">
        <f>IF(AX466&lt;=HORAS!$B$115,0,IF(AX466&lt;=HORAS!$B$116,0.25,IF(AX466&lt;=HORAS!$B$117,0.5,IF(AX466&lt;=HORAS!$B$114,0.75,1))))</f>
        <v>0</v>
      </c>
      <c r="AZ466" s="67">
        <f t="shared" si="225"/>
        <v>0</v>
      </c>
      <c r="BA466" s="67"/>
    </row>
    <row r="467" spans="1:53" s="72" customFormat="1" hidden="1" x14ac:dyDescent="0.2">
      <c r="A467" s="64"/>
      <c r="B467" s="64"/>
      <c r="C467" s="61"/>
      <c r="D467" s="62"/>
      <c r="E467" s="59"/>
      <c r="F467" s="66">
        <f>IF(G467=1,0,IF(E467&gt;HORAS!$B$96,E467-HORAS!$B$96,))</f>
        <v>0</v>
      </c>
      <c r="G467" s="67">
        <f t="shared" si="199"/>
        <v>0</v>
      </c>
      <c r="H467" s="67">
        <f>IF(D467&gt;=HORAS!$B$103,1,0)</f>
        <v>0</v>
      </c>
      <c r="I467" s="68">
        <f t="shared" si="200"/>
        <v>0</v>
      </c>
      <c r="J467" s="68">
        <f>IF(I467&lt;=HORAS!$B$115,0,IF(I467&lt;=HORAS!$B$116,0.25,IF(I467&lt;=HORAS!$B$117,0.5,IF(I467&lt;=HORAS!$B$114,0.75,1))))</f>
        <v>0</v>
      </c>
      <c r="K467" s="69">
        <f>IF(G467=1,0,IF(E467&gt;HORAS!$B$97,E467-HORAS!$B$97,0))</f>
        <v>0</v>
      </c>
      <c r="L467" s="68">
        <f t="shared" si="201"/>
        <v>0</v>
      </c>
      <c r="M467" s="68">
        <f t="shared" si="202"/>
        <v>0</v>
      </c>
      <c r="N467" s="67">
        <f t="shared" si="203"/>
        <v>0</v>
      </c>
      <c r="O467" s="67">
        <f>IF(E467&lt;HORAS!$B$97,J467,0)</f>
        <v>0</v>
      </c>
      <c r="P467" s="67">
        <f t="shared" si="204"/>
        <v>0</v>
      </c>
      <c r="Q467" s="67">
        <f>IF(E467&gt;HORAS!$B$97,J467,0)</f>
        <v>0</v>
      </c>
      <c r="R467" s="67">
        <f t="shared" si="226"/>
        <v>0</v>
      </c>
      <c r="S467" s="67">
        <f t="shared" si="206"/>
        <v>0</v>
      </c>
      <c r="T467" s="67"/>
      <c r="U467" s="67">
        <f t="shared" si="207"/>
        <v>6</v>
      </c>
      <c r="V467" s="70" t="e">
        <f>VLOOKUP(C467,HORAS!$A$120:$A$137,1,FALSE)</f>
        <v>#N/A</v>
      </c>
      <c r="W467" s="67" t="b">
        <f t="shared" si="208"/>
        <v>1</v>
      </c>
      <c r="X467" s="59">
        <f t="shared" si="209"/>
        <v>0</v>
      </c>
      <c r="Y467" s="71">
        <f t="shared" si="210"/>
        <v>0</v>
      </c>
      <c r="Z467" s="71">
        <f t="shared" si="211"/>
        <v>0</v>
      </c>
      <c r="AA467" s="67">
        <f t="shared" si="212"/>
        <v>0</v>
      </c>
      <c r="AB467" s="67">
        <f t="shared" si="213"/>
        <v>0</v>
      </c>
      <c r="AC467" s="69">
        <f>IF(U467=7,IF(E467&gt;HORAS!$B$97,E467-HORAS!$B$97,0),IF(W467=FALSE,IF(E467&gt;HORAS!$B$97,E467-HORAS!$B$97,0),0))</f>
        <v>0</v>
      </c>
      <c r="AD467" s="71">
        <f t="shared" si="214"/>
        <v>0</v>
      </c>
      <c r="AE467" s="71">
        <f t="shared" si="215"/>
        <v>0</v>
      </c>
      <c r="AF467" s="68">
        <f>IF(AE467&lt;=HORAS!$B$115,0,IF(AE467&lt;=HORAS!$B$116,0.25,IF(AE467&lt;=HORAS!$B$117,0.5,IF(AE467&lt;=HORAS!$B$114,0.75,1))))</f>
        <v>0</v>
      </c>
      <c r="AG467" s="67">
        <f t="shared" si="216"/>
        <v>0</v>
      </c>
      <c r="AH467" s="67">
        <f>IF(AA467&gt;=8,IF(E467&lt;HORAS!$B$97,AF467,0),0)</f>
        <v>0</v>
      </c>
      <c r="AI467" s="67">
        <f>IF(E467&gt;=HORAS!$B$97,AF467,0)</f>
        <v>0</v>
      </c>
      <c r="AJ467" s="67">
        <f t="shared" si="205"/>
        <v>0</v>
      </c>
      <c r="AK467" s="67">
        <f t="shared" si="205"/>
        <v>0</v>
      </c>
      <c r="AL467" s="71">
        <f t="shared" si="217"/>
        <v>0</v>
      </c>
      <c r="AN467" s="59">
        <f t="shared" si="218"/>
        <v>0</v>
      </c>
      <c r="AO467" s="58">
        <f>IF(H467=1,IF(D467&lt;HORAS!$B$104,HORAS!$D$104-HORAS!$B$104,HORAS!$D$104-D467),0)</f>
        <v>0</v>
      </c>
      <c r="AP467" s="58">
        <f>IF(H467=1,IF(E467&gt;HORAS!$C$104,HORAS!$C$104,E467),0)</f>
        <v>0</v>
      </c>
      <c r="AQ467" s="58">
        <f t="shared" si="219"/>
        <v>0</v>
      </c>
      <c r="AR467" s="72">
        <f t="shared" si="220"/>
        <v>0</v>
      </c>
      <c r="AS467" s="72">
        <f t="shared" si="221"/>
        <v>0</v>
      </c>
      <c r="AT467" s="68">
        <f>IF(AS467&lt;=HORAS!$B$115,0,IF(AS467&lt;=HORAS!$B$116,0.25,IF(AS467&lt;=HORAS!$B$117,0.5,IF(AS467&lt;=HORAS!$B$114,0.75,1))))</f>
        <v>0</v>
      </c>
      <c r="AU467" s="67">
        <f t="shared" si="222"/>
        <v>0</v>
      </c>
      <c r="AV467" s="59">
        <f>IF(H467=1,IF(E467&gt;HORAS!$C$104,E467-HORAS!$C$104),0)</f>
        <v>0</v>
      </c>
      <c r="AW467" s="67">
        <f t="shared" si="223"/>
        <v>0</v>
      </c>
      <c r="AX467" s="67">
        <f t="shared" si="224"/>
        <v>0</v>
      </c>
      <c r="AY467" s="68">
        <f>IF(AX467&lt;=HORAS!$B$115,0,IF(AX467&lt;=HORAS!$B$116,0.25,IF(AX467&lt;=HORAS!$B$117,0.5,IF(AX467&lt;=HORAS!$B$114,0.75,1))))</f>
        <v>0</v>
      </c>
      <c r="AZ467" s="67">
        <f t="shared" si="225"/>
        <v>0</v>
      </c>
      <c r="BA467" s="67"/>
    </row>
    <row r="468" spans="1:53" s="72" customFormat="1" hidden="1" x14ac:dyDescent="0.2">
      <c r="A468" s="64"/>
      <c r="B468" s="64"/>
      <c r="C468" s="61"/>
      <c r="D468" s="62"/>
      <c r="E468" s="59"/>
      <c r="F468" s="66">
        <f>IF(G468=1,0,IF(E468&gt;HORAS!$B$96,E468-HORAS!$B$96,))</f>
        <v>0</v>
      </c>
      <c r="G468" s="67">
        <f t="shared" si="199"/>
        <v>0</v>
      </c>
      <c r="H468" s="67">
        <f>IF(D468&gt;=HORAS!$B$103,1,0)</f>
        <v>0</v>
      </c>
      <c r="I468" s="68">
        <f t="shared" si="200"/>
        <v>0</v>
      </c>
      <c r="J468" s="68">
        <f>IF(I468&lt;=HORAS!$B$115,0,IF(I468&lt;=HORAS!$B$116,0.25,IF(I468&lt;=HORAS!$B$117,0.5,IF(I468&lt;=HORAS!$B$114,0.75,1))))</f>
        <v>0</v>
      </c>
      <c r="K468" s="69">
        <f>IF(G468=1,0,IF(E468&gt;HORAS!$B$97,E468-HORAS!$B$97,0))</f>
        <v>0</v>
      </c>
      <c r="L468" s="68">
        <f t="shared" si="201"/>
        <v>0</v>
      </c>
      <c r="M468" s="68">
        <f t="shared" si="202"/>
        <v>0</v>
      </c>
      <c r="N468" s="67">
        <f t="shared" si="203"/>
        <v>0</v>
      </c>
      <c r="O468" s="67">
        <f>IF(E468&lt;HORAS!$B$97,J468,0)</f>
        <v>0</v>
      </c>
      <c r="P468" s="67">
        <f t="shared" si="204"/>
        <v>0</v>
      </c>
      <c r="Q468" s="67">
        <f>IF(E468&gt;HORAS!$B$97,J468,0)</f>
        <v>0</v>
      </c>
      <c r="R468" s="67">
        <f t="shared" si="226"/>
        <v>0</v>
      </c>
      <c r="S468" s="67">
        <f t="shared" si="206"/>
        <v>0</v>
      </c>
      <c r="T468" s="67"/>
      <c r="U468" s="67">
        <f t="shared" si="207"/>
        <v>6</v>
      </c>
      <c r="V468" s="70" t="e">
        <f>VLOOKUP(C468,HORAS!$A$120:$A$137,1,FALSE)</f>
        <v>#N/A</v>
      </c>
      <c r="W468" s="67" t="b">
        <f t="shared" si="208"/>
        <v>1</v>
      </c>
      <c r="X468" s="59">
        <f t="shared" si="209"/>
        <v>0</v>
      </c>
      <c r="Y468" s="71">
        <f t="shared" si="210"/>
        <v>0</v>
      </c>
      <c r="Z468" s="71">
        <f t="shared" si="211"/>
        <v>0</v>
      </c>
      <c r="AA468" s="67">
        <f t="shared" si="212"/>
        <v>0</v>
      </c>
      <c r="AB468" s="67">
        <f t="shared" si="213"/>
        <v>0</v>
      </c>
      <c r="AC468" s="69">
        <f>IF(U468=7,IF(E468&gt;HORAS!$B$97,E468-HORAS!$B$97,0),IF(W468=FALSE,IF(E468&gt;HORAS!$B$97,E468-HORAS!$B$97,0),0))</f>
        <v>0</v>
      </c>
      <c r="AD468" s="71">
        <f t="shared" si="214"/>
        <v>0</v>
      </c>
      <c r="AE468" s="71">
        <f t="shared" si="215"/>
        <v>0</v>
      </c>
      <c r="AF468" s="68">
        <f>IF(AE468&lt;=HORAS!$B$115,0,IF(AE468&lt;=HORAS!$B$116,0.25,IF(AE468&lt;=HORAS!$B$117,0.5,IF(AE468&lt;=HORAS!$B$114,0.75,1))))</f>
        <v>0</v>
      </c>
      <c r="AG468" s="67">
        <f t="shared" si="216"/>
        <v>0</v>
      </c>
      <c r="AH468" s="67">
        <f>IF(AA468&gt;=8,IF(E468&lt;HORAS!$B$97,AF468,0),0)</f>
        <v>0</v>
      </c>
      <c r="AI468" s="67">
        <f>IF(E468&gt;=HORAS!$B$97,AF468,0)</f>
        <v>0</v>
      </c>
      <c r="AJ468" s="67">
        <f t="shared" si="205"/>
        <v>0</v>
      </c>
      <c r="AK468" s="67">
        <f t="shared" si="205"/>
        <v>0</v>
      </c>
      <c r="AL468" s="71">
        <f t="shared" si="217"/>
        <v>0</v>
      </c>
      <c r="AN468" s="59">
        <f t="shared" si="218"/>
        <v>0</v>
      </c>
      <c r="AO468" s="58">
        <f>IF(H468=1,IF(D468&lt;HORAS!$B$104,HORAS!$D$104-HORAS!$B$104,HORAS!$D$104-D468),0)</f>
        <v>0</v>
      </c>
      <c r="AP468" s="58">
        <f>IF(H468=1,IF(E468&gt;HORAS!$C$104,HORAS!$C$104,E468),0)</f>
        <v>0</v>
      </c>
      <c r="AQ468" s="58">
        <f t="shared" si="219"/>
        <v>0</v>
      </c>
      <c r="AR468" s="72">
        <f t="shared" si="220"/>
        <v>0</v>
      </c>
      <c r="AS468" s="72">
        <f t="shared" si="221"/>
        <v>0</v>
      </c>
      <c r="AT468" s="68">
        <f>IF(AS468&lt;=HORAS!$B$115,0,IF(AS468&lt;=HORAS!$B$116,0.25,IF(AS468&lt;=HORAS!$B$117,0.5,IF(AS468&lt;=HORAS!$B$114,0.75,1))))</f>
        <v>0</v>
      </c>
      <c r="AU468" s="67">
        <f t="shared" si="222"/>
        <v>0</v>
      </c>
      <c r="AV468" s="59">
        <f>IF(H468=1,IF(E468&gt;HORAS!$C$104,E468-HORAS!$C$104),0)</f>
        <v>0</v>
      </c>
      <c r="AW468" s="67">
        <f t="shared" si="223"/>
        <v>0</v>
      </c>
      <c r="AX468" s="67">
        <f t="shared" si="224"/>
        <v>0</v>
      </c>
      <c r="AY468" s="68">
        <f>IF(AX468&lt;=HORAS!$B$115,0,IF(AX468&lt;=HORAS!$B$116,0.25,IF(AX468&lt;=HORAS!$B$117,0.5,IF(AX468&lt;=HORAS!$B$114,0.75,1))))</f>
        <v>0</v>
      </c>
      <c r="AZ468" s="67">
        <f t="shared" si="225"/>
        <v>0</v>
      </c>
      <c r="BA468" s="67"/>
    </row>
    <row r="469" spans="1:53" s="72" customFormat="1" hidden="1" x14ac:dyDescent="0.2">
      <c r="A469" s="64"/>
      <c r="B469" s="64"/>
      <c r="C469" s="61"/>
      <c r="D469" s="62"/>
      <c r="E469" s="59"/>
      <c r="F469" s="66">
        <f>IF(G469=1,0,IF(E469&gt;HORAS!$B$96,E469-HORAS!$B$96,))</f>
        <v>0</v>
      </c>
      <c r="G469" s="67">
        <f t="shared" si="199"/>
        <v>0</v>
      </c>
      <c r="H469" s="67">
        <f>IF(D469&gt;=HORAS!$B$103,1,0)</f>
        <v>0</v>
      </c>
      <c r="I469" s="68">
        <f t="shared" si="200"/>
        <v>0</v>
      </c>
      <c r="J469" s="68">
        <f>IF(I469&lt;=HORAS!$B$115,0,IF(I469&lt;=HORAS!$B$116,0.25,IF(I469&lt;=HORAS!$B$117,0.5,IF(I469&lt;=HORAS!$B$114,0.75,1))))</f>
        <v>0</v>
      </c>
      <c r="K469" s="69">
        <f>IF(G469=1,0,IF(E469&gt;HORAS!$B$97,E469-HORAS!$B$97,0))</f>
        <v>0</v>
      </c>
      <c r="L469" s="68">
        <f t="shared" si="201"/>
        <v>0</v>
      </c>
      <c r="M469" s="68">
        <f t="shared" si="202"/>
        <v>0</v>
      </c>
      <c r="N469" s="67">
        <f t="shared" si="203"/>
        <v>0</v>
      </c>
      <c r="O469" s="67">
        <f>IF(E469&lt;HORAS!$B$97,J469,0)</f>
        <v>0</v>
      </c>
      <c r="P469" s="67">
        <f t="shared" si="204"/>
        <v>0</v>
      </c>
      <c r="Q469" s="67">
        <f>IF(E469&gt;HORAS!$B$97,J469,0)</f>
        <v>0</v>
      </c>
      <c r="R469" s="67">
        <f t="shared" si="226"/>
        <v>0</v>
      </c>
      <c r="S469" s="67">
        <f t="shared" si="206"/>
        <v>0</v>
      </c>
      <c r="T469" s="67"/>
      <c r="U469" s="67">
        <f t="shared" si="207"/>
        <v>6</v>
      </c>
      <c r="V469" s="70" t="e">
        <f>VLOOKUP(C469,HORAS!$A$120:$A$137,1,FALSE)</f>
        <v>#N/A</v>
      </c>
      <c r="W469" s="67" t="b">
        <f t="shared" si="208"/>
        <v>1</v>
      </c>
      <c r="X469" s="59">
        <f t="shared" si="209"/>
        <v>0</v>
      </c>
      <c r="Y469" s="71">
        <f t="shared" si="210"/>
        <v>0</v>
      </c>
      <c r="Z469" s="71">
        <f t="shared" si="211"/>
        <v>0</v>
      </c>
      <c r="AA469" s="67">
        <f t="shared" si="212"/>
        <v>0</v>
      </c>
      <c r="AB469" s="67">
        <f t="shared" si="213"/>
        <v>0</v>
      </c>
      <c r="AC469" s="69">
        <f>IF(U469=7,IF(E469&gt;HORAS!$B$97,E469-HORAS!$B$97,0),IF(W469=FALSE,IF(E469&gt;HORAS!$B$97,E469-HORAS!$B$97,0),0))</f>
        <v>0</v>
      </c>
      <c r="AD469" s="71">
        <f t="shared" si="214"/>
        <v>0</v>
      </c>
      <c r="AE469" s="71">
        <f t="shared" si="215"/>
        <v>0</v>
      </c>
      <c r="AF469" s="68">
        <f>IF(AE469&lt;=HORAS!$B$115,0,IF(AE469&lt;=HORAS!$B$116,0.25,IF(AE469&lt;=HORAS!$B$117,0.5,IF(AE469&lt;=HORAS!$B$114,0.75,1))))</f>
        <v>0</v>
      </c>
      <c r="AG469" s="67">
        <f t="shared" si="216"/>
        <v>0</v>
      </c>
      <c r="AH469" s="67">
        <f>IF(AA469&gt;=8,IF(E469&lt;HORAS!$B$97,AF469,0),0)</f>
        <v>0</v>
      </c>
      <c r="AI469" s="67">
        <f>IF(E469&gt;=HORAS!$B$97,AF469,0)</f>
        <v>0</v>
      </c>
      <c r="AJ469" s="67">
        <f t="shared" si="205"/>
        <v>0</v>
      </c>
      <c r="AK469" s="67">
        <f t="shared" si="205"/>
        <v>0</v>
      </c>
      <c r="AL469" s="71">
        <f t="shared" si="217"/>
        <v>0</v>
      </c>
      <c r="AN469" s="59">
        <f t="shared" si="218"/>
        <v>0</v>
      </c>
      <c r="AO469" s="58">
        <f>IF(H469=1,IF(D469&lt;HORAS!$B$104,HORAS!$D$104-HORAS!$B$104,HORAS!$D$104-D469),0)</f>
        <v>0</v>
      </c>
      <c r="AP469" s="58">
        <f>IF(H469=1,IF(E469&gt;HORAS!$C$104,HORAS!$C$104,E469),0)</f>
        <v>0</v>
      </c>
      <c r="AQ469" s="58">
        <f t="shared" si="219"/>
        <v>0</v>
      </c>
      <c r="AR469" s="72">
        <f t="shared" si="220"/>
        <v>0</v>
      </c>
      <c r="AS469" s="72">
        <f t="shared" si="221"/>
        <v>0</v>
      </c>
      <c r="AT469" s="68">
        <f>IF(AS469&lt;=HORAS!$B$115,0,IF(AS469&lt;=HORAS!$B$116,0.25,IF(AS469&lt;=HORAS!$B$117,0.5,IF(AS469&lt;=HORAS!$B$114,0.75,1))))</f>
        <v>0</v>
      </c>
      <c r="AU469" s="67">
        <f t="shared" si="222"/>
        <v>0</v>
      </c>
      <c r="AV469" s="59">
        <f>IF(H469=1,IF(E469&gt;HORAS!$C$104,E469-HORAS!$C$104),0)</f>
        <v>0</v>
      </c>
      <c r="AW469" s="67">
        <f t="shared" si="223"/>
        <v>0</v>
      </c>
      <c r="AX469" s="67">
        <f t="shared" si="224"/>
        <v>0</v>
      </c>
      <c r="AY469" s="68">
        <f>IF(AX469&lt;=HORAS!$B$115,0,IF(AX469&lt;=HORAS!$B$116,0.25,IF(AX469&lt;=HORAS!$B$117,0.5,IF(AX469&lt;=HORAS!$B$114,0.75,1))))</f>
        <v>0</v>
      </c>
      <c r="AZ469" s="67">
        <f t="shared" si="225"/>
        <v>0</v>
      </c>
      <c r="BA469" s="67"/>
    </row>
    <row r="470" spans="1:53" s="72" customFormat="1" hidden="1" x14ac:dyDescent="0.2">
      <c r="A470" s="64"/>
      <c r="B470" s="64"/>
      <c r="C470" s="61"/>
      <c r="D470" s="62"/>
      <c r="E470" s="59"/>
      <c r="F470" s="66">
        <f>IF(G470=1,0,IF(E470&gt;HORAS!$B$96,E470-HORAS!$B$96,))</f>
        <v>0</v>
      </c>
      <c r="G470" s="67">
        <f t="shared" si="199"/>
        <v>0</v>
      </c>
      <c r="H470" s="67">
        <f>IF(D470&gt;=HORAS!$B$103,1,0)</f>
        <v>0</v>
      </c>
      <c r="I470" s="68">
        <f t="shared" si="200"/>
        <v>0</v>
      </c>
      <c r="J470" s="68">
        <f>IF(I470&lt;=HORAS!$B$115,0,IF(I470&lt;=HORAS!$B$116,0.25,IF(I470&lt;=HORAS!$B$117,0.5,IF(I470&lt;=HORAS!$B$114,0.75,1))))</f>
        <v>0</v>
      </c>
      <c r="K470" s="69">
        <f>IF(G470=1,0,IF(E470&gt;HORAS!$B$97,E470-HORAS!$B$97,0))</f>
        <v>0</v>
      </c>
      <c r="L470" s="68">
        <f t="shared" si="201"/>
        <v>0</v>
      </c>
      <c r="M470" s="68">
        <f t="shared" si="202"/>
        <v>0</v>
      </c>
      <c r="N470" s="67">
        <f t="shared" si="203"/>
        <v>0</v>
      </c>
      <c r="O470" s="67">
        <f>IF(E470&lt;HORAS!$B$97,J470,0)</f>
        <v>0</v>
      </c>
      <c r="P470" s="67">
        <f t="shared" si="204"/>
        <v>0</v>
      </c>
      <c r="Q470" s="67">
        <f>IF(E470&gt;HORAS!$B$97,J470,0)</f>
        <v>0</v>
      </c>
      <c r="R470" s="67">
        <f t="shared" si="226"/>
        <v>0</v>
      </c>
      <c r="S470" s="67">
        <f t="shared" si="206"/>
        <v>0</v>
      </c>
      <c r="T470" s="67"/>
      <c r="U470" s="67">
        <f t="shared" si="207"/>
        <v>6</v>
      </c>
      <c r="V470" s="70" t="e">
        <f>VLOOKUP(C470,HORAS!$A$120:$A$137,1,FALSE)</f>
        <v>#N/A</v>
      </c>
      <c r="W470" s="67" t="b">
        <f t="shared" si="208"/>
        <v>1</v>
      </c>
      <c r="X470" s="59">
        <f t="shared" si="209"/>
        <v>0</v>
      </c>
      <c r="Y470" s="71">
        <f t="shared" si="210"/>
        <v>0</v>
      </c>
      <c r="Z470" s="71">
        <f t="shared" si="211"/>
        <v>0</v>
      </c>
      <c r="AA470" s="67">
        <f t="shared" si="212"/>
        <v>0</v>
      </c>
      <c r="AB470" s="67">
        <f t="shared" si="213"/>
        <v>0</v>
      </c>
      <c r="AC470" s="69">
        <f>IF(U470=7,IF(E470&gt;HORAS!$B$97,E470-HORAS!$B$97,0),IF(W470=FALSE,IF(E470&gt;HORAS!$B$97,E470-HORAS!$B$97,0),0))</f>
        <v>0</v>
      </c>
      <c r="AD470" s="71">
        <f t="shared" si="214"/>
        <v>0</v>
      </c>
      <c r="AE470" s="71">
        <f t="shared" si="215"/>
        <v>0</v>
      </c>
      <c r="AF470" s="68">
        <f>IF(AE470&lt;=HORAS!$B$115,0,IF(AE470&lt;=HORAS!$B$116,0.25,IF(AE470&lt;=HORAS!$B$117,0.5,IF(AE470&lt;=HORAS!$B$114,0.75,1))))</f>
        <v>0</v>
      </c>
      <c r="AG470" s="67">
        <f t="shared" si="216"/>
        <v>0</v>
      </c>
      <c r="AH470" s="67">
        <f>IF(AA470&gt;=8,IF(E470&lt;HORAS!$B$97,AF470,0),0)</f>
        <v>0</v>
      </c>
      <c r="AI470" s="67">
        <f>IF(E470&gt;=HORAS!$B$97,AF470,0)</f>
        <v>0</v>
      </c>
      <c r="AJ470" s="67">
        <f t="shared" si="205"/>
        <v>0</v>
      </c>
      <c r="AK470" s="67">
        <f t="shared" si="205"/>
        <v>0</v>
      </c>
      <c r="AL470" s="71">
        <f t="shared" si="217"/>
        <v>0</v>
      </c>
      <c r="AN470" s="59">
        <f t="shared" si="218"/>
        <v>0</v>
      </c>
      <c r="AO470" s="58">
        <f>IF(H470=1,IF(D470&lt;HORAS!$B$104,HORAS!$D$104-HORAS!$B$104,HORAS!$D$104-D470),0)</f>
        <v>0</v>
      </c>
      <c r="AP470" s="58">
        <f>IF(H470=1,IF(E470&gt;HORAS!$C$104,HORAS!$C$104,E470),0)</f>
        <v>0</v>
      </c>
      <c r="AQ470" s="58">
        <f t="shared" si="219"/>
        <v>0</v>
      </c>
      <c r="AR470" s="72">
        <f t="shared" si="220"/>
        <v>0</v>
      </c>
      <c r="AS470" s="72">
        <f t="shared" si="221"/>
        <v>0</v>
      </c>
      <c r="AT470" s="68">
        <f>IF(AS470&lt;=HORAS!$B$115,0,IF(AS470&lt;=HORAS!$B$116,0.25,IF(AS470&lt;=HORAS!$B$117,0.5,IF(AS470&lt;=HORAS!$B$114,0.75,1))))</f>
        <v>0</v>
      </c>
      <c r="AU470" s="67">
        <f t="shared" si="222"/>
        <v>0</v>
      </c>
      <c r="AV470" s="59">
        <f>IF(H470=1,IF(E470&gt;HORAS!$C$104,E470-HORAS!$C$104),0)</f>
        <v>0</v>
      </c>
      <c r="AW470" s="67">
        <f t="shared" si="223"/>
        <v>0</v>
      </c>
      <c r="AX470" s="67">
        <f t="shared" si="224"/>
        <v>0</v>
      </c>
      <c r="AY470" s="68">
        <f>IF(AX470&lt;=HORAS!$B$115,0,IF(AX470&lt;=HORAS!$B$116,0.25,IF(AX470&lt;=HORAS!$B$117,0.5,IF(AX470&lt;=HORAS!$B$114,0.75,1))))</f>
        <v>0</v>
      </c>
      <c r="AZ470" s="67">
        <f t="shared" si="225"/>
        <v>0</v>
      </c>
      <c r="BA470" s="67"/>
    </row>
    <row r="471" spans="1:53" s="72" customFormat="1" hidden="1" x14ac:dyDescent="0.2">
      <c r="A471" s="64"/>
      <c r="B471" s="64"/>
      <c r="C471" s="61"/>
      <c r="D471" s="62"/>
      <c r="E471" s="59"/>
      <c r="F471" s="66">
        <f>IF(G471=1,0,IF(E471&gt;HORAS!$B$96,E471-HORAS!$B$96,))</f>
        <v>0</v>
      </c>
      <c r="G471" s="67">
        <f t="shared" si="199"/>
        <v>0</v>
      </c>
      <c r="H471" s="67">
        <f>IF(D471&gt;=HORAS!$B$103,1,0)</f>
        <v>0</v>
      </c>
      <c r="I471" s="68">
        <f t="shared" si="200"/>
        <v>0</v>
      </c>
      <c r="J471" s="68">
        <f>IF(I471&lt;=HORAS!$B$115,0,IF(I471&lt;=HORAS!$B$116,0.25,IF(I471&lt;=HORAS!$B$117,0.5,IF(I471&lt;=HORAS!$B$114,0.75,1))))</f>
        <v>0</v>
      </c>
      <c r="K471" s="69">
        <f>IF(G471=1,0,IF(E471&gt;HORAS!$B$97,E471-HORAS!$B$97,0))</f>
        <v>0</v>
      </c>
      <c r="L471" s="68">
        <f t="shared" si="201"/>
        <v>0</v>
      </c>
      <c r="M471" s="68">
        <f t="shared" si="202"/>
        <v>0</v>
      </c>
      <c r="N471" s="67">
        <f t="shared" si="203"/>
        <v>0</v>
      </c>
      <c r="O471" s="67">
        <f>IF(E471&lt;HORAS!$B$97,J471,0)</f>
        <v>0</v>
      </c>
      <c r="P471" s="67">
        <f t="shared" si="204"/>
        <v>0</v>
      </c>
      <c r="Q471" s="67">
        <f>IF(E471&gt;HORAS!$B$97,J471,0)</f>
        <v>0</v>
      </c>
      <c r="R471" s="67">
        <f t="shared" si="226"/>
        <v>0</v>
      </c>
      <c r="S471" s="67">
        <f t="shared" si="206"/>
        <v>0</v>
      </c>
      <c r="T471" s="67"/>
      <c r="U471" s="67">
        <f t="shared" si="207"/>
        <v>6</v>
      </c>
      <c r="V471" s="70" t="e">
        <f>VLOOKUP(C471,HORAS!$A$120:$A$137,1,FALSE)</f>
        <v>#N/A</v>
      </c>
      <c r="W471" s="67" t="b">
        <f t="shared" si="208"/>
        <v>1</v>
      </c>
      <c r="X471" s="59">
        <f t="shared" si="209"/>
        <v>0</v>
      </c>
      <c r="Y471" s="71">
        <f t="shared" si="210"/>
        <v>0</v>
      </c>
      <c r="Z471" s="71">
        <f t="shared" si="211"/>
        <v>0</v>
      </c>
      <c r="AA471" s="67">
        <f t="shared" si="212"/>
        <v>0</v>
      </c>
      <c r="AB471" s="67">
        <f t="shared" si="213"/>
        <v>0</v>
      </c>
      <c r="AC471" s="69">
        <f>IF(U471=7,IF(E471&gt;HORAS!$B$97,E471-HORAS!$B$97,0),IF(W471=FALSE,IF(E471&gt;HORAS!$B$97,E471-HORAS!$B$97,0),0))</f>
        <v>0</v>
      </c>
      <c r="AD471" s="71">
        <f t="shared" si="214"/>
        <v>0</v>
      </c>
      <c r="AE471" s="71">
        <f t="shared" si="215"/>
        <v>0</v>
      </c>
      <c r="AF471" s="68">
        <f>IF(AE471&lt;=HORAS!$B$115,0,IF(AE471&lt;=HORAS!$B$116,0.25,IF(AE471&lt;=HORAS!$B$117,0.5,IF(AE471&lt;=HORAS!$B$114,0.75,1))))</f>
        <v>0</v>
      </c>
      <c r="AG471" s="67">
        <f t="shared" si="216"/>
        <v>0</v>
      </c>
      <c r="AH471" s="67">
        <f>IF(AA471&gt;=8,IF(E471&lt;HORAS!$B$97,AF471,0),0)</f>
        <v>0</v>
      </c>
      <c r="AI471" s="67">
        <f>IF(E471&gt;=HORAS!$B$97,AF471,0)</f>
        <v>0</v>
      </c>
      <c r="AJ471" s="67">
        <f t="shared" si="205"/>
        <v>0</v>
      </c>
      <c r="AK471" s="67">
        <f t="shared" si="205"/>
        <v>0</v>
      </c>
      <c r="AL471" s="71">
        <f t="shared" si="217"/>
        <v>0</v>
      </c>
      <c r="AN471" s="59">
        <f t="shared" si="218"/>
        <v>0</v>
      </c>
      <c r="AO471" s="58">
        <f>IF(H471=1,IF(D471&lt;HORAS!$B$104,HORAS!$D$104-HORAS!$B$104,HORAS!$D$104-D471),0)</f>
        <v>0</v>
      </c>
      <c r="AP471" s="58">
        <f>IF(H471=1,IF(E471&gt;HORAS!$C$104,HORAS!$C$104,E471),0)</f>
        <v>0</v>
      </c>
      <c r="AQ471" s="58">
        <f t="shared" si="219"/>
        <v>0</v>
      </c>
      <c r="AR471" s="72">
        <f t="shared" si="220"/>
        <v>0</v>
      </c>
      <c r="AS471" s="72">
        <f t="shared" si="221"/>
        <v>0</v>
      </c>
      <c r="AT471" s="68">
        <f>IF(AS471&lt;=HORAS!$B$115,0,IF(AS471&lt;=HORAS!$B$116,0.25,IF(AS471&lt;=HORAS!$B$117,0.5,IF(AS471&lt;=HORAS!$B$114,0.75,1))))</f>
        <v>0</v>
      </c>
      <c r="AU471" s="67">
        <f t="shared" si="222"/>
        <v>0</v>
      </c>
      <c r="AV471" s="59">
        <f>IF(H471=1,IF(E471&gt;HORAS!$C$104,E471-HORAS!$C$104),0)</f>
        <v>0</v>
      </c>
      <c r="AW471" s="67">
        <f t="shared" si="223"/>
        <v>0</v>
      </c>
      <c r="AX471" s="67">
        <f t="shared" si="224"/>
        <v>0</v>
      </c>
      <c r="AY471" s="68">
        <f>IF(AX471&lt;=HORAS!$B$115,0,IF(AX471&lt;=HORAS!$B$116,0.25,IF(AX471&lt;=HORAS!$B$117,0.5,IF(AX471&lt;=HORAS!$B$114,0.75,1))))</f>
        <v>0</v>
      </c>
      <c r="AZ471" s="67">
        <f t="shared" si="225"/>
        <v>0</v>
      </c>
      <c r="BA471" s="67"/>
    </row>
    <row r="472" spans="1:53" s="72" customFormat="1" hidden="1" x14ac:dyDescent="0.2">
      <c r="A472" s="64"/>
      <c r="B472" s="64"/>
      <c r="C472" s="61"/>
      <c r="D472" s="62"/>
      <c r="E472" s="59"/>
      <c r="F472" s="66">
        <f>IF(G472=1,0,IF(E472&gt;HORAS!$B$96,E472-HORAS!$B$96,))</f>
        <v>0</v>
      </c>
      <c r="G472" s="67">
        <f t="shared" si="199"/>
        <v>0</v>
      </c>
      <c r="H472" s="67">
        <f>IF(D472&gt;=HORAS!$B$103,1,0)</f>
        <v>0</v>
      </c>
      <c r="I472" s="68">
        <f t="shared" si="200"/>
        <v>0</v>
      </c>
      <c r="J472" s="68">
        <f>IF(I472&lt;=HORAS!$B$115,0,IF(I472&lt;=HORAS!$B$116,0.25,IF(I472&lt;=HORAS!$B$117,0.5,IF(I472&lt;=HORAS!$B$114,0.75,1))))</f>
        <v>0</v>
      </c>
      <c r="K472" s="69">
        <f>IF(G472=1,0,IF(E472&gt;HORAS!$B$97,E472-HORAS!$B$97,0))</f>
        <v>0</v>
      </c>
      <c r="L472" s="68">
        <f t="shared" si="201"/>
        <v>0</v>
      </c>
      <c r="M472" s="68">
        <f t="shared" si="202"/>
        <v>0</v>
      </c>
      <c r="N472" s="67">
        <f t="shared" si="203"/>
        <v>0</v>
      </c>
      <c r="O472" s="67">
        <f>IF(E472&lt;HORAS!$B$97,J472,0)</f>
        <v>0</v>
      </c>
      <c r="P472" s="67">
        <f t="shared" si="204"/>
        <v>0</v>
      </c>
      <c r="Q472" s="67">
        <f>IF(E472&gt;HORAS!$B$97,J472,0)</f>
        <v>0</v>
      </c>
      <c r="R472" s="67">
        <f t="shared" si="226"/>
        <v>0</v>
      </c>
      <c r="S472" s="67">
        <f t="shared" si="206"/>
        <v>0</v>
      </c>
      <c r="T472" s="67"/>
      <c r="U472" s="67">
        <f t="shared" si="207"/>
        <v>6</v>
      </c>
      <c r="V472" s="70" t="e">
        <f>VLOOKUP(C472,HORAS!$A$120:$A$137,1,FALSE)</f>
        <v>#N/A</v>
      </c>
      <c r="W472" s="67" t="b">
        <f t="shared" si="208"/>
        <v>1</v>
      </c>
      <c r="X472" s="59">
        <f t="shared" si="209"/>
        <v>0</v>
      </c>
      <c r="Y472" s="71">
        <f t="shared" si="210"/>
        <v>0</v>
      </c>
      <c r="Z472" s="71">
        <f t="shared" si="211"/>
        <v>0</v>
      </c>
      <c r="AA472" s="67">
        <f t="shared" si="212"/>
        <v>0</v>
      </c>
      <c r="AB472" s="67">
        <f t="shared" si="213"/>
        <v>0</v>
      </c>
      <c r="AC472" s="69">
        <f>IF(U472=7,IF(E472&gt;HORAS!$B$97,E472-HORAS!$B$97,0),IF(W472=FALSE,IF(E472&gt;HORAS!$B$97,E472-HORAS!$B$97,0),0))</f>
        <v>0</v>
      </c>
      <c r="AD472" s="71">
        <f t="shared" si="214"/>
        <v>0</v>
      </c>
      <c r="AE472" s="71">
        <f t="shared" si="215"/>
        <v>0</v>
      </c>
      <c r="AF472" s="68">
        <f>IF(AE472&lt;=HORAS!$B$115,0,IF(AE472&lt;=HORAS!$B$116,0.25,IF(AE472&lt;=HORAS!$B$117,0.5,IF(AE472&lt;=HORAS!$B$114,0.75,1))))</f>
        <v>0</v>
      </c>
      <c r="AG472" s="67">
        <f t="shared" si="216"/>
        <v>0</v>
      </c>
      <c r="AH472" s="67">
        <f>IF(AA472&gt;=8,IF(E472&lt;HORAS!$B$97,AF472,0),0)</f>
        <v>0</v>
      </c>
      <c r="AI472" s="67">
        <f>IF(E472&gt;=HORAS!$B$97,AF472,0)</f>
        <v>0</v>
      </c>
      <c r="AJ472" s="67">
        <f t="shared" si="205"/>
        <v>0</v>
      </c>
      <c r="AK472" s="67">
        <f t="shared" si="205"/>
        <v>0</v>
      </c>
      <c r="AL472" s="71">
        <f t="shared" si="217"/>
        <v>0</v>
      </c>
      <c r="AN472" s="59">
        <f t="shared" si="218"/>
        <v>0</v>
      </c>
      <c r="AO472" s="58">
        <f>IF(H472=1,IF(D472&lt;HORAS!$B$104,HORAS!$D$104-HORAS!$B$104,HORAS!$D$104-D472),0)</f>
        <v>0</v>
      </c>
      <c r="AP472" s="58">
        <f>IF(H472=1,IF(E472&gt;HORAS!$C$104,HORAS!$C$104,E472),0)</f>
        <v>0</v>
      </c>
      <c r="AQ472" s="58">
        <f t="shared" si="219"/>
        <v>0</v>
      </c>
      <c r="AR472" s="72">
        <f t="shared" si="220"/>
        <v>0</v>
      </c>
      <c r="AS472" s="72">
        <f t="shared" si="221"/>
        <v>0</v>
      </c>
      <c r="AT472" s="68">
        <f>IF(AS472&lt;=HORAS!$B$115,0,IF(AS472&lt;=HORAS!$B$116,0.25,IF(AS472&lt;=HORAS!$B$117,0.5,IF(AS472&lt;=HORAS!$B$114,0.75,1))))</f>
        <v>0</v>
      </c>
      <c r="AU472" s="67">
        <f t="shared" si="222"/>
        <v>0</v>
      </c>
      <c r="AV472" s="59">
        <f>IF(H472=1,IF(E472&gt;HORAS!$C$104,E472-HORAS!$C$104),0)</f>
        <v>0</v>
      </c>
      <c r="AW472" s="67">
        <f t="shared" si="223"/>
        <v>0</v>
      </c>
      <c r="AX472" s="67">
        <f t="shared" si="224"/>
        <v>0</v>
      </c>
      <c r="AY472" s="68">
        <f>IF(AX472&lt;=HORAS!$B$115,0,IF(AX472&lt;=HORAS!$B$116,0.25,IF(AX472&lt;=HORAS!$B$117,0.5,IF(AX472&lt;=HORAS!$B$114,0.75,1))))</f>
        <v>0</v>
      </c>
      <c r="AZ472" s="67">
        <f t="shared" si="225"/>
        <v>0</v>
      </c>
      <c r="BA472" s="67"/>
    </row>
    <row r="473" spans="1:53" s="72" customFormat="1" hidden="1" x14ac:dyDescent="0.2">
      <c r="A473" s="64"/>
      <c r="B473" s="64"/>
      <c r="C473" s="61"/>
      <c r="D473" s="62"/>
      <c r="E473" s="59"/>
      <c r="F473" s="66">
        <f>IF(G473=1,0,IF(E473&gt;HORAS!$B$96,E473-HORAS!$B$96,))</f>
        <v>0</v>
      </c>
      <c r="G473" s="67">
        <f t="shared" si="199"/>
        <v>0</v>
      </c>
      <c r="H473" s="67">
        <f>IF(D473&gt;=HORAS!$B$103,1,0)</f>
        <v>0</v>
      </c>
      <c r="I473" s="68">
        <f t="shared" si="200"/>
        <v>0</v>
      </c>
      <c r="J473" s="68">
        <f>IF(I473&lt;=HORAS!$B$115,0,IF(I473&lt;=HORAS!$B$116,0.25,IF(I473&lt;=HORAS!$B$117,0.5,IF(I473&lt;=HORAS!$B$114,0.75,1))))</f>
        <v>0</v>
      </c>
      <c r="K473" s="69">
        <f>IF(G473=1,0,IF(E473&gt;HORAS!$B$97,E473-HORAS!$B$97,0))</f>
        <v>0</v>
      </c>
      <c r="L473" s="68">
        <f t="shared" si="201"/>
        <v>0</v>
      </c>
      <c r="M473" s="68">
        <f t="shared" si="202"/>
        <v>0</v>
      </c>
      <c r="N473" s="67">
        <f t="shared" si="203"/>
        <v>0</v>
      </c>
      <c r="O473" s="67">
        <f>IF(E473&lt;HORAS!$B$97,J473,0)</f>
        <v>0</v>
      </c>
      <c r="P473" s="67">
        <f t="shared" si="204"/>
        <v>0</v>
      </c>
      <c r="Q473" s="67">
        <f>IF(E473&gt;HORAS!$B$97,J473,0)</f>
        <v>0</v>
      </c>
      <c r="R473" s="67">
        <f t="shared" si="226"/>
        <v>0</v>
      </c>
      <c r="S473" s="67">
        <f t="shared" si="206"/>
        <v>0</v>
      </c>
      <c r="T473" s="67"/>
      <c r="U473" s="67">
        <f t="shared" si="207"/>
        <v>6</v>
      </c>
      <c r="V473" s="70" t="e">
        <f>VLOOKUP(C473,HORAS!$A$120:$A$137,1,FALSE)</f>
        <v>#N/A</v>
      </c>
      <c r="W473" s="67" t="b">
        <f t="shared" si="208"/>
        <v>1</v>
      </c>
      <c r="X473" s="59">
        <f t="shared" si="209"/>
        <v>0</v>
      </c>
      <c r="Y473" s="71">
        <f t="shared" si="210"/>
        <v>0</v>
      </c>
      <c r="Z473" s="71">
        <f t="shared" si="211"/>
        <v>0</v>
      </c>
      <c r="AA473" s="67">
        <f t="shared" si="212"/>
        <v>0</v>
      </c>
      <c r="AB473" s="67">
        <f t="shared" si="213"/>
        <v>0</v>
      </c>
      <c r="AC473" s="69">
        <f>IF(U473=7,IF(E473&gt;HORAS!$B$97,E473-HORAS!$B$97,0),IF(W473=FALSE,IF(E473&gt;HORAS!$B$97,E473-HORAS!$B$97,0),0))</f>
        <v>0</v>
      </c>
      <c r="AD473" s="71">
        <f t="shared" si="214"/>
        <v>0</v>
      </c>
      <c r="AE473" s="71">
        <f t="shared" si="215"/>
        <v>0</v>
      </c>
      <c r="AF473" s="68">
        <f>IF(AE473&lt;=HORAS!$B$115,0,IF(AE473&lt;=HORAS!$B$116,0.25,IF(AE473&lt;=HORAS!$B$117,0.5,IF(AE473&lt;=HORAS!$B$114,0.75,1))))</f>
        <v>0</v>
      </c>
      <c r="AG473" s="67">
        <f t="shared" si="216"/>
        <v>0</v>
      </c>
      <c r="AH473" s="67">
        <f>IF(AA473&gt;=8,IF(E473&lt;HORAS!$B$97,AF473,0),0)</f>
        <v>0</v>
      </c>
      <c r="AI473" s="67">
        <f>IF(E473&gt;=HORAS!$B$97,AF473,0)</f>
        <v>0</v>
      </c>
      <c r="AJ473" s="67">
        <f t="shared" si="205"/>
        <v>0</v>
      </c>
      <c r="AK473" s="67">
        <f t="shared" si="205"/>
        <v>0</v>
      </c>
      <c r="AL473" s="71">
        <f t="shared" si="217"/>
        <v>0</v>
      </c>
      <c r="AN473" s="59">
        <f t="shared" si="218"/>
        <v>0</v>
      </c>
      <c r="AO473" s="58">
        <f>IF(H473=1,IF(D473&lt;HORAS!$B$104,HORAS!$D$104-HORAS!$B$104,HORAS!$D$104-D473),0)</f>
        <v>0</v>
      </c>
      <c r="AP473" s="58">
        <f>IF(H473=1,IF(E473&gt;HORAS!$C$104,HORAS!$C$104,E473),0)</f>
        <v>0</v>
      </c>
      <c r="AQ473" s="58">
        <f t="shared" si="219"/>
        <v>0</v>
      </c>
      <c r="AR473" s="72">
        <f t="shared" si="220"/>
        <v>0</v>
      </c>
      <c r="AS473" s="72">
        <f t="shared" si="221"/>
        <v>0</v>
      </c>
      <c r="AT473" s="68">
        <f>IF(AS473&lt;=HORAS!$B$115,0,IF(AS473&lt;=HORAS!$B$116,0.25,IF(AS473&lt;=HORAS!$B$117,0.5,IF(AS473&lt;=HORAS!$B$114,0.75,1))))</f>
        <v>0</v>
      </c>
      <c r="AU473" s="67">
        <f t="shared" si="222"/>
        <v>0</v>
      </c>
      <c r="AV473" s="59">
        <f>IF(H473=1,IF(E473&gt;HORAS!$C$104,E473-HORAS!$C$104),0)</f>
        <v>0</v>
      </c>
      <c r="AW473" s="67">
        <f t="shared" si="223"/>
        <v>0</v>
      </c>
      <c r="AX473" s="67">
        <f t="shared" si="224"/>
        <v>0</v>
      </c>
      <c r="AY473" s="68">
        <f>IF(AX473&lt;=HORAS!$B$115,0,IF(AX473&lt;=HORAS!$B$116,0.25,IF(AX473&lt;=HORAS!$B$117,0.5,IF(AX473&lt;=HORAS!$B$114,0.75,1))))</f>
        <v>0</v>
      </c>
      <c r="AZ473" s="67">
        <f t="shared" si="225"/>
        <v>0</v>
      </c>
      <c r="BA473" s="67"/>
    </row>
    <row r="474" spans="1:53" s="72" customFormat="1" hidden="1" x14ac:dyDescent="0.2">
      <c r="A474" s="64"/>
      <c r="B474" s="64"/>
      <c r="C474" s="61"/>
      <c r="D474" s="62"/>
      <c r="E474" s="59"/>
      <c r="F474" s="66">
        <f>IF(G474=1,0,IF(E474&gt;HORAS!$B$96,E474-HORAS!$B$96,))</f>
        <v>0</v>
      </c>
      <c r="G474" s="67">
        <f t="shared" ref="G474:G537" si="227">IF(U474=7,1,IF(W474=FALSE,1,0))</f>
        <v>0</v>
      </c>
      <c r="H474" s="67">
        <f>IF(D474&gt;=HORAS!$B$103,1,0)</f>
        <v>0</v>
      </c>
      <c r="I474" s="68">
        <f t="shared" ref="I474:I537" si="228">MINUTE(F474)</f>
        <v>0</v>
      </c>
      <c r="J474" s="68">
        <f>IF(I474&lt;=HORAS!$B$115,0,IF(I474&lt;=HORAS!$B$116,0.25,IF(I474&lt;=HORAS!$B$117,0.5,IF(I474&lt;=HORAS!$B$114,0.75,1))))</f>
        <v>0</v>
      </c>
      <c r="K474" s="69">
        <f>IF(G474=1,0,IF(E474&gt;HORAS!$B$97,E474-HORAS!$B$97,0))</f>
        <v>0</v>
      </c>
      <c r="L474" s="68">
        <f t="shared" ref="L474:L537" si="229">MINUTE(K474)</f>
        <v>0</v>
      </c>
      <c r="M474" s="68">
        <f t="shared" ref="M474:M537" si="230">HOUR(F474)</f>
        <v>0</v>
      </c>
      <c r="N474" s="67">
        <f t="shared" ref="N474:N537" si="231">M474-P474</f>
        <v>0</v>
      </c>
      <c r="O474" s="67">
        <f>IF(E474&lt;HORAS!$B$97,J474,0)</f>
        <v>0</v>
      </c>
      <c r="P474" s="67">
        <f t="shared" ref="P474:P537" si="232">HOUR(K474)</f>
        <v>0</v>
      </c>
      <c r="Q474" s="67">
        <f>IF(E474&gt;HORAS!$B$97,J474,0)</f>
        <v>0</v>
      </c>
      <c r="R474" s="67">
        <f t="shared" si="226"/>
        <v>0</v>
      </c>
      <c r="S474" s="67">
        <f t="shared" si="206"/>
        <v>0</v>
      </c>
      <c r="T474" s="67"/>
      <c r="U474" s="67">
        <f t="shared" si="207"/>
        <v>6</v>
      </c>
      <c r="V474" s="70" t="e">
        <f>VLOOKUP(C474,HORAS!$A$120:$A$137,1,FALSE)</f>
        <v>#N/A</v>
      </c>
      <c r="W474" s="67" t="b">
        <f t="shared" si="208"/>
        <v>1</v>
      </c>
      <c r="X474" s="59">
        <f t="shared" si="209"/>
        <v>0</v>
      </c>
      <c r="Y474" s="71">
        <f t="shared" si="210"/>
        <v>0</v>
      </c>
      <c r="Z474" s="71">
        <f t="shared" si="211"/>
        <v>0</v>
      </c>
      <c r="AA474" s="67">
        <f t="shared" si="212"/>
        <v>0</v>
      </c>
      <c r="AB474" s="67">
        <f t="shared" si="213"/>
        <v>0</v>
      </c>
      <c r="AC474" s="69">
        <f>IF(U474=7,IF(E474&gt;HORAS!$B$97,E474-HORAS!$B$97,0),IF(W474=FALSE,IF(E474&gt;HORAS!$B$97,E474-HORAS!$B$97,0),0))</f>
        <v>0</v>
      </c>
      <c r="AD474" s="71">
        <f t="shared" si="214"/>
        <v>0</v>
      </c>
      <c r="AE474" s="71">
        <f t="shared" si="215"/>
        <v>0</v>
      </c>
      <c r="AF474" s="68">
        <f>IF(AE474&lt;=HORAS!$B$115,0,IF(AE474&lt;=HORAS!$B$116,0.25,IF(AE474&lt;=HORAS!$B$117,0.5,IF(AE474&lt;=HORAS!$B$114,0.75,1))))</f>
        <v>0</v>
      </c>
      <c r="AG474" s="67">
        <f t="shared" si="216"/>
        <v>0</v>
      </c>
      <c r="AH474" s="67">
        <f>IF(AA474&gt;=8,IF(E474&lt;HORAS!$B$97,AF474,0),0)</f>
        <v>0</v>
      </c>
      <c r="AI474" s="67">
        <f>IF(E474&gt;=HORAS!$B$97,AF474,0)</f>
        <v>0</v>
      </c>
      <c r="AJ474" s="67">
        <f t="shared" si="205"/>
        <v>0</v>
      </c>
      <c r="AK474" s="67">
        <f t="shared" si="205"/>
        <v>0</v>
      </c>
      <c r="AL474" s="71">
        <f t="shared" si="217"/>
        <v>0</v>
      </c>
      <c r="AN474" s="59">
        <f t="shared" si="218"/>
        <v>0</v>
      </c>
      <c r="AO474" s="58">
        <f>IF(H474=1,IF(D474&lt;HORAS!$B$104,HORAS!$D$104-HORAS!$B$104,HORAS!$D$104-D474),0)</f>
        <v>0</v>
      </c>
      <c r="AP474" s="58">
        <f>IF(H474=1,IF(E474&gt;HORAS!$C$104,HORAS!$C$104,E474),0)</f>
        <v>0</v>
      </c>
      <c r="AQ474" s="58">
        <f t="shared" si="219"/>
        <v>0</v>
      </c>
      <c r="AR474" s="72">
        <f t="shared" si="220"/>
        <v>0</v>
      </c>
      <c r="AS474" s="72">
        <f t="shared" si="221"/>
        <v>0</v>
      </c>
      <c r="AT474" s="68">
        <f>IF(AS474&lt;=HORAS!$B$115,0,IF(AS474&lt;=HORAS!$B$116,0.25,IF(AS474&lt;=HORAS!$B$117,0.5,IF(AS474&lt;=HORAS!$B$114,0.75,1))))</f>
        <v>0</v>
      </c>
      <c r="AU474" s="67">
        <f t="shared" si="222"/>
        <v>0</v>
      </c>
      <c r="AV474" s="59">
        <f>IF(H474=1,IF(E474&gt;HORAS!$C$104,E474-HORAS!$C$104),0)</f>
        <v>0</v>
      </c>
      <c r="AW474" s="67">
        <f t="shared" si="223"/>
        <v>0</v>
      </c>
      <c r="AX474" s="67">
        <f t="shared" si="224"/>
        <v>0</v>
      </c>
      <c r="AY474" s="68">
        <f>IF(AX474&lt;=HORAS!$B$115,0,IF(AX474&lt;=HORAS!$B$116,0.25,IF(AX474&lt;=HORAS!$B$117,0.5,IF(AX474&lt;=HORAS!$B$114,0.75,1))))</f>
        <v>0</v>
      </c>
      <c r="AZ474" s="67">
        <f t="shared" si="225"/>
        <v>0</v>
      </c>
      <c r="BA474" s="67"/>
    </row>
    <row r="475" spans="1:53" s="72" customFormat="1" hidden="1" x14ac:dyDescent="0.2">
      <c r="A475" s="64"/>
      <c r="B475" s="64"/>
      <c r="C475" s="61"/>
      <c r="D475" s="62"/>
      <c r="E475" s="59"/>
      <c r="F475" s="66">
        <f>IF(G475=1,0,IF(E475&gt;HORAS!$B$96,E475-HORAS!$B$96,))</f>
        <v>0</v>
      </c>
      <c r="G475" s="67">
        <f t="shared" si="227"/>
        <v>0</v>
      </c>
      <c r="H475" s="67">
        <f>IF(D475&gt;=HORAS!$B$103,1,0)</f>
        <v>0</v>
      </c>
      <c r="I475" s="68">
        <f t="shared" si="228"/>
        <v>0</v>
      </c>
      <c r="J475" s="68">
        <f>IF(I475&lt;=HORAS!$B$115,0,IF(I475&lt;=HORAS!$B$116,0.25,IF(I475&lt;=HORAS!$B$117,0.5,IF(I475&lt;=HORAS!$B$114,0.75,1))))</f>
        <v>0</v>
      </c>
      <c r="K475" s="69">
        <f>IF(G475=1,0,IF(E475&gt;HORAS!$B$97,E475-HORAS!$B$97,0))</f>
        <v>0</v>
      </c>
      <c r="L475" s="68">
        <f t="shared" si="229"/>
        <v>0</v>
      </c>
      <c r="M475" s="68">
        <f t="shared" si="230"/>
        <v>0</v>
      </c>
      <c r="N475" s="67">
        <f t="shared" si="231"/>
        <v>0</v>
      </c>
      <c r="O475" s="67">
        <f>IF(E475&lt;HORAS!$B$97,J475,0)</f>
        <v>0</v>
      </c>
      <c r="P475" s="67">
        <f t="shared" si="232"/>
        <v>0</v>
      </c>
      <c r="Q475" s="67">
        <f>IF(E475&gt;HORAS!$B$97,J475,0)</f>
        <v>0</v>
      </c>
      <c r="R475" s="67">
        <f t="shared" si="226"/>
        <v>0</v>
      </c>
      <c r="S475" s="67">
        <f t="shared" si="206"/>
        <v>0</v>
      </c>
      <c r="T475" s="67"/>
      <c r="U475" s="67">
        <f t="shared" si="207"/>
        <v>6</v>
      </c>
      <c r="V475" s="70" t="e">
        <f>VLOOKUP(C475,HORAS!$A$120:$A$137,1,FALSE)</f>
        <v>#N/A</v>
      </c>
      <c r="W475" s="67" t="b">
        <f t="shared" si="208"/>
        <v>1</v>
      </c>
      <c r="X475" s="59">
        <f t="shared" si="209"/>
        <v>0</v>
      </c>
      <c r="Y475" s="71">
        <f t="shared" si="210"/>
        <v>0</v>
      </c>
      <c r="Z475" s="71">
        <f t="shared" si="211"/>
        <v>0</v>
      </c>
      <c r="AA475" s="67">
        <f t="shared" si="212"/>
        <v>0</v>
      </c>
      <c r="AB475" s="67">
        <f t="shared" si="213"/>
        <v>0</v>
      </c>
      <c r="AC475" s="69">
        <f>IF(U475=7,IF(E475&gt;HORAS!$B$97,E475-HORAS!$B$97,0),IF(W475=FALSE,IF(E475&gt;HORAS!$B$97,E475-HORAS!$B$97,0),0))</f>
        <v>0</v>
      </c>
      <c r="AD475" s="71">
        <f t="shared" si="214"/>
        <v>0</v>
      </c>
      <c r="AE475" s="71">
        <f t="shared" si="215"/>
        <v>0</v>
      </c>
      <c r="AF475" s="68">
        <f>IF(AE475&lt;=HORAS!$B$115,0,IF(AE475&lt;=HORAS!$B$116,0.25,IF(AE475&lt;=HORAS!$B$117,0.5,IF(AE475&lt;=HORAS!$B$114,0.75,1))))</f>
        <v>0</v>
      </c>
      <c r="AG475" s="67">
        <f t="shared" si="216"/>
        <v>0</v>
      </c>
      <c r="AH475" s="67">
        <f>IF(AA475&gt;=8,IF(E475&lt;HORAS!$B$97,AF475,0),0)</f>
        <v>0</v>
      </c>
      <c r="AI475" s="67">
        <f>IF(E475&gt;=HORAS!$B$97,AF475,0)</f>
        <v>0</v>
      </c>
      <c r="AJ475" s="67">
        <f t="shared" si="205"/>
        <v>0</v>
      </c>
      <c r="AK475" s="67">
        <f t="shared" si="205"/>
        <v>0</v>
      </c>
      <c r="AL475" s="71">
        <f t="shared" si="217"/>
        <v>0</v>
      </c>
      <c r="AN475" s="59">
        <f t="shared" si="218"/>
        <v>0</v>
      </c>
      <c r="AO475" s="58">
        <f>IF(H475=1,IF(D475&lt;HORAS!$B$104,HORAS!$D$104-HORAS!$B$104,HORAS!$D$104-D475),0)</f>
        <v>0</v>
      </c>
      <c r="AP475" s="58">
        <f>IF(H475=1,IF(E475&gt;HORAS!$C$104,HORAS!$C$104,E475),0)</f>
        <v>0</v>
      </c>
      <c r="AQ475" s="58">
        <f t="shared" si="219"/>
        <v>0</v>
      </c>
      <c r="AR475" s="72">
        <f t="shared" si="220"/>
        <v>0</v>
      </c>
      <c r="AS475" s="72">
        <f t="shared" si="221"/>
        <v>0</v>
      </c>
      <c r="AT475" s="68">
        <f>IF(AS475&lt;=HORAS!$B$115,0,IF(AS475&lt;=HORAS!$B$116,0.25,IF(AS475&lt;=HORAS!$B$117,0.5,IF(AS475&lt;=HORAS!$B$114,0.75,1))))</f>
        <v>0</v>
      </c>
      <c r="AU475" s="67">
        <f t="shared" si="222"/>
        <v>0</v>
      </c>
      <c r="AV475" s="59">
        <f>IF(H475=1,IF(E475&gt;HORAS!$C$104,E475-HORAS!$C$104),0)</f>
        <v>0</v>
      </c>
      <c r="AW475" s="67">
        <f t="shared" si="223"/>
        <v>0</v>
      </c>
      <c r="AX475" s="67">
        <f t="shared" si="224"/>
        <v>0</v>
      </c>
      <c r="AY475" s="68">
        <f>IF(AX475&lt;=HORAS!$B$115,0,IF(AX475&lt;=HORAS!$B$116,0.25,IF(AX475&lt;=HORAS!$B$117,0.5,IF(AX475&lt;=HORAS!$B$114,0.75,1))))</f>
        <v>0</v>
      </c>
      <c r="AZ475" s="67">
        <f t="shared" si="225"/>
        <v>0</v>
      </c>
      <c r="BA475" s="67"/>
    </row>
    <row r="476" spans="1:53" s="72" customFormat="1" hidden="1" x14ac:dyDescent="0.2">
      <c r="A476" s="64"/>
      <c r="B476" s="64"/>
      <c r="C476" s="61"/>
      <c r="D476" s="62"/>
      <c r="E476" s="59"/>
      <c r="F476" s="66">
        <f>IF(G476=1,0,IF(E476&gt;HORAS!$B$96,E476-HORAS!$B$96,))</f>
        <v>0</v>
      </c>
      <c r="G476" s="67">
        <f t="shared" si="227"/>
        <v>0</v>
      </c>
      <c r="H476" s="67">
        <f>IF(D476&gt;=HORAS!$B$103,1,0)</f>
        <v>0</v>
      </c>
      <c r="I476" s="68">
        <f t="shared" si="228"/>
        <v>0</v>
      </c>
      <c r="J476" s="68">
        <f>IF(I476&lt;=HORAS!$B$115,0,IF(I476&lt;=HORAS!$B$116,0.25,IF(I476&lt;=HORAS!$B$117,0.5,IF(I476&lt;=HORAS!$B$114,0.75,1))))</f>
        <v>0</v>
      </c>
      <c r="K476" s="69">
        <f>IF(G476=1,0,IF(E476&gt;HORAS!$B$97,E476-HORAS!$B$97,0))</f>
        <v>0</v>
      </c>
      <c r="L476" s="68">
        <f t="shared" si="229"/>
        <v>0</v>
      </c>
      <c r="M476" s="68">
        <f t="shared" si="230"/>
        <v>0</v>
      </c>
      <c r="N476" s="67">
        <f t="shared" si="231"/>
        <v>0</v>
      </c>
      <c r="O476" s="67">
        <f>IF(E476&lt;HORAS!$B$97,J476,0)</f>
        <v>0</v>
      </c>
      <c r="P476" s="67">
        <f t="shared" si="232"/>
        <v>0</v>
      </c>
      <c r="Q476" s="67">
        <f>IF(E476&gt;HORAS!$B$97,J476,0)</f>
        <v>0</v>
      </c>
      <c r="R476" s="67">
        <f t="shared" si="226"/>
        <v>0</v>
      </c>
      <c r="S476" s="67">
        <f t="shared" si="206"/>
        <v>0</v>
      </c>
      <c r="T476" s="67"/>
      <c r="U476" s="67">
        <f t="shared" si="207"/>
        <v>6</v>
      </c>
      <c r="V476" s="70" t="e">
        <f>VLOOKUP(C476,HORAS!$A$120:$A$137,1,FALSE)</f>
        <v>#N/A</v>
      </c>
      <c r="W476" s="67" t="b">
        <f t="shared" si="208"/>
        <v>1</v>
      </c>
      <c r="X476" s="59">
        <f t="shared" si="209"/>
        <v>0</v>
      </c>
      <c r="Y476" s="71">
        <f t="shared" si="210"/>
        <v>0</v>
      </c>
      <c r="Z476" s="71">
        <f t="shared" si="211"/>
        <v>0</v>
      </c>
      <c r="AA476" s="67">
        <f t="shared" si="212"/>
        <v>0</v>
      </c>
      <c r="AB476" s="67">
        <f t="shared" si="213"/>
        <v>0</v>
      </c>
      <c r="AC476" s="69">
        <f>IF(U476=7,IF(E476&gt;HORAS!$B$97,E476-HORAS!$B$97,0),IF(W476=FALSE,IF(E476&gt;HORAS!$B$97,E476-HORAS!$B$97,0),0))</f>
        <v>0</v>
      </c>
      <c r="AD476" s="71">
        <f t="shared" si="214"/>
        <v>0</v>
      </c>
      <c r="AE476" s="71">
        <f t="shared" si="215"/>
        <v>0</v>
      </c>
      <c r="AF476" s="68">
        <f>IF(AE476&lt;=HORAS!$B$115,0,IF(AE476&lt;=HORAS!$B$116,0.25,IF(AE476&lt;=HORAS!$B$117,0.5,IF(AE476&lt;=HORAS!$B$114,0.75,1))))</f>
        <v>0</v>
      </c>
      <c r="AG476" s="67">
        <f t="shared" si="216"/>
        <v>0</v>
      </c>
      <c r="AH476" s="67">
        <f>IF(AA476&gt;=8,IF(E476&lt;HORAS!$B$97,AF476,0),0)</f>
        <v>0</v>
      </c>
      <c r="AI476" s="67">
        <f>IF(E476&gt;=HORAS!$B$97,AF476,0)</f>
        <v>0</v>
      </c>
      <c r="AJ476" s="67">
        <f t="shared" si="205"/>
        <v>0</v>
      </c>
      <c r="AK476" s="67">
        <f t="shared" si="205"/>
        <v>0</v>
      </c>
      <c r="AL476" s="71">
        <f t="shared" si="217"/>
        <v>0</v>
      </c>
      <c r="AN476" s="59">
        <f t="shared" si="218"/>
        <v>0</v>
      </c>
      <c r="AO476" s="58">
        <f>IF(H476=1,IF(D476&lt;HORAS!$B$104,HORAS!$D$104-HORAS!$B$104,HORAS!$D$104-D476),0)</f>
        <v>0</v>
      </c>
      <c r="AP476" s="58">
        <f>IF(H476=1,IF(E476&gt;HORAS!$C$104,HORAS!$C$104,E476),0)</f>
        <v>0</v>
      </c>
      <c r="AQ476" s="58">
        <f t="shared" si="219"/>
        <v>0</v>
      </c>
      <c r="AR476" s="72">
        <f t="shared" si="220"/>
        <v>0</v>
      </c>
      <c r="AS476" s="72">
        <f t="shared" si="221"/>
        <v>0</v>
      </c>
      <c r="AT476" s="68">
        <f>IF(AS476&lt;=HORAS!$B$115,0,IF(AS476&lt;=HORAS!$B$116,0.25,IF(AS476&lt;=HORAS!$B$117,0.5,IF(AS476&lt;=HORAS!$B$114,0.75,1))))</f>
        <v>0</v>
      </c>
      <c r="AU476" s="67">
        <f t="shared" si="222"/>
        <v>0</v>
      </c>
      <c r="AV476" s="59">
        <f>IF(H476=1,IF(E476&gt;HORAS!$C$104,E476-HORAS!$C$104),0)</f>
        <v>0</v>
      </c>
      <c r="AW476" s="67">
        <f t="shared" si="223"/>
        <v>0</v>
      </c>
      <c r="AX476" s="67">
        <f t="shared" si="224"/>
        <v>0</v>
      </c>
      <c r="AY476" s="68">
        <f>IF(AX476&lt;=HORAS!$B$115,0,IF(AX476&lt;=HORAS!$B$116,0.25,IF(AX476&lt;=HORAS!$B$117,0.5,IF(AX476&lt;=HORAS!$B$114,0.75,1))))</f>
        <v>0</v>
      </c>
      <c r="AZ476" s="67">
        <f t="shared" si="225"/>
        <v>0</v>
      </c>
      <c r="BA476" s="67"/>
    </row>
    <row r="477" spans="1:53" s="72" customFormat="1" hidden="1" x14ac:dyDescent="0.2">
      <c r="A477" s="64"/>
      <c r="B477" s="64"/>
      <c r="C477" s="61"/>
      <c r="D477" s="62"/>
      <c r="E477" s="63"/>
      <c r="F477" s="66">
        <f>IF(G477=1,0,IF(E477&gt;HORAS!$B$96,E477-HORAS!$B$96,))</f>
        <v>0</v>
      </c>
      <c r="G477" s="67">
        <f t="shared" si="227"/>
        <v>0</v>
      </c>
      <c r="H477" s="67">
        <f>IF(D477&gt;=HORAS!$B$103,1,0)</f>
        <v>0</v>
      </c>
      <c r="I477" s="68">
        <f t="shared" si="228"/>
        <v>0</v>
      </c>
      <c r="J477" s="68">
        <f>IF(I477&lt;=HORAS!$B$115,0,IF(I477&lt;=HORAS!$B$116,0.25,IF(I477&lt;=HORAS!$B$117,0.5,IF(I477&lt;=HORAS!$B$114,0.75,1))))</f>
        <v>0</v>
      </c>
      <c r="K477" s="69">
        <f>IF(G477=1,0,IF(E477&gt;HORAS!$B$97,E477-HORAS!$B$97,0))</f>
        <v>0</v>
      </c>
      <c r="L477" s="68">
        <f t="shared" si="229"/>
        <v>0</v>
      </c>
      <c r="M477" s="68">
        <f t="shared" si="230"/>
        <v>0</v>
      </c>
      <c r="N477" s="67">
        <f t="shared" si="231"/>
        <v>0</v>
      </c>
      <c r="O477" s="67">
        <f>IF(E477&lt;HORAS!$B$97,J477,0)</f>
        <v>0</v>
      </c>
      <c r="P477" s="67">
        <f t="shared" si="232"/>
        <v>0</v>
      </c>
      <c r="Q477" s="67">
        <f>IF(E477&gt;HORAS!$B$97,J477,0)</f>
        <v>0</v>
      </c>
      <c r="R477" s="67">
        <f t="shared" si="226"/>
        <v>0</v>
      </c>
      <c r="S477" s="67">
        <f t="shared" si="206"/>
        <v>0</v>
      </c>
      <c r="T477" s="67"/>
      <c r="U477" s="67">
        <f t="shared" si="207"/>
        <v>6</v>
      </c>
      <c r="V477" s="70" t="e">
        <f>VLOOKUP(C477,HORAS!$A$120:$A$137,1,FALSE)</f>
        <v>#N/A</v>
      </c>
      <c r="W477" s="67" t="b">
        <f t="shared" si="208"/>
        <v>1</v>
      </c>
      <c r="X477" s="59">
        <f t="shared" si="209"/>
        <v>0</v>
      </c>
      <c r="Y477" s="71">
        <f t="shared" si="210"/>
        <v>0</v>
      </c>
      <c r="Z477" s="71">
        <f t="shared" si="211"/>
        <v>0</v>
      </c>
      <c r="AA477" s="67">
        <f t="shared" si="212"/>
        <v>0</v>
      </c>
      <c r="AB477" s="67">
        <f t="shared" si="213"/>
        <v>0</v>
      </c>
      <c r="AC477" s="69">
        <f>IF(U477=7,IF(E477&gt;HORAS!$B$97,E477-HORAS!$B$97,0),IF(W477=FALSE,IF(E477&gt;HORAS!$B$97,E477-HORAS!$B$97,0),0))</f>
        <v>0</v>
      </c>
      <c r="AD477" s="71">
        <f t="shared" si="214"/>
        <v>0</v>
      </c>
      <c r="AE477" s="71">
        <f t="shared" si="215"/>
        <v>0</v>
      </c>
      <c r="AF477" s="68">
        <f>IF(AE477&lt;=HORAS!$B$115,0,IF(AE477&lt;=HORAS!$B$116,0.25,IF(AE477&lt;=HORAS!$B$117,0.5,IF(AE477&lt;=HORAS!$B$114,0.75,1))))</f>
        <v>0</v>
      </c>
      <c r="AG477" s="67">
        <f t="shared" si="216"/>
        <v>0</v>
      </c>
      <c r="AH477" s="67">
        <f>IF(AA477&gt;=8,IF(E477&lt;HORAS!$B$97,AF477,0),0)</f>
        <v>0</v>
      </c>
      <c r="AI477" s="67">
        <f>IF(E477&gt;=HORAS!$B$97,AF477,0)</f>
        <v>0</v>
      </c>
      <c r="AJ477" s="67">
        <f t="shared" si="205"/>
        <v>0</v>
      </c>
      <c r="AK477" s="67">
        <f t="shared" si="205"/>
        <v>0</v>
      </c>
      <c r="AL477" s="71">
        <f t="shared" si="217"/>
        <v>0</v>
      </c>
      <c r="AN477" s="59">
        <f t="shared" si="218"/>
        <v>0</v>
      </c>
      <c r="AO477" s="58">
        <f>IF(H477=1,IF(D477&lt;HORAS!$B$104,HORAS!$D$104-HORAS!$B$104,HORAS!$D$104-D477),0)</f>
        <v>0</v>
      </c>
      <c r="AP477" s="58">
        <f>IF(H477=1,IF(E477&gt;HORAS!$C$104,HORAS!$C$104,E477),0)</f>
        <v>0</v>
      </c>
      <c r="AQ477" s="58">
        <f t="shared" si="219"/>
        <v>0</v>
      </c>
      <c r="AR477" s="72">
        <f t="shared" si="220"/>
        <v>0</v>
      </c>
      <c r="AS477" s="72">
        <f t="shared" si="221"/>
        <v>0</v>
      </c>
      <c r="AT477" s="68">
        <f>IF(AS477&lt;=HORAS!$B$115,0,IF(AS477&lt;=HORAS!$B$116,0.25,IF(AS477&lt;=HORAS!$B$117,0.5,IF(AS477&lt;=HORAS!$B$114,0.75,1))))</f>
        <v>0</v>
      </c>
      <c r="AU477" s="67">
        <f t="shared" si="222"/>
        <v>0</v>
      </c>
      <c r="AV477" s="59">
        <f>IF(H477=1,IF(E477&gt;HORAS!$C$104,E477-HORAS!$C$104),0)</f>
        <v>0</v>
      </c>
      <c r="AW477" s="67">
        <f t="shared" si="223"/>
        <v>0</v>
      </c>
      <c r="AX477" s="67">
        <f t="shared" si="224"/>
        <v>0</v>
      </c>
      <c r="AY477" s="68">
        <f>IF(AX477&lt;=HORAS!$B$115,0,IF(AX477&lt;=HORAS!$B$116,0.25,IF(AX477&lt;=HORAS!$B$117,0.5,IF(AX477&lt;=HORAS!$B$114,0.75,1))))</f>
        <v>0</v>
      </c>
      <c r="AZ477" s="67">
        <f t="shared" si="225"/>
        <v>0</v>
      </c>
      <c r="BA477" s="67"/>
    </row>
    <row r="478" spans="1:53" s="72" customFormat="1" hidden="1" x14ac:dyDescent="0.2">
      <c r="A478" s="64"/>
      <c r="B478" s="64"/>
      <c r="C478" s="61"/>
      <c r="D478" s="62"/>
      <c r="E478" s="64"/>
      <c r="F478" s="66">
        <f>IF(G478=1,0,IF(E478&gt;HORAS!$B$96,E478-HORAS!$B$96,))</f>
        <v>0</v>
      </c>
      <c r="G478" s="67">
        <f t="shared" si="227"/>
        <v>0</v>
      </c>
      <c r="H478" s="67">
        <f>IF(D478&gt;=HORAS!$B$103,1,0)</f>
        <v>0</v>
      </c>
      <c r="I478" s="68">
        <f t="shared" si="228"/>
        <v>0</v>
      </c>
      <c r="J478" s="68">
        <f>IF(I478&lt;=HORAS!$B$115,0,IF(I478&lt;=HORAS!$B$116,0.25,IF(I478&lt;=HORAS!$B$117,0.5,IF(I478&lt;=HORAS!$B$114,0.75,1))))</f>
        <v>0</v>
      </c>
      <c r="K478" s="69">
        <f>IF(G478=1,0,IF(E478&gt;HORAS!$B$97,E478-HORAS!$B$97,0))</f>
        <v>0</v>
      </c>
      <c r="L478" s="68">
        <f t="shared" si="229"/>
        <v>0</v>
      </c>
      <c r="M478" s="68">
        <f t="shared" si="230"/>
        <v>0</v>
      </c>
      <c r="N478" s="67">
        <f t="shared" si="231"/>
        <v>0</v>
      </c>
      <c r="O478" s="67">
        <f>IF(E478&lt;HORAS!$B$97,J478,0)</f>
        <v>0</v>
      </c>
      <c r="P478" s="67">
        <f t="shared" si="232"/>
        <v>0</v>
      </c>
      <c r="Q478" s="67">
        <f>IF(E478&gt;HORAS!$B$97,J478,0)</f>
        <v>0</v>
      </c>
      <c r="R478" s="67">
        <f t="shared" si="226"/>
        <v>0</v>
      </c>
      <c r="S478" s="67">
        <f t="shared" si="206"/>
        <v>0</v>
      </c>
      <c r="T478" s="67"/>
      <c r="U478" s="67">
        <f t="shared" si="207"/>
        <v>6</v>
      </c>
      <c r="V478" s="70" t="e">
        <f>VLOOKUP(C478,HORAS!$A$120:$A$137,1,FALSE)</f>
        <v>#N/A</v>
      </c>
      <c r="W478" s="67" t="b">
        <f t="shared" si="208"/>
        <v>1</v>
      </c>
      <c r="X478" s="59">
        <f t="shared" si="209"/>
        <v>0</v>
      </c>
      <c r="Y478" s="71">
        <f t="shared" si="210"/>
        <v>0</v>
      </c>
      <c r="Z478" s="71">
        <f t="shared" si="211"/>
        <v>0</v>
      </c>
      <c r="AA478" s="67">
        <f t="shared" si="212"/>
        <v>0</v>
      </c>
      <c r="AB478" s="67">
        <f t="shared" si="213"/>
        <v>0</v>
      </c>
      <c r="AC478" s="69">
        <f>IF(U478=7,IF(E478&gt;HORAS!$B$97,E478-HORAS!$B$97,0),IF(W478=FALSE,IF(E478&gt;HORAS!$B$97,E478-HORAS!$B$97,0),0))</f>
        <v>0</v>
      </c>
      <c r="AD478" s="71">
        <f t="shared" si="214"/>
        <v>0</v>
      </c>
      <c r="AE478" s="71">
        <f t="shared" si="215"/>
        <v>0</v>
      </c>
      <c r="AF478" s="68">
        <f>IF(AE478&lt;=HORAS!$B$115,0,IF(AE478&lt;=HORAS!$B$116,0.25,IF(AE478&lt;=HORAS!$B$117,0.5,IF(AE478&lt;=HORAS!$B$114,0.75,1))))</f>
        <v>0</v>
      </c>
      <c r="AG478" s="67">
        <f t="shared" si="216"/>
        <v>0</v>
      </c>
      <c r="AH478" s="67">
        <f>IF(AA478&gt;=8,IF(E478&lt;HORAS!$B$97,AF478,0),0)</f>
        <v>0</v>
      </c>
      <c r="AI478" s="67">
        <f>IF(E478&gt;=HORAS!$B$97,AF478,0)</f>
        <v>0</v>
      </c>
      <c r="AJ478" s="67">
        <f t="shared" si="205"/>
        <v>0</v>
      </c>
      <c r="AK478" s="67">
        <f t="shared" si="205"/>
        <v>0</v>
      </c>
      <c r="AL478" s="71">
        <f t="shared" si="217"/>
        <v>0</v>
      </c>
      <c r="AN478" s="59">
        <f t="shared" si="218"/>
        <v>0</v>
      </c>
      <c r="AO478" s="58">
        <f>IF(H478=1,IF(D478&lt;HORAS!$B$104,HORAS!$D$104-HORAS!$B$104,HORAS!$D$104-D478),0)</f>
        <v>0</v>
      </c>
      <c r="AP478" s="58">
        <f>IF(H478=1,IF(E478&gt;HORAS!$C$104,HORAS!$C$104,E478),0)</f>
        <v>0</v>
      </c>
      <c r="AQ478" s="58">
        <f t="shared" si="219"/>
        <v>0</v>
      </c>
      <c r="AR478" s="72">
        <f t="shared" si="220"/>
        <v>0</v>
      </c>
      <c r="AS478" s="72">
        <f t="shared" si="221"/>
        <v>0</v>
      </c>
      <c r="AT478" s="68">
        <f>IF(AS478&lt;=HORAS!$B$115,0,IF(AS478&lt;=HORAS!$B$116,0.25,IF(AS478&lt;=HORAS!$B$117,0.5,IF(AS478&lt;=HORAS!$B$114,0.75,1))))</f>
        <v>0</v>
      </c>
      <c r="AU478" s="67">
        <f t="shared" si="222"/>
        <v>0</v>
      </c>
      <c r="AV478" s="59">
        <f>IF(H478=1,IF(E478&gt;HORAS!$C$104,E478-HORAS!$C$104),0)</f>
        <v>0</v>
      </c>
      <c r="AW478" s="67">
        <f t="shared" si="223"/>
        <v>0</v>
      </c>
      <c r="AX478" s="67">
        <f t="shared" si="224"/>
        <v>0</v>
      </c>
      <c r="AY478" s="68">
        <f>IF(AX478&lt;=HORAS!$B$115,0,IF(AX478&lt;=HORAS!$B$116,0.25,IF(AX478&lt;=HORAS!$B$117,0.5,IF(AX478&lt;=HORAS!$B$114,0.75,1))))</f>
        <v>0</v>
      </c>
      <c r="AZ478" s="67">
        <f t="shared" si="225"/>
        <v>0</v>
      </c>
      <c r="BA478" s="67"/>
    </row>
    <row r="479" spans="1:53" s="72" customFormat="1" hidden="1" x14ac:dyDescent="0.2">
      <c r="A479" s="64"/>
      <c r="B479" s="64"/>
      <c r="C479" s="61"/>
      <c r="D479" s="62"/>
      <c r="E479" s="59"/>
      <c r="F479" s="66">
        <f>IF(G479=1,0,IF(E479&gt;HORAS!$B$96,E479-HORAS!$B$96,))</f>
        <v>0</v>
      </c>
      <c r="G479" s="67">
        <f t="shared" si="227"/>
        <v>0</v>
      </c>
      <c r="H479" s="67">
        <f>IF(D479&gt;=HORAS!$B$103,1,0)</f>
        <v>0</v>
      </c>
      <c r="I479" s="68">
        <f t="shared" si="228"/>
        <v>0</v>
      </c>
      <c r="J479" s="68">
        <f>IF(I479&lt;=HORAS!$B$115,0,IF(I479&lt;=HORAS!$B$116,0.25,IF(I479&lt;=HORAS!$B$117,0.5,IF(I479&lt;=HORAS!$B$114,0.75,1))))</f>
        <v>0</v>
      </c>
      <c r="K479" s="69">
        <f>IF(G479=1,0,IF(E479&gt;HORAS!$B$97,E479-HORAS!$B$97,0))</f>
        <v>0</v>
      </c>
      <c r="L479" s="68">
        <f t="shared" si="229"/>
        <v>0</v>
      </c>
      <c r="M479" s="68">
        <f t="shared" si="230"/>
        <v>0</v>
      </c>
      <c r="N479" s="67">
        <f t="shared" si="231"/>
        <v>0</v>
      </c>
      <c r="O479" s="67">
        <f>IF(E479&lt;HORAS!$B$97,J479,0)</f>
        <v>0</v>
      </c>
      <c r="P479" s="67">
        <f t="shared" si="232"/>
        <v>0</v>
      </c>
      <c r="Q479" s="67">
        <f>IF(E479&gt;HORAS!$B$97,J479,0)</f>
        <v>0</v>
      </c>
      <c r="R479" s="67">
        <f t="shared" si="226"/>
        <v>0</v>
      </c>
      <c r="S479" s="67">
        <f t="shared" si="206"/>
        <v>0</v>
      </c>
      <c r="T479" s="67"/>
      <c r="U479" s="67">
        <f t="shared" si="207"/>
        <v>6</v>
      </c>
      <c r="V479" s="70" t="e">
        <f>VLOOKUP(C479,HORAS!$A$120:$A$137,1,FALSE)</f>
        <v>#N/A</v>
      </c>
      <c r="W479" s="67" t="b">
        <f t="shared" si="208"/>
        <v>1</v>
      </c>
      <c r="X479" s="59">
        <f t="shared" si="209"/>
        <v>0</v>
      </c>
      <c r="Y479" s="71">
        <f t="shared" si="210"/>
        <v>0</v>
      </c>
      <c r="Z479" s="71">
        <f t="shared" si="211"/>
        <v>0</v>
      </c>
      <c r="AA479" s="67">
        <f t="shared" si="212"/>
        <v>0</v>
      </c>
      <c r="AB479" s="67">
        <f t="shared" si="213"/>
        <v>0</v>
      </c>
      <c r="AC479" s="69">
        <f>IF(U479=7,IF(E479&gt;HORAS!$B$97,E479-HORAS!$B$97,0),IF(W479=FALSE,IF(E479&gt;HORAS!$B$97,E479-HORAS!$B$97,0),0))</f>
        <v>0</v>
      </c>
      <c r="AD479" s="71">
        <f t="shared" si="214"/>
        <v>0</v>
      </c>
      <c r="AE479" s="71">
        <f t="shared" si="215"/>
        <v>0</v>
      </c>
      <c r="AF479" s="68">
        <f>IF(AE479&lt;=HORAS!$B$115,0,IF(AE479&lt;=HORAS!$B$116,0.25,IF(AE479&lt;=HORAS!$B$117,0.5,IF(AE479&lt;=HORAS!$B$114,0.75,1))))</f>
        <v>0</v>
      </c>
      <c r="AG479" s="67">
        <f t="shared" si="216"/>
        <v>0</v>
      </c>
      <c r="AH479" s="67">
        <f>IF(AA479&gt;=8,IF(E479&lt;HORAS!$B$97,AF479,0),0)</f>
        <v>0</v>
      </c>
      <c r="AI479" s="67">
        <f>IF(E479&gt;=HORAS!$B$97,AF479,0)</f>
        <v>0</v>
      </c>
      <c r="AJ479" s="67">
        <f t="shared" si="205"/>
        <v>0</v>
      </c>
      <c r="AK479" s="67">
        <f t="shared" si="205"/>
        <v>0</v>
      </c>
      <c r="AL479" s="71">
        <f t="shared" si="217"/>
        <v>0</v>
      </c>
      <c r="AN479" s="59">
        <f t="shared" si="218"/>
        <v>0</v>
      </c>
      <c r="AO479" s="58">
        <f>IF(H479=1,IF(D479&lt;HORAS!$B$104,HORAS!$D$104-HORAS!$B$104,HORAS!$D$104-D479),0)</f>
        <v>0</v>
      </c>
      <c r="AP479" s="58">
        <f>IF(H479=1,IF(E479&gt;HORAS!$C$104,HORAS!$C$104,E479),0)</f>
        <v>0</v>
      </c>
      <c r="AQ479" s="58">
        <f t="shared" si="219"/>
        <v>0</v>
      </c>
      <c r="AR479" s="72">
        <f t="shared" si="220"/>
        <v>0</v>
      </c>
      <c r="AS479" s="72">
        <f t="shared" si="221"/>
        <v>0</v>
      </c>
      <c r="AT479" s="68">
        <f>IF(AS479&lt;=HORAS!$B$115,0,IF(AS479&lt;=HORAS!$B$116,0.25,IF(AS479&lt;=HORAS!$B$117,0.5,IF(AS479&lt;=HORAS!$B$114,0.75,1))))</f>
        <v>0</v>
      </c>
      <c r="AU479" s="67">
        <f t="shared" si="222"/>
        <v>0</v>
      </c>
      <c r="AV479" s="59">
        <f>IF(H479=1,IF(E479&gt;HORAS!$C$104,E479-HORAS!$C$104),0)</f>
        <v>0</v>
      </c>
      <c r="AW479" s="67">
        <f t="shared" si="223"/>
        <v>0</v>
      </c>
      <c r="AX479" s="67">
        <f t="shared" si="224"/>
        <v>0</v>
      </c>
      <c r="AY479" s="68">
        <f>IF(AX479&lt;=HORAS!$B$115,0,IF(AX479&lt;=HORAS!$B$116,0.25,IF(AX479&lt;=HORAS!$B$117,0.5,IF(AX479&lt;=HORAS!$B$114,0.75,1))))</f>
        <v>0</v>
      </c>
      <c r="AZ479" s="67">
        <f t="shared" si="225"/>
        <v>0</v>
      </c>
      <c r="BA479" s="67"/>
    </row>
    <row r="480" spans="1:53" s="72" customFormat="1" hidden="1" x14ac:dyDescent="0.2">
      <c r="A480" s="64"/>
      <c r="B480" s="64"/>
      <c r="C480" s="61"/>
      <c r="D480" s="62"/>
      <c r="E480" s="59"/>
      <c r="F480" s="66">
        <f>IF(G480=1,0,IF(E480&gt;HORAS!$B$96,E480-HORAS!$B$96,))</f>
        <v>0</v>
      </c>
      <c r="G480" s="67">
        <f t="shared" si="227"/>
        <v>0</v>
      </c>
      <c r="H480" s="67">
        <f>IF(D480&gt;=HORAS!$B$103,1,0)</f>
        <v>0</v>
      </c>
      <c r="I480" s="68">
        <f t="shared" si="228"/>
        <v>0</v>
      </c>
      <c r="J480" s="68">
        <f>IF(I480&lt;=HORAS!$B$115,0,IF(I480&lt;=HORAS!$B$116,0.25,IF(I480&lt;=HORAS!$B$117,0.5,IF(I480&lt;=HORAS!$B$114,0.75,1))))</f>
        <v>0</v>
      </c>
      <c r="K480" s="69">
        <f>IF(G480=1,0,IF(E480&gt;HORAS!$B$97,E480-HORAS!$B$97,0))</f>
        <v>0</v>
      </c>
      <c r="L480" s="68">
        <f t="shared" si="229"/>
        <v>0</v>
      </c>
      <c r="M480" s="68">
        <f t="shared" si="230"/>
        <v>0</v>
      </c>
      <c r="N480" s="67">
        <f t="shared" si="231"/>
        <v>0</v>
      </c>
      <c r="O480" s="67">
        <f>IF(E480&lt;HORAS!$B$97,J480,0)</f>
        <v>0</v>
      </c>
      <c r="P480" s="67">
        <f t="shared" si="232"/>
        <v>0</v>
      </c>
      <c r="Q480" s="67">
        <f>IF(E480&gt;HORAS!$B$97,J480,0)</f>
        <v>0</v>
      </c>
      <c r="R480" s="67">
        <f t="shared" si="226"/>
        <v>0</v>
      </c>
      <c r="S480" s="67">
        <f t="shared" si="206"/>
        <v>0</v>
      </c>
      <c r="T480" s="67"/>
      <c r="U480" s="67">
        <f t="shared" si="207"/>
        <v>6</v>
      </c>
      <c r="V480" s="70" t="e">
        <f>VLOOKUP(C480,HORAS!$A$120:$A$137,1,FALSE)</f>
        <v>#N/A</v>
      </c>
      <c r="W480" s="67" t="b">
        <f t="shared" si="208"/>
        <v>1</v>
      </c>
      <c r="X480" s="59">
        <f t="shared" si="209"/>
        <v>0</v>
      </c>
      <c r="Y480" s="71">
        <f t="shared" si="210"/>
        <v>0</v>
      </c>
      <c r="Z480" s="71">
        <f t="shared" si="211"/>
        <v>0</v>
      </c>
      <c r="AA480" s="67">
        <f t="shared" si="212"/>
        <v>0</v>
      </c>
      <c r="AB480" s="67">
        <f t="shared" si="213"/>
        <v>0</v>
      </c>
      <c r="AC480" s="69">
        <f>IF(U480=7,IF(E480&gt;HORAS!$B$97,E480-HORAS!$B$97,0),IF(W480=FALSE,IF(E480&gt;HORAS!$B$97,E480-HORAS!$B$97,0),0))</f>
        <v>0</v>
      </c>
      <c r="AD480" s="71">
        <f t="shared" si="214"/>
        <v>0</v>
      </c>
      <c r="AE480" s="71">
        <f t="shared" si="215"/>
        <v>0</v>
      </c>
      <c r="AF480" s="68">
        <f>IF(AE480&lt;=HORAS!$B$115,0,IF(AE480&lt;=HORAS!$B$116,0.25,IF(AE480&lt;=HORAS!$B$117,0.5,IF(AE480&lt;=HORAS!$B$114,0.75,1))))</f>
        <v>0</v>
      </c>
      <c r="AG480" s="67">
        <f t="shared" si="216"/>
        <v>0</v>
      </c>
      <c r="AH480" s="67">
        <f>IF(AA480&gt;=8,IF(E480&lt;HORAS!$B$97,AF480,0),0)</f>
        <v>0</v>
      </c>
      <c r="AI480" s="67">
        <f>IF(E480&gt;=HORAS!$B$97,AF480,0)</f>
        <v>0</v>
      </c>
      <c r="AJ480" s="67">
        <f t="shared" si="205"/>
        <v>0</v>
      </c>
      <c r="AK480" s="67">
        <f t="shared" si="205"/>
        <v>0</v>
      </c>
      <c r="AL480" s="71">
        <f t="shared" si="217"/>
        <v>0</v>
      </c>
      <c r="AN480" s="59">
        <f t="shared" si="218"/>
        <v>0</v>
      </c>
      <c r="AO480" s="58">
        <f>IF(H480=1,IF(D480&lt;HORAS!$B$104,HORAS!$D$104-HORAS!$B$104,HORAS!$D$104-D480),0)</f>
        <v>0</v>
      </c>
      <c r="AP480" s="58">
        <f>IF(H480=1,IF(E480&gt;HORAS!$C$104,HORAS!$C$104,E480),0)</f>
        <v>0</v>
      </c>
      <c r="AQ480" s="58">
        <f t="shared" si="219"/>
        <v>0</v>
      </c>
      <c r="AR480" s="72">
        <f t="shared" si="220"/>
        <v>0</v>
      </c>
      <c r="AS480" s="72">
        <f t="shared" si="221"/>
        <v>0</v>
      </c>
      <c r="AT480" s="68">
        <f>IF(AS480&lt;=HORAS!$B$115,0,IF(AS480&lt;=HORAS!$B$116,0.25,IF(AS480&lt;=HORAS!$B$117,0.5,IF(AS480&lt;=HORAS!$B$114,0.75,1))))</f>
        <v>0</v>
      </c>
      <c r="AU480" s="67">
        <f t="shared" si="222"/>
        <v>0</v>
      </c>
      <c r="AV480" s="59">
        <f>IF(H480=1,IF(E480&gt;HORAS!$C$104,E480-HORAS!$C$104),0)</f>
        <v>0</v>
      </c>
      <c r="AW480" s="67">
        <f t="shared" si="223"/>
        <v>0</v>
      </c>
      <c r="AX480" s="67">
        <f t="shared" si="224"/>
        <v>0</v>
      </c>
      <c r="AY480" s="68">
        <f>IF(AX480&lt;=HORAS!$B$115,0,IF(AX480&lt;=HORAS!$B$116,0.25,IF(AX480&lt;=HORAS!$B$117,0.5,IF(AX480&lt;=HORAS!$B$114,0.75,1))))</f>
        <v>0</v>
      </c>
      <c r="AZ480" s="67">
        <f t="shared" si="225"/>
        <v>0</v>
      </c>
      <c r="BA480" s="67"/>
    </row>
    <row r="481" spans="1:53" s="72" customFormat="1" hidden="1" x14ac:dyDescent="0.2">
      <c r="A481" s="64"/>
      <c r="B481" s="64"/>
      <c r="C481" s="61"/>
      <c r="D481" s="62"/>
      <c r="E481" s="59"/>
      <c r="F481" s="66">
        <f>IF(G481=1,0,IF(E481&gt;HORAS!$B$96,E481-HORAS!$B$96,))</f>
        <v>0</v>
      </c>
      <c r="G481" s="67">
        <f t="shared" si="227"/>
        <v>0</v>
      </c>
      <c r="H481" s="67">
        <f>IF(D481&gt;=HORAS!$B$103,1,0)</f>
        <v>0</v>
      </c>
      <c r="I481" s="68">
        <f t="shared" si="228"/>
        <v>0</v>
      </c>
      <c r="J481" s="68">
        <f>IF(I481&lt;=HORAS!$B$115,0,IF(I481&lt;=HORAS!$B$116,0.25,IF(I481&lt;=HORAS!$B$117,0.5,IF(I481&lt;=HORAS!$B$114,0.75,1))))</f>
        <v>0</v>
      </c>
      <c r="K481" s="69">
        <f>IF(G481=1,0,IF(E481&gt;HORAS!$B$97,E481-HORAS!$B$97,0))</f>
        <v>0</v>
      </c>
      <c r="L481" s="68">
        <f t="shared" si="229"/>
        <v>0</v>
      </c>
      <c r="M481" s="68">
        <f t="shared" si="230"/>
        <v>0</v>
      </c>
      <c r="N481" s="67">
        <f t="shared" si="231"/>
        <v>0</v>
      </c>
      <c r="O481" s="67">
        <f>IF(E481&lt;HORAS!$B$97,J481,0)</f>
        <v>0</v>
      </c>
      <c r="P481" s="67">
        <f t="shared" si="232"/>
        <v>0</v>
      </c>
      <c r="Q481" s="67">
        <f>IF(E481&gt;HORAS!$B$97,J481,0)</f>
        <v>0</v>
      </c>
      <c r="R481" s="67">
        <f t="shared" si="226"/>
        <v>0</v>
      </c>
      <c r="S481" s="67">
        <f t="shared" si="206"/>
        <v>0</v>
      </c>
      <c r="T481" s="67"/>
      <c r="U481" s="67">
        <f t="shared" si="207"/>
        <v>6</v>
      </c>
      <c r="V481" s="70" t="e">
        <f>VLOOKUP(C481,HORAS!$A$120:$A$137,1,FALSE)</f>
        <v>#N/A</v>
      </c>
      <c r="W481" s="67" t="b">
        <f t="shared" si="208"/>
        <v>1</v>
      </c>
      <c r="X481" s="59">
        <f t="shared" si="209"/>
        <v>0</v>
      </c>
      <c r="Y481" s="71">
        <f t="shared" si="210"/>
        <v>0</v>
      </c>
      <c r="Z481" s="71">
        <f t="shared" si="211"/>
        <v>0</v>
      </c>
      <c r="AA481" s="67">
        <f t="shared" si="212"/>
        <v>0</v>
      </c>
      <c r="AB481" s="67">
        <f t="shared" si="213"/>
        <v>0</v>
      </c>
      <c r="AC481" s="69">
        <f>IF(U481=7,IF(E481&gt;HORAS!$B$97,E481-HORAS!$B$97,0),IF(W481=FALSE,IF(E481&gt;HORAS!$B$97,E481-HORAS!$B$97,0),0))</f>
        <v>0</v>
      </c>
      <c r="AD481" s="71">
        <f t="shared" si="214"/>
        <v>0</v>
      </c>
      <c r="AE481" s="71">
        <f t="shared" si="215"/>
        <v>0</v>
      </c>
      <c r="AF481" s="68">
        <f>IF(AE481&lt;=HORAS!$B$115,0,IF(AE481&lt;=HORAS!$B$116,0.25,IF(AE481&lt;=HORAS!$B$117,0.5,IF(AE481&lt;=HORAS!$B$114,0.75,1))))</f>
        <v>0</v>
      </c>
      <c r="AG481" s="67">
        <f t="shared" si="216"/>
        <v>0</v>
      </c>
      <c r="AH481" s="67">
        <f>IF(AA481&gt;=8,IF(E481&lt;HORAS!$B$97,AF481,0),0)</f>
        <v>0</v>
      </c>
      <c r="AI481" s="67">
        <f>IF(E481&gt;=HORAS!$B$97,AF481,0)</f>
        <v>0</v>
      </c>
      <c r="AJ481" s="67">
        <f t="shared" si="205"/>
        <v>0</v>
      </c>
      <c r="AK481" s="67">
        <f t="shared" si="205"/>
        <v>0</v>
      </c>
      <c r="AL481" s="71">
        <f t="shared" si="217"/>
        <v>0</v>
      </c>
      <c r="AN481" s="59">
        <f t="shared" si="218"/>
        <v>0</v>
      </c>
      <c r="AO481" s="58">
        <f>IF(H481=1,IF(D481&lt;HORAS!$B$104,HORAS!$D$104-HORAS!$B$104,HORAS!$D$104-D481),0)</f>
        <v>0</v>
      </c>
      <c r="AP481" s="58">
        <f>IF(H481=1,IF(E481&gt;HORAS!$C$104,HORAS!$C$104,E481),0)</f>
        <v>0</v>
      </c>
      <c r="AQ481" s="58">
        <f t="shared" si="219"/>
        <v>0</v>
      </c>
      <c r="AR481" s="72">
        <f t="shared" si="220"/>
        <v>0</v>
      </c>
      <c r="AS481" s="72">
        <f t="shared" si="221"/>
        <v>0</v>
      </c>
      <c r="AT481" s="68">
        <f>IF(AS481&lt;=HORAS!$B$115,0,IF(AS481&lt;=HORAS!$B$116,0.25,IF(AS481&lt;=HORAS!$B$117,0.5,IF(AS481&lt;=HORAS!$B$114,0.75,1))))</f>
        <v>0</v>
      </c>
      <c r="AU481" s="67">
        <f t="shared" si="222"/>
        <v>0</v>
      </c>
      <c r="AV481" s="59">
        <f>IF(H481=1,IF(E481&gt;HORAS!$C$104,E481-HORAS!$C$104),0)</f>
        <v>0</v>
      </c>
      <c r="AW481" s="67">
        <f t="shared" si="223"/>
        <v>0</v>
      </c>
      <c r="AX481" s="67">
        <f t="shared" si="224"/>
        <v>0</v>
      </c>
      <c r="AY481" s="68">
        <f>IF(AX481&lt;=HORAS!$B$115,0,IF(AX481&lt;=HORAS!$B$116,0.25,IF(AX481&lt;=HORAS!$B$117,0.5,IF(AX481&lt;=HORAS!$B$114,0.75,1))))</f>
        <v>0</v>
      </c>
      <c r="AZ481" s="67">
        <f t="shared" si="225"/>
        <v>0</v>
      </c>
      <c r="BA481" s="67"/>
    </row>
    <row r="482" spans="1:53" s="72" customFormat="1" hidden="1" x14ac:dyDescent="0.2">
      <c r="A482" s="64"/>
      <c r="B482" s="64"/>
      <c r="C482" s="61"/>
      <c r="D482" s="62"/>
      <c r="E482" s="59"/>
      <c r="F482" s="66">
        <f>IF(G482=1,0,IF(E482&gt;HORAS!$B$96,E482-HORAS!$B$96,))</f>
        <v>0</v>
      </c>
      <c r="G482" s="67">
        <f t="shared" si="227"/>
        <v>0</v>
      </c>
      <c r="H482" s="67">
        <f>IF(D482&gt;=HORAS!$B$103,1,0)</f>
        <v>0</v>
      </c>
      <c r="I482" s="68">
        <f t="shared" si="228"/>
        <v>0</v>
      </c>
      <c r="J482" s="68">
        <f>IF(I482&lt;=HORAS!$B$115,0,IF(I482&lt;=HORAS!$B$116,0.25,IF(I482&lt;=HORAS!$B$117,0.5,IF(I482&lt;=HORAS!$B$114,0.75,1))))</f>
        <v>0</v>
      </c>
      <c r="K482" s="69">
        <f>IF(G482=1,0,IF(E482&gt;HORAS!$B$97,E482-HORAS!$B$97,0))</f>
        <v>0</v>
      </c>
      <c r="L482" s="68">
        <f t="shared" si="229"/>
        <v>0</v>
      </c>
      <c r="M482" s="68">
        <f t="shared" si="230"/>
        <v>0</v>
      </c>
      <c r="N482" s="67">
        <f t="shared" si="231"/>
        <v>0</v>
      </c>
      <c r="O482" s="67">
        <f>IF(E482&lt;HORAS!$B$97,J482,0)</f>
        <v>0</v>
      </c>
      <c r="P482" s="67">
        <f t="shared" si="232"/>
        <v>0</v>
      </c>
      <c r="Q482" s="67">
        <f>IF(E482&gt;HORAS!$B$97,J482,0)</f>
        <v>0</v>
      </c>
      <c r="R482" s="67">
        <f t="shared" si="226"/>
        <v>0</v>
      </c>
      <c r="S482" s="67">
        <f t="shared" si="206"/>
        <v>0</v>
      </c>
      <c r="T482" s="67"/>
      <c r="U482" s="67">
        <f t="shared" si="207"/>
        <v>6</v>
      </c>
      <c r="V482" s="70" t="e">
        <f>VLOOKUP(C482,HORAS!$A$120:$A$137,1,FALSE)</f>
        <v>#N/A</v>
      </c>
      <c r="W482" s="67" t="b">
        <f t="shared" si="208"/>
        <v>1</v>
      </c>
      <c r="X482" s="59">
        <f t="shared" si="209"/>
        <v>0</v>
      </c>
      <c r="Y482" s="71">
        <f t="shared" si="210"/>
        <v>0</v>
      </c>
      <c r="Z482" s="71">
        <f t="shared" si="211"/>
        <v>0</v>
      </c>
      <c r="AA482" s="67">
        <f t="shared" si="212"/>
        <v>0</v>
      </c>
      <c r="AB482" s="67">
        <f t="shared" si="213"/>
        <v>0</v>
      </c>
      <c r="AC482" s="69">
        <f>IF(U482=7,IF(E482&gt;HORAS!$B$97,E482-HORAS!$B$97,0),IF(W482=FALSE,IF(E482&gt;HORAS!$B$97,E482-HORAS!$B$97,0),0))</f>
        <v>0</v>
      </c>
      <c r="AD482" s="71">
        <f t="shared" si="214"/>
        <v>0</v>
      </c>
      <c r="AE482" s="71">
        <f t="shared" si="215"/>
        <v>0</v>
      </c>
      <c r="AF482" s="68">
        <f>IF(AE482&lt;=HORAS!$B$115,0,IF(AE482&lt;=HORAS!$B$116,0.25,IF(AE482&lt;=HORAS!$B$117,0.5,IF(AE482&lt;=HORAS!$B$114,0.75,1))))</f>
        <v>0</v>
      </c>
      <c r="AG482" s="67">
        <f t="shared" si="216"/>
        <v>0</v>
      </c>
      <c r="AH482" s="67">
        <f>IF(AA482&gt;=8,IF(E482&lt;HORAS!$B$97,AF482,0),0)</f>
        <v>0</v>
      </c>
      <c r="AI482" s="67">
        <f>IF(E482&gt;=HORAS!$B$97,AF482,0)</f>
        <v>0</v>
      </c>
      <c r="AJ482" s="67">
        <f t="shared" si="205"/>
        <v>0</v>
      </c>
      <c r="AK482" s="67">
        <f t="shared" si="205"/>
        <v>0</v>
      </c>
      <c r="AL482" s="71">
        <f t="shared" si="217"/>
        <v>0</v>
      </c>
      <c r="AN482" s="59">
        <f t="shared" si="218"/>
        <v>0</v>
      </c>
      <c r="AO482" s="58">
        <f>IF(H482=1,IF(D482&lt;HORAS!$B$104,HORAS!$D$104-HORAS!$B$104,HORAS!$D$104-D482),0)</f>
        <v>0</v>
      </c>
      <c r="AP482" s="58">
        <f>IF(H482=1,IF(E482&gt;HORAS!$C$104,HORAS!$C$104,E482),0)</f>
        <v>0</v>
      </c>
      <c r="AQ482" s="58">
        <f t="shared" si="219"/>
        <v>0</v>
      </c>
      <c r="AR482" s="72">
        <f t="shared" si="220"/>
        <v>0</v>
      </c>
      <c r="AS482" s="72">
        <f t="shared" si="221"/>
        <v>0</v>
      </c>
      <c r="AT482" s="68">
        <f>IF(AS482&lt;=HORAS!$B$115,0,IF(AS482&lt;=HORAS!$B$116,0.25,IF(AS482&lt;=HORAS!$B$117,0.5,IF(AS482&lt;=HORAS!$B$114,0.75,1))))</f>
        <v>0</v>
      </c>
      <c r="AU482" s="67">
        <f t="shared" si="222"/>
        <v>0</v>
      </c>
      <c r="AV482" s="59">
        <f>IF(H482=1,IF(E482&gt;HORAS!$C$104,E482-HORAS!$C$104),0)</f>
        <v>0</v>
      </c>
      <c r="AW482" s="67">
        <f t="shared" si="223"/>
        <v>0</v>
      </c>
      <c r="AX482" s="67">
        <f t="shared" si="224"/>
        <v>0</v>
      </c>
      <c r="AY482" s="68">
        <f>IF(AX482&lt;=HORAS!$B$115,0,IF(AX482&lt;=HORAS!$B$116,0.25,IF(AX482&lt;=HORAS!$B$117,0.5,IF(AX482&lt;=HORAS!$B$114,0.75,1))))</f>
        <v>0</v>
      </c>
      <c r="AZ482" s="67">
        <f t="shared" si="225"/>
        <v>0</v>
      </c>
      <c r="BA482" s="67"/>
    </row>
    <row r="483" spans="1:53" s="72" customFormat="1" hidden="1" x14ac:dyDescent="0.2">
      <c r="A483" s="64"/>
      <c r="B483" s="64"/>
      <c r="C483" s="61"/>
      <c r="D483" s="62"/>
      <c r="E483" s="59"/>
      <c r="F483" s="66">
        <f>IF(G483=1,0,IF(E483&gt;HORAS!$B$96,E483-HORAS!$B$96,))</f>
        <v>0</v>
      </c>
      <c r="G483" s="67">
        <f t="shared" si="227"/>
        <v>0</v>
      </c>
      <c r="H483" s="67">
        <f>IF(D483&gt;=HORAS!$B$103,1,0)</f>
        <v>0</v>
      </c>
      <c r="I483" s="68">
        <f t="shared" si="228"/>
        <v>0</v>
      </c>
      <c r="J483" s="68">
        <f>IF(I483&lt;=HORAS!$B$115,0,IF(I483&lt;=HORAS!$B$116,0.25,IF(I483&lt;=HORAS!$B$117,0.5,IF(I483&lt;=HORAS!$B$114,0.75,1))))</f>
        <v>0</v>
      </c>
      <c r="K483" s="69">
        <f>IF(G483=1,0,IF(E483&gt;HORAS!$B$97,E483-HORAS!$B$97,0))</f>
        <v>0</v>
      </c>
      <c r="L483" s="68">
        <f t="shared" si="229"/>
        <v>0</v>
      </c>
      <c r="M483" s="68">
        <f t="shared" si="230"/>
        <v>0</v>
      </c>
      <c r="N483" s="67">
        <f t="shared" si="231"/>
        <v>0</v>
      </c>
      <c r="O483" s="67">
        <f>IF(E483&lt;HORAS!$B$97,J483,0)</f>
        <v>0</v>
      </c>
      <c r="P483" s="67">
        <f t="shared" si="232"/>
        <v>0</v>
      </c>
      <c r="Q483" s="67">
        <f>IF(E483&gt;HORAS!$B$97,J483,0)</f>
        <v>0</v>
      </c>
      <c r="R483" s="67">
        <f t="shared" si="226"/>
        <v>0</v>
      </c>
      <c r="S483" s="67">
        <f t="shared" si="206"/>
        <v>0</v>
      </c>
      <c r="T483" s="67"/>
      <c r="U483" s="67">
        <f t="shared" si="207"/>
        <v>6</v>
      </c>
      <c r="V483" s="70" t="e">
        <f>VLOOKUP(C483,HORAS!$A$120:$A$137,1,FALSE)</f>
        <v>#N/A</v>
      </c>
      <c r="W483" s="67" t="b">
        <f t="shared" si="208"/>
        <v>1</v>
      </c>
      <c r="X483" s="59">
        <f t="shared" si="209"/>
        <v>0</v>
      </c>
      <c r="Y483" s="71">
        <f t="shared" si="210"/>
        <v>0</v>
      </c>
      <c r="Z483" s="71">
        <f t="shared" si="211"/>
        <v>0</v>
      </c>
      <c r="AA483" s="67">
        <f t="shared" si="212"/>
        <v>0</v>
      </c>
      <c r="AB483" s="67">
        <f t="shared" si="213"/>
        <v>0</v>
      </c>
      <c r="AC483" s="69">
        <f>IF(U483=7,IF(E483&gt;HORAS!$B$97,E483-HORAS!$B$97,0),IF(W483=FALSE,IF(E483&gt;HORAS!$B$97,E483-HORAS!$B$97,0),0))</f>
        <v>0</v>
      </c>
      <c r="AD483" s="71">
        <f t="shared" si="214"/>
        <v>0</v>
      </c>
      <c r="AE483" s="71">
        <f t="shared" si="215"/>
        <v>0</v>
      </c>
      <c r="AF483" s="68">
        <f>IF(AE483&lt;=HORAS!$B$115,0,IF(AE483&lt;=HORAS!$B$116,0.25,IF(AE483&lt;=HORAS!$B$117,0.5,IF(AE483&lt;=HORAS!$B$114,0.75,1))))</f>
        <v>0</v>
      </c>
      <c r="AG483" s="67">
        <f t="shared" si="216"/>
        <v>0</v>
      </c>
      <c r="AH483" s="67">
        <f>IF(AA483&gt;=8,IF(E483&lt;HORAS!$B$97,AF483,0),0)</f>
        <v>0</v>
      </c>
      <c r="AI483" s="67">
        <f>IF(E483&gt;=HORAS!$B$97,AF483,0)</f>
        <v>0</v>
      </c>
      <c r="AJ483" s="67">
        <f t="shared" si="205"/>
        <v>0</v>
      </c>
      <c r="AK483" s="67">
        <f t="shared" si="205"/>
        <v>0</v>
      </c>
      <c r="AL483" s="71">
        <f t="shared" si="217"/>
        <v>0</v>
      </c>
      <c r="AN483" s="59">
        <f t="shared" si="218"/>
        <v>0</v>
      </c>
      <c r="AO483" s="58">
        <f>IF(H483=1,IF(D483&lt;HORAS!$B$104,HORAS!$D$104-HORAS!$B$104,HORAS!$D$104-D483),0)</f>
        <v>0</v>
      </c>
      <c r="AP483" s="58">
        <f>IF(H483=1,IF(E483&gt;HORAS!$C$104,HORAS!$C$104,E483),0)</f>
        <v>0</v>
      </c>
      <c r="AQ483" s="58">
        <f t="shared" si="219"/>
        <v>0</v>
      </c>
      <c r="AR483" s="72">
        <f t="shared" si="220"/>
        <v>0</v>
      </c>
      <c r="AS483" s="72">
        <f t="shared" si="221"/>
        <v>0</v>
      </c>
      <c r="AT483" s="68">
        <f>IF(AS483&lt;=HORAS!$B$115,0,IF(AS483&lt;=HORAS!$B$116,0.25,IF(AS483&lt;=HORAS!$B$117,0.5,IF(AS483&lt;=HORAS!$B$114,0.75,1))))</f>
        <v>0</v>
      </c>
      <c r="AU483" s="67">
        <f t="shared" si="222"/>
        <v>0</v>
      </c>
      <c r="AV483" s="59">
        <f>IF(H483=1,IF(E483&gt;HORAS!$C$104,E483-HORAS!$C$104),0)</f>
        <v>0</v>
      </c>
      <c r="AW483" s="67">
        <f t="shared" si="223"/>
        <v>0</v>
      </c>
      <c r="AX483" s="67">
        <f t="shared" si="224"/>
        <v>0</v>
      </c>
      <c r="AY483" s="68">
        <f>IF(AX483&lt;=HORAS!$B$115,0,IF(AX483&lt;=HORAS!$B$116,0.25,IF(AX483&lt;=HORAS!$B$117,0.5,IF(AX483&lt;=HORAS!$B$114,0.75,1))))</f>
        <v>0</v>
      </c>
      <c r="AZ483" s="67">
        <f t="shared" si="225"/>
        <v>0</v>
      </c>
      <c r="BA483" s="67"/>
    </row>
    <row r="484" spans="1:53" s="72" customFormat="1" hidden="1" x14ac:dyDescent="0.2">
      <c r="A484" s="64"/>
      <c r="B484" s="64"/>
      <c r="C484" s="61"/>
      <c r="D484" s="62"/>
      <c r="E484" s="59"/>
      <c r="F484" s="66">
        <f>IF(G484=1,0,IF(E484&gt;HORAS!$B$96,E484-HORAS!$B$96,))</f>
        <v>0</v>
      </c>
      <c r="G484" s="67">
        <f t="shared" si="227"/>
        <v>0</v>
      </c>
      <c r="H484" s="67">
        <f>IF(D484&gt;=HORAS!$B$103,1,0)</f>
        <v>0</v>
      </c>
      <c r="I484" s="68">
        <f t="shared" si="228"/>
        <v>0</v>
      </c>
      <c r="J484" s="68">
        <f>IF(I484&lt;=HORAS!$B$115,0,IF(I484&lt;=HORAS!$B$116,0.25,IF(I484&lt;=HORAS!$B$117,0.5,IF(I484&lt;=HORAS!$B$114,0.75,1))))</f>
        <v>0</v>
      </c>
      <c r="K484" s="69">
        <f>IF(G484=1,0,IF(E484&gt;HORAS!$B$97,E484-HORAS!$B$97,0))</f>
        <v>0</v>
      </c>
      <c r="L484" s="68">
        <f t="shared" si="229"/>
        <v>0</v>
      </c>
      <c r="M484" s="68">
        <f t="shared" si="230"/>
        <v>0</v>
      </c>
      <c r="N484" s="67">
        <f t="shared" si="231"/>
        <v>0</v>
      </c>
      <c r="O484" s="67">
        <f>IF(E484&lt;HORAS!$B$97,J484,0)</f>
        <v>0</v>
      </c>
      <c r="P484" s="67">
        <f t="shared" si="232"/>
        <v>0</v>
      </c>
      <c r="Q484" s="67">
        <f>IF(E484&gt;HORAS!$B$97,J484,0)</f>
        <v>0</v>
      </c>
      <c r="R484" s="67">
        <f t="shared" si="226"/>
        <v>0</v>
      </c>
      <c r="S484" s="67">
        <f t="shared" si="206"/>
        <v>0</v>
      </c>
      <c r="T484" s="67"/>
      <c r="U484" s="67">
        <f t="shared" si="207"/>
        <v>6</v>
      </c>
      <c r="V484" s="70" t="e">
        <f>VLOOKUP(C484,HORAS!$A$120:$A$137,1,FALSE)</f>
        <v>#N/A</v>
      </c>
      <c r="W484" s="67" t="b">
        <f t="shared" si="208"/>
        <v>1</v>
      </c>
      <c r="X484" s="59">
        <f t="shared" si="209"/>
        <v>0</v>
      </c>
      <c r="Y484" s="71">
        <f t="shared" si="210"/>
        <v>0</v>
      </c>
      <c r="Z484" s="71">
        <f t="shared" si="211"/>
        <v>0</v>
      </c>
      <c r="AA484" s="67">
        <f t="shared" si="212"/>
        <v>0</v>
      </c>
      <c r="AB484" s="67">
        <f t="shared" si="213"/>
        <v>0</v>
      </c>
      <c r="AC484" s="69">
        <f>IF(U484=7,IF(E484&gt;HORAS!$B$97,E484-HORAS!$B$97,0),IF(W484=FALSE,IF(E484&gt;HORAS!$B$97,E484-HORAS!$B$97,0),0))</f>
        <v>0</v>
      </c>
      <c r="AD484" s="71">
        <f t="shared" si="214"/>
        <v>0</v>
      </c>
      <c r="AE484" s="71">
        <f t="shared" si="215"/>
        <v>0</v>
      </c>
      <c r="AF484" s="68">
        <f>IF(AE484&lt;=HORAS!$B$115,0,IF(AE484&lt;=HORAS!$B$116,0.25,IF(AE484&lt;=HORAS!$B$117,0.5,IF(AE484&lt;=HORAS!$B$114,0.75,1))))</f>
        <v>0</v>
      </c>
      <c r="AG484" s="67">
        <f t="shared" si="216"/>
        <v>0</v>
      </c>
      <c r="AH484" s="67">
        <f>IF(AA484&gt;=8,IF(E484&lt;HORAS!$B$97,AF484,0),0)</f>
        <v>0</v>
      </c>
      <c r="AI484" s="67">
        <f>IF(E484&gt;=HORAS!$B$97,AF484,0)</f>
        <v>0</v>
      </c>
      <c r="AJ484" s="67">
        <f t="shared" si="205"/>
        <v>0</v>
      </c>
      <c r="AK484" s="67">
        <f t="shared" si="205"/>
        <v>0</v>
      </c>
      <c r="AL484" s="71">
        <f t="shared" si="217"/>
        <v>0</v>
      </c>
      <c r="AN484" s="59">
        <f t="shared" si="218"/>
        <v>0</v>
      </c>
      <c r="AO484" s="58">
        <f>IF(H484=1,IF(D484&lt;HORAS!$B$104,HORAS!$D$104-HORAS!$B$104,HORAS!$D$104-D484),0)</f>
        <v>0</v>
      </c>
      <c r="AP484" s="58">
        <f>IF(H484=1,IF(E484&gt;HORAS!$C$104,HORAS!$C$104,E484),0)</f>
        <v>0</v>
      </c>
      <c r="AQ484" s="58">
        <f t="shared" si="219"/>
        <v>0</v>
      </c>
      <c r="AR484" s="72">
        <f t="shared" si="220"/>
        <v>0</v>
      </c>
      <c r="AS484" s="72">
        <f t="shared" si="221"/>
        <v>0</v>
      </c>
      <c r="AT484" s="68">
        <f>IF(AS484&lt;=HORAS!$B$115,0,IF(AS484&lt;=HORAS!$B$116,0.25,IF(AS484&lt;=HORAS!$B$117,0.5,IF(AS484&lt;=HORAS!$B$114,0.75,1))))</f>
        <v>0</v>
      </c>
      <c r="AU484" s="67">
        <f t="shared" si="222"/>
        <v>0</v>
      </c>
      <c r="AV484" s="59">
        <f>IF(H484=1,IF(E484&gt;HORAS!$C$104,E484-HORAS!$C$104),0)</f>
        <v>0</v>
      </c>
      <c r="AW484" s="67">
        <f t="shared" si="223"/>
        <v>0</v>
      </c>
      <c r="AX484" s="67">
        <f t="shared" si="224"/>
        <v>0</v>
      </c>
      <c r="AY484" s="68">
        <f>IF(AX484&lt;=HORAS!$B$115,0,IF(AX484&lt;=HORAS!$B$116,0.25,IF(AX484&lt;=HORAS!$B$117,0.5,IF(AX484&lt;=HORAS!$B$114,0.75,1))))</f>
        <v>0</v>
      </c>
      <c r="AZ484" s="67">
        <f t="shared" si="225"/>
        <v>0</v>
      </c>
      <c r="BA484" s="67"/>
    </row>
    <row r="485" spans="1:53" s="72" customFormat="1" hidden="1" x14ac:dyDescent="0.2">
      <c r="A485" s="64"/>
      <c r="B485" s="64"/>
      <c r="C485" s="61"/>
      <c r="D485" s="62"/>
      <c r="E485" s="59"/>
      <c r="F485" s="66">
        <f>IF(G485=1,0,IF(E485&gt;HORAS!$B$96,E485-HORAS!$B$96,))</f>
        <v>0</v>
      </c>
      <c r="G485" s="67">
        <f t="shared" si="227"/>
        <v>0</v>
      </c>
      <c r="H485" s="67">
        <f>IF(D485&gt;=HORAS!$B$103,1,0)</f>
        <v>0</v>
      </c>
      <c r="I485" s="68">
        <f t="shared" si="228"/>
        <v>0</v>
      </c>
      <c r="J485" s="68">
        <f>IF(I485&lt;=HORAS!$B$115,0,IF(I485&lt;=HORAS!$B$116,0.25,IF(I485&lt;=HORAS!$B$117,0.5,IF(I485&lt;=HORAS!$B$114,0.75,1))))</f>
        <v>0</v>
      </c>
      <c r="K485" s="69">
        <f>IF(G485=1,0,IF(E485&gt;HORAS!$B$97,E485-HORAS!$B$97,0))</f>
        <v>0</v>
      </c>
      <c r="L485" s="68">
        <f t="shared" si="229"/>
        <v>0</v>
      </c>
      <c r="M485" s="68">
        <f t="shared" si="230"/>
        <v>0</v>
      </c>
      <c r="N485" s="67">
        <f t="shared" si="231"/>
        <v>0</v>
      </c>
      <c r="O485" s="67">
        <f>IF(E485&lt;HORAS!$B$97,J485,0)</f>
        <v>0</v>
      </c>
      <c r="P485" s="67">
        <f t="shared" si="232"/>
        <v>0</v>
      </c>
      <c r="Q485" s="67">
        <f>IF(E485&gt;HORAS!$B$97,J485,0)</f>
        <v>0</v>
      </c>
      <c r="R485" s="67">
        <f t="shared" si="226"/>
        <v>0</v>
      </c>
      <c r="S485" s="67">
        <f t="shared" si="206"/>
        <v>0</v>
      </c>
      <c r="T485" s="67"/>
      <c r="U485" s="67">
        <f t="shared" si="207"/>
        <v>6</v>
      </c>
      <c r="V485" s="70" t="e">
        <f>VLOOKUP(C485,HORAS!$A$120:$A$137,1,FALSE)</f>
        <v>#N/A</v>
      </c>
      <c r="W485" s="67" t="b">
        <f t="shared" si="208"/>
        <v>1</v>
      </c>
      <c r="X485" s="59">
        <f t="shared" si="209"/>
        <v>0</v>
      </c>
      <c r="Y485" s="71">
        <f t="shared" si="210"/>
        <v>0</v>
      </c>
      <c r="Z485" s="71">
        <f t="shared" si="211"/>
        <v>0</v>
      </c>
      <c r="AA485" s="67">
        <f t="shared" si="212"/>
        <v>0</v>
      </c>
      <c r="AB485" s="67">
        <f t="shared" si="213"/>
        <v>0</v>
      </c>
      <c r="AC485" s="69">
        <f>IF(U485=7,IF(E485&gt;HORAS!$B$97,E485-HORAS!$B$97,0),IF(W485=FALSE,IF(E485&gt;HORAS!$B$97,E485-HORAS!$B$97,0),0))</f>
        <v>0</v>
      </c>
      <c r="AD485" s="71">
        <f t="shared" si="214"/>
        <v>0</v>
      </c>
      <c r="AE485" s="71">
        <f t="shared" si="215"/>
        <v>0</v>
      </c>
      <c r="AF485" s="68">
        <f>IF(AE485&lt;=HORAS!$B$115,0,IF(AE485&lt;=HORAS!$B$116,0.25,IF(AE485&lt;=HORAS!$B$117,0.5,IF(AE485&lt;=HORAS!$B$114,0.75,1))))</f>
        <v>0</v>
      </c>
      <c r="AG485" s="67">
        <f t="shared" si="216"/>
        <v>0</v>
      </c>
      <c r="AH485" s="67">
        <f>IF(AA485&gt;=8,IF(E485&lt;HORAS!$B$97,AF485,0),0)</f>
        <v>0</v>
      </c>
      <c r="AI485" s="67">
        <f>IF(E485&gt;=HORAS!$B$97,AF485,0)</f>
        <v>0</v>
      </c>
      <c r="AJ485" s="67">
        <f t="shared" ref="AJ485:AK548" si="233">AA485+AG485</f>
        <v>0</v>
      </c>
      <c r="AK485" s="67">
        <f t="shared" si="233"/>
        <v>0</v>
      </c>
      <c r="AL485" s="71">
        <f t="shared" si="217"/>
        <v>0</v>
      </c>
      <c r="AN485" s="59">
        <f t="shared" si="218"/>
        <v>0</v>
      </c>
      <c r="AO485" s="58">
        <f>IF(H485=1,IF(D485&lt;HORAS!$B$104,HORAS!$D$104-HORAS!$B$104,HORAS!$D$104-D485),0)</f>
        <v>0</v>
      </c>
      <c r="AP485" s="58">
        <f>IF(H485=1,IF(E485&gt;HORAS!$C$104,HORAS!$C$104,E485),0)</f>
        <v>0</v>
      </c>
      <c r="AQ485" s="58">
        <f t="shared" si="219"/>
        <v>0</v>
      </c>
      <c r="AR485" s="72">
        <f t="shared" si="220"/>
        <v>0</v>
      </c>
      <c r="AS485" s="72">
        <f t="shared" si="221"/>
        <v>0</v>
      </c>
      <c r="AT485" s="68">
        <f>IF(AS485&lt;=HORAS!$B$115,0,IF(AS485&lt;=HORAS!$B$116,0.25,IF(AS485&lt;=HORAS!$B$117,0.5,IF(AS485&lt;=HORAS!$B$114,0.75,1))))</f>
        <v>0</v>
      </c>
      <c r="AU485" s="67">
        <f t="shared" si="222"/>
        <v>0</v>
      </c>
      <c r="AV485" s="59">
        <f>IF(H485=1,IF(E485&gt;HORAS!$C$104,E485-HORAS!$C$104),0)</f>
        <v>0</v>
      </c>
      <c r="AW485" s="67">
        <f t="shared" si="223"/>
        <v>0</v>
      </c>
      <c r="AX485" s="67">
        <f t="shared" si="224"/>
        <v>0</v>
      </c>
      <c r="AY485" s="68">
        <f>IF(AX485&lt;=HORAS!$B$115,0,IF(AX485&lt;=HORAS!$B$116,0.25,IF(AX485&lt;=HORAS!$B$117,0.5,IF(AX485&lt;=HORAS!$B$114,0.75,1))))</f>
        <v>0</v>
      </c>
      <c r="AZ485" s="67">
        <f t="shared" si="225"/>
        <v>0</v>
      </c>
      <c r="BA485" s="67"/>
    </row>
    <row r="486" spans="1:53" s="72" customFormat="1" hidden="1" x14ac:dyDescent="0.2">
      <c r="A486" s="64"/>
      <c r="B486" s="64"/>
      <c r="C486" s="61"/>
      <c r="D486" s="62"/>
      <c r="E486" s="59"/>
      <c r="F486" s="66">
        <f>IF(G486=1,0,IF(E486&gt;HORAS!$B$96,E486-HORAS!$B$96,))</f>
        <v>0</v>
      </c>
      <c r="G486" s="67">
        <f t="shared" si="227"/>
        <v>0</v>
      </c>
      <c r="H486" s="67">
        <f>IF(D486&gt;=HORAS!$B$103,1,0)</f>
        <v>0</v>
      </c>
      <c r="I486" s="68">
        <f t="shared" si="228"/>
        <v>0</v>
      </c>
      <c r="J486" s="68">
        <f>IF(I486&lt;=HORAS!$B$115,0,IF(I486&lt;=HORAS!$B$116,0.25,IF(I486&lt;=HORAS!$B$117,0.5,IF(I486&lt;=HORAS!$B$114,0.75,1))))</f>
        <v>0</v>
      </c>
      <c r="K486" s="69">
        <f>IF(G486=1,0,IF(E486&gt;HORAS!$B$97,E486-HORAS!$B$97,0))</f>
        <v>0</v>
      </c>
      <c r="L486" s="68">
        <f t="shared" si="229"/>
        <v>0</v>
      </c>
      <c r="M486" s="68">
        <f t="shared" si="230"/>
        <v>0</v>
      </c>
      <c r="N486" s="67">
        <f t="shared" si="231"/>
        <v>0</v>
      </c>
      <c r="O486" s="67">
        <f>IF(E486&lt;HORAS!$B$97,J486,0)</f>
        <v>0</v>
      </c>
      <c r="P486" s="67">
        <f t="shared" si="232"/>
        <v>0</v>
      </c>
      <c r="Q486" s="67">
        <f>IF(E486&gt;HORAS!$B$97,J486,0)</f>
        <v>0</v>
      </c>
      <c r="R486" s="67">
        <f t="shared" si="226"/>
        <v>0</v>
      </c>
      <c r="S486" s="67">
        <f t="shared" si="206"/>
        <v>0</v>
      </c>
      <c r="T486" s="67"/>
      <c r="U486" s="67">
        <f t="shared" si="207"/>
        <v>6</v>
      </c>
      <c r="V486" s="70" t="e">
        <f>VLOOKUP(C486,HORAS!$A$120:$A$137,1,FALSE)</f>
        <v>#N/A</v>
      </c>
      <c r="W486" s="67" t="b">
        <f t="shared" si="208"/>
        <v>1</v>
      </c>
      <c r="X486" s="59">
        <f t="shared" si="209"/>
        <v>0</v>
      </c>
      <c r="Y486" s="71">
        <f t="shared" si="210"/>
        <v>0</v>
      </c>
      <c r="Z486" s="71">
        <f t="shared" si="211"/>
        <v>0</v>
      </c>
      <c r="AA486" s="67">
        <f t="shared" si="212"/>
        <v>0</v>
      </c>
      <c r="AB486" s="67">
        <f t="shared" si="213"/>
        <v>0</v>
      </c>
      <c r="AC486" s="69">
        <f>IF(U486=7,IF(E486&gt;HORAS!$B$97,E486-HORAS!$B$97,0),IF(W486=FALSE,IF(E486&gt;HORAS!$B$97,E486-HORAS!$B$97,0),0))</f>
        <v>0</v>
      </c>
      <c r="AD486" s="71">
        <f t="shared" si="214"/>
        <v>0</v>
      </c>
      <c r="AE486" s="71">
        <f t="shared" si="215"/>
        <v>0</v>
      </c>
      <c r="AF486" s="68">
        <f>IF(AE486&lt;=HORAS!$B$115,0,IF(AE486&lt;=HORAS!$B$116,0.25,IF(AE486&lt;=HORAS!$B$117,0.5,IF(AE486&lt;=HORAS!$B$114,0.75,1))))</f>
        <v>0</v>
      </c>
      <c r="AG486" s="67">
        <f t="shared" si="216"/>
        <v>0</v>
      </c>
      <c r="AH486" s="67">
        <f>IF(AA486&gt;=8,IF(E486&lt;HORAS!$B$97,AF486,0),0)</f>
        <v>0</v>
      </c>
      <c r="AI486" s="67">
        <f>IF(E486&gt;=HORAS!$B$97,AF486,0)</f>
        <v>0</v>
      </c>
      <c r="AJ486" s="67">
        <f t="shared" si="233"/>
        <v>0</v>
      </c>
      <c r="AK486" s="67">
        <f t="shared" si="233"/>
        <v>0</v>
      </c>
      <c r="AL486" s="71">
        <f t="shared" si="217"/>
        <v>0</v>
      </c>
      <c r="AN486" s="59">
        <f t="shared" si="218"/>
        <v>0</v>
      </c>
      <c r="AO486" s="58">
        <f>IF(H486=1,IF(D486&lt;HORAS!$B$104,HORAS!$D$104-HORAS!$B$104,HORAS!$D$104-D486),0)</f>
        <v>0</v>
      </c>
      <c r="AP486" s="58">
        <f>IF(H486=1,IF(E486&gt;HORAS!$C$104,HORAS!$C$104,E486),0)</f>
        <v>0</v>
      </c>
      <c r="AQ486" s="58">
        <f t="shared" si="219"/>
        <v>0</v>
      </c>
      <c r="AR486" s="72">
        <f t="shared" si="220"/>
        <v>0</v>
      </c>
      <c r="AS486" s="72">
        <f t="shared" si="221"/>
        <v>0</v>
      </c>
      <c r="AT486" s="68">
        <f>IF(AS486&lt;=HORAS!$B$115,0,IF(AS486&lt;=HORAS!$B$116,0.25,IF(AS486&lt;=HORAS!$B$117,0.5,IF(AS486&lt;=HORAS!$B$114,0.75,1))))</f>
        <v>0</v>
      </c>
      <c r="AU486" s="67">
        <f t="shared" si="222"/>
        <v>0</v>
      </c>
      <c r="AV486" s="59">
        <f>IF(H486=1,IF(E486&gt;HORAS!$C$104,E486-HORAS!$C$104),0)</f>
        <v>0</v>
      </c>
      <c r="AW486" s="67">
        <f t="shared" si="223"/>
        <v>0</v>
      </c>
      <c r="AX486" s="67">
        <f t="shared" si="224"/>
        <v>0</v>
      </c>
      <c r="AY486" s="68">
        <f>IF(AX486&lt;=HORAS!$B$115,0,IF(AX486&lt;=HORAS!$B$116,0.25,IF(AX486&lt;=HORAS!$B$117,0.5,IF(AX486&lt;=HORAS!$B$114,0.75,1))))</f>
        <v>0</v>
      </c>
      <c r="AZ486" s="67">
        <f t="shared" si="225"/>
        <v>0</v>
      </c>
      <c r="BA486" s="67"/>
    </row>
    <row r="487" spans="1:53" s="72" customFormat="1" hidden="1" x14ac:dyDescent="0.2">
      <c r="A487" s="64"/>
      <c r="B487" s="64"/>
      <c r="C487" s="61"/>
      <c r="D487" s="62"/>
      <c r="E487" s="59"/>
      <c r="F487" s="66">
        <f>IF(G487=1,0,IF(E487&gt;HORAS!$B$96,E487-HORAS!$B$96,))</f>
        <v>0</v>
      </c>
      <c r="G487" s="67">
        <f t="shared" si="227"/>
        <v>0</v>
      </c>
      <c r="H487" s="67">
        <f>IF(D487&gt;=HORAS!$B$103,1,0)</f>
        <v>0</v>
      </c>
      <c r="I487" s="68">
        <f t="shared" si="228"/>
        <v>0</v>
      </c>
      <c r="J487" s="68">
        <f>IF(I487&lt;=HORAS!$B$115,0,IF(I487&lt;=HORAS!$B$116,0.25,IF(I487&lt;=HORAS!$B$117,0.5,IF(I487&lt;=HORAS!$B$114,0.75,1))))</f>
        <v>0</v>
      </c>
      <c r="K487" s="69">
        <f>IF(G487=1,0,IF(E487&gt;HORAS!$B$97,E487-HORAS!$B$97,0))</f>
        <v>0</v>
      </c>
      <c r="L487" s="68">
        <f t="shared" si="229"/>
        <v>0</v>
      </c>
      <c r="M487" s="68">
        <f t="shared" si="230"/>
        <v>0</v>
      </c>
      <c r="N487" s="67">
        <f t="shared" si="231"/>
        <v>0</v>
      </c>
      <c r="O487" s="67">
        <f>IF(E487&lt;HORAS!$B$97,J487,0)</f>
        <v>0</v>
      </c>
      <c r="P487" s="67">
        <f t="shared" si="232"/>
        <v>0</v>
      </c>
      <c r="Q487" s="67">
        <f>IF(E487&gt;HORAS!$B$97,J487,0)</f>
        <v>0</v>
      </c>
      <c r="R487" s="67">
        <f t="shared" si="226"/>
        <v>0</v>
      </c>
      <c r="S487" s="67">
        <f t="shared" si="206"/>
        <v>0</v>
      </c>
      <c r="T487" s="67"/>
      <c r="U487" s="67">
        <f t="shared" si="207"/>
        <v>6</v>
      </c>
      <c r="V487" s="70" t="e">
        <f>VLOOKUP(C487,HORAS!$A$120:$A$137,1,FALSE)</f>
        <v>#N/A</v>
      </c>
      <c r="W487" s="67" t="b">
        <f t="shared" si="208"/>
        <v>1</v>
      </c>
      <c r="X487" s="59">
        <f t="shared" si="209"/>
        <v>0</v>
      </c>
      <c r="Y487" s="71">
        <f t="shared" si="210"/>
        <v>0</v>
      </c>
      <c r="Z487" s="71">
        <f t="shared" si="211"/>
        <v>0</v>
      </c>
      <c r="AA487" s="67">
        <f t="shared" si="212"/>
        <v>0</v>
      </c>
      <c r="AB487" s="67">
        <f t="shared" si="213"/>
        <v>0</v>
      </c>
      <c r="AC487" s="69">
        <f>IF(U487=7,IF(E487&gt;HORAS!$B$97,E487-HORAS!$B$97,0),IF(W487=FALSE,IF(E487&gt;HORAS!$B$97,E487-HORAS!$B$97,0),0))</f>
        <v>0</v>
      </c>
      <c r="AD487" s="71">
        <f t="shared" si="214"/>
        <v>0</v>
      </c>
      <c r="AE487" s="71">
        <f t="shared" si="215"/>
        <v>0</v>
      </c>
      <c r="AF487" s="68">
        <f>IF(AE487&lt;=HORAS!$B$115,0,IF(AE487&lt;=HORAS!$B$116,0.25,IF(AE487&lt;=HORAS!$B$117,0.5,IF(AE487&lt;=HORAS!$B$114,0.75,1))))</f>
        <v>0</v>
      </c>
      <c r="AG487" s="67">
        <f t="shared" si="216"/>
        <v>0</v>
      </c>
      <c r="AH487" s="67">
        <f>IF(AA487&gt;=8,IF(E487&lt;HORAS!$B$97,AF487,0),0)</f>
        <v>0</v>
      </c>
      <c r="AI487" s="67">
        <f>IF(E487&gt;=HORAS!$B$97,AF487,0)</f>
        <v>0</v>
      </c>
      <c r="AJ487" s="67">
        <f t="shared" si="233"/>
        <v>0</v>
      </c>
      <c r="AK487" s="67">
        <f t="shared" si="233"/>
        <v>0</v>
      </c>
      <c r="AL487" s="71">
        <f t="shared" si="217"/>
        <v>0</v>
      </c>
      <c r="AN487" s="59">
        <f t="shared" si="218"/>
        <v>0</v>
      </c>
      <c r="AO487" s="58">
        <f>IF(H487=1,IF(D487&lt;HORAS!$B$104,HORAS!$D$104-HORAS!$B$104,HORAS!$D$104-D487),0)</f>
        <v>0</v>
      </c>
      <c r="AP487" s="58">
        <f>IF(H487=1,IF(E487&gt;HORAS!$C$104,HORAS!$C$104,E487),0)</f>
        <v>0</v>
      </c>
      <c r="AQ487" s="58">
        <f t="shared" si="219"/>
        <v>0</v>
      </c>
      <c r="AR487" s="72">
        <f t="shared" si="220"/>
        <v>0</v>
      </c>
      <c r="AS487" s="72">
        <f t="shared" si="221"/>
        <v>0</v>
      </c>
      <c r="AT487" s="68">
        <f>IF(AS487&lt;=HORAS!$B$115,0,IF(AS487&lt;=HORAS!$B$116,0.25,IF(AS487&lt;=HORAS!$B$117,0.5,IF(AS487&lt;=HORAS!$B$114,0.75,1))))</f>
        <v>0</v>
      </c>
      <c r="AU487" s="67">
        <f t="shared" si="222"/>
        <v>0</v>
      </c>
      <c r="AV487" s="59">
        <f>IF(H487=1,IF(E487&gt;HORAS!$C$104,E487-HORAS!$C$104),0)</f>
        <v>0</v>
      </c>
      <c r="AW487" s="67">
        <f t="shared" si="223"/>
        <v>0</v>
      </c>
      <c r="AX487" s="67">
        <f t="shared" si="224"/>
        <v>0</v>
      </c>
      <c r="AY487" s="68">
        <f>IF(AX487&lt;=HORAS!$B$115,0,IF(AX487&lt;=HORAS!$B$116,0.25,IF(AX487&lt;=HORAS!$B$117,0.5,IF(AX487&lt;=HORAS!$B$114,0.75,1))))</f>
        <v>0</v>
      </c>
      <c r="AZ487" s="67">
        <f t="shared" si="225"/>
        <v>0</v>
      </c>
      <c r="BA487" s="67"/>
    </row>
    <row r="488" spans="1:53" s="72" customFormat="1" hidden="1" x14ac:dyDescent="0.2">
      <c r="A488" s="64"/>
      <c r="B488" s="64"/>
      <c r="C488" s="61"/>
      <c r="D488" s="62"/>
      <c r="E488" s="59"/>
      <c r="F488" s="66">
        <f>IF(G488=1,0,IF(E488&gt;HORAS!$B$96,E488-HORAS!$B$96,))</f>
        <v>0</v>
      </c>
      <c r="G488" s="67">
        <f t="shared" si="227"/>
        <v>0</v>
      </c>
      <c r="H488" s="67">
        <f>IF(D488&gt;=HORAS!$B$103,1,0)</f>
        <v>0</v>
      </c>
      <c r="I488" s="68">
        <f t="shared" si="228"/>
        <v>0</v>
      </c>
      <c r="J488" s="68">
        <f>IF(I488&lt;=HORAS!$B$115,0,IF(I488&lt;=HORAS!$B$116,0.25,IF(I488&lt;=HORAS!$B$117,0.5,IF(I488&lt;=HORAS!$B$114,0.75,1))))</f>
        <v>0</v>
      </c>
      <c r="K488" s="69">
        <f>IF(G488=1,0,IF(E488&gt;HORAS!$B$97,E488-HORAS!$B$97,0))</f>
        <v>0</v>
      </c>
      <c r="L488" s="68">
        <f t="shared" si="229"/>
        <v>0</v>
      </c>
      <c r="M488" s="68">
        <f t="shared" si="230"/>
        <v>0</v>
      </c>
      <c r="N488" s="67">
        <f t="shared" si="231"/>
        <v>0</v>
      </c>
      <c r="O488" s="67">
        <f>IF(E488&lt;HORAS!$B$97,J488,0)</f>
        <v>0</v>
      </c>
      <c r="P488" s="67">
        <f t="shared" si="232"/>
        <v>0</v>
      </c>
      <c r="Q488" s="67">
        <f>IF(E488&gt;HORAS!$B$97,J488,0)</f>
        <v>0</v>
      </c>
      <c r="R488" s="67">
        <f t="shared" si="226"/>
        <v>0</v>
      </c>
      <c r="S488" s="67">
        <f t="shared" si="206"/>
        <v>0</v>
      </c>
      <c r="T488" s="67"/>
      <c r="U488" s="67">
        <f t="shared" si="207"/>
        <v>6</v>
      </c>
      <c r="V488" s="70" t="e">
        <f>VLOOKUP(C488,HORAS!$A$120:$A$137,1,FALSE)</f>
        <v>#N/A</v>
      </c>
      <c r="W488" s="67" t="b">
        <f t="shared" si="208"/>
        <v>1</v>
      </c>
      <c r="X488" s="59">
        <f t="shared" si="209"/>
        <v>0</v>
      </c>
      <c r="Y488" s="71">
        <f t="shared" si="210"/>
        <v>0</v>
      </c>
      <c r="Z488" s="71">
        <f t="shared" si="211"/>
        <v>0</v>
      </c>
      <c r="AA488" s="67">
        <f t="shared" si="212"/>
        <v>0</v>
      </c>
      <c r="AB488" s="67">
        <f t="shared" si="213"/>
        <v>0</v>
      </c>
      <c r="AC488" s="69">
        <f>IF(U488=7,IF(E488&gt;HORAS!$B$97,E488-HORAS!$B$97,0),IF(W488=FALSE,IF(E488&gt;HORAS!$B$97,E488-HORAS!$B$97,0),0))</f>
        <v>0</v>
      </c>
      <c r="AD488" s="71">
        <f t="shared" si="214"/>
        <v>0</v>
      </c>
      <c r="AE488" s="71">
        <f t="shared" si="215"/>
        <v>0</v>
      </c>
      <c r="AF488" s="68">
        <f>IF(AE488&lt;=HORAS!$B$115,0,IF(AE488&lt;=HORAS!$B$116,0.25,IF(AE488&lt;=HORAS!$B$117,0.5,IF(AE488&lt;=HORAS!$B$114,0.75,1))))</f>
        <v>0</v>
      </c>
      <c r="AG488" s="67">
        <f t="shared" si="216"/>
        <v>0</v>
      </c>
      <c r="AH488" s="67">
        <f>IF(AA488&gt;=8,IF(E488&lt;HORAS!$B$97,AF488,0),0)</f>
        <v>0</v>
      </c>
      <c r="AI488" s="67">
        <f>IF(E488&gt;=HORAS!$B$97,AF488,0)</f>
        <v>0</v>
      </c>
      <c r="AJ488" s="67">
        <f t="shared" si="233"/>
        <v>0</v>
      </c>
      <c r="AK488" s="67">
        <f t="shared" si="233"/>
        <v>0</v>
      </c>
      <c r="AL488" s="71">
        <f t="shared" si="217"/>
        <v>0</v>
      </c>
      <c r="AN488" s="59">
        <f t="shared" si="218"/>
        <v>0</v>
      </c>
      <c r="AO488" s="58">
        <f>IF(H488=1,IF(D488&lt;HORAS!$B$104,HORAS!$D$104-HORAS!$B$104,HORAS!$D$104-D488),0)</f>
        <v>0</v>
      </c>
      <c r="AP488" s="58">
        <f>IF(H488=1,IF(E488&gt;HORAS!$C$104,HORAS!$C$104,E488),0)</f>
        <v>0</v>
      </c>
      <c r="AQ488" s="58">
        <f t="shared" si="219"/>
        <v>0</v>
      </c>
      <c r="AR488" s="72">
        <f t="shared" si="220"/>
        <v>0</v>
      </c>
      <c r="AS488" s="72">
        <f t="shared" si="221"/>
        <v>0</v>
      </c>
      <c r="AT488" s="68">
        <f>IF(AS488&lt;=HORAS!$B$115,0,IF(AS488&lt;=HORAS!$B$116,0.25,IF(AS488&lt;=HORAS!$B$117,0.5,IF(AS488&lt;=HORAS!$B$114,0.75,1))))</f>
        <v>0</v>
      </c>
      <c r="AU488" s="67">
        <f t="shared" si="222"/>
        <v>0</v>
      </c>
      <c r="AV488" s="59">
        <f>IF(H488=1,IF(E488&gt;HORAS!$C$104,E488-HORAS!$C$104),0)</f>
        <v>0</v>
      </c>
      <c r="AW488" s="67">
        <f t="shared" si="223"/>
        <v>0</v>
      </c>
      <c r="AX488" s="67">
        <f t="shared" si="224"/>
        <v>0</v>
      </c>
      <c r="AY488" s="68">
        <f>IF(AX488&lt;=HORAS!$B$115,0,IF(AX488&lt;=HORAS!$B$116,0.25,IF(AX488&lt;=HORAS!$B$117,0.5,IF(AX488&lt;=HORAS!$B$114,0.75,1))))</f>
        <v>0</v>
      </c>
      <c r="AZ488" s="67">
        <f t="shared" si="225"/>
        <v>0</v>
      </c>
      <c r="BA488" s="67"/>
    </row>
    <row r="489" spans="1:53" s="72" customFormat="1" hidden="1" x14ac:dyDescent="0.2">
      <c r="A489" s="64"/>
      <c r="B489" s="64"/>
      <c r="C489" s="61"/>
      <c r="D489" s="62"/>
      <c r="E489" s="59"/>
      <c r="F489" s="66">
        <f>IF(G489=1,0,IF(E489&gt;HORAS!$B$96,E489-HORAS!$B$96,))</f>
        <v>0</v>
      </c>
      <c r="G489" s="67">
        <f t="shared" si="227"/>
        <v>0</v>
      </c>
      <c r="H489" s="67">
        <f>IF(D489&gt;=HORAS!$B$103,1,0)</f>
        <v>0</v>
      </c>
      <c r="I489" s="68">
        <f t="shared" si="228"/>
        <v>0</v>
      </c>
      <c r="J489" s="68">
        <f>IF(I489&lt;=HORAS!$B$115,0,IF(I489&lt;=HORAS!$B$116,0.25,IF(I489&lt;=HORAS!$B$117,0.5,IF(I489&lt;=HORAS!$B$114,0.75,1))))</f>
        <v>0</v>
      </c>
      <c r="K489" s="69">
        <f>IF(G489=1,0,IF(E489&gt;HORAS!$B$97,E489-HORAS!$B$97,0))</f>
        <v>0</v>
      </c>
      <c r="L489" s="68">
        <f t="shared" si="229"/>
        <v>0</v>
      </c>
      <c r="M489" s="68">
        <f t="shared" si="230"/>
        <v>0</v>
      </c>
      <c r="N489" s="67">
        <f t="shared" si="231"/>
        <v>0</v>
      </c>
      <c r="O489" s="67">
        <f>IF(E489&lt;HORAS!$B$97,J489,0)</f>
        <v>0</v>
      </c>
      <c r="P489" s="67">
        <f t="shared" si="232"/>
        <v>0</v>
      </c>
      <c r="Q489" s="67">
        <f>IF(E489&gt;HORAS!$B$97,J489,0)</f>
        <v>0</v>
      </c>
      <c r="R489" s="67">
        <f t="shared" si="226"/>
        <v>0</v>
      </c>
      <c r="S489" s="67">
        <f t="shared" si="206"/>
        <v>0</v>
      </c>
      <c r="T489" s="67"/>
      <c r="U489" s="67">
        <f t="shared" si="207"/>
        <v>6</v>
      </c>
      <c r="V489" s="70" t="e">
        <f>VLOOKUP(C489,HORAS!$A$120:$A$137,1,FALSE)</f>
        <v>#N/A</v>
      </c>
      <c r="W489" s="67" t="b">
        <f t="shared" si="208"/>
        <v>1</v>
      </c>
      <c r="X489" s="59">
        <f t="shared" si="209"/>
        <v>0</v>
      </c>
      <c r="Y489" s="71">
        <f t="shared" si="210"/>
        <v>0</v>
      </c>
      <c r="Z489" s="71">
        <f t="shared" si="211"/>
        <v>0</v>
      </c>
      <c r="AA489" s="67">
        <f t="shared" si="212"/>
        <v>0</v>
      </c>
      <c r="AB489" s="67">
        <f t="shared" si="213"/>
        <v>0</v>
      </c>
      <c r="AC489" s="69">
        <f>IF(U489=7,IF(E489&gt;HORAS!$B$97,E489-HORAS!$B$97,0),IF(W489=FALSE,IF(E489&gt;HORAS!$B$97,E489-HORAS!$B$97,0),0))</f>
        <v>0</v>
      </c>
      <c r="AD489" s="71">
        <f t="shared" si="214"/>
        <v>0</v>
      </c>
      <c r="AE489" s="71">
        <f t="shared" si="215"/>
        <v>0</v>
      </c>
      <c r="AF489" s="68">
        <f>IF(AE489&lt;=HORAS!$B$115,0,IF(AE489&lt;=HORAS!$B$116,0.25,IF(AE489&lt;=HORAS!$B$117,0.5,IF(AE489&lt;=HORAS!$B$114,0.75,1))))</f>
        <v>0</v>
      </c>
      <c r="AG489" s="67">
        <f t="shared" si="216"/>
        <v>0</v>
      </c>
      <c r="AH489" s="67">
        <f>IF(AA489&gt;=8,IF(E489&lt;HORAS!$B$97,AF489,0),0)</f>
        <v>0</v>
      </c>
      <c r="AI489" s="67">
        <f>IF(E489&gt;=HORAS!$B$97,AF489,0)</f>
        <v>0</v>
      </c>
      <c r="AJ489" s="67">
        <f t="shared" si="233"/>
        <v>0</v>
      </c>
      <c r="AK489" s="67">
        <f t="shared" si="233"/>
        <v>0</v>
      </c>
      <c r="AL489" s="71">
        <f t="shared" si="217"/>
        <v>0</v>
      </c>
      <c r="AN489" s="59">
        <f t="shared" si="218"/>
        <v>0</v>
      </c>
      <c r="AO489" s="58">
        <f>IF(H489=1,IF(D489&lt;HORAS!$B$104,HORAS!$D$104-HORAS!$B$104,HORAS!$D$104-D489),0)</f>
        <v>0</v>
      </c>
      <c r="AP489" s="58">
        <f>IF(H489=1,IF(E489&gt;HORAS!$C$104,HORAS!$C$104,E489),0)</f>
        <v>0</v>
      </c>
      <c r="AQ489" s="58">
        <f t="shared" si="219"/>
        <v>0</v>
      </c>
      <c r="AR489" s="72">
        <f t="shared" si="220"/>
        <v>0</v>
      </c>
      <c r="AS489" s="72">
        <f t="shared" si="221"/>
        <v>0</v>
      </c>
      <c r="AT489" s="68">
        <f>IF(AS489&lt;=HORAS!$B$115,0,IF(AS489&lt;=HORAS!$B$116,0.25,IF(AS489&lt;=HORAS!$B$117,0.5,IF(AS489&lt;=HORAS!$B$114,0.75,1))))</f>
        <v>0</v>
      </c>
      <c r="AU489" s="67">
        <f t="shared" si="222"/>
        <v>0</v>
      </c>
      <c r="AV489" s="59">
        <f>IF(H489=1,IF(E489&gt;HORAS!$C$104,E489-HORAS!$C$104),0)</f>
        <v>0</v>
      </c>
      <c r="AW489" s="67">
        <f t="shared" si="223"/>
        <v>0</v>
      </c>
      <c r="AX489" s="67">
        <f t="shared" si="224"/>
        <v>0</v>
      </c>
      <c r="AY489" s="68">
        <f>IF(AX489&lt;=HORAS!$B$115,0,IF(AX489&lt;=HORAS!$B$116,0.25,IF(AX489&lt;=HORAS!$B$117,0.5,IF(AX489&lt;=HORAS!$B$114,0.75,1))))</f>
        <v>0</v>
      </c>
      <c r="AZ489" s="67">
        <f t="shared" si="225"/>
        <v>0</v>
      </c>
      <c r="BA489" s="67"/>
    </row>
    <row r="490" spans="1:53" s="72" customFormat="1" hidden="1" x14ac:dyDescent="0.2">
      <c r="A490" s="64"/>
      <c r="B490" s="64"/>
      <c r="C490" s="61"/>
      <c r="D490" s="62"/>
      <c r="E490" s="63"/>
      <c r="F490" s="66">
        <f>IF(G490=1,0,IF(E490&gt;HORAS!$B$96,E490-HORAS!$B$96,))</f>
        <v>0</v>
      </c>
      <c r="G490" s="67">
        <f t="shared" si="227"/>
        <v>0</v>
      </c>
      <c r="H490" s="67">
        <f>IF(D490&gt;=HORAS!$B$103,1,0)</f>
        <v>0</v>
      </c>
      <c r="I490" s="68">
        <f t="shared" si="228"/>
        <v>0</v>
      </c>
      <c r="J490" s="68">
        <f>IF(I490&lt;=HORAS!$B$115,0,IF(I490&lt;=HORAS!$B$116,0.25,IF(I490&lt;=HORAS!$B$117,0.5,IF(I490&lt;=HORAS!$B$114,0.75,1))))</f>
        <v>0</v>
      </c>
      <c r="K490" s="69">
        <f>IF(G490=1,0,IF(E490&gt;HORAS!$B$97,E490-HORAS!$B$97,0))</f>
        <v>0</v>
      </c>
      <c r="L490" s="68">
        <f t="shared" si="229"/>
        <v>0</v>
      </c>
      <c r="M490" s="68">
        <f t="shared" si="230"/>
        <v>0</v>
      </c>
      <c r="N490" s="67">
        <f t="shared" si="231"/>
        <v>0</v>
      </c>
      <c r="O490" s="67">
        <f>IF(E490&lt;HORAS!$B$97,J490,0)</f>
        <v>0</v>
      </c>
      <c r="P490" s="67">
        <f t="shared" si="232"/>
        <v>0</v>
      </c>
      <c r="Q490" s="67">
        <f>IF(E490&gt;HORAS!$B$97,J490,0)</f>
        <v>0</v>
      </c>
      <c r="R490" s="67">
        <f t="shared" si="226"/>
        <v>0</v>
      </c>
      <c r="S490" s="67">
        <f t="shared" si="206"/>
        <v>0</v>
      </c>
      <c r="T490" s="67"/>
      <c r="U490" s="67">
        <f t="shared" si="207"/>
        <v>6</v>
      </c>
      <c r="V490" s="70" t="e">
        <f>VLOOKUP(C490,HORAS!$A$120:$A$137,1,FALSE)</f>
        <v>#N/A</v>
      </c>
      <c r="W490" s="67" t="b">
        <f t="shared" si="208"/>
        <v>1</v>
      </c>
      <c r="X490" s="59">
        <f t="shared" si="209"/>
        <v>0</v>
      </c>
      <c r="Y490" s="71">
        <f t="shared" si="210"/>
        <v>0</v>
      </c>
      <c r="Z490" s="71">
        <f t="shared" si="211"/>
        <v>0</v>
      </c>
      <c r="AA490" s="67">
        <f t="shared" si="212"/>
        <v>0</v>
      </c>
      <c r="AB490" s="67">
        <f t="shared" si="213"/>
        <v>0</v>
      </c>
      <c r="AC490" s="69">
        <f>IF(U490=7,IF(E490&gt;HORAS!$B$97,E490-HORAS!$B$97,0),IF(W490=FALSE,IF(E490&gt;HORAS!$B$97,E490-HORAS!$B$97,0),0))</f>
        <v>0</v>
      </c>
      <c r="AD490" s="71">
        <f t="shared" si="214"/>
        <v>0</v>
      </c>
      <c r="AE490" s="71">
        <f t="shared" si="215"/>
        <v>0</v>
      </c>
      <c r="AF490" s="68">
        <f>IF(AE490&lt;=HORAS!$B$115,0,IF(AE490&lt;=HORAS!$B$116,0.25,IF(AE490&lt;=HORAS!$B$117,0.5,IF(AE490&lt;=HORAS!$B$114,0.75,1))))</f>
        <v>0</v>
      </c>
      <c r="AG490" s="67">
        <f t="shared" si="216"/>
        <v>0</v>
      </c>
      <c r="AH490" s="67">
        <f>IF(AA490&gt;=8,IF(E490&lt;HORAS!$B$97,AF490,0),0)</f>
        <v>0</v>
      </c>
      <c r="AI490" s="67">
        <f>IF(E490&gt;=HORAS!$B$97,AF490,0)</f>
        <v>0</v>
      </c>
      <c r="AJ490" s="67">
        <f t="shared" si="233"/>
        <v>0</v>
      </c>
      <c r="AK490" s="67">
        <f t="shared" si="233"/>
        <v>0</v>
      </c>
      <c r="AL490" s="71">
        <f t="shared" si="217"/>
        <v>0</v>
      </c>
      <c r="AN490" s="59">
        <f t="shared" si="218"/>
        <v>0</v>
      </c>
      <c r="AO490" s="58">
        <f>IF(H490=1,IF(D490&lt;HORAS!$B$104,HORAS!$D$104-HORAS!$B$104,HORAS!$D$104-D490),0)</f>
        <v>0</v>
      </c>
      <c r="AP490" s="58">
        <f>IF(H490=1,IF(E490&gt;HORAS!$C$104,HORAS!$C$104,E490),0)</f>
        <v>0</v>
      </c>
      <c r="AQ490" s="58">
        <f t="shared" si="219"/>
        <v>0</v>
      </c>
      <c r="AR490" s="72">
        <f t="shared" si="220"/>
        <v>0</v>
      </c>
      <c r="AS490" s="72">
        <f t="shared" si="221"/>
        <v>0</v>
      </c>
      <c r="AT490" s="68">
        <f>IF(AS490&lt;=HORAS!$B$115,0,IF(AS490&lt;=HORAS!$B$116,0.25,IF(AS490&lt;=HORAS!$B$117,0.5,IF(AS490&lt;=HORAS!$B$114,0.75,1))))</f>
        <v>0</v>
      </c>
      <c r="AU490" s="67">
        <f t="shared" si="222"/>
        <v>0</v>
      </c>
      <c r="AV490" s="59">
        <f>IF(H490=1,IF(E490&gt;HORAS!$C$104,E490-HORAS!$C$104),0)</f>
        <v>0</v>
      </c>
      <c r="AW490" s="67">
        <f t="shared" si="223"/>
        <v>0</v>
      </c>
      <c r="AX490" s="67">
        <f t="shared" si="224"/>
        <v>0</v>
      </c>
      <c r="AY490" s="68">
        <f>IF(AX490&lt;=HORAS!$B$115,0,IF(AX490&lt;=HORAS!$B$116,0.25,IF(AX490&lt;=HORAS!$B$117,0.5,IF(AX490&lt;=HORAS!$B$114,0.75,1))))</f>
        <v>0</v>
      </c>
      <c r="AZ490" s="67">
        <f t="shared" si="225"/>
        <v>0</v>
      </c>
      <c r="BA490" s="67"/>
    </row>
    <row r="491" spans="1:53" s="72" customFormat="1" hidden="1" x14ac:dyDescent="0.2">
      <c r="A491" s="64"/>
      <c r="B491" s="64"/>
      <c r="C491" s="61"/>
      <c r="D491" s="62"/>
      <c r="E491" s="64"/>
      <c r="F491" s="66">
        <f>IF(G491=1,0,IF(E491&gt;HORAS!$B$96,E491-HORAS!$B$96,))</f>
        <v>0</v>
      </c>
      <c r="G491" s="67">
        <f t="shared" si="227"/>
        <v>0</v>
      </c>
      <c r="H491" s="67">
        <f>IF(D491&gt;=HORAS!$B$103,1,0)</f>
        <v>0</v>
      </c>
      <c r="I491" s="68">
        <f t="shared" si="228"/>
        <v>0</v>
      </c>
      <c r="J491" s="68">
        <f>IF(I491&lt;=HORAS!$B$115,0,IF(I491&lt;=HORAS!$B$116,0.25,IF(I491&lt;=HORAS!$B$117,0.5,IF(I491&lt;=HORAS!$B$114,0.75,1))))</f>
        <v>0</v>
      </c>
      <c r="K491" s="69">
        <f>IF(G491=1,0,IF(E491&gt;HORAS!$B$97,E491-HORAS!$B$97,0))</f>
        <v>0</v>
      </c>
      <c r="L491" s="68">
        <f t="shared" si="229"/>
        <v>0</v>
      </c>
      <c r="M491" s="68">
        <f t="shared" si="230"/>
        <v>0</v>
      </c>
      <c r="N491" s="67">
        <f t="shared" si="231"/>
        <v>0</v>
      </c>
      <c r="O491" s="67">
        <f>IF(E491&lt;HORAS!$B$97,J491,0)</f>
        <v>0</v>
      </c>
      <c r="P491" s="67">
        <f t="shared" si="232"/>
        <v>0</v>
      </c>
      <c r="Q491" s="67">
        <f>IF(E491&gt;HORAS!$B$97,J491,0)</f>
        <v>0</v>
      </c>
      <c r="R491" s="67">
        <f t="shared" si="226"/>
        <v>0</v>
      </c>
      <c r="S491" s="67">
        <f t="shared" si="206"/>
        <v>0</v>
      </c>
      <c r="T491" s="67"/>
      <c r="U491" s="67">
        <f t="shared" si="207"/>
        <v>6</v>
      </c>
      <c r="V491" s="70" t="e">
        <f>VLOOKUP(C491,HORAS!$A$120:$A$137,1,FALSE)</f>
        <v>#N/A</v>
      </c>
      <c r="W491" s="67" t="b">
        <f t="shared" si="208"/>
        <v>1</v>
      </c>
      <c r="X491" s="59">
        <f t="shared" si="209"/>
        <v>0</v>
      </c>
      <c r="Y491" s="71">
        <f t="shared" si="210"/>
        <v>0</v>
      </c>
      <c r="Z491" s="71">
        <f t="shared" si="211"/>
        <v>0</v>
      </c>
      <c r="AA491" s="67">
        <f t="shared" si="212"/>
        <v>0</v>
      </c>
      <c r="AB491" s="67">
        <f t="shared" si="213"/>
        <v>0</v>
      </c>
      <c r="AC491" s="69">
        <f>IF(U491=7,IF(E491&gt;HORAS!$B$97,E491-HORAS!$B$97,0),IF(W491=FALSE,IF(E491&gt;HORAS!$B$97,E491-HORAS!$B$97,0),0))</f>
        <v>0</v>
      </c>
      <c r="AD491" s="71">
        <f t="shared" si="214"/>
        <v>0</v>
      </c>
      <c r="AE491" s="71">
        <f t="shared" si="215"/>
        <v>0</v>
      </c>
      <c r="AF491" s="68">
        <f>IF(AE491&lt;=HORAS!$B$115,0,IF(AE491&lt;=HORAS!$B$116,0.25,IF(AE491&lt;=HORAS!$B$117,0.5,IF(AE491&lt;=HORAS!$B$114,0.75,1))))</f>
        <v>0</v>
      </c>
      <c r="AG491" s="67">
        <f t="shared" si="216"/>
        <v>0</v>
      </c>
      <c r="AH491" s="67">
        <f>IF(AA491&gt;=8,IF(E491&lt;HORAS!$B$97,AF491,0),0)</f>
        <v>0</v>
      </c>
      <c r="AI491" s="67">
        <f>IF(E491&gt;=HORAS!$B$97,AF491,0)</f>
        <v>0</v>
      </c>
      <c r="AJ491" s="67">
        <f t="shared" si="233"/>
        <v>0</v>
      </c>
      <c r="AK491" s="67">
        <f t="shared" si="233"/>
        <v>0</v>
      </c>
      <c r="AL491" s="71">
        <f t="shared" si="217"/>
        <v>0</v>
      </c>
      <c r="AN491" s="59">
        <f t="shared" si="218"/>
        <v>0</v>
      </c>
      <c r="AO491" s="58">
        <f>IF(H491=1,IF(D491&lt;HORAS!$B$104,HORAS!$D$104-HORAS!$B$104,HORAS!$D$104-D491),0)</f>
        <v>0</v>
      </c>
      <c r="AP491" s="58">
        <f>IF(H491=1,IF(E491&gt;HORAS!$C$104,HORAS!$C$104,E491),0)</f>
        <v>0</v>
      </c>
      <c r="AQ491" s="58">
        <f t="shared" si="219"/>
        <v>0</v>
      </c>
      <c r="AR491" s="72">
        <f t="shared" si="220"/>
        <v>0</v>
      </c>
      <c r="AS491" s="72">
        <f t="shared" si="221"/>
        <v>0</v>
      </c>
      <c r="AT491" s="68">
        <f>IF(AS491&lt;=HORAS!$B$115,0,IF(AS491&lt;=HORAS!$B$116,0.25,IF(AS491&lt;=HORAS!$B$117,0.5,IF(AS491&lt;=HORAS!$B$114,0.75,1))))</f>
        <v>0</v>
      </c>
      <c r="AU491" s="67">
        <f t="shared" si="222"/>
        <v>0</v>
      </c>
      <c r="AV491" s="59">
        <f>IF(H491=1,IF(E491&gt;HORAS!$C$104,E491-HORAS!$C$104),0)</f>
        <v>0</v>
      </c>
      <c r="AW491" s="67">
        <f t="shared" si="223"/>
        <v>0</v>
      </c>
      <c r="AX491" s="67">
        <f t="shared" si="224"/>
        <v>0</v>
      </c>
      <c r="AY491" s="68">
        <f>IF(AX491&lt;=HORAS!$B$115,0,IF(AX491&lt;=HORAS!$B$116,0.25,IF(AX491&lt;=HORAS!$B$117,0.5,IF(AX491&lt;=HORAS!$B$114,0.75,1))))</f>
        <v>0</v>
      </c>
      <c r="AZ491" s="67">
        <f t="shared" si="225"/>
        <v>0</v>
      </c>
      <c r="BA491" s="67"/>
    </row>
    <row r="492" spans="1:53" s="72" customFormat="1" hidden="1" x14ac:dyDescent="0.2">
      <c r="A492" s="64"/>
      <c r="B492" s="64"/>
      <c r="C492" s="61"/>
      <c r="D492" s="62"/>
      <c r="E492" s="59"/>
      <c r="F492" s="66">
        <f>IF(G492=1,0,IF(E492&gt;HORAS!$B$96,E492-HORAS!$B$96,))</f>
        <v>0</v>
      </c>
      <c r="G492" s="67">
        <f t="shared" si="227"/>
        <v>0</v>
      </c>
      <c r="H492" s="67">
        <f>IF(D492&gt;=HORAS!$B$103,1,0)</f>
        <v>0</v>
      </c>
      <c r="I492" s="68">
        <f t="shared" si="228"/>
        <v>0</v>
      </c>
      <c r="J492" s="68">
        <f>IF(I492&lt;=HORAS!$B$115,0,IF(I492&lt;=HORAS!$B$116,0.25,IF(I492&lt;=HORAS!$B$117,0.5,IF(I492&lt;=HORAS!$B$114,0.75,1))))</f>
        <v>0</v>
      </c>
      <c r="K492" s="69">
        <f>IF(G492=1,0,IF(E492&gt;HORAS!$B$97,E492-HORAS!$B$97,0))</f>
        <v>0</v>
      </c>
      <c r="L492" s="68">
        <f t="shared" si="229"/>
        <v>0</v>
      </c>
      <c r="M492" s="68">
        <f t="shared" si="230"/>
        <v>0</v>
      </c>
      <c r="N492" s="67">
        <f t="shared" si="231"/>
        <v>0</v>
      </c>
      <c r="O492" s="67">
        <f>IF(E492&lt;HORAS!$B$97,J492,0)</f>
        <v>0</v>
      </c>
      <c r="P492" s="67">
        <f t="shared" si="232"/>
        <v>0</v>
      </c>
      <c r="Q492" s="67">
        <f>IF(E492&gt;HORAS!$B$97,J492,0)</f>
        <v>0</v>
      </c>
      <c r="R492" s="67">
        <f t="shared" si="226"/>
        <v>0</v>
      </c>
      <c r="S492" s="67">
        <f t="shared" si="206"/>
        <v>0</v>
      </c>
      <c r="T492" s="67"/>
      <c r="U492" s="67">
        <f t="shared" si="207"/>
        <v>6</v>
      </c>
      <c r="V492" s="70" t="e">
        <f>VLOOKUP(C492,HORAS!$A$120:$A$137,1,FALSE)</f>
        <v>#N/A</v>
      </c>
      <c r="W492" s="67" t="b">
        <f t="shared" si="208"/>
        <v>1</v>
      </c>
      <c r="X492" s="59">
        <f t="shared" si="209"/>
        <v>0</v>
      </c>
      <c r="Y492" s="71">
        <f t="shared" si="210"/>
        <v>0</v>
      </c>
      <c r="Z492" s="71">
        <f t="shared" si="211"/>
        <v>0</v>
      </c>
      <c r="AA492" s="67">
        <f t="shared" si="212"/>
        <v>0</v>
      </c>
      <c r="AB492" s="67">
        <f t="shared" si="213"/>
        <v>0</v>
      </c>
      <c r="AC492" s="69">
        <f>IF(U492=7,IF(E492&gt;HORAS!$B$97,E492-HORAS!$B$97,0),IF(W492=FALSE,IF(E492&gt;HORAS!$B$97,E492-HORAS!$B$97,0),0))</f>
        <v>0</v>
      </c>
      <c r="AD492" s="71">
        <f t="shared" si="214"/>
        <v>0</v>
      </c>
      <c r="AE492" s="71">
        <f t="shared" si="215"/>
        <v>0</v>
      </c>
      <c r="AF492" s="68">
        <f>IF(AE492&lt;=HORAS!$B$115,0,IF(AE492&lt;=HORAS!$B$116,0.25,IF(AE492&lt;=HORAS!$B$117,0.5,IF(AE492&lt;=HORAS!$B$114,0.75,1))))</f>
        <v>0</v>
      </c>
      <c r="AG492" s="67">
        <f t="shared" si="216"/>
        <v>0</v>
      </c>
      <c r="AH492" s="67">
        <f>IF(AA492&gt;=8,IF(E492&lt;HORAS!$B$97,AF492,0),0)</f>
        <v>0</v>
      </c>
      <c r="AI492" s="67">
        <f>IF(E492&gt;=HORAS!$B$97,AF492,0)</f>
        <v>0</v>
      </c>
      <c r="AJ492" s="67">
        <f t="shared" si="233"/>
        <v>0</v>
      </c>
      <c r="AK492" s="67">
        <f t="shared" si="233"/>
        <v>0</v>
      </c>
      <c r="AL492" s="71">
        <f t="shared" si="217"/>
        <v>0</v>
      </c>
      <c r="AN492" s="59">
        <f t="shared" si="218"/>
        <v>0</v>
      </c>
      <c r="AO492" s="58">
        <f>IF(H492=1,IF(D492&lt;HORAS!$B$104,HORAS!$D$104-HORAS!$B$104,HORAS!$D$104-D492),0)</f>
        <v>0</v>
      </c>
      <c r="AP492" s="58">
        <f>IF(H492=1,IF(E492&gt;HORAS!$C$104,HORAS!$C$104,E492),0)</f>
        <v>0</v>
      </c>
      <c r="AQ492" s="58">
        <f t="shared" si="219"/>
        <v>0</v>
      </c>
      <c r="AR492" s="72">
        <f t="shared" si="220"/>
        <v>0</v>
      </c>
      <c r="AS492" s="72">
        <f t="shared" si="221"/>
        <v>0</v>
      </c>
      <c r="AT492" s="68">
        <f>IF(AS492&lt;=HORAS!$B$115,0,IF(AS492&lt;=HORAS!$B$116,0.25,IF(AS492&lt;=HORAS!$B$117,0.5,IF(AS492&lt;=HORAS!$B$114,0.75,1))))</f>
        <v>0</v>
      </c>
      <c r="AU492" s="67">
        <f t="shared" si="222"/>
        <v>0</v>
      </c>
      <c r="AV492" s="59">
        <f>IF(H492=1,IF(E492&gt;HORAS!$C$104,E492-HORAS!$C$104),0)</f>
        <v>0</v>
      </c>
      <c r="AW492" s="67">
        <f t="shared" si="223"/>
        <v>0</v>
      </c>
      <c r="AX492" s="67">
        <f t="shared" si="224"/>
        <v>0</v>
      </c>
      <c r="AY492" s="68">
        <f>IF(AX492&lt;=HORAS!$B$115,0,IF(AX492&lt;=HORAS!$B$116,0.25,IF(AX492&lt;=HORAS!$B$117,0.5,IF(AX492&lt;=HORAS!$B$114,0.75,1))))</f>
        <v>0</v>
      </c>
      <c r="AZ492" s="67">
        <f t="shared" si="225"/>
        <v>0</v>
      </c>
      <c r="BA492" s="67"/>
    </row>
    <row r="493" spans="1:53" s="72" customFormat="1" hidden="1" x14ac:dyDescent="0.2">
      <c r="A493" s="64"/>
      <c r="B493" s="64"/>
      <c r="C493" s="61"/>
      <c r="D493" s="62"/>
      <c r="E493" s="59"/>
      <c r="F493" s="66">
        <f>IF(G493=1,0,IF(E493&gt;HORAS!$B$96,E493-HORAS!$B$96,))</f>
        <v>0</v>
      </c>
      <c r="G493" s="67">
        <f t="shared" si="227"/>
        <v>0</v>
      </c>
      <c r="H493" s="67">
        <f>IF(D493&gt;=HORAS!$B$103,1,0)</f>
        <v>0</v>
      </c>
      <c r="I493" s="68">
        <f t="shared" si="228"/>
        <v>0</v>
      </c>
      <c r="J493" s="68">
        <f>IF(I493&lt;=HORAS!$B$115,0,IF(I493&lt;=HORAS!$B$116,0.25,IF(I493&lt;=HORAS!$B$117,0.5,IF(I493&lt;=HORAS!$B$114,0.75,1))))</f>
        <v>0</v>
      </c>
      <c r="K493" s="69">
        <f>IF(G493=1,0,IF(E493&gt;HORAS!$B$97,E493-HORAS!$B$97,0))</f>
        <v>0</v>
      </c>
      <c r="L493" s="68">
        <f t="shared" si="229"/>
        <v>0</v>
      </c>
      <c r="M493" s="68">
        <f t="shared" si="230"/>
        <v>0</v>
      </c>
      <c r="N493" s="67">
        <f t="shared" si="231"/>
        <v>0</v>
      </c>
      <c r="O493" s="67">
        <f>IF(E493&lt;HORAS!$B$97,J493,0)</f>
        <v>0</v>
      </c>
      <c r="P493" s="67">
        <f t="shared" si="232"/>
        <v>0</v>
      </c>
      <c r="Q493" s="67">
        <f>IF(E493&gt;HORAS!$B$97,J493,0)</f>
        <v>0</v>
      </c>
      <c r="R493" s="67">
        <f t="shared" si="226"/>
        <v>0</v>
      </c>
      <c r="S493" s="67">
        <f t="shared" si="206"/>
        <v>0</v>
      </c>
      <c r="T493" s="67"/>
      <c r="U493" s="67">
        <f t="shared" si="207"/>
        <v>6</v>
      </c>
      <c r="V493" s="70" t="e">
        <f>VLOOKUP(C493,HORAS!$A$120:$A$137,1,FALSE)</f>
        <v>#N/A</v>
      </c>
      <c r="W493" s="67" t="b">
        <f t="shared" si="208"/>
        <v>1</v>
      </c>
      <c r="X493" s="59">
        <f t="shared" si="209"/>
        <v>0</v>
      </c>
      <c r="Y493" s="71">
        <f t="shared" si="210"/>
        <v>0</v>
      </c>
      <c r="Z493" s="71">
        <f t="shared" si="211"/>
        <v>0</v>
      </c>
      <c r="AA493" s="67">
        <f t="shared" si="212"/>
        <v>0</v>
      </c>
      <c r="AB493" s="67">
        <f t="shared" si="213"/>
        <v>0</v>
      </c>
      <c r="AC493" s="69">
        <f>IF(U493=7,IF(E493&gt;HORAS!$B$97,E493-HORAS!$B$97,0),IF(W493=FALSE,IF(E493&gt;HORAS!$B$97,E493-HORAS!$B$97,0),0))</f>
        <v>0</v>
      </c>
      <c r="AD493" s="71">
        <f t="shared" si="214"/>
        <v>0</v>
      </c>
      <c r="AE493" s="71">
        <f t="shared" si="215"/>
        <v>0</v>
      </c>
      <c r="AF493" s="68">
        <f>IF(AE493&lt;=HORAS!$B$115,0,IF(AE493&lt;=HORAS!$B$116,0.25,IF(AE493&lt;=HORAS!$B$117,0.5,IF(AE493&lt;=HORAS!$B$114,0.75,1))))</f>
        <v>0</v>
      </c>
      <c r="AG493" s="67">
        <f t="shared" si="216"/>
        <v>0</v>
      </c>
      <c r="AH493" s="67">
        <f>IF(AA493&gt;=8,IF(E493&lt;HORAS!$B$97,AF493,0),0)</f>
        <v>0</v>
      </c>
      <c r="AI493" s="67">
        <f>IF(E493&gt;=HORAS!$B$97,AF493,0)</f>
        <v>0</v>
      </c>
      <c r="AJ493" s="67">
        <f t="shared" si="233"/>
        <v>0</v>
      </c>
      <c r="AK493" s="67">
        <f t="shared" si="233"/>
        <v>0</v>
      </c>
      <c r="AL493" s="71">
        <f t="shared" si="217"/>
        <v>0</v>
      </c>
      <c r="AN493" s="59">
        <f t="shared" si="218"/>
        <v>0</v>
      </c>
      <c r="AO493" s="58">
        <f>IF(H493=1,IF(D493&lt;HORAS!$B$104,HORAS!$D$104-HORAS!$B$104,HORAS!$D$104-D493),0)</f>
        <v>0</v>
      </c>
      <c r="AP493" s="58">
        <f>IF(H493=1,IF(E493&gt;HORAS!$C$104,HORAS!$C$104,E493),0)</f>
        <v>0</v>
      </c>
      <c r="AQ493" s="58">
        <f t="shared" si="219"/>
        <v>0</v>
      </c>
      <c r="AR493" s="72">
        <f t="shared" si="220"/>
        <v>0</v>
      </c>
      <c r="AS493" s="72">
        <f t="shared" si="221"/>
        <v>0</v>
      </c>
      <c r="AT493" s="68">
        <f>IF(AS493&lt;=HORAS!$B$115,0,IF(AS493&lt;=HORAS!$B$116,0.25,IF(AS493&lt;=HORAS!$B$117,0.5,IF(AS493&lt;=HORAS!$B$114,0.75,1))))</f>
        <v>0</v>
      </c>
      <c r="AU493" s="67">
        <f t="shared" si="222"/>
        <v>0</v>
      </c>
      <c r="AV493" s="59">
        <f>IF(H493=1,IF(E493&gt;HORAS!$C$104,E493-HORAS!$C$104),0)</f>
        <v>0</v>
      </c>
      <c r="AW493" s="67">
        <f t="shared" si="223"/>
        <v>0</v>
      </c>
      <c r="AX493" s="67">
        <f t="shared" si="224"/>
        <v>0</v>
      </c>
      <c r="AY493" s="68">
        <f>IF(AX493&lt;=HORAS!$B$115,0,IF(AX493&lt;=HORAS!$B$116,0.25,IF(AX493&lt;=HORAS!$B$117,0.5,IF(AX493&lt;=HORAS!$B$114,0.75,1))))</f>
        <v>0</v>
      </c>
      <c r="AZ493" s="67">
        <f t="shared" si="225"/>
        <v>0</v>
      </c>
      <c r="BA493" s="67"/>
    </row>
    <row r="494" spans="1:53" s="72" customFormat="1" hidden="1" x14ac:dyDescent="0.2">
      <c r="A494" s="64"/>
      <c r="B494" s="64"/>
      <c r="C494" s="61"/>
      <c r="D494" s="62"/>
      <c r="E494" s="59"/>
      <c r="F494" s="66">
        <f>IF(G494=1,0,IF(E494&gt;HORAS!$B$96,E494-HORAS!$B$96,))</f>
        <v>0</v>
      </c>
      <c r="G494" s="67">
        <f t="shared" si="227"/>
        <v>0</v>
      </c>
      <c r="H494" s="67">
        <f>IF(D494&gt;=HORAS!$B$103,1,0)</f>
        <v>0</v>
      </c>
      <c r="I494" s="68">
        <f t="shared" si="228"/>
        <v>0</v>
      </c>
      <c r="J494" s="68">
        <f>IF(I494&lt;=HORAS!$B$115,0,IF(I494&lt;=HORAS!$B$116,0.25,IF(I494&lt;=HORAS!$B$117,0.5,IF(I494&lt;=HORAS!$B$114,0.75,1))))</f>
        <v>0</v>
      </c>
      <c r="K494" s="69">
        <f>IF(G494=1,0,IF(E494&gt;HORAS!$B$97,E494-HORAS!$B$97,0))</f>
        <v>0</v>
      </c>
      <c r="L494" s="68">
        <f t="shared" si="229"/>
        <v>0</v>
      </c>
      <c r="M494" s="68">
        <f t="shared" si="230"/>
        <v>0</v>
      </c>
      <c r="N494" s="67">
        <f t="shared" si="231"/>
        <v>0</v>
      </c>
      <c r="O494" s="67">
        <f>IF(E494&lt;HORAS!$B$97,J494,0)</f>
        <v>0</v>
      </c>
      <c r="P494" s="67">
        <f t="shared" si="232"/>
        <v>0</v>
      </c>
      <c r="Q494" s="67">
        <f>IF(E494&gt;HORAS!$B$97,J494,0)</f>
        <v>0</v>
      </c>
      <c r="R494" s="67">
        <f t="shared" si="226"/>
        <v>0</v>
      </c>
      <c r="S494" s="67">
        <f t="shared" si="206"/>
        <v>0</v>
      </c>
      <c r="T494" s="67"/>
      <c r="U494" s="67">
        <f t="shared" si="207"/>
        <v>6</v>
      </c>
      <c r="V494" s="70" t="e">
        <f>VLOOKUP(C494,HORAS!$A$120:$A$137,1,FALSE)</f>
        <v>#N/A</v>
      </c>
      <c r="W494" s="67" t="b">
        <f t="shared" si="208"/>
        <v>1</v>
      </c>
      <c r="X494" s="59">
        <f t="shared" si="209"/>
        <v>0</v>
      </c>
      <c r="Y494" s="71">
        <f t="shared" si="210"/>
        <v>0</v>
      </c>
      <c r="Z494" s="71">
        <f t="shared" si="211"/>
        <v>0</v>
      </c>
      <c r="AA494" s="67">
        <f t="shared" si="212"/>
        <v>0</v>
      </c>
      <c r="AB494" s="67">
        <f t="shared" si="213"/>
        <v>0</v>
      </c>
      <c r="AC494" s="69">
        <f>IF(U494=7,IF(E494&gt;HORAS!$B$97,E494-HORAS!$B$97,0),IF(W494=FALSE,IF(E494&gt;HORAS!$B$97,E494-HORAS!$B$97,0),0))</f>
        <v>0</v>
      </c>
      <c r="AD494" s="71">
        <f t="shared" si="214"/>
        <v>0</v>
      </c>
      <c r="AE494" s="71">
        <f t="shared" si="215"/>
        <v>0</v>
      </c>
      <c r="AF494" s="68">
        <f>IF(AE494&lt;=HORAS!$B$115,0,IF(AE494&lt;=HORAS!$B$116,0.25,IF(AE494&lt;=HORAS!$B$117,0.5,IF(AE494&lt;=HORAS!$B$114,0.75,1))))</f>
        <v>0</v>
      </c>
      <c r="AG494" s="67">
        <f t="shared" si="216"/>
        <v>0</v>
      </c>
      <c r="AH494" s="67">
        <f>IF(AA494&gt;=8,IF(E494&lt;HORAS!$B$97,AF494,0),0)</f>
        <v>0</v>
      </c>
      <c r="AI494" s="67">
        <f>IF(E494&gt;=HORAS!$B$97,AF494,0)</f>
        <v>0</v>
      </c>
      <c r="AJ494" s="67">
        <f t="shared" si="233"/>
        <v>0</v>
      </c>
      <c r="AK494" s="67">
        <f t="shared" si="233"/>
        <v>0</v>
      </c>
      <c r="AL494" s="71">
        <f t="shared" si="217"/>
        <v>0</v>
      </c>
      <c r="AN494" s="59">
        <f t="shared" si="218"/>
        <v>0</v>
      </c>
      <c r="AO494" s="58">
        <f>IF(H494=1,IF(D494&lt;HORAS!$B$104,HORAS!$D$104-HORAS!$B$104,HORAS!$D$104-D494),0)</f>
        <v>0</v>
      </c>
      <c r="AP494" s="58">
        <f>IF(H494=1,IF(E494&gt;HORAS!$C$104,HORAS!$C$104,E494),0)</f>
        <v>0</v>
      </c>
      <c r="AQ494" s="58">
        <f t="shared" si="219"/>
        <v>0</v>
      </c>
      <c r="AR494" s="72">
        <f t="shared" si="220"/>
        <v>0</v>
      </c>
      <c r="AS494" s="72">
        <f t="shared" si="221"/>
        <v>0</v>
      </c>
      <c r="AT494" s="68">
        <f>IF(AS494&lt;=HORAS!$B$115,0,IF(AS494&lt;=HORAS!$B$116,0.25,IF(AS494&lt;=HORAS!$B$117,0.5,IF(AS494&lt;=HORAS!$B$114,0.75,1))))</f>
        <v>0</v>
      </c>
      <c r="AU494" s="67">
        <f t="shared" si="222"/>
        <v>0</v>
      </c>
      <c r="AV494" s="59">
        <f>IF(H494=1,IF(E494&gt;HORAS!$C$104,E494-HORAS!$C$104),0)</f>
        <v>0</v>
      </c>
      <c r="AW494" s="67">
        <f t="shared" si="223"/>
        <v>0</v>
      </c>
      <c r="AX494" s="67">
        <f t="shared" si="224"/>
        <v>0</v>
      </c>
      <c r="AY494" s="68">
        <f>IF(AX494&lt;=HORAS!$B$115,0,IF(AX494&lt;=HORAS!$B$116,0.25,IF(AX494&lt;=HORAS!$B$117,0.5,IF(AX494&lt;=HORAS!$B$114,0.75,1))))</f>
        <v>0</v>
      </c>
      <c r="AZ494" s="67">
        <f t="shared" si="225"/>
        <v>0</v>
      </c>
      <c r="BA494" s="67"/>
    </row>
    <row r="495" spans="1:53" s="72" customFormat="1" hidden="1" x14ac:dyDescent="0.2">
      <c r="A495" s="64"/>
      <c r="B495" s="64"/>
      <c r="C495" s="61"/>
      <c r="D495" s="62"/>
      <c r="E495" s="59"/>
      <c r="F495" s="66">
        <f>IF(G495=1,0,IF(E495&gt;HORAS!$B$96,E495-HORAS!$B$96,))</f>
        <v>0</v>
      </c>
      <c r="G495" s="67">
        <f t="shared" si="227"/>
        <v>0</v>
      </c>
      <c r="H495" s="67">
        <f>IF(D495&gt;=HORAS!$B$103,1,0)</f>
        <v>0</v>
      </c>
      <c r="I495" s="68">
        <f t="shared" si="228"/>
        <v>0</v>
      </c>
      <c r="J495" s="68">
        <f>IF(I495&lt;=HORAS!$B$115,0,IF(I495&lt;=HORAS!$B$116,0.25,IF(I495&lt;=HORAS!$B$117,0.5,IF(I495&lt;=HORAS!$B$114,0.75,1))))</f>
        <v>0</v>
      </c>
      <c r="K495" s="69">
        <f>IF(G495=1,0,IF(E495&gt;HORAS!$B$97,E495-HORAS!$B$97,0))</f>
        <v>0</v>
      </c>
      <c r="L495" s="68">
        <f t="shared" si="229"/>
        <v>0</v>
      </c>
      <c r="M495" s="68">
        <f t="shared" si="230"/>
        <v>0</v>
      </c>
      <c r="N495" s="67">
        <f t="shared" si="231"/>
        <v>0</v>
      </c>
      <c r="O495" s="67">
        <f>IF(E495&lt;HORAS!$B$97,J495,0)</f>
        <v>0</v>
      </c>
      <c r="P495" s="67">
        <f t="shared" si="232"/>
        <v>0</v>
      </c>
      <c r="Q495" s="67">
        <f>IF(E495&gt;HORAS!$B$97,J495,0)</f>
        <v>0</v>
      </c>
      <c r="R495" s="67">
        <f t="shared" si="226"/>
        <v>0</v>
      </c>
      <c r="S495" s="67">
        <f t="shared" si="206"/>
        <v>0</v>
      </c>
      <c r="T495" s="67"/>
      <c r="U495" s="67">
        <f t="shared" si="207"/>
        <v>6</v>
      </c>
      <c r="V495" s="70" t="e">
        <f>VLOOKUP(C495,HORAS!$A$120:$A$137,1,FALSE)</f>
        <v>#N/A</v>
      </c>
      <c r="W495" s="67" t="b">
        <f t="shared" si="208"/>
        <v>1</v>
      </c>
      <c r="X495" s="59">
        <f t="shared" si="209"/>
        <v>0</v>
      </c>
      <c r="Y495" s="71">
        <f t="shared" si="210"/>
        <v>0</v>
      </c>
      <c r="Z495" s="71">
        <f t="shared" si="211"/>
        <v>0</v>
      </c>
      <c r="AA495" s="67">
        <f t="shared" si="212"/>
        <v>0</v>
      </c>
      <c r="AB495" s="67">
        <f t="shared" si="213"/>
        <v>0</v>
      </c>
      <c r="AC495" s="69">
        <f>IF(U495=7,IF(E495&gt;HORAS!$B$97,E495-HORAS!$B$97,0),IF(W495=FALSE,IF(E495&gt;HORAS!$B$97,E495-HORAS!$B$97,0),0))</f>
        <v>0</v>
      </c>
      <c r="AD495" s="71">
        <f t="shared" si="214"/>
        <v>0</v>
      </c>
      <c r="AE495" s="71">
        <f t="shared" si="215"/>
        <v>0</v>
      </c>
      <c r="AF495" s="68">
        <f>IF(AE495&lt;=HORAS!$B$115,0,IF(AE495&lt;=HORAS!$B$116,0.25,IF(AE495&lt;=HORAS!$B$117,0.5,IF(AE495&lt;=HORAS!$B$114,0.75,1))))</f>
        <v>0</v>
      </c>
      <c r="AG495" s="67">
        <f t="shared" si="216"/>
        <v>0</v>
      </c>
      <c r="AH495" s="67">
        <f>IF(AA495&gt;=8,IF(E495&lt;HORAS!$B$97,AF495,0),0)</f>
        <v>0</v>
      </c>
      <c r="AI495" s="67">
        <f>IF(E495&gt;=HORAS!$B$97,AF495,0)</f>
        <v>0</v>
      </c>
      <c r="AJ495" s="67">
        <f t="shared" si="233"/>
        <v>0</v>
      </c>
      <c r="AK495" s="67">
        <f t="shared" si="233"/>
        <v>0</v>
      </c>
      <c r="AL495" s="71">
        <f t="shared" si="217"/>
        <v>0</v>
      </c>
      <c r="AN495" s="59">
        <f t="shared" si="218"/>
        <v>0</v>
      </c>
      <c r="AO495" s="58">
        <f>IF(H495=1,IF(D495&lt;HORAS!$B$104,HORAS!$D$104-HORAS!$B$104,HORAS!$D$104-D495),0)</f>
        <v>0</v>
      </c>
      <c r="AP495" s="58">
        <f>IF(H495=1,IF(E495&gt;HORAS!$C$104,HORAS!$C$104,E495),0)</f>
        <v>0</v>
      </c>
      <c r="AQ495" s="58">
        <f t="shared" si="219"/>
        <v>0</v>
      </c>
      <c r="AR495" s="72">
        <f t="shared" si="220"/>
        <v>0</v>
      </c>
      <c r="AS495" s="72">
        <f t="shared" si="221"/>
        <v>0</v>
      </c>
      <c r="AT495" s="68">
        <f>IF(AS495&lt;=HORAS!$B$115,0,IF(AS495&lt;=HORAS!$B$116,0.25,IF(AS495&lt;=HORAS!$B$117,0.5,IF(AS495&lt;=HORAS!$B$114,0.75,1))))</f>
        <v>0</v>
      </c>
      <c r="AU495" s="67">
        <f t="shared" si="222"/>
        <v>0</v>
      </c>
      <c r="AV495" s="59">
        <f>IF(H495=1,IF(E495&gt;HORAS!$C$104,E495-HORAS!$C$104),0)</f>
        <v>0</v>
      </c>
      <c r="AW495" s="67">
        <f t="shared" si="223"/>
        <v>0</v>
      </c>
      <c r="AX495" s="67">
        <f t="shared" si="224"/>
        <v>0</v>
      </c>
      <c r="AY495" s="68">
        <f>IF(AX495&lt;=HORAS!$B$115,0,IF(AX495&lt;=HORAS!$B$116,0.25,IF(AX495&lt;=HORAS!$B$117,0.5,IF(AX495&lt;=HORAS!$B$114,0.75,1))))</f>
        <v>0</v>
      </c>
      <c r="AZ495" s="67">
        <f t="shared" si="225"/>
        <v>0</v>
      </c>
      <c r="BA495" s="67"/>
    </row>
    <row r="496" spans="1:53" s="72" customFormat="1" hidden="1" x14ac:dyDescent="0.2">
      <c r="A496" s="64"/>
      <c r="B496" s="64"/>
      <c r="C496" s="61"/>
      <c r="D496" s="62"/>
      <c r="E496" s="59"/>
      <c r="F496" s="66">
        <f>IF(G496=1,0,IF(E496&gt;HORAS!$B$96,E496-HORAS!$B$96,))</f>
        <v>0</v>
      </c>
      <c r="G496" s="67">
        <f t="shared" si="227"/>
        <v>0</v>
      </c>
      <c r="H496" s="67">
        <f>IF(D496&gt;=HORAS!$B$103,1,0)</f>
        <v>0</v>
      </c>
      <c r="I496" s="68">
        <f t="shared" si="228"/>
        <v>0</v>
      </c>
      <c r="J496" s="68">
        <f>IF(I496&lt;=HORAS!$B$115,0,IF(I496&lt;=HORAS!$B$116,0.25,IF(I496&lt;=HORAS!$B$117,0.5,IF(I496&lt;=HORAS!$B$114,0.75,1))))</f>
        <v>0</v>
      </c>
      <c r="K496" s="69">
        <f>IF(G496=1,0,IF(E496&gt;HORAS!$B$97,E496-HORAS!$B$97,0))</f>
        <v>0</v>
      </c>
      <c r="L496" s="68">
        <f t="shared" si="229"/>
        <v>0</v>
      </c>
      <c r="M496" s="68">
        <f t="shared" si="230"/>
        <v>0</v>
      </c>
      <c r="N496" s="67">
        <f t="shared" si="231"/>
        <v>0</v>
      </c>
      <c r="O496" s="67">
        <f>IF(E496&lt;HORAS!$B$97,J496,0)</f>
        <v>0</v>
      </c>
      <c r="P496" s="67">
        <f t="shared" si="232"/>
        <v>0</v>
      </c>
      <c r="Q496" s="67">
        <f>IF(E496&gt;HORAS!$B$97,J496,0)</f>
        <v>0</v>
      </c>
      <c r="R496" s="67">
        <f t="shared" si="226"/>
        <v>0</v>
      </c>
      <c r="S496" s="67">
        <f t="shared" si="206"/>
        <v>0</v>
      </c>
      <c r="T496" s="67"/>
      <c r="U496" s="67">
        <f t="shared" si="207"/>
        <v>6</v>
      </c>
      <c r="V496" s="70" t="e">
        <f>VLOOKUP(C496,HORAS!$A$120:$A$137,1,FALSE)</f>
        <v>#N/A</v>
      </c>
      <c r="W496" s="67" t="b">
        <f t="shared" si="208"/>
        <v>1</v>
      </c>
      <c r="X496" s="59">
        <f t="shared" si="209"/>
        <v>0</v>
      </c>
      <c r="Y496" s="71">
        <f t="shared" si="210"/>
        <v>0</v>
      </c>
      <c r="Z496" s="71">
        <f t="shared" si="211"/>
        <v>0</v>
      </c>
      <c r="AA496" s="67">
        <f t="shared" si="212"/>
        <v>0</v>
      </c>
      <c r="AB496" s="67">
        <f t="shared" si="213"/>
        <v>0</v>
      </c>
      <c r="AC496" s="69">
        <f>IF(U496=7,IF(E496&gt;HORAS!$B$97,E496-HORAS!$B$97,0),IF(W496=FALSE,IF(E496&gt;HORAS!$B$97,E496-HORAS!$B$97,0),0))</f>
        <v>0</v>
      </c>
      <c r="AD496" s="71">
        <f t="shared" si="214"/>
        <v>0</v>
      </c>
      <c r="AE496" s="71">
        <f t="shared" si="215"/>
        <v>0</v>
      </c>
      <c r="AF496" s="68">
        <f>IF(AE496&lt;=HORAS!$B$115,0,IF(AE496&lt;=HORAS!$B$116,0.25,IF(AE496&lt;=HORAS!$B$117,0.5,IF(AE496&lt;=HORAS!$B$114,0.75,1))))</f>
        <v>0</v>
      </c>
      <c r="AG496" s="67">
        <f t="shared" si="216"/>
        <v>0</v>
      </c>
      <c r="AH496" s="67">
        <f>IF(AA496&gt;=8,IF(E496&lt;HORAS!$B$97,AF496,0),0)</f>
        <v>0</v>
      </c>
      <c r="AI496" s="67">
        <f>IF(E496&gt;=HORAS!$B$97,AF496,0)</f>
        <v>0</v>
      </c>
      <c r="AJ496" s="67">
        <f t="shared" si="233"/>
        <v>0</v>
      </c>
      <c r="AK496" s="67">
        <f t="shared" si="233"/>
        <v>0</v>
      </c>
      <c r="AL496" s="71">
        <f t="shared" si="217"/>
        <v>0</v>
      </c>
      <c r="AN496" s="59">
        <f t="shared" si="218"/>
        <v>0</v>
      </c>
      <c r="AO496" s="58">
        <f>IF(H496=1,IF(D496&lt;HORAS!$B$104,HORAS!$D$104-HORAS!$B$104,HORAS!$D$104-D496),0)</f>
        <v>0</v>
      </c>
      <c r="AP496" s="58">
        <f>IF(H496=1,IF(E496&gt;HORAS!$C$104,HORAS!$C$104,E496),0)</f>
        <v>0</v>
      </c>
      <c r="AQ496" s="58">
        <f t="shared" si="219"/>
        <v>0</v>
      </c>
      <c r="AR496" s="72">
        <f t="shared" si="220"/>
        <v>0</v>
      </c>
      <c r="AS496" s="72">
        <f t="shared" si="221"/>
        <v>0</v>
      </c>
      <c r="AT496" s="68">
        <f>IF(AS496&lt;=HORAS!$B$115,0,IF(AS496&lt;=HORAS!$B$116,0.25,IF(AS496&lt;=HORAS!$B$117,0.5,IF(AS496&lt;=HORAS!$B$114,0.75,1))))</f>
        <v>0</v>
      </c>
      <c r="AU496" s="67">
        <f t="shared" si="222"/>
        <v>0</v>
      </c>
      <c r="AV496" s="59">
        <f>IF(H496=1,IF(E496&gt;HORAS!$C$104,E496-HORAS!$C$104),0)</f>
        <v>0</v>
      </c>
      <c r="AW496" s="67">
        <f t="shared" si="223"/>
        <v>0</v>
      </c>
      <c r="AX496" s="67">
        <f t="shared" si="224"/>
        <v>0</v>
      </c>
      <c r="AY496" s="68">
        <f>IF(AX496&lt;=HORAS!$B$115,0,IF(AX496&lt;=HORAS!$B$116,0.25,IF(AX496&lt;=HORAS!$B$117,0.5,IF(AX496&lt;=HORAS!$B$114,0.75,1))))</f>
        <v>0</v>
      </c>
      <c r="AZ496" s="67">
        <f t="shared" si="225"/>
        <v>0</v>
      </c>
      <c r="BA496" s="67"/>
    </row>
    <row r="497" spans="1:53" s="72" customFormat="1" hidden="1" x14ac:dyDescent="0.2">
      <c r="A497" s="64"/>
      <c r="B497" s="64"/>
      <c r="C497" s="61"/>
      <c r="D497" s="62"/>
      <c r="E497" s="59"/>
      <c r="F497" s="66">
        <f>IF(G497=1,0,IF(E497&gt;HORAS!$B$96,E497-HORAS!$B$96,))</f>
        <v>0</v>
      </c>
      <c r="G497" s="67">
        <f t="shared" si="227"/>
        <v>0</v>
      </c>
      <c r="H497" s="67">
        <f>IF(D497&gt;=HORAS!$B$103,1,0)</f>
        <v>0</v>
      </c>
      <c r="I497" s="68">
        <f t="shared" si="228"/>
        <v>0</v>
      </c>
      <c r="J497" s="68">
        <f>IF(I497&lt;=HORAS!$B$115,0,IF(I497&lt;=HORAS!$B$116,0.25,IF(I497&lt;=HORAS!$B$117,0.5,IF(I497&lt;=HORAS!$B$114,0.75,1))))</f>
        <v>0</v>
      </c>
      <c r="K497" s="69">
        <f>IF(G497=1,0,IF(E497&gt;HORAS!$B$97,E497-HORAS!$B$97,0))</f>
        <v>0</v>
      </c>
      <c r="L497" s="68">
        <f t="shared" si="229"/>
        <v>0</v>
      </c>
      <c r="M497" s="68">
        <f t="shared" si="230"/>
        <v>0</v>
      </c>
      <c r="N497" s="67">
        <f t="shared" si="231"/>
        <v>0</v>
      </c>
      <c r="O497" s="67">
        <f>IF(E497&lt;HORAS!$B$97,J497,0)</f>
        <v>0</v>
      </c>
      <c r="P497" s="67">
        <f t="shared" si="232"/>
        <v>0</v>
      </c>
      <c r="Q497" s="67">
        <f>IF(E497&gt;HORAS!$B$97,J497,0)</f>
        <v>0</v>
      </c>
      <c r="R497" s="67">
        <f t="shared" si="226"/>
        <v>0</v>
      </c>
      <c r="S497" s="67">
        <f t="shared" si="206"/>
        <v>0</v>
      </c>
      <c r="T497" s="67"/>
      <c r="U497" s="67">
        <f t="shared" si="207"/>
        <v>6</v>
      </c>
      <c r="V497" s="70" t="e">
        <f>VLOOKUP(C497,HORAS!$A$120:$A$137,1,FALSE)</f>
        <v>#N/A</v>
      </c>
      <c r="W497" s="67" t="b">
        <f t="shared" si="208"/>
        <v>1</v>
      </c>
      <c r="X497" s="59">
        <f t="shared" si="209"/>
        <v>0</v>
      </c>
      <c r="Y497" s="71">
        <f t="shared" si="210"/>
        <v>0</v>
      </c>
      <c r="Z497" s="71">
        <f t="shared" si="211"/>
        <v>0</v>
      </c>
      <c r="AA497" s="67">
        <f t="shared" si="212"/>
        <v>0</v>
      </c>
      <c r="AB497" s="67">
        <f t="shared" si="213"/>
        <v>0</v>
      </c>
      <c r="AC497" s="69">
        <f>IF(U497=7,IF(E497&gt;HORAS!$B$97,E497-HORAS!$B$97,0),IF(W497=FALSE,IF(E497&gt;HORAS!$B$97,E497-HORAS!$B$97,0),0))</f>
        <v>0</v>
      </c>
      <c r="AD497" s="71">
        <f t="shared" si="214"/>
        <v>0</v>
      </c>
      <c r="AE497" s="71">
        <f t="shared" si="215"/>
        <v>0</v>
      </c>
      <c r="AF497" s="68">
        <f>IF(AE497&lt;=HORAS!$B$115,0,IF(AE497&lt;=HORAS!$B$116,0.25,IF(AE497&lt;=HORAS!$B$117,0.5,IF(AE497&lt;=HORAS!$B$114,0.75,1))))</f>
        <v>0</v>
      </c>
      <c r="AG497" s="67">
        <f t="shared" si="216"/>
        <v>0</v>
      </c>
      <c r="AH497" s="67">
        <f>IF(AA497&gt;=8,IF(E497&lt;HORAS!$B$97,AF497,0),0)</f>
        <v>0</v>
      </c>
      <c r="AI497" s="67">
        <f>IF(E497&gt;=HORAS!$B$97,AF497,0)</f>
        <v>0</v>
      </c>
      <c r="AJ497" s="67">
        <f t="shared" si="233"/>
        <v>0</v>
      </c>
      <c r="AK497" s="67">
        <f t="shared" si="233"/>
        <v>0</v>
      </c>
      <c r="AL497" s="71">
        <f t="shared" si="217"/>
        <v>0</v>
      </c>
      <c r="AN497" s="59">
        <f t="shared" si="218"/>
        <v>0</v>
      </c>
      <c r="AO497" s="58">
        <f>IF(H497=1,IF(D497&lt;HORAS!$B$104,HORAS!$D$104-HORAS!$B$104,HORAS!$D$104-D497),0)</f>
        <v>0</v>
      </c>
      <c r="AP497" s="58">
        <f>IF(H497=1,IF(E497&gt;HORAS!$C$104,HORAS!$C$104,E497),0)</f>
        <v>0</v>
      </c>
      <c r="AQ497" s="58">
        <f t="shared" si="219"/>
        <v>0</v>
      </c>
      <c r="AR497" s="72">
        <f t="shared" si="220"/>
        <v>0</v>
      </c>
      <c r="AS497" s="72">
        <f t="shared" si="221"/>
        <v>0</v>
      </c>
      <c r="AT497" s="68">
        <f>IF(AS497&lt;=HORAS!$B$115,0,IF(AS497&lt;=HORAS!$B$116,0.25,IF(AS497&lt;=HORAS!$B$117,0.5,IF(AS497&lt;=HORAS!$B$114,0.75,1))))</f>
        <v>0</v>
      </c>
      <c r="AU497" s="67">
        <f t="shared" si="222"/>
        <v>0</v>
      </c>
      <c r="AV497" s="59">
        <f>IF(H497=1,IF(E497&gt;HORAS!$C$104,E497-HORAS!$C$104),0)</f>
        <v>0</v>
      </c>
      <c r="AW497" s="67">
        <f t="shared" si="223"/>
        <v>0</v>
      </c>
      <c r="AX497" s="67">
        <f t="shared" si="224"/>
        <v>0</v>
      </c>
      <c r="AY497" s="68">
        <f>IF(AX497&lt;=HORAS!$B$115,0,IF(AX497&lt;=HORAS!$B$116,0.25,IF(AX497&lt;=HORAS!$B$117,0.5,IF(AX497&lt;=HORAS!$B$114,0.75,1))))</f>
        <v>0</v>
      </c>
      <c r="AZ497" s="67">
        <f t="shared" si="225"/>
        <v>0</v>
      </c>
      <c r="BA497" s="67"/>
    </row>
    <row r="498" spans="1:53" s="72" customFormat="1" hidden="1" x14ac:dyDescent="0.2">
      <c r="A498" s="64"/>
      <c r="B498" s="64"/>
      <c r="C498" s="61"/>
      <c r="D498" s="62"/>
      <c r="E498" s="59"/>
      <c r="F498" s="66">
        <f>IF(G498=1,0,IF(E498&gt;HORAS!$B$96,E498-HORAS!$B$96,))</f>
        <v>0</v>
      </c>
      <c r="G498" s="67">
        <f t="shared" si="227"/>
        <v>0</v>
      </c>
      <c r="H498" s="67">
        <f>IF(D498&gt;=HORAS!$B$103,1,0)</f>
        <v>0</v>
      </c>
      <c r="I498" s="68">
        <f t="shared" si="228"/>
        <v>0</v>
      </c>
      <c r="J498" s="68">
        <f>IF(I498&lt;=HORAS!$B$115,0,IF(I498&lt;=HORAS!$B$116,0.25,IF(I498&lt;=HORAS!$B$117,0.5,IF(I498&lt;=HORAS!$B$114,0.75,1))))</f>
        <v>0</v>
      </c>
      <c r="K498" s="69">
        <f>IF(G498=1,0,IF(E498&gt;HORAS!$B$97,E498-HORAS!$B$97,0))</f>
        <v>0</v>
      </c>
      <c r="L498" s="68">
        <f t="shared" si="229"/>
        <v>0</v>
      </c>
      <c r="M498" s="68">
        <f t="shared" si="230"/>
        <v>0</v>
      </c>
      <c r="N498" s="67">
        <f t="shared" si="231"/>
        <v>0</v>
      </c>
      <c r="O498" s="67">
        <f>IF(E498&lt;HORAS!$B$97,J498,0)</f>
        <v>0</v>
      </c>
      <c r="P498" s="67">
        <f t="shared" si="232"/>
        <v>0</v>
      </c>
      <c r="Q498" s="67">
        <f>IF(E498&gt;HORAS!$B$97,J498,0)</f>
        <v>0</v>
      </c>
      <c r="R498" s="67">
        <f t="shared" si="226"/>
        <v>0</v>
      </c>
      <c r="S498" s="67">
        <f t="shared" si="206"/>
        <v>0</v>
      </c>
      <c r="T498" s="67"/>
      <c r="U498" s="67">
        <f t="shared" si="207"/>
        <v>6</v>
      </c>
      <c r="V498" s="70" t="e">
        <f>VLOOKUP(C498,HORAS!$A$120:$A$137,1,FALSE)</f>
        <v>#N/A</v>
      </c>
      <c r="W498" s="67" t="b">
        <f t="shared" si="208"/>
        <v>1</v>
      </c>
      <c r="X498" s="59">
        <f t="shared" si="209"/>
        <v>0</v>
      </c>
      <c r="Y498" s="71">
        <f t="shared" si="210"/>
        <v>0</v>
      </c>
      <c r="Z498" s="71">
        <f t="shared" si="211"/>
        <v>0</v>
      </c>
      <c r="AA498" s="67">
        <f t="shared" si="212"/>
        <v>0</v>
      </c>
      <c r="AB498" s="67">
        <f t="shared" si="213"/>
        <v>0</v>
      </c>
      <c r="AC498" s="69">
        <f>IF(U498=7,IF(E498&gt;HORAS!$B$97,E498-HORAS!$B$97,0),IF(W498=FALSE,IF(E498&gt;HORAS!$B$97,E498-HORAS!$B$97,0),0))</f>
        <v>0</v>
      </c>
      <c r="AD498" s="71">
        <f t="shared" si="214"/>
        <v>0</v>
      </c>
      <c r="AE498" s="71">
        <f t="shared" si="215"/>
        <v>0</v>
      </c>
      <c r="AF498" s="68">
        <f>IF(AE498&lt;=HORAS!$B$115,0,IF(AE498&lt;=HORAS!$B$116,0.25,IF(AE498&lt;=HORAS!$B$117,0.5,IF(AE498&lt;=HORAS!$B$114,0.75,1))))</f>
        <v>0</v>
      </c>
      <c r="AG498" s="67">
        <f t="shared" si="216"/>
        <v>0</v>
      </c>
      <c r="AH498" s="67">
        <f>IF(AA498&gt;=8,IF(E498&lt;HORAS!$B$97,AF498,0),0)</f>
        <v>0</v>
      </c>
      <c r="AI498" s="67">
        <f>IF(E498&gt;=HORAS!$B$97,AF498,0)</f>
        <v>0</v>
      </c>
      <c r="AJ498" s="67">
        <f t="shared" si="233"/>
        <v>0</v>
      </c>
      <c r="AK498" s="67">
        <f t="shared" si="233"/>
        <v>0</v>
      </c>
      <c r="AL498" s="71">
        <f t="shared" si="217"/>
        <v>0</v>
      </c>
      <c r="AN498" s="59">
        <f t="shared" si="218"/>
        <v>0</v>
      </c>
      <c r="AO498" s="58">
        <f>IF(H498=1,IF(D498&lt;HORAS!$B$104,HORAS!$D$104-HORAS!$B$104,HORAS!$D$104-D498),0)</f>
        <v>0</v>
      </c>
      <c r="AP498" s="58">
        <f>IF(H498=1,IF(E498&gt;HORAS!$C$104,HORAS!$C$104,E498),0)</f>
        <v>0</v>
      </c>
      <c r="AQ498" s="58">
        <f t="shared" si="219"/>
        <v>0</v>
      </c>
      <c r="AR498" s="72">
        <f t="shared" si="220"/>
        <v>0</v>
      </c>
      <c r="AS498" s="72">
        <f t="shared" si="221"/>
        <v>0</v>
      </c>
      <c r="AT498" s="68">
        <f>IF(AS498&lt;=HORAS!$B$115,0,IF(AS498&lt;=HORAS!$B$116,0.25,IF(AS498&lt;=HORAS!$B$117,0.5,IF(AS498&lt;=HORAS!$B$114,0.75,1))))</f>
        <v>0</v>
      </c>
      <c r="AU498" s="67">
        <f t="shared" si="222"/>
        <v>0</v>
      </c>
      <c r="AV498" s="59">
        <f>IF(H498=1,IF(E498&gt;HORAS!$C$104,E498-HORAS!$C$104),0)</f>
        <v>0</v>
      </c>
      <c r="AW498" s="67">
        <f t="shared" si="223"/>
        <v>0</v>
      </c>
      <c r="AX498" s="67">
        <f t="shared" si="224"/>
        <v>0</v>
      </c>
      <c r="AY498" s="68">
        <f>IF(AX498&lt;=HORAS!$B$115,0,IF(AX498&lt;=HORAS!$B$116,0.25,IF(AX498&lt;=HORAS!$B$117,0.5,IF(AX498&lt;=HORAS!$B$114,0.75,1))))</f>
        <v>0</v>
      </c>
      <c r="AZ498" s="67">
        <f t="shared" si="225"/>
        <v>0</v>
      </c>
      <c r="BA498" s="67"/>
    </row>
    <row r="499" spans="1:53" s="72" customFormat="1" hidden="1" x14ac:dyDescent="0.2">
      <c r="A499" s="64"/>
      <c r="B499" s="64"/>
      <c r="C499" s="61"/>
      <c r="D499" s="62"/>
      <c r="E499" s="59"/>
      <c r="F499" s="66">
        <f>IF(G499=1,0,IF(E499&gt;HORAS!$B$96,E499-HORAS!$B$96,))</f>
        <v>0</v>
      </c>
      <c r="G499" s="67">
        <f t="shared" si="227"/>
        <v>0</v>
      </c>
      <c r="H499" s="67">
        <f>IF(D499&gt;=HORAS!$B$103,1,0)</f>
        <v>0</v>
      </c>
      <c r="I499" s="68">
        <f t="shared" si="228"/>
        <v>0</v>
      </c>
      <c r="J499" s="68">
        <f>IF(I499&lt;=HORAS!$B$115,0,IF(I499&lt;=HORAS!$B$116,0.25,IF(I499&lt;=HORAS!$B$117,0.5,IF(I499&lt;=HORAS!$B$114,0.75,1))))</f>
        <v>0</v>
      </c>
      <c r="K499" s="69">
        <f>IF(G499=1,0,IF(E499&gt;HORAS!$B$97,E499-HORAS!$B$97,0))</f>
        <v>0</v>
      </c>
      <c r="L499" s="68">
        <f t="shared" si="229"/>
        <v>0</v>
      </c>
      <c r="M499" s="68">
        <f t="shared" si="230"/>
        <v>0</v>
      </c>
      <c r="N499" s="67">
        <f t="shared" si="231"/>
        <v>0</v>
      </c>
      <c r="O499" s="67">
        <f>IF(E499&lt;HORAS!$B$97,J499,0)</f>
        <v>0</v>
      </c>
      <c r="P499" s="67">
        <f t="shared" si="232"/>
        <v>0</v>
      </c>
      <c r="Q499" s="67">
        <f>IF(E499&gt;HORAS!$B$97,J499,0)</f>
        <v>0</v>
      </c>
      <c r="R499" s="67">
        <f t="shared" si="226"/>
        <v>0</v>
      </c>
      <c r="S499" s="67">
        <f t="shared" si="206"/>
        <v>0</v>
      </c>
      <c r="T499" s="67"/>
      <c r="U499" s="67">
        <f t="shared" si="207"/>
        <v>6</v>
      </c>
      <c r="V499" s="70" t="e">
        <f>VLOOKUP(C499,HORAS!$A$120:$A$137,1,FALSE)</f>
        <v>#N/A</v>
      </c>
      <c r="W499" s="67" t="b">
        <f t="shared" si="208"/>
        <v>1</v>
      </c>
      <c r="X499" s="59">
        <f t="shared" si="209"/>
        <v>0</v>
      </c>
      <c r="Y499" s="71">
        <f t="shared" si="210"/>
        <v>0</v>
      </c>
      <c r="Z499" s="71">
        <f t="shared" si="211"/>
        <v>0</v>
      </c>
      <c r="AA499" s="67">
        <f t="shared" si="212"/>
        <v>0</v>
      </c>
      <c r="AB499" s="67">
        <f t="shared" si="213"/>
        <v>0</v>
      </c>
      <c r="AC499" s="69">
        <f>IF(U499=7,IF(E499&gt;HORAS!$B$97,E499-HORAS!$B$97,0),IF(W499=FALSE,IF(E499&gt;HORAS!$B$97,E499-HORAS!$B$97,0),0))</f>
        <v>0</v>
      </c>
      <c r="AD499" s="71">
        <f t="shared" si="214"/>
        <v>0</v>
      </c>
      <c r="AE499" s="71">
        <f t="shared" si="215"/>
        <v>0</v>
      </c>
      <c r="AF499" s="68">
        <f>IF(AE499&lt;=HORAS!$B$115,0,IF(AE499&lt;=HORAS!$B$116,0.25,IF(AE499&lt;=HORAS!$B$117,0.5,IF(AE499&lt;=HORAS!$B$114,0.75,1))))</f>
        <v>0</v>
      </c>
      <c r="AG499" s="67">
        <f t="shared" si="216"/>
        <v>0</v>
      </c>
      <c r="AH499" s="67">
        <f>IF(AA499&gt;=8,IF(E499&lt;HORAS!$B$97,AF499,0),0)</f>
        <v>0</v>
      </c>
      <c r="AI499" s="67">
        <f>IF(E499&gt;=HORAS!$B$97,AF499,0)</f>
        <v>0</v>
      </c>
      <c r="AJ499" s="67">
        <f t="shared" si="233"/>
        <v>0</v>
      </c>
      <c r="AK499" s="67">
        <f t="shared" si="233"/>
        <v>0</v>
      </c>
      <c r="AL499" s="71">
        <f t="shared" si="217"/>
        <v>0</v>
      </c>
      <c r="AN499" s="59">
        <f t="shared" si="218"/>
        <v>0</v>
      </c>
      <c r="AO499" s="58">
        <f>IF(H499=1,IF(D499&lt;HORAS!$B$104,HORAS!$D$104-HORAS!$B$104,HORAS!$D$104-D499),0)</f>
        <v>0</v>
      </c>
      <c r="AP499" s="58">
        <f>IF(H499=1,IF(E499&gt;HORAS!$C$104,HORAS!$C$104,E499),0)</f>
        <v>0</v>
      </c>
      <c r="AQ499" s="58">
        <f t="shared" si="219"/>
        <v>0</v>
      </c>
      <c r="AR499" s="72">
        <f t="shared" si="220"/>
        <v>0</v>
      </c>
      <c r="AS499" s="72">
        <f t="shared" si="221"/>
        <v>0</v>
      </c>
      <c r="AT499" s="68">
        <f>IF(AS499&lt;=HORAS!$B$115,0,IF(AS499&lt;=HORAS!$B$116,0.25,IF(AS499&lt;=HORAS!$B$117,0.5,IF(AS499&lt;=HORAS!$B$114,0.75,1))))</f>
        <v>0</v>
      </c>
      <c r="AU499" s="67">
        <f t="shared" si="222"/>
        <v>0</v>
      </c>
      <c r="AV499" s="59">
        <f>IF(H499=1,IF(E499&gt;HORAS!$C$104,E499-HORAS!$C$104),0)</f>
        <v>0</v>
      </c>
      <c r="AW499" s="67">
        <f t="shared" si="223"/>
        <v>0</v>
      </c>
      <c r="AX499" s="67">
        <f t="shared" si="224"/>
        <v>0</v>
      </c>
      <c r="AY499" s="68">
        <f>IF(AX499&lt;=HORAS!$B$115,0,IF(AX499&lt;=HORAS!$B$116,0.25,IF(AX499&lt;=HORAS!$B$117,0.5,IF(AX499&lt;=HORAS!$B$114,0.75,1))))</f>
        <v>0</v>
      </c>
      <c r="AZ499" s="67">
        <f t="shared" si="225"/>
        <v>0</v>
      </c>
      <c r="BA499" s="67"/>
    </row>
    <row r="500" spans="1:53" s="72" customFormat="1" hidden="1" x14ac:dyDescent="0.2">
      <c r="A500" s="64"/>
      <c r="B500" s="64"/>
      <c r="C500" s="61"/>
      <c r="D500" s="62"/>
      <c r="E500" s="59"/>
      <c r="F500" s="66">
        <f>IF(G500=1,0,IF(E500&gt;HORAS!$B$96,E500-HORAS!$B$96,))</f>
        <v>0</v>
      </c>
      <c r="G500" s="67">
        <f t="shared" si="227"/>
        <v>0</v>
      </c>
      <c r="H500" s="67">
        <f>IF(D500&gt;=HORAS!$B$103,1,0)</f>
        <v>0</v>
      </c>
      <c r="I500" s="68">
        <f t="shared" si="228"/>
        <v>0</v>
      </c>
      <c r="J500" s="68">
        <f>IF(I500&lt;=HORAS!$B$115,0,IF(I500&lt;=HORAS!$B$116,0.25,IF(I500&lt;=HORAS!$B$117,0.5,IF(I500&lt;=HORAS!$B$114,0.75,1))))</f>
        <v>0</v>
      </c>
      <c r="K500" s="69">
        <f>IF(G500=1,0,IF(E500&gt;HORAS!$B$97,E500-HORAS!$B$97,0))</f>
        <v>0</v>
      </c>
      <c r="L500" s="68">
        <f t="shared" si="229"/>
        <v>0</v>
      </c>
      <c r="M500" s="68">
        <f t="shared" si="230"/>
        <v>0</v>
      </c>
      <c r="N500" s="67">
        <f t="shared" si="231"/>
        <v>0</v>
      </c>
      <c r="O500" s="67">
        <f>IF(E500&lt;HORAS!$B$97,J500,0)</f>
        <v>0</v>
      </c>
      <c r="P500" s="67">
        <f t="shared" si="232"/>
        <v>0</v>
      </c>
      <c r="Q500" s="67">
        <f>IF(E500&gt;HORAS!$B$97,J500,0)</f>
        <v>0</v>
      </c>
      <c r="R500" s="67">
        <f t="shared" si="226"/>
        <v>0</v>
      </c>
      <c r="S500" s="67">
        <f t="shared" si="206"/>
        <v>0</v>
      </c>
      <c r="T500" s="67"/>
      <c r="U500" s="67">
        <f t="shared" si="207"/>
        <v>6</v>
      </c>
      <c r="V500" s="70" t="e">
        <f>VLOOKUP(C500,HORAS!$A$120:$A$137,1,FALSE)</f>
        <v>#N/A</v>
      </c>
      <c r="W500" s="67" t="b">
        <f t="shared" si="208"/>
        <v>1</v>
      </c>
      <c r="X500" s="59">
        <f t="shared" si="209"/>
        <v>0</v>
      </c>
      <c r="Y500" s="71">
        <f t="shared" si="210"/>
        <v>0</v>
      </c>
      <c r="Z500" s="71">
        <f t="shared" si="211"/>
        <v>0</v>
      </c>
      <c r="AA500" s="67">
        <f t="shared" si="212"/>
        <v>0</v>
      </c>
      <c r="AB500" s="67">
        <f t="shared" si="213"/>
        <v>0</v>
      </c>
      <c r="AC500" s="69">
        <f>IF(U500=7,IF(E500&gt;HORAS!$B$97,E500-HORAS!$B$97,0),IF(W500=FALSE,IF(E500&gt;HORAS!$B$97,E500-HORAS!$B$97,0),0))</f>
        <v>0</v>
      </c>
      <c r="AD500" s="71">
        <f t="shared" si="214"/>
        <v>0</v>
      </c>
      <c r="AE500" s="71">
        <f t="shared" si="215"/>
        <v>0</v>
      </c>
      <c r="AF500" s="68">
        <f>IF(AE500&lt;=HORAS!$B$115,0,IF(AE500&lt;=HORAS!$B$116,0.25,IF(AE500&lt;=HORAS!$B$117,0.5,IF(AE500&lt;=HORAS!$B$114,0.75,1))))</f>
        <v>0</v>
      </c>
      <c r="AG500" s="67">
        <f t="shared" si="216"/>
        <v>0</v>
      </c>
      <c r="AH500" s="67">
        <f>IF(AA500&gt;=8,IF(E500&lt;HORAS!$B$97,AF500,0),0)</f>
        <v>0</v>
      </c>
      <c r="AI500" s="67">
        <f>IF(E500&gt;=HORAS!$B$97,AF500,0)</f>
        <v>0</v>
      </c>
      <c r="AJ500" s="67">
        <f t="shared" si="233"/>
        <v>0</v>
      </c>
      <c r="AK500" s="67">
        <f t="shared" si="233"/>
        <v>0</v>
      </c>
      <c r="AL500" s="71">
        <f t="shared" si="217"/>
        <v>0</v>
      </c>
      <c r="AN500" s="59">
        <f t="shared" si="218"/>
        <v>0</v>
      </c>
      <c r="AO500" s="58">
        <f>IF(H500=1,IF(D500&lt;HORAS!$B$104,HORAS!$D$104-HORAS!$B$104,HORAS!$D$104-D500),0)</f>
        <v>0</v>
      </c>
      <c r="AP500" s="58">
        <f>IF(H500=1,IF(E500&gt;HORAS!$C$104,HORAS!$C$104,E500),0)</f>
        <v>0</v>
      </c>
      <c r="AQ500" s="58">
        <f t="shared" si="219"/>
        <v>0</v>
      </c>
      <c r="AR500" s="72">
        <f t="shared" si="220"/>
        <v>0</v>
      </c>
      <c r="AS500" s="72">
        <f t="shared" si="221"/>
        <v>0</v>
      </c>
      <c r="AT500" s="68">
        <f>IF(AS500&lt;=HORAS!$B$115,0,IF(AS500&lt;=HORAS!$B$116,0.25,IF(AS500&lt;=HORAS!$B$117,0.5,IF(AS500&lt;=HORAS!$B$114,0.75,1))))</f>
        <v>0</v>
      </c>
      <c r="AU500" s="67">
        <f t="shared" si="222"/>
        <v>0</v>
      </c>
      <c r="AV500" s="59">
        <f>IF(H500=1,IF(E500&gt;HORAS!$C$104,E500-HORAS!$C$104),0)</f>
        <v>0</v>
      </c>
      <c r="AW500" s="67">
        <f t="shared" si="223"/>
        <v>0</v>
      </c>
      <c r="AX500" s="67">
        <f t="shared" si="224"/>
        <v>0</v>
      </c>
      <c r="AY500" s="68">
        <f>IF(AX500&lt;=HORAS!$B$115,0,IF(AX500&lt;=HORAS!$B$116,0.25,IF(AX500&lt;=HORAS!$B$117,0.5,IF(AX500&lt;=HORAS!$B$114,0.75,1))))</f>
        <v>0</v>
      </c>
      <c r="AZ500" s="67">
        <f t="shared" si="225"/>
        <v>0</v>
      </c>
      <c r="BA500" s="67"/>
    </row>
    <row r="501" spans="1:53" s="72" customFormat="1" hidden="1" x14ac:dyDescent="0.2">
      <c r="A501" s="64"/>
      <c r="B501" s="64"/>
      <c r="C501" s="61"/>
      <c r="D501" s="62"/>
      <c r="E501" s="59"/>
      <c r="F501" s="66">
        <f>IF(G501=1,0,IF(E501&gt;HORAS!$B$96,E501-HORAS!$B$96,))</f>
        <v>0</v>
      </c>
      <c r="G501" s="67">
        <f t="shared" si="227"/>
        <v>0</v>
      </c>
      <c r="H501" s="67">
        <f>IF(D501&gt;=HORAS!$B$103,1,0)</f>
        <v>0</v>
      </c>
      <c r="I501" s="68">
        <f t="shared" si="228"/>
        <v>0</v>
      </c>
      <c r="J501" s="68">
        <f>IF(I501&lt;=HORAS!$B$115,0,IF(I501&lt;=HORAS!$B$116,0.25,IF(I501&lt;=HORAS!$B$117,0.5,IF(I501&lt;=HORAS!$B$114,0.75,1))))</f>
        <v>0</v>
      </c>
      <c r="K501" s="69">
        <f>IF(G501=1,0,IF(E501&gt;HORAS!$B$97,E501-HORAS!$B$97,0))</f>
        <v>0</v>
      </c>
      <c r="L501" s="68">
        <f t="shared" si="229"/>
        <v>0</v>
      </c>
      <c r="M501" s="68">
        <f t="shared" si="230"/>
        <v>0</v>
      </c>
      <c r="N501" s="67">
        <f t="shared" si="231"/>
        <v>0</v>
      </c>
      <c r="O501" s="67">
        <f>IF(E501&lt;HORAS!$B$97,J501,0)</f>
        <v>0</v>
      </c>
      <c r="P501" s="67">
        <f t="shared" si="232"/>
        <v>0</v>
      </c>
      <c r="Q501" s="67">
        <f>IF(E501&gt;HORAS!$B$97,J501,0)</f>
        <v>0</v>
      </c>
      <c r="R501" s="67">
        <f t="shared" si="226"/>
        <v>0</v>
      </c>
      <c r="S501" s="67">
        <f t="shared" si="206"/>
        <v>0</v>
      </c>
      <c r="T501" s="67"/>
      <c r="U501" s="67">
        <f t="shared" si="207"/>
        <v>6</v>
      </c>
      <c r="V501" s="70" t="e">
        <f>VLOOKUP(C501,HORAS!$A$120:$A$137,1,FALSE)</f>
        <v>#N/A</v>
      </c>
      <c r="W501" s="67" t="b">
        <f t="shared" si="208"/>
        <v>1</v>
      </c>
      <c r="X501" s="59">
        <f t="shared" si="209"/>
        <v>0</v>
      </c>
      <c r="Y501" s="71">
        <f t="shared" si="210"/>
        <v>0</v>
      </c>
      <c r="Z501" s="71">
        <f t="shared" si="211"/>
        <v>0</v>
      </c>
      <c r="AA501" s="67">
        <f t="shared" si="212"/>
        <v>0</v>
      </c>
      <c r="AB501" s="67">
        <f t="shared" si="213"/>
        <v>0</v>
      </c>
      <c r="AC501" s="69">
        <f>IF(U501=7,IF(E501&gt;HORAS!$B$97,E501-HORAS!$B$97,0),IF(W501=FALSE,IF(E501&gt;HORAS!$B$97,E501-HORAS!$B$97,0),0))</f>
        <v>0</v>
      </c>
      <c r="AD501" s="71">
        <f t="shared" si="214"/>
        <v>0</v>
      </c>
      <c r="AE501" s="71">
        <f t="shared" si="215"/>
        <v>0</v>
      </c>
      <c r="AF501" s="68">
        <f>IF(AE501&lt;=HORAS!$B$115,0,IF(AE501&lt;=HORAS!$B$116,0.25,IF(AE501&lt;=HORAS!$B$117,0.5,IF(AE501&lt;=HORAS!$B$114,0.75,1))))</f>
        <v>0</v>
      </c>
      <c r="AG501" s="67">
        <f t="shared" si="216"/>
        <v>0</v>
      </c>
      <c r="AH501" s="67">
        <f>IF(AA501&gt;=8,IF(E501&lt;HORAS!$B$97,AF501,0),0)</f>
        <v>0</v>
      </c>
      <c r="AI501" s="67">
        <f>IF(E501&gt;=HORAS!$B$97,AF501,0)</f>
        <v>0</v>
      </c>
      <c r="AJ501" s="67">
        <f t="shared" si="233"/>
        <v>0</v>
      </c>
      <c r="AK501" s="67">
        <f t="shared" si="233"/>
        <v>0</v>
      </c>
      <c r="AL501" s="71">
        <f t="shared" si="217"/>
        <v>0</v>
      </c>
      <c r="AN501" s="59">
        <f t="shared" si="218"/>
        <v>0</v>
      </c>
      <c r="AO501" s="58">
        <f>IF(H501=1,IF(D501&lt;HORAS!$B$104,HORAS!$D$104-HORAS!$B$104,HORAS!$D$104-D501),0)</f>
        <v>0</v>
      </c>
      <c r="AP501" s="58">
        <f>IF(H501=1,IF(E501&gt;HORAS!$C$104,HORAS!$C$104,E501),0)</f>
        <v>0</v>
      </c>
      <c r="AQ501" s="58">
        <f t="shared" si="219"/>
        <v>0</v>
      </c>
      <c r="AR501" s="72">
        <f t="shared" si="220"/>
        <v>0</v>
      </c>
      <c r="AS501" s="72">
        <f t="shared" si="221"/>
        <v>0</v>
      </c>
      <c r="AT501" s="68">
        <f>IF(AS501&lt;=HORAS!$B$115,0,IF(AS501&lt;=HORAS!$B$116,0.25,IF(AS501&lt;=HORAS!$B$117,0.5,IF(AS501&lt;=HORAS!$B$114,0.75,1))))</f>
        <v>0</v>
      </c>
      <c r="AU501" s="67">
        <f t="shared" si="222"/>
        <v>0</v>
      </c>
      <c r="AV501" s="59">
        <f>IF(H501=1,IF(E501&gt;HORAS!$C$104,E501-HORAS!$C$104),0)</f>
        <v>0</v>
      </c>
      <c r="AW501" s="67">
        <f t="shared" si="223"/>
        <v>0</v>
      </c>
      <c r="AX501" s="67">
        <f t="shared" si="224"/>
        <v>0</v>
      </c>
      <c r="AY501" s="68">
        <f>IF(AX501&lt;=HORAS!$B$115,0,IF(AX501&lt;=HORAS!$B$116,0.25,IF(AX501&lt;=HORAS!$B$117,0.5,IF(AX501&lt;=HORAS!$B$114,0.75,1))))</f>
        <v>0</v>
      </c>
      <c r="AZ501" s="67">
        <f t="shared" si="225"/>
        <v>0</v>
      </c>
      <c r="BA501" s="67"/>
    </row>
    <row r="502" spans="1:53" s="72" customFormat="1" hidden="1" x14ac:dyDescent="0.2">
      <c r="A502" s="64"/>
      <c r="B502" s="64"/>
      <c r="C502" s="61"/>
      <c r="D502" s="62"/>
      <c r="E502" s="59"/>
      <c r="F502" s="66">
        <f>IF(G502=1,0,IF(E502&gt;HORAS!$B$96,E502-HORAS!$B$96,))</f>
        <v>0</v>
      </c>
      <c r="G502" s="67">
        <f t="shared" si="227"/>
        <v>0</v>
      </c>
      <c r="H502" s="67">
        <f>IF(D502&gt;=HORAS!$B$103,1,0)</f>
        <v>0</v>
      </c>
      <c r="I502" s="68">
        <f t="shared" si="228"/>
        <v>0</v>
      </c>
      <c r="J502" s="68">
        <f>IF(I502&lt;=HORAS!$B$115,0,IF(I502&lt;=HORAS!$B$116,0.25,IF(I502&lt;=HORAS!$B$117,0.5,IF(I502&lt;=HORAS!$B$114,0.75,1))))</f>
        <v>0</v>
      </c>
      <c r="K502" s="69">
        <f>IF(G502=1,0,IF(E502&gt;HORAS!$B$97,E502-HORAS!$B$97,0))</f>
        <v>0</v>
      </c>
      <c r="L502" s="68">
        <f t="shared" si="229"/>
        <v>0</v>
      </c>
      <c r="M502" s="68">
        <f t="shared" si="230"/>
        <v>0</v>
      </c>
      <c r="N502" s="67">
        <f t="shared" si="231"/>
        <v>0</v>
      </c>
      <c r="O502" s="67">
        <f>IF(E502&lt;HORAS!$B$97,J502,0)</f>
        <v>0</v>
      </c>
      <c r="P502" s="67">
        <f t="shared" si="232"/>
        <v>0</v>
      </c>
      <c r="Q502" s="67">
        <f>IF(E502&gt;HORAS!$B$97,J502,0)</f>
        <v>0</v>
      </c>
      <c r="R502" s="67">
        <f t="shared" si="226"/>
        <v>0</v>
      </c>
      <c r="S502" s="67">
        <f t="shared" si="206"/>
        <v>0</v>
      </c>
      <c r="T502" s="67"/>
      <c r="U502" s="67">
        <f t="shared" si="207"/>
        <v>6</v>
      </c>
      <c r="V502" s="70" t="e">
        <f>VLOOKUP(C502,HORAS!$A$120:$A$137,1,FALSE)</f>
        <v>#N/A</v>
      </c>
      <c r="W502" s="67" t="b">
        <f t="shared" si="208"/>
        <v>1</v>
      </c>
      <c r="X502" s="59">
        <f t="shared" si="209"/>
        <v>0</v>
      </c>
      <c r="Y502" s="71">
        <f t="shared" si="210"/>
        <v>0</v>
      </c>
      <c r="Z502" s="71">
        <f t="shared" si="211"/>
        <v>0</v>
      </c>
      <c r="AA502" s="67">
        <f t="shared" si="212"/>
        <v>0</v>
      </c>
      <c r="AB502" s="67">
        <f t="shared" si="213"/>
        <v>0</v>
      </c>
      <c r="AC502" s="69">
        <f>IF(U502=7,IF(E502&gt;HORAS!$B$97,E502-HORAS!$B$97,0),IF(W502=FALSE,IF(E502&gt;HORAS!$B$97,E502-HORAS!$B$97,0),0))</f>
        <v>0</v>
      </c>
      <c r="AD502" s="71">
        <f t="shared" si="214"/>
        <v>0</v>
      </c>
      <c r="AE502" s="71">
        <f t="shared" si="215"/>
        <v>0</v>
      </c>
      <c r="AF502" s="68">
        <f>IF(AE502&lt;=HORAS!$B$115,0,IF(AE502&lt;=HORAS!$B$116,0.25,IF(AE502&lt;=HORAS!$B$117,0.5,IF(AE502&lt;=HORAS!$B$114,0.75,1))))</f>
        <v>0</v>
      </c>
      <c r="AG502" s="67">
        <f t="shared" si="216"/>
        <v>0</v>
      </c>
      <c r="AH502" s="67">
        <f>IF(AA502&gt;=8,IF(E502&lt;HORAS!$B$97,AF502,0),0)</f>
        <v>0</v>
      </c>
      <c r="AI502" s="67">
        <f>IF(E502&gt;=HORAS!$B$97,AF502,0)</f>
        <v>0</v>
      </c>
      <c r="AJ502" s="67">
        <f t="shared" si="233"/>
        <v>0</v>
      </c>
      <c r="AK502" s="67">
        <f t="shared" si="233"/>
        <v>0</v>
      </c>
      <c r="AL502" s="71">
        <f t="shared" si="217"/>
        <v>0</v>
      </c>
      <c r="AN502" s="59">
        <f t="shared" si="218"/>
        <v>0</v>
      </c>
      <c r="AO502" s="58">
        <f>IF(H502=1,IF(D502&lt;HORAS!$B$104,HORAS!$D$104-HORAS!$B$104,HORAS!$D$104-D502),0)</f>
        <v>0</v>
      </c>
      <c r="AP502" s="58">
        <f>IF(H502=1,IF(E502&gt;HORAS!$C$104,HORAS!$C$104,E502),0)</f>
        <v>0</v>
      </c>
      <c r="AQ502" s="58">
        <f t="shared" si="219"/>
        <v>0</v>
      </c>
      <c r="AR502" s="72">
        <f t="shared" si="220"/>
        <v>0</v>
      </c>
      <c r="AS502" s="72">
        <f t="shared" si="221"/>
        <v>0</v>
      </c>
      <c r="AT502" s="68">
        <f>IF(AS502&lt;=HORAS!$B$115,0,IF(AS502&lt;=HORAS!$B$116,0.25,IF(AS502&lt;=HORAS!$B$117,0.5,IF(AS502&lt;=HORAS!$B$114,0.75,1))))</f>
        <v>0</v>
      </c>
      <c r="AU502" s="67">
        <f t="shared" si="222"/>
        <v>0</v>
      </c>
      <c r="AV502" s="59">
        <f>IF(H502=1,IF(E502&gt;HORAS!$C$104,E502-HORAS!$C$104),0)</f>
        <v>0</v>
      </c>
      <c r="AW502" s="67">
        <f t="shared" si="223"/>
        <v>0</v>
      </c>
      <c r="AX502" s="67">
        <f t="shared" si="224"/>
        <v>0</v>
      </c>
      <c r="AY502" s="68">
        <f>IF(AX502&lt;=HORAS!$B$115,0,IF(AX502&lt;=HORAS!$B$116,0.25,IF(AX502&lt;=HORAS!$B$117,0.5,IF(AX502&lt;=HORAS!$B$114,0.75,1))))</f>
        <v>0</v>
      </c>
      <c r="AZ502" s="67">
        <f t="shared" si="225"/>
        <v>0</v>
      </c>
      <c r="BA502" s="67"/>
    </row>
    <row r="503" spans="1:53" s="72" customFormat="1" hidden="1" x14ac:dyDescent="0.2">
      <c r="A503" s="64"/>
      <c r="B503" s="64"/>
      <c r="C503" s="61"/>
      <c r="D503" s="62"/>
      <c r="E503" s="63"/>
      <c r="F503" s="66">
        <f>IF(G503=1,0,IF(E503&gt;HORAS!$B$96,E503-HORAS!$B$96,))</f>
        <v>0</v>
      </c>
      <c r="G503" s="67">
        <f t="shared" si="227"/>
        <v>0</v>
      </c>
      <c r="H503" s="67">
        <f>IF(D503&gt;=HORAS!$B$103,1,0)</f>
        <v>0</v>
      </c>
      <c r="I503" s="68">
        <f t="shared" si="228"/>
        <v>0</v>
      </c>
      <c r="J503" s="68">
        <f>IF(I503&lt;=HORAS!$B$115,0,IF(I503&lt;=HORAS!$B$116,0.25,IF(I503&lt;=HORAS!$B$117,0.5,IF(I503&lt;=HORAS!$B$114,0.75,1))))</f>
        <v>0</v>
      </c>
      <c r="K503" s="69">
        <f>IF(G503=1,0,IF(E503&gt;HORAS!$B$97,E503-HORAS!$B$97,0))</f>
        <v>0</v>
      </c>
      <c r="L503" s="68">
        <f t="shared" si="229"/>
        <v>0</v>
      </c>
      <c r="M503" s="68">
        <f t="shared" si="230"/>
        <v>0</v>
      </c>
      <c r="N503" s="67">
        <f t="shared" si="231"/>
        <v>0</v>
      </c>
      <c r="O503" s="67">
        <f>IF(E503&lt;HORAS!$B$97,J503,0)</f>
        <v>0</v>
      </c>
      <c r="P503" s="67">
        <f t="shared" si="232"/>
        <v>0</v>
      </c>
      <c r="Q503" s="67">
        <f>IF(E503&gt;HORAS!$B$97,J503,0)</f>
        <v>0</v>
      </c>
      <c r="R503" s="67">
        <f t="shared" si="226"/>
        <v>0</v>
      </c>
      <c r="S503" s="67">
        <f t="shared" si="206"/>
        <v>0</v>
      </c>
      <c r="T503" s="67"/>
      <c r="U503" s="67">
        <f t="shared" si="207"/>
        <v>6</v>
      </c>
      <c r="V503" s="70" t="e">
        <f>VLOOKUP(C503,HORAS!$A$120:$A$137,1,FALSE)</f>
        <v>#N/A</v>
      </c>
      <c r="W503" s="67" t="b">
        <f t="shared" si="208"/>
        <v>1</v>
      </c>
      <c r="X503" s="59">
        <f t="shared" si="209"/>
        <v>0</v>
      </c>
      <c r="Y503" s="71">
        <f t="shared" si="210"/>
        <v>0</v>
      </c>
      <c r="Z503" s="71">
        <f t="shared" si="211"/>
        <v>0</v>
      </c>
      <c r="AA503" s="67">
        <f t="shared" si="212"/>
        <v>0</v>
      </c>
      <c r="AB503" s="67">
        <f t="shared" si="213"/>
        <v>0</v>
      </c>
      <c r="AC503" s="69">
        <f>IF(U503=7,IF(E503&gt;HORAS!$B$97,E503-HORAS!$B$97,0),IF(W503=FALSE,IF(E503&gt;HORAS!$B$97,E503-HORAS!$B$97,0),0))</f>
        <v>0</v>
      </c>
      <c r="AD503" s="71">
        <f t="shared" si="214"/>
        <v>0</v>
      </c>
      <c r="AE503" s="71">
        <f t="shared" si="215"/>
        <v>0</v>
      </c>
      <c r="AF503" s="68">
        <f>IF(AE503&lt;=HORAS!$B$115,0,IF(AE503&lt;=HORAS!$B$116,0.25,IF(AE503&lt;=HORAS!$B$117,0.5,IF(AE503&lt;=HORAS!$B$114,0.75,1))))</f>
        <v>0</v>
      </c>
      <c r="AG503" s="67">
        <f t="shared" si="216"/>
        <v>0</v>
      </c>
      <c r="AH503" s="67">
        <f>IF(AA503&gt;=8,IF(E503&lt;HORAS!$B$97,AF503,0),0)</f>
        <v>0</v>
      </c>
      <c r="AI503" s="67">
        <f>IF(E503&gt;=HORAS!$B$97,AF503,0)</f>
        <v>0</v>
      </c>
      <c r="AJ503" s="67">
        <f t="shared" si="233"/>
        <v>0</v>
      </c>
      <c r="AK503" s="67">
        <f t="shared" si="233"/>
        <v>0</v>
      </c>
      <c r="AL503" s="71">
        <f t="shared" si="217"/>
        <v>0</v>
      </c>
      <c r="AN503" s="59">
        <f t="shared" si="218"/>
        <v>0</v>
      </c>
      <c r="AO503" s="58">
        <f>IF(H503=1,IF(D503&lt;HORAS!$B$104,HORAS!$D$104-HORAS!$B$104,HORAS!$D$104-D503),0)</f>
        <v>0</v>
      </c>
      <c r="AP503" s="58">
        <f>IF(H503=1,IF(E503&gt;HORAS!$C$104,HORAS!$C$104,E503),0)</f>
        <v>0</v>
      </c>
      <c r="AQ503" s="58">
        <f t="shared" si="219"/>
        <v>0</v>
      </c>
      <c r="AR503" s="72">
        <f t="shared" si="220"/>
        <v>0</v>
      </c>
      <c r="AS503" s="72">
        <f t="shared" si="221"/>
        <v>0</v>
      </c>
      <c r="AT503" s="68">
        <f>IF(AS503&lt;=HORAS!$B$115,0,IF(AS503&lt;=HORAS!$B$116,0.25,IF(AS503&lt;=HORAS!$B$117,0.5,IF(AS503&lt;=HORAS!$B$114,0.75,1))))</f>
        <v>0</v>
      </c>
      <c r="AU503" s="67">
        <f t="shared" si="222"/>
        <v>0</v>
      </c>
      <c r="AV503" s="59">
        <f>IF(H503=1,IF(E503&gt;HORAS!$C$104,E503-HORAS!$C$104),0)</f>
        <v>0</v>
      </c>
      <c r="AW503" s="67">
        <f t="shared" si="223"/>
        <v>0</v>
      </c>
      <c r="AX503" s="67">
        <f t="shared" si="224"/>
        <v>0</v>
      </c>
      <c r="AY503" s="68">
        <f>IF(AX503&lt;=HORAS!$B$115,0,IF(AX503&lt;=HORAS!$B$116,0.25,IF(AX503&lt;=HORAS!$B$117,0.5,IF(AX503&lt;=HORAS!$B$114,0.75,1))))</f>
        <v>0</v>
      </c>
      <c r="AZ503" s="67">
        <f t="shared" si="225"/>
        <v>0</v>
      </c>
      <c r="BA503" s="67"/>
    </row>
    <row r="504" spans="1:53" s="72" customFormat="1" hidden="1" x14ac:dyDescent="0.2">
      <c r="A504" s="64"/>
      <c r="B504" s="64"/>
      <c r="C504" s="61"/>
      <c r="D504" s="62"/>
      <c r="E504" s="64"/>
      <c r="F504" s="66">
        <f>IF(G504=1,0,IF(E504&gt;HORAS!$B$96,E504-HORAS!$B$96,))</f>
        <v>0</v>
      </c>
      <c r="G504" s="67">
        <f t="shared" si="227"/>
        <v>0</v>
      </c>
      <c r="H504" s="67">
        <f>IF(D504&gt;=HORAS!$B$103,1,0)</f>
        <v>0</v>
      </c>
      <c r="I504" s="68">
        <f t="shared" si="228"/>
        <v>0</v>
      </c>
      <c r="J504" s="68">
        <f>IF(I504&lt;=HORAS!$B$115,0,IF(I504&lt;=HORAS!$B$116,0.25,IF(I504&lt;=HORAS!$B$117,0.5,IF(I504&lt;=HORAS!$B$114,0.75,1))))</f>
        <v>0</v>
      </c>
      <c r="K504" s="69">
        <f>IF(G504=1,0,IF(E504&gt;HORAS!$B$97,E504-HORAS!$B$97,0))</f>
        <v>0</v>
      </c>
      <c r="L504" s="68">
        <f t="shared" si="229"/>
        <v>0</v>
      </c>
      <c r="M504" s="68">
        <f t="shared" si="230"/>
        <v>0</v>
      </c>
      <c r="N504" s="67">
        <f t="shared" si="231"/>
        <v>0</v>
      </c>
      <c r="O504" s="67">
        <f>IF(E504&lt;HORAS!$B$97,J504,0)</f>
        <v>0</v>
      </c>
      <c r="P504" s="67">
        <f t="shared" si="232"/>
        <v>0</v>
      </c>
      <c r="Q504" s="67">
        <f>IF(E504&gt;HORAS!$B$97,J504,0)</f>
        <v>0</v>
      </c>
      <c r="R504" s="67">
        <f t="shared" si="226"/>
        <v>0</v>
      </c>
      <c r="S504" s="67">
        <f t="shared" si="206"/>
        <v>0</v>
      </c>
      <c r="T504" s="67"/>
      <c r="U504" s="67">
        <f t="shared" si="207"/>
        <v>6</v>
      </c>
      <c r="V504" s="70" t="e">
        <f>VLOOKUP(C504,HORAS!$A$120:$A$137,1,FALSE)</f>
        <v>#N/A</v>
      </c>
      <c r="W504" s="67" t="b">
        <f t="shared" si="208"/>
        <v>1</v>
      </c>
      <c r="X504" s="59">
        <f t="shared" si="209"/>
        <v>0</v>
      </c>
      <c r="Y504" s="71">
        <f t="shared" si="210"/>
        <v>0</v>
      </c>
      <c r="Z504" s="71">
        <f t="shared" si="211"/>
        <v>0</v>
      </c>
      <c r="AA504" s="67">
        <f t="shared" si="212"/>
        <v>0</v>
      </c>
      <c r="AB504" s="67">
        <f t="shared" si="213"/>
        <v>0</v>
      </c>
      <c r="AC504" s="69">
        <f>IF(U504=7,IF(E504&gt;HORAS!$B$97,E504-HORAS!$B$97,0),IF(W504=FALSE,IF(E504&gt;HORAS!$B$97,E504-HORAS!$B$97,0),0))</f>
        <v>0</v>
      </c>
      <c r="AD504" s="71">
        <f t="shared" si="214"/>
        <v>0</v>
      </c>
      <c r="AE504" s="71">
        <f t="shared" si="215"/>
        <v>0</v>
      </c>
      <c r="AF504" s="68">
        <f>IF(AE504&lt;=HORAS!$B$115,0,IF(AE504&lt;=HORAS!$B$116,0.25,IF(AE504&lt;=HORAS!$B$117,0.5,IF(AE504&lt;=HORAS!$B$114,0.75,1))))</f>
        <v>0</v>
      </c>
      <c r="AG504" s="67">
        <f t="shared" si="216"/>
        <v>0</v>
      </c>
      <c r="AH504" s="67">
        <f>IF(AA504&gt;=8,IF(E504&lt;HORAS!$B$97,AF504,0),0)</f>
        <v>0</v>
      </c>
      <c r="AI504" s="67">
        <f>IF(E504&gt;=HORAS!$B$97,AF504,0)</f>
        <v>0</v>
      </c>
      <c r="AJ504" s="67">
        <f t="shared" si="233"/>
        <v>0</v>
      </c>
      <c r="AK504" s="67">
        <f t="shared" si="233"/>
        <v>0</v>
      </c>
      <c r="AL504" s="71">
        <f t="shared" si="217"/>
        <v>0</v>
      </c>
      <c r="AN504" s="59">
        <f t="shared" si="218"/>
        <v>0</v>
      </c>
      <c r="AO504" s="58">
        <f>IF(H504=1,IF(D504&lt;HORAS!$B$104,HORAS!$D$104-HORAS!$B$104,HORAS!$D$104-D504),0)</f>
        <v>0</v>
      </c>
      <c r="AP504" s="58">
        <f>IF(H504=1,IF(E504&gt;HORAS!$C$104,HORAS!$C$104,E504),0)</f>
        <v>0</v>
      </c>
      <c r="AQ504" s="58">
        <f t="shared" si="219"/>
        <v>0</v>
      </c>
      <c r="AR504" s="72">
        <f t="shared" si="220"/>
        <v>0</v>
      </c>
      <c r="AS504" s="72">
        <f t="shared" si="221"/>
        <v>0</v>
      </c>
      <c r="AT504" s="68">
        <f>IF(AS504&lt;=HORAS!$B$115,0,IF(AS504&lt;=HORAS!$B$116,0.25,IF(AS504&lt;=HORAS!$B$117,0.5,IF(AS504&lt;=HORAS!$B$114,0.75,1))))</f>
        <v>0</v>
      </c>
      <c r="AU504" s="67">
        <f t="shared" si="222"/>
        <v>0</v>
      </c>
      <c r="AV504" s="59">
        <f>IF(H504=1,IF(E504&gt;HORAS!$C$104,E504-HORAS!$C$104),0)</f>
        <v>0</v>
      </c>
      <c r="AW504" s="67">
        <f t="shared" si="223"/>
        <v>0</v>
      </c>
      <c r="AX504" s="67">
        <f t="shared" si="224"/>
        <v>0</v>
      </c>
      <c r="AY504" s="68">
        <f>IF(AX504&lt;=HORAS!$B$115,0,IF(AX504&lt;=HORAS!$B$116,0.25,IF(AX504&lt;=HORAS!$B$117,0.5,IF(AX504&lt;=HORAS!$B$114,0.75,1))))</f>
        <v>0</v>
      </c>
      <c r="AZ504" s="67">
        <f t="shared" si="225"/>
        <v>0</v>
      </c>
      <c r="BA504" s="67"/>
    </row>
    <row r="505" spans="1:53" s="72" customFormat="1" hidden="1" x14ac:dyDescent="0.2">
      <c r="A505" s="64"/>
      <c r="B505" s="64"/>
      <c r="C505" s="61"/>
      <c r="D505" s="62"/>
      <c r="E505" s="59"/>
      <c r="F505" s="66">
        <f>IF(G505=1,0,IF(E505&gt;HORAS!$B$96,E505-HORAS!$B$96,))</f>
        <v>0</v>
      </c>
      <c r="G505" s="67">
        <f t="shared" si="227"/>
        <v>0</v>
      </c>
      <c r="H505" s="67">
        <f>IF(D505&gt;=HORAS!$B$103,1,0)</f>
        <v>0</v>
      </c>
      <c r="I505" s="68">
        <f t="shared" si="228"/>
        <v>0</v>
      </c>
      <c r="J505" s="68">
        <f>IF(I505&lt;=HORAS!$B$115,0,IF(I505&lt;=HORAS!$B$116,0.25,IF(I505&lt;=HORAS!$B$117,0.5,IF(I505&lt;=HORAS!$B$114,0.75,1))))</f>
        <v>0</v>
      </c>
      <c r="K505" s="69">
        <f>IF(G505=1,0,IF(E505&gt;HORAS!$B$97,E505-HORAS!$B$97,0))</f>
        <v>0</v>
      </c>
      <c r="L505" s="68">
        <f t="shared" si="229"/>
        <v>0</v>
      </c>
      <c r="M505" s="68">
        <f t="shared" si="230"/>
        <v>0</v>
      </c>
      <c r="N505" s="67">
        <f t="shared" si="231"/>
        <v>0</v>
      </c>
      <c r="O505" s="67">
        <f>IF(E505&lt;HORAS!$B$97,J505,0)</f>
        <v>0</v>
      </c>
      <c r="P505" s="67">
        <f t="shared" si="232"/>
        <v>0</v>
      </c>
      <c r="Q505" s="67">
        <f>IF(E505&gt;HORAS!$B$97,J505,0)</f>
        <v>0</v>
      </c>
      <c r="R505" s="67">
        <f t="shared" si="226"/>
        <v>0</v>
      </c>
      <c r="S505" s="67">
        <f t="shared" si="206"/>
        <v>0</v>
      </c>
      <c r="T505" s="67"/>
      <c r="U505" s="67">
        <f t="shared" si="207"/>
        <v>6</v>
      </c>
      <c r="V505" s="70" t="e">
        <f>VLOOKUP(C505,HORAS!$A$120:$A$137,1,FALSE)</f>
        <v>#N/A</v>
      </c>
      <c r="W505" s="67" t="b">
        <f t="shared" si="208"/>
        <v>1</v>
      </c>
      <c r="X505" s="59">
        <f t="shared" si="209"/>
        <v>0</v>
      </c>
      <c r="Y505" s="71">
        <f t="shared" si="210"/>
        <v>0</v>
      </c>
      <c r="Z505" s="71">
        <f t="shared" si="211"/>
        <v>0</v>
      </c>
      <c r="AA505" s="67">
        <f t="shared" si="212"/>
        <v>0</v>
      </c>
      <c r="AB505" s="67">
        <f t="shared" si="213"/>
        <v>0</v>
      </c>
      <c r="AC505" s="69">
        <f>IF(U505=7,IF(E505&gt;HORAS!$B$97,E505-HORAS!$B$97,0),IF(W505=FALSE,IF(E505&gt;HORAS!$B$97,E505-HORAS!$B$97,0),0))</f>
        <v>0</v>
      </c>
      <c r="AD505" s="71">
        <f t="shared" si="214"/>
        <v>0</v>
      </c>
      <c r="AE505" s="71">
        <f t="shared" si="215"/>
        <v>0</v>
      </c>
      <c r="AF505" s="68">
        <f>IF(AE505&lt;=HORAS!$B$115,0,IF(AE505&lt;=HORAS!$B$116,0.25,IF(AE505&lt;=HORAS!$B$117,0.5,IF(AE505&lt;=HORAS!$B$114,0.75,1))))</f>
        <v>0</v>
      </c>
      <c r="AG505" s="67">
        <f t="shared" si="216"/>
        <v>0</v>
      </c>
      <c r="AH505" s="67">
        <f>IF(AA505&gt;=8,IF(E505&lt;HORAS!$B$97,AF505,0),0)</f>
        <v>0</v>
      </c>
      <c r="AI505" s="67">
        <f>IF(E505&gt;=HORAS!$B$97,AF505,0)</f>
        <v>0</v>
      </c>
      <c r="AJ505" s="67">
        <f t="shared" si="233"/>
        <v>0</v>
      </c>
      <c r="AK505" s="67">
        <f t="shared" si="233"/>
        <v>0</v>
      </c>
      <c r="AL505" s="71">
        <f t="shared" si="217"/>
        <v>0</v>
      </c>
      <c r="AN505" s="59">
        <f t="shared" si="218"/>
        <v>0</v>
      </c>
      <c r="AO505" s="58">
        <f>IF(H505=1,IF(D505&lt;HORAS!$B$104,HORAS!$D$104-HORAS!$B$104,HORAS!$D$104-D505),0)</f>
        <v>0</v>
      </c>
      <c r="AP505" s="58">
        <f>IF(H505=1,IF(E505&gt;HORAS!$C$104,HORAS!$C$104,E505),0)</f>
        <v>0</v>
      </c>
      <c r="AQ505" s="58">
        <f t="shared" si="219"/>
        <v>0</v>
      </c>
      <c r="AR505" s="72">
        <f t="shared" si="220"/>
        <v>0</v>
      </c>
      <c r="AS505" s="72">
        <f t="shared" si="221"/>
        <v>0</v>
      </c>
      <c r="AT505" s="68">
        <f>IF(AS505&lt;=HORAS!$B$115,0,IF(AS505&lt;=HORAS!$B$116,0.25,IF(AS505&lt;=HORAS!$B$117,0.5,IF(AS505&lt;=HORAS!$B$114,0.75,1))))</f>
        <v>0</v>
      </c>
      <c r="AU505" s="67">
        <f t="shared" si="222"/>
        <v>0</v>
      </c>
      <c r="AV505" s="59">
        <f>IF(H505=1,IF(E505&gt;HORAS!$C$104,E505-HORAS!$C$104),0)</f>
        <v>0</v>
      </c>
      <c r="AW505" s="67">
        <f t="shared" si="223"/>
        <v>0</v>
      </c>
      <c r="AX505" s="67">
        <f t="shared" si="224"/>
        <v>0</v>
      </c>
      <c r="AY505" s="68">
        <f>IF(AX505&lt;=HORAS!$B$115,0,IF(AX505&lt;=HORAS!$B$116,0.25,IF(AX505&lt;=HORAS!$B$117,0.5,IF(AX505&lt;=HORAS!$B$114,0.75,1))))</f>
        <v>0</v>
      </c>
      <c r="AZ505" s="67">
        <f t="shared" si="225"/>
        <v>0</v>
      </c>
      <c r="BA505" s="67"/>
    </row>
    <row r="506" spans="1:53" s="72" customFormat="1" hidden="1" x14ac:dyDescent="0.2">
      <c r="A506" s="64"/>
      <c r="B506" s="64"/>
      <c r="C506" s="61"/>
      <c r="D506" s="62"/>
      <c r="E506" s="59"/>
      <c r="F506" s="66">
        <f>IF(G506=1,0,IF(E506&gt;HORAS!$B$96,E506-HORAS!$B$96,))</f>
        <v>0</v>
      </c>
      <c r="G506" s="67">
        <f t="shared" si="227"/>
        <v>0</v>
      </c>
      <c r="H506" s="67">
        <f>IF(D506&gt;=HORAS!$B$103,1,0)</f>
        <v>0</v>
      </c>
      <c r="I506" s="68">
        <f t="shared" si="228"/>
        <v>0</v>
      </c>
      <c r="J506" s="68">
        <f>IF(I506&lt;=HORAS!$B$115,0,IF(I506&lt;=HORAS!$B$116,0.25,IF(I506&lt;=HORAS!$B$117,0.5,IF(I506&lt;=HORAS!$B$114,0.75,1))))</f>
        <v>0</v>
      </c>
      <c r="K506" s="69">
        <f>IF(G506=1,0,IF(E506&gt;HORAS!$B$97,E506-HORAS!$B$97,0))</f>
        <v>0</v>
      </c>
      <c r="L506" s="68">
        <f t="shared" si="229"/>
        <v>0</v>
      </c>
      <c r="M506" s="68">
        <f t="shared" si="230"/>
        <v>0</v>
      </c>
      <c r="N506" s="67">
        <f t="shared" si="231"/>
        <v>0</v>
      </c>
      <c r="O506" s="67">
        <f>IF(E506&lt;HORAS!$B$97,J506,0)</f>
        <v>0</v>
      </c>
      <c r="P506" s="67">
        <f t="shared" si="232"/>
        <v>0</v>
      </c>
      <c r="Q506" s="67">
        <f>IF(E506&gt;HORAS!$B$97,J506,0)</f>
        <v>0</v>
      </c>
      <c r="R506" s="67">
        <f t="shared" si="226"/>
        <v>0</v>
      </c>
      <c r="S506" s="67">
        <f t="shared" si="206"/>
        <v>0</v>
      </c>
      <c r="T506" s="67"/>
      <c r="U506" s="67">
        <f t="shared" si="207"/>
        <v>6</v>
      </c>
      <c r="V506" s="70" t="e">
        <f>VLOOKUP(C506,HORAS!$A$120:$A$137,1,FALSE)</f>
        <v>#N/A</v>
      </c>
      <c r="W506" s="67" t="b">
        <f t="shared" si="208"/>
        <v>1</v>
      </c>
      <c r="X506" s="59">
        <f t="shared" si="209"/>
        <v>0</v>
      </c>
      <c r="Y506" s="71">
        <f t="shared" si="210"/>
        <v>0</v>
      </c>
      <c r="Z506" s="71">
        <f t="shared" si="211"/>
        <v>0</v>
      </c>
      <c r="AA506" s="67">
        <f t="shared" si="212"/>
        <v>0</v>
      </c>
      <c r="AB506" s="67">
        <f t="shared" si="213"/>
        <v>0</v>
      </c>
      <c r="AC506" s="69">
        <f>IF(U506=7,IF(E506&gt;HORAS!$B$97,E506-HORAS!$B$97,0),IF(W506=FALSE,IF(E506&gt;HORAS!$B$97,E506-HORAS!$B$97,0),0))</f>
        <v>0</v>
      </c>
      <c r="AD506" s="71">
        <f t="shared" si="214"/>
        <v>0</v>
      </c>
      <c r="AE506" s="71">
        <f t="shared" si="215"/>
        <v>0</v>
      </c>
      <c r="AF506" s="68">
        <f>IF(AE506&lt;=HORAS!$B$115,0,IF(AE506&lt;=HORAS!$B$116,0.25,IF(AE506&lt;=HORAS!$B$117,0.5,IF(AE506&lt;=HORAS!$B$114,0.75,1))))</f>
        <v>0</v>
      </c>
      <c r="AG506" s="67">
        <f t="shared" si="216"/>
        <v>0</v>
      </c>
      <c r="AH506" s="67">
        <f>IF(AA506&gt;=8,IF(E506&lt;HORAS!$B$97,AF506,0),0)</f>
        <v>0</v>
      </c>
      <c r="AI506" s="67">
        <f>IF(E506&gt;=HORAS!$B$97,AF506,0)</f>
        <v>0</v>
      </c>
      <c r="AJ506" s="67">
        <f t="shared" si="233"/>
        <v>0</v>
      </c>
      <c r="AK506" s="67">
        <f t="shared" si="233"/>
        <v>0</v>
      </c>
      <c r="AL506" s="71">
        <f t="shared" si="217"/>
        <v>0</v>
      </c>
      <c r="AN506" s="59">
        <f t="shared" si="218"/>
        <v>0</v>
      </c>
      <c r="AO506" s="58">
        <f>IF(H506=1,IF(D506&lt;HORAS!$B$104,HORAS!$D$104-HORAS!$B$104,HORAS!$D$104-D506),0)</f>
        <v>0</v>
      </c>
      <c r="AP506" s="58">
        <f>IF(H506=1,IF(E506&gt;HORAS!$C$104,HORAS!$C$104,E506),0)</f>
        <v>0</v>
      </c>
      <c r="AQ506" s="58">
        <f t="shared" si="219"/>
        <v>0</v>
      </c>
      <c r="AR506" s="72">
        <f t="shared" si="220"/>
        <v>0</v>
      </c>
      <c r="AS506" s="72">
        <f t="shared" si="221"/>
        <v>0</v>
      </c>
      <c r="AT506" s="68">
        <f>IF(AS506&lt;=HORAS!$B$115,0,IF(AS506&lt;=HORAS!$B$116,0.25,IF(AS506&lt;=HORAS!$B$117,0.5,IF(AS506&lt;=HORAS!$B$114,0.75,1))))</f>
        <v>0</v>
      </c>
      <c r="AU506" s="67">
        <f t="shared" si="222"/>
        <v>0</v>
      </c>
      <c r="AV506" s="59">
        <f>IF(H506=1,IF(E506&gt;HORAS!$C$104,E506-HORAS!$C$104),0)</f>
        <v>0</v>
      </c>
      <c r="AW506" s="67">
        <f t="shared" si="223"/>
        <v>0</v>
      </c>
      <c r="AX506" s="67">
        <f t="shared" si="224"/>
        <v>0</v>
      </c>
      <c r="AY506" s="68">
        <f>IF(AX506&lt;=HORAS!$B$115,0,IF(AX506&lt;=HORAS!$B$116,0.25,IF(AX506&lt;=HORAS!$B$117,0.5,IF(AX506&lt;=HORAS!$B$114,0.75,1))))</f>
        <v>0</v>
      </c>
      <c r="AZ506" s="67">
        <f t="shared" si="225"/>
        <v>0</v>
      </c>
      <c r="BA506" s="67"/>
    </row>
    <row r="507" spans="1:53" s="72" customFormat="1" hidden="1" x14ac:dyDescent="0.2">
      <c r="A507" s="64"/>
      <c r="B507" s="64"/>
      <c r="C507" s="61"/>
      <c r="D507" s="62"/>
      <c r="E507" s="59"/>
      <c r="F507" s="66">
        <f>IF(G507=1,0,IF(E507&gt;HORAS!$B$96,E507-HORAS!$B$96,))</f>
        <v>0</v>
      </c>
      <c r="G507" s="67">
        <f t="shared" si="227"/>
        <v>0</v>
      </c>
      <c r="H507" s="67">
        <f>IF(D507&gt;=HORAS!$B$103,1,0)</f>
        <v>0</v>
      </c>
      <c r="I507" s="68">
        <f t="shared" si="228"/>
        <v>0</v>
      </c>
      <c r="J507" s="68">
        <f>IF(I507&lt;=HORAS!$B$115,0,IF(I507&lt;=HORAS!$B$116,0.25,IF(I507&lt;=HORAS!$B$117,0.5,IF(I507&lt;=HORAS!$B$114,0.75,1))))</f>
        <v>0</v>
      </c>
      <c r="K507" s="69">
        <f>IF(G507=1,0,IF(E507&gt;HORAS!$B$97,E507-HORAS!$B$97,0))</f>
        <v>0</v>
      </c>
      <c r="L507" s="68">
        <f t="shared" si="229"/>
        <v>0</v>
      </c>
      <c r="M507" s="68">
        <f t="shared" si="230"/>
        <v>0</v>
      </c>
      <c r="N507" s="67">
        <f t="shared" si="231"/>
        <v>0</v>
      </c>
      <c r="O507" s="67">
        <f>IF(E507&lt;HORAS!$B$97,J507,0)</f>
        <v>0</v>
      </c>
      <c r="P507" s="67">
        <f t="shared" si="232"/>
        <v>0</v>
      </c>
      <c r="Q507" s="67">
        <f>IF(E507&gt;HORAS!$B$97,J507,0)</f>
        <v>0</v>
      </c>
      <c r="R507" s="67">
        <f t="shared" si="226"/>
        <v>0</v>
      </c>
      <c r="S507" s="67">
        <f t="shared" si="206"/>
        <v>0</v>
      </c>
      <c r="T507" s="67"/>
      <c r="U507" s="67">
        <f t="shared" si="207"/>
        <v>6</v>
      </c>
      <c r="V507" s="70" t="e">
        <f>VLOOKUP(C507,HORAS!$A$120:$A$137,1,FALSE)</f>
        <v>#N/A</v>
      </c>
      <c r="W507" s="67" t="b">
        <f t="shared" si="208"/>
        <v>1</v>
      </c>
      <c r="X507" s="59">
        <f t="shared" si="209"/>
        <v>0</v>
      </c>
      <c r="Y507" s="71">
        <f t="shared" si="210"/>
        <v>0</v>
      </c>
      <c r="Z507" s="71">
        <f t="shared" si="211"/>
        <v>0</v>
      </c>
      <c r="AA507" s="67">
        <f t="shared" si="212"/>
        <v>0</v>
      </c>
      <c r="AB507" s="67">
        <f t="shared" si="213"/>
        <v>0</v>
      </c>
      <c r="AC507" s="69">
        <f>IF(U507=7,IF(E507&gt;HORAS!$B$97,E507-HORAS!$B$97,0),IF(W507=FALSE,IF(E507&gt;HORAS!$B$97,E507-HORAS!$B$97,0),0))</f>
        <v>0</v>
      </c>
      <c r="AD507" s="71">
        <f t="shared" si="214"/>
        <v>0</v>
      </c>
      <c r="AE507" s="71">
        <f t="shared" si="215"/>
        <v>0</v>
      </c>
      <c r="AF507" s="68">
        <f>IF(AE507&lt;=HORAS!$B$115,0,IF(AE507&lt;=HORAS!$B$116,0.25,IF(AE507&lt;=HORAS!$B$117,0.5,IF(AE507&lt;=HORAS!$B$114,0.75,1))))</f>
        <v>0</v>
      </c>
      <c r="AG507" s="67">
        <f t="shared" si="216"/>
        <v>0</v>
      </c>
      <c r="AH507" s="67">
        <f>IF(AA507&gt;=8,IF(E507&lt;HORAS!$B$97,AF507,0),0)</f>
        <v>0</v>
      </c>
      <c r="AI507" s="67">
        <f>IF(E507&gt;=HORAS!$B$97,AF507,0)</f>
        <v>0</v>
      </c>
      <c r="AJ507" s="67">
        <f t="shared" si="233"/>
        <v>0</v>
      </c>
      <c r="AK507" s="67">
        <f t="shared" si="233"/>
        <v>0</v>
      </c>
      <c r="AL507" s="71">
        <f t="shared" si="217"/>
        <v>0</v>
      </c>
      <c r="AN507" s="59">
        <f t="shared" si="218"/>
        <v>0</v>
      </c>
      <c r="AO507" s="58">
        <f>IF(H507=1,IF(D507&lt;HORAS!$B$104,HORAS!$D$104-HORAS!$B$104,HORAS!$D$104-D507),0)</f>
        <v>0</v>
      </c>
      <c r="AP507" s="58">
        <f>IF(H507=1,IF(E507&gt;HORAS!$C$104,HORAS!$C$104,E507),0)</f>
        <v>0</v>
      </c>
      <c r="AQ507" s="58">
        <f t="shared" si="219"/>
        <v>0</v>
      </c>
      <c r="AR507" s="72">
        <f t="shared" si="220"/>
        <v>0</v>
      </c>
      <c r="AS507" s="72">
        <f t="shared" si="221"/>
        <v>0</v>
      </c>
      <c r="AT507" s="68">
        <f>IF(AS507&lt;=HORAS!$B$115,0,IF(AS507&lt;=HORAS!$B$116,0.25,IF(AS507&lt;=HORAS!$B$117,0.5,IF(AS507&lt;=HORAS!$B$114,0.75,1))))</f>
        <v>0</v>
      </c>
      <c r="AU507" s="67">
        <f t="shared" si="222"/>
        <v>0</v>
      </c>
      <c r="AV507" s="59">
        <f>IF(H507=1,IF(E507&gt;HORAS!$C$104,E507-HORAS!$C$104),0)</f>
        <v>0</v>
      </c>
      <c r="AW507" s="67">
        <f t="shared" si="223"/>
        <v>0</v>
      </c>
      <c r="AX507" s="67">
        <f t="shared" si="224"/>
        <v>0</v>
      </c>
      <c r="AY507" s="68">
        <f>IF(AX507&lt;=HORAS!$B$115,0,IF(AX507&lt;=HORAS!$B$116,0.25,IF(AX507&lt;=HORAS!$B$117,0.5,IF(AX507&lt;=HORAS!$B$114,0.75,1))))</f>
        <v>0</v>
      </c>
      <c r="AZ507" s="67">
        <f t="shared" si="225"/>
        <v>0</v>
      </c>
      <c r="BA507" s="67"/>
    </row>
    <row r="508" spans="1:53" s="72" customFormat="1" hidden="1" x14ac:dyDescent="0.2">
      <c r="A508" s="64"/>
      <c r="B508" s="64"/>
      <c r="C508" s="61"/>
      <c r="D508" s="62"/>
      <c r="E508" s="59"/>
      <c r="F508" s="66">
        <f>IF(G508=1,0,IF(E508&gt;HORAS!$B$96,E508-HORAS!$B$96,))</f>
        <v>0</v>
      </c>
      <c r="G508" s="67">
        <f t="shared" si="227"/>
        <v>0</v>
      </c>
      <c r="H508" s="67">
        <f>IF(D508&gt;=HORAS!$B$103,1,0)</f>
        <v>0</v>
      </c>
      <c r="I508" s="68">
        <f t="shared" si="228"/>
        <v>0</v>
      </c>
      <c r="J508" s="68">
        <f>IF(I508&lt;=HORAS!$B$115,0,IF(I508&lt;=HORAS!$B$116,0.25,IF(I508&lt;=HORAS!$B$117,0.5,IF(I508&lt;=HORAS!$B$114,0.75,1))))</f>
        <v>0</v>
      </c>
      <c r="K508" s="69">
        <f>IF(G508=1,0,IF(E508&gt;HORAS!$B$97,E508-HORAS!$B$97,0))</f>
        <v>0</v>
      </c>
      <c r="L508" s="68">
        <f t="shared" si="229"/>
        <v>0</v>
      </c>
      <c r="M508" s="68">
        <f t="shared" si="230"/>
        <v>0</v>
      </c>
      <c r="N508" s="67">
        <f t="shared" si="231"/>
        <v>0</v>
      </c>
      <c r="O508" s="67">
        <f>IF(E508&lt;HORAS!$B$97,J508,0)</f>
        <v>0</v>
      </c>
      <c r="P508" s="67">
        <f t="shared" si="232"/>
        <v>0</v>
      </c>
      <c r="Q508" s="67">
        <f>IF(E508&gt;HORAS!$B$97,J508,0)</f>
        <v>0</v>
      </c>
      <c r="R508" s="67">
        <f t="shared" si="226"/>
        <v>0</v>
      </c>
      <c r="S508" s="67">
        <f t="shared" si="206"/>
        <v>0</v>
      </c>
      <c r="T508" s="67"/>
      <c r="U508" s="67">
        <f t="shared" si="207"/>
        <v>6</v>
      </c>
      <c r="V508" s="70" t="e">
        <f>VLOOKUP(C508,HORAS!$A$120:$A$137,1,FALSE)</f>
        <v>#N/A</v>
      </c>
      <c r="W508" s="67" t="b">
        <f t="shared" si="208"/>
        <v>1</v>
      </c>
      <c r="X508" s="59">
        <f t="shared" si="209"/>
        <v>0</v>
      </c>
      <c r="Y508" s="71">
        <f t="shared" si="210"/>
        <v>0</v>
      </c>
      <c r="Z508" s="71">
        <f t="shared" si="211"/>
        <v>0</v>
      </c>
      <c r="AA508" s="67">
        <f t="shared" si="212"/>
        <v>0</v>
      </c>
      <c r="AB508" s="67">
        <f t="shared" si="213"/>
        <v>0</v>
      </c>
      <c r="AC508" s="69">
        <f>IF(U508=7,IF(E508&gt;HORAS!$B$97,E508-HORAS!$B$97,0),IF(W508=FALSE,IF(E508&gt;HORAS!$B$97,E508-HORAS!$B$97,0),0))</f>
        <v>0</v>
      </c>
      <c r="AD508" s="71">
        <f t="shared" si="214"/>
        <v>0</v>
      </c>
      <c r="AE508" s="71">
        <f t="shared" si="215"/>
        <v>0</v>
      </c>
      <c r="AF508" s="68">
        <f>IF(AE508&lt;=HORAS!$B$115,0,IF(AE508&lt;=HORAS!$B$116,0.25,IF(AE508&lt;=HORAS!$B$117,0.5,IF(AE508&lt;=HORAS!$B$114,0.75,1))))</f>
        <v>0</v>
      </c>
      <c r="AG508" s="67">
        <f t="shared" si="216"/>
        <v>0</v>
      </c>
      <c r="AH508" s="67">
        <f>IF(AA508&gt;=8,IF(E508&lt;HORAS!$B$97,AF508,0),0)</f>
        <v>0</v>
      </c>
      <c r="AI508" s="67">
        <f>IF(E508&gt;=HORAS!$B$97,AF508,0)</f>
        <v>0</v>
      </c>
      <c r="AJ508" s="67">
        <f t="shared" si="233"/>
        <v>0</v>
      </c>
      <c r="AK508" s="67">
        <f t="shared" si="233"/>
        <v>0</v>
      </c>
      <c r="AL508" s="71">
        <f t="shared" si="217"/>
        <v>0</v>
      </c>
      <c r="AN508" s="59">
        <f t="shared" si="218"/>
        <v>0</v>
      </c>
      <c r="AO508" s="58">
        <f>IF(H508=1,IF(D508&lt;HORAS!$B$104,HORAS!$D$104-HORAS!$B$104,HORAS!$D$104-D508),0)</f>
        <v>0</v>
      </c>
      <c r="AP508" s="58">
        <f>IF(H508=1,IF(E508&gt;HORAS!$C$104,HORAS!$C$104,E508),0)</f>
        <v>0</v>
      </c>
      <c r="AQ508" s="58">
        <f t="shared" si="219"/>
        <v>0</v>
      </c>
      <c r="AR508" s="72">
        <f t="shared" si="220"/>
        <v>0</v>
      </c>
      <c r="AS508" s="72">
        <f t="shared" si="221"/>
        <v>0</v>
      </c>
      <c r="AT508" s="68">
        <f>IF(AS508&lt;=HORAS!$B$115,0,IF(AS508&lt;=HORAS!$B$116,0.25,IF(AS508&lt;=HORAS!$B$117,0.5,IF(AS508&lt;=HORAS!$B$114,0.75,1))))</f>
        <v>0</v>
      </c>
      <c r="AU508" s="67">
        <f t="shared" si="222"/>
        <v>0</v>
      </c>
      <c r="AV508" s="59">
        <f>IF(H508=1,IF(E508&gt;HORAS!$C$104,E508-HORAS!$C$104),0)</f>
        <v>0</v>
      </c>
      <c r="AW508" s="67">
        <f t="shared" si="223"/>
        <v>0</v>
      </c>
      <c r="AX508" s="67">
        <f t="shared" si="224"/>
        <v>0</v>
      </c>
      <c r="AY508" s="68">
        <f>IF(AX508&lt;=HORAS!$B$115,0,IF(AX508&lt;=HORAS!$B$116,0.25,IF(AX508&lt;=HORAS!$B$117,0.5,IF(AX508&lt;=HORAS!$B$114,0.75,1))))</f>
        <v>0</v>
      </c>
      <c r="AZ508" s="67">
        <f t="shared" si="225"/>
        <v>0</v>
      </c>
      <c r="BA508" s="67"/>
    </row>
    <row r="509" spans="1:53" s="72" customFormat="1" hidden="1" x14ac:dyDescent="0.2">
      <c r="A509" s="64"/>
      <c r="B509" s="64"/>
      <c r="C509" s="61"/>
      <c r="D509" s="62"/>
      <c r="E509" s="59"/>
      <c r="F509" s="66">
        <f>IF(G509=1,0,IF(E509&gt;HORAS!$B$96,E509-HORAS!$B$96,))</f>
        <v>0</v>
      </c>
      <c r="G509" s="67">
        <f t="shared" si="227"/>
        <v>0</v>
      </c>
      <c r="H509" s="67">
        <f>IF(D509&gt;=HORAS!$B$103,1,0)</f>
        <v>0</v>
      </c>
      <c r="I509" s="68">
        <f t="shared" si="228"/>
        <v>0</v>
      </c>
      <c r="J509" s="68">
        <f>IF(I509&lt;=HORAS!$B$115,0,IF(I509&lt;=HORAS!$B$116,0.25,IF(I509&lt;=HORAS!$B$117,0.5,IF(I509&lt;=HORAS!$B$114,0.75,1))))</f>
        <v>0</v>
      </c>
      <c r="K509" s="69">
        <f>IF(G509=1,0,IF(E509&gt;HORAS!$B$97,E509-HORAS!$B$97,0))</f>
        <v>0</v>
      </c>
      <c r="L509" s="68">
        <f t="shared" si="229"/>
        <v>0</v>
      </c>
      <c r="M509" s="68">
        <f t="shared" si="230"/>
        <v>0</v>
      </c>
      <c r="N509" s="67">
        <f t="shared" si="231"/>
        <v>0</v>
      </c>
      <c r="O509" s="67">
        <f>IF(E509&lt;HORAS!$B$97,J509,0)</f>
        <v>0</v>
      </c>
      <c r="P509" s="67">
        <f t="shared" si="232"/>
        <v>0</v>
      </c>
      <c r="Q509" s="67">
        <f>IF(E509&gt;HORAS!$B$97,J509,0)</f>
        <v>0</v>
      </c>
      <c r="R509" s="67">
        <f t="shared" si="226"/>
        <v>0</v>
      </c>
      <c r="S509" s="67">
        <f t="shared" si="206"/>
        <v>0</v>
      </c>
      <c r="T509" s="67"/>
      <c r="U509" s="67">
        <f t="shared" si="207"/>
        <v>6</v>
      </c>
      <c r="V509" s="70" t="e">
        <f>VLOOKUP(C509,HORAS!$A$120:$A$137,1,FALSE)</f>
        <v>#N/A</v>
      </c>
      <c r="W509" s="67" t="b">
        <f t="shared" si="208"/>
        <v>1</v>
      </c>
      <c r="X509" s="59">
        <f t="shared" si="209"/>
        <v>0</v>
      </c>
      <c r="Y509" s="71">
        <f t="shared" si="210"/>
        <v>0</v>
      </c>
      <c r="Z509" s="71">
        <f t="shared" si="211"/>
        <v>0</v>
      </c>
      <c r="AA509" s="67">
        <f t="shared" si="212"/>
        <v>0</v>
      </c>
      <c r="AB509" s="67">
        <f t="shared" si="213"/>
        <v>0</v>
      </c>
      <c r="AC509" s="69">
        <f>IF(U509=7,IF(E509&gt;HORAS!$B$97,E509-HORAS!$B$97,0),IF(W509=FALSE,IF(E509&gt;HORAS!$B$97,E509-HORAS!$B$97,0),0))</f>
        <v>0</v>
      </c>
      <c r="AD509" s="71">
        <f t="shared" si="214"/>
        <v>0</v>
      </c>
      <c r="AE509" s="71">
        <f t="shared" si="215"/>
        <v>0</v>
      </c>
      <c r="AF509" s="68">
        <f>IF(AE509&lt;=HORAS!$B$115,0,IF(AE509&lt;=HORAS!$B$116,0.25,IF(AE509&lt;=HORAS!$B$117,0.5,IF(AE509&lt;=HORAS!$B$114,0.75,1))))</f>
        <v>0</v>
      </c>
      <c r="AG509" s="67">
        <f t="shared" si="216"/>
        <v>0</v>
      </c>
      <c r="AH509" s="67">
        <f>IF(AA509&gt;=8,IF(E509&lt;HORAS!$B$97,AF509,0),0)</f>
        <v>0</v>
      </c>
      <c r="AI509" s="67">
        <f>IF(E509&gt;=HORAS!$B$97,AF509,0)</f>
        <v>0</v>
      </c>
      <c r="AJ509" s="67">
        <f t="shared" si="233"/>
        <v>0</v>
      </c>
      <c r="AK509" s="67">
        <f t="shared" si="233"/>
        <v>0</v>
      </c>
      <c r="AL509" s="71">
        <f t="shared" si="217"/>
        <v>0</v>
      </c>
      <c r="AN509" s="59">
        <f t="shared" si="218"/>
        <v>0</v>
      </c>
      <c r="AO509" s="58">
        <f>IF(H509=1,IF(D509&lt;HORAS!$B$104,HORAS!$D$104-HORAS!$B$104,HORAS!$D$104-D509),0)</f>
        <v>0</v>
      </c>
      <c r="AP509" s="58">
        <f>IF(H509=1,IF(E509&gt;HORAS!$C$104,HORAS!$C$104,E509),0)</f>
        <v>0</v>
      </c>
      <c r="AQ509" s="58">
        <f t="shared" si="219"/>
        <v>0</v>
      </c>
      <c r="AR509" s="72">
        <f t="shared" si="220"/>
        <v>0</v>
      </c>
      <c r="AS509" s="72">
        <f t="shared" si="221"/>
        <v>0</v>
      </c>
      <c r="AT509" s="68">
        <f>IF(AS509&lt;=HORAS!$B$115,0,IF(AS509&lt;=HORAS!$B$116,0.25,IF(AS509&lt;=HORAS!$B$117,0.5,IF(AS509&lt;=HORAS!$B$114,0.75,1))))</f>
        <v>0</v>
      </c>
      <c r="AU509" s="67">
        <f t="shared" si="222"/>
        <v>0</v>
      </c>
      <c r="AV509" s="59">
        <f>IF(H509=1,IF(E509&gt;HORAS!$C$104,E509-HORAS!$C$104),0)</f>
        <v>0</v>
      </c>
      <c r="AW509" s="67">
        <f t="shared" si="223"/>
        <v>0</v>
      </c>
      <c r="AX509" s="67">
        <f t="shared" si="224"/>
        <v>0</v>
      </c>
      <c r="AY509" s="68">
        <f>IF(AX509&lt;=HORAS!$B$115,0,IF(AX509&lt;=HORAS!$B$116,0.25,IF(AX509&lt;=HORAS!$B$117,0.5,IF(AX509&lt;=HORAS!$B$114,0.75,1))))</f>
        <v>0</v>
      </c>
      <c r="AZ509" s="67">
        <f t="shared" si="225"/>
        <v>0</v>
      </c>
      <c r="BA509" s="67"/>
    </row>
    <row r="510" spans="1:53" s="72" customFormat="1" hidden="1" x14ac:dyDescent="0.2">
      <c r="A510" s="64"/>
      <c r="B510" s="64"/>
      <c r="C510" s="61"/>
      <c r="D510" s="62"/>
      <c r="E510" s="59"/>
      <c r="F510" s="66">
        <f>IF(G510=1,0,IF(E510&gt;HORAS!$B$96,E510-HORAS!$B$96,))</f>
        <v>0</v>
      </c>
      <c r="G510" s="67">
        <f t="shared" si="227"/>
        <v>0</v>
      </c>
      <c r="H510" s="67">
        <f>IF(D510&gt;=HORAS!$B$103,1,0)</f>
        <v>0</v>
      </c>
      <c r="I510" s="68">
        <f t="shared" si="228"/>
        <v>0</v>
      </c>
      <c r="J510" s="68">
        <f>IF(I510&lt;=HORAS!$B$115,0,IF(I510&lt;=HORAS!$B$116,0.25,IF(I510&lt;=HORAS!$B$117,0.5,IF(I510&lt;=HORAS!$B$114,0.75,1))))</f>
        <v>0</v>
      </c>
      <c r="K510" s="69">
        <f>IF(G510=1,0,IF(E510&gt;HORAS!$B$97,E510-HORAS!$B$97,0))</f>
        <v>0</v>
      </c>
      <c r="L510" s="68">
        <f t="shared" si="229"/>
        <v>0</v>
      </c>
      <c r="M510" s="68">
        <f t="shared" si="230"/>
        <v>0</v>
      </c>
      <c r="N510" s="67">
        <f t="shared" si="231"/>
        <v>0</v>
      </c>
      <c r="O510" s="67">
        <f>IF(E510&lt;HORAS!$B$97,J510,0)</f>
        <v>0</v>
      </c>
      <c r="P510" s="67">
        <f t="shared" si="232"/>
        <v>0</v>
      </c>
      <c r="Q510" s="67">
        <f>IF(E510&gt;HORAS!$B$97,J510,0)</f>
        <v>0</v>
      </c>
      <c r="R510" s="67">
        <f t="shared" si="226"/>
        <v>0</v>
      </c>
      <c r="S510" s="67">
        <f t="shared" si="206"/>
        <v>0</v>
      </c>
      <c r="T510" s="67"/>
      <c r="U510" s="67">
        <f t="shared" si="207"/>
        <v>6</v>
      </c>
      <c r="V510" s="70" t="e">
        <f>VLOOKUP(C510,HORAS!$A$120:$A$137,1,FALSE)</f>
        <v>#N/A</v>
      </c>
      <c r="W510" s="67" t="b">
        <f t="shared" si="208"/>
        <v>1</v>
      </c>
      <c r="X510" s="59">
        <f t="shared" si="209"/>
        <v>0</v>
      </c>
      <c r="Y510" s="71">
        <f t="shared" si="210"/>
        <v>0</v>
      </c>
      <c r="Z510" s="71">
        <f t="shared" si="211"/>
        <v>0</v>
      </c>
      <c r="AA510" s="67">
        <f t="shared" si="212"/>
        <v>0</v>
      </c>
      <c r="AB510" s="67">
        <f t="shared" si="213"/>
        <v>0</v>
      </c>
      <c r="AC510" s="69">
        <f>IF(U510=7,IF(E510&gt;HORAS!$B$97,E510-HORAS!$B$97,0),IF(W510=FALSE,IF(E510&gt;HORAS!$B$97,E510-HORAS!$B$97,0),0))</f>
        <v>0</v>
      </c>
      <c r="AD510" s="71">
        <f t="shared" si="214"/>
        <v>0</v>
      </c>
      <c r="AE510" s="71">
        <f t="shared" si="215"/>
        <v>0</v>
      </c>
      <c r="AF510" s="68">
        <f>IF(AE510&lt;=HORAS!$B$115,0,IF(AE510&lt;=HORAS!$B$116,0.25,IF(AE510&lt;=HORAS!$B$117,0.5,IF(AE510&lt;=HORAS!$B$114,0.75,1))))</f>
        <v>0</v>
      </c>
      <c r="AG510" s="67">
        <f t="shared" si="216"/>
        <v>0</v>
      </c>
      <c r="AH510" s="67">
        <f>IF(AA510&gt;=8,IF(E510&lt;HORAS!$B$97,AF510,0),0)</f>
        <v>0</v>
      </c>
      <c r="AI510" s="67">
        <f>IF(E510&gt;=HORAS!$B$97,AF510,0)</f>
        <v>0</v>
      </c>
      <c r="AJ510" s="67">
        <f t="shared" si="233"/>
        <v>0</v>
      </c>
      <c r="AK510" s="67">
        <f t="shared" si="233"/>
        <v>0</v>
      </c>
      <c r="AL510" s="71">
        <f t="shared" si="217"/>
        <v>0</v>
      </c>
      <c r="AN510" s="59">
        <f t="shared" si="218"/>
        <v>0</v>
      </c>
      <c r="AO510" s="58">
        <f>IF(H510=1,IF(D510&lt;HORAS!$B$104,HORAS!$D$104-HORAS!$B$104,HORAS!$D$104-D510),0)</f>
        <v>0</v>
      </c>
      <c r="AP510" s="58">
        <f>IF(H510=1,IF(E510&gt;HORAS!$C$104,HORAS!$C$104,E510),0)</f>
        <v>0</v>
      </c>
      <c r="AQ510" s="58">
        <f t="shared" si="219"/>
        <v>0</v>
      </c>
      <c r="AR510" s="72">
        <f t="shared" si="220"/>
        <v>0</v>
      </c>
      <c r="AS510" s="72">
        <f t="shared" si="221"/>
        <v>0</v>
      </c>
      <c r="AT510" s="68">
        <f>IF(AS510&lt;=HORAS!$B$115,0,IF(AS510&lt;=HORAS!$B$116,0.25,IF(AS510&lt;=HORAS!$B$117,0.5,IF(AS510&lt;=HORAS!$B$114,0.75,1))))</f>
        <v>0</v>
      </c>
      <c r="AU510" s="67">
        <f t="shared" si="222"/>
        <v>0</v>
      </c>
      <c r="AV510" s="59">
        <f>IF(H510=1,IF(E510&gt;HORAS!$C$104,E510-HORAS!$C$104),0)</f>
        <v>0</v>
      </c>
      <c r="AW510" s="67">
        <f t="shared" si="223"/>
        <v>0</v>
      </c>
      <c r="AX510" s="67">
        <f t="shared" si="224"/>
        <v>0</v>
      </c>
      <c r="AY510" s="68">
        <f>IF(AX510&lt;=HORAS!$B$115,0,IF(AX510&lt;=HORAS!$B$116,0.25,IF(AX510&lt;=HORAS!$B$117,0.5,IF(AX510&lt;=HORAS!$B$114,0.75,1))))</f>
        <v>0</v>
      </c>
      <c r="AZ510" s="67">
        <f t="shared" si="225"/>
        <v>0</v>
      </c>
      <c r="BA510" s="67"/>
    </row>
    <row r="511" spans="1:53" s="72" customFormat="1" hidden="1" x14ac:dyDescent="0.2">
      <c r="A511" s="64"/>
      <c r="B511" s="64"/>
      <c r="C511" s="61"/>
      <c r="D511" s="62"/>
      <c r="E511" s="59"/>
      <c r="F511" s="66">
        <f>IF(G511=1,0,IF(E511&gt;HORAS!$B$96,E511-HORAS!$B$96,))</f>
        <v>0</v>
      </c>
      <c r="G511" s="67">
        <f t="shared" si="227"/>
        <v>0</v>
      </c>
      <c r="H511" s="67">
        <f>IF(D511&gt;=HORAS!$B$103,1,0)</f>
        <v>0</v>
      </c>
      <c r="I511" s="68">
        <f t="shared" si="228"/>
        <v>0</v>
      </c>
      <c r="J511" s="68">
        <f>IF(I511&lt;=HORAS!$B$115,0,IF(I511&lt;=HORAS!$B$116,0.25,IF(I511&lt;=HORAS!$B$117,0.5,IF(I511&lt;=HORAS!$B$114,0.75,1))))</f>
        <v>0</v>
      </c>
      <c r="K511" s="69">
        <f>IF(G511=1,0,IF(E511&gt;HORAS!$B$97,E511-HORAS!$B$97,0))</f>
        <v>0</v>
      </c>
      <c r="L511" s="68">
        <f t="shared" si="229"/>
        <v>0</v>
      </c>
      <c r="M511" s="68">
        <f t="shared" si="230"/>
        <v>0</v>
      </c>
      <c r="N511" s="67">
        <f t="shared" si="231"/>
        <v>0</v>
      </c>
      <c r="O511" s="67">
        <f>IF(E511&lt;HORAS!$B$97,J511,0)</f>
        <v>0</v>
      </c>
      <c r="P511" s="67">
        <f t="shared" si="232"/>
        <v>0</v>
      </c>
      <c r="Q511" s="67">
        <f>IF(E511&gt;HORAS!$B$97,J511,0)</f>
        <v>0</v>
      </c>
      <c r="R511" s="67">
        <f t="shared" si="226"/>
        <v>0</v>
      </c>
      <c r="S511" s="67">
        <f t="shared" ref="S511:S574" si="234">P511+Q511</f>
        <v>0</v>
      </c>
      <c r="T511" s="67"/>
      <c r="U511" s="67">
        <f t="shared" ref="U511:U574" si="235">WEEKDAY(C511,2)</f>
        <v>6</v>
      </c>
      <c r="V511" s="70" t="e">
        <f>VLOOKUP(C511,HORAS!$A$120:$A$137,1,FALSE)</f>
        <v>#N/A</v>
      </c>
      <c r="W511" s="67" t="b">
        <f t="shared" ref="W511:W574" si="236">ISERROR(V511)</f>
        <v>1</v>
      </c>
      <c r="X511" s="59">
        <f t="shared" ref="X511:X574" si="237">IF(U511=7,E511-D511,IF(W511=FALSE,E511-D511,0))</f>
        <v>0</v>
      </c>
      <c r="Y511" s="71">
        <f t="shared" ref="Y511:Y574" si="238">HOUR(X511)</f>
        <v>0</v>
      </c>
      <c r="Z511" s="71">
        <f t="shared" ref="Z511:Z574" si="239">MINUTE(X511)</f>
        <v>0</v>
      </c>
      <c r="AA511" s="67">
        <f t="shared" ref="AA511:AA574" si="240">IF(Y511&lt;8,Y511,8)</f>
        <v>0</v>
      </c>
      <c r="AB511" s="67">
        <f t="shared" ref="AB511:AB574" si="241">IF(Y511&gt;=8,Y511-AA511,0)</f>
        <v>0</v>
      </c>
      <c r="AC511" s="69">
        <f>IF(U511=7,IF(E511&gt;HORAS!$B$97,E511-HORAS!$B$97,0),IF(W511=FALSE,IF(E511&gt;HORAS!$B$97,E511-HORAS!$B$97,0),0))</f>
        <v>0</v>
      </c>
      <c r="AD511" s="71">
        <f t="shared" ref="AD511:AD574" si="242">HOUR(AC511)</f>
        <v>0</v>
      </c>
      <c r="AE511" s="71">
        <f t="shared" ref="AE511:AE574" si="243">MINUTE(AC511)</f>
        <v>0</v>
      </c>
      <c r="AF511" s="68">
        <f>IF(AE511&lt;=HORAS!$B$115,0,IF(AE511&lt;=HORAS!$B$116,0.25,IF(AE511&lt;=HORAS!$B$117,0.5,IF(AE511&lt;=HORAS!$B$114,0.75,1))))</f>
        <v>0</v>
      </c>
      <c r="AG511" s="67">
        <f t="shared" ref="AG511:AG574" si="244">IF(AA511&lt;8,AF511,0)</f>
        <v>0</v>
      </c>
      <c r="AH511" s="67">
        <f>IF(AA511&gt;=8,IF(E511&lt;HORAS!$B$97,AF511,0),0)</f>
        <v>0</v>
      </c>
      <c r="AI511" s="67">
        <f>IF(E511&gt;=HORAS!$B$97,AF511,0)</f>
        <v>0</v>
      </c>
      <c r="AJ511" s="67">
        <f t="shared" si="233"/>
        <v>0</v>
      </c>
      <c r="AK511" s="67">
        <f t="shared" si="233"/>
        <v>0</v>
      </c>
      <c r="AL511" s="71">
        <f t="shared" ref="AL511:AL574" si="245">AD511+AI511</f>
        <v>0</v>
      </c>
      <c r="AN511" s="59">
        <f t="shared" ref="AN511:AN574" si="246">IF(H511=1,E511-(D511-12),0)</f>
        <v>0</v>
      </c>
      <c r="AO511" s="58">
        <f>IF(H511=1,IF(D511&lt;HORAS!$B$104,HORAS!$D$104-HORAS!$B$104,HORAS!$D$104-D511),0)</f>
        <v>0</v>
      </c>
      <c r="AP511" s="58">
        <f>IF(H511=1,IF(E511&gt;HORAS!$C$104,HORAS!$C$104,E511),0)</f>
        <v>0</v>
      </c>
      <c r="AQ511" s="58">
        <f t="shared" ref="AQ511:AQ574" si="247">AO511+AP511</f>
        <v>0</v>
      </c>
      <c r="AR511" s="72">
        <f t="shared" ref="AR511:AR574" si="248">HOUR(AQ511)</f>
        <v>0</v>
      </c>
      <c r="AS511" s="72">
        <f t="shared" ref="AS511:AS574" si="249">MINUTE(AQ511)</f>
        <v>0</v>
      </c>
      <c r="AT511" s="68">
        <f>IF(AS511&lt;=HORAS!$B$115,0,IF(AS511&lt;=HORAS!$B$116,0.25,IF(AS511&lt;=HORAS!$B$117,0.5,IF(AS511&lt;=HORAS!$B$114,0.75,1))))</f>
        <v>0</v>
      </c>
      <c r="AU511" s="67">
        <f t="shared" ref="AU511:AU574" si="250">AR511+AT511</f>
        <v>0</v>
      </c>
      <c r="AV511" s="59">
        <f>IF(H511=1,IF(E511&gt;HORAS!$C$104,E511-HORAS!$C$104),0)</f>
        <v>0</v>
      </c>
      <c r="AW511" s="67">
        <f t="shared" ref="AW511:AW574" si="251">HOUR(AV511)</f>
        <v>0</v>
      </c>
      <c r="AX511" s="67">
        <f t="shared" ref="AX511:AX574" si="252">MINUTE(AV511)</f>
        <v>0</v>
      </c>
      <c r="AY511" s="68">
        <f>IF(AX511&lt;=HORAS!$B$115,0,IF(AX511&lt;=HORAS!$B$116,0.25,IF(AX511&lt;=HORAS!$B$117,0.5,IF(AX511&lt;=HORAS!$B$114,0.75,1))))</f>
        <v>0</v>
      </c>
      <c r="AZ511" s="67">
        <f t="shared" ref="AZ511:AZ574" si="253">AW511+AY511</f>
        <v>0</v>
      </c>
      <c r="BA511" s="67"/>
    </row>
    <row r="512" spans="1:53" s="72" customFormat="1" hidden="1" x14ac:dyDescent="0.2">
      <c r="A512" s="64"/>
      <c r="B512" s="64"/>
      <c r="C512" s="61"/>
      <c r="D512" s="62"/>
      <c r="E512" s="59"/>
      <c r="F512" s="66">
        <f>IF(G512=1,0,IF(E512&gt;HORAS!$B$96,E512-HORAS!$B$96,))</f>
        <v>0</v>
      </c>
      <c r="G512" s="67">
        <f t="shared" si="227"/>
        <v>0</v>
      </c>
      <c r="H512" s="67">
        <f>IF(D512&gt;=HORAS!$B$103,1,0)</f>
        <v>0</v>
      </c>
      <c r="I512" s="68">
        <f t="shared" si="228"/>
        <v>0</v>
      </c>
      <c r="J512" s="68">
        <f>IF(I512&lt;=HORAS!$B$115,0,IF(I512&lt;=HORAS!$B$116,0.25,IF(I512&lt;=HORAS!$B$117,0.5,IF(I512&lt;=HORAS!$B$114,0.75,1))))</f>
        <v>0</v>
      </c>
      <c r="K512" s="69">
        <f>IF(G512=1,0,IF(E512&gt;HORAS!$B$97,E512-HORAS!$B$97,0))</f>
        <v>0</v>
      </c>
      <c r="L512" s="68">
        <f t="shared" si="229"/>
        <v>0</v>
      </c>
      <c r="M512" s="68">
        <f t="shared" si="230"/>
        <v>0</v>
      </c>
      <c r="N512" s="67">
        <f t="shared" si="231"/>
        <v>0</v>
      </c>
      <c r="O512" s="67">
        <f>IF(E512&lt;HORAS!$B$97,J512,0)</f>
        <v>0</v>
      </c>
      <c r="P512" s="67">
        <f t="shared" si="232"/>
        <v>0</v>
      </c>
      <c r="Q512" s="67">
        <f>IF(E512&gt;HORAS!$B$97,J512,0)</f>
        <v>0</v>
      </c>
      <c r="R512" s="67">
        <f t="shared" si="226"/>
        <v>0</v>
      </c>
      <c r="S512" s="67">
        <f t="shared" si="234"/>
        <v>0</v>
      </c>
      <c r="T512" s="67"/>
      <c r="U512" s="67">
        <f t="shared" si="235"/>
        <v>6</v>
      </c>
      <c r="V512" s="70" t="e">
        <f>VLOOKUP(C512,HORAS!$A$120:$A$137,1,FALSE)</f>
        <v>#N/A</v>
      </c>
      <c r="W512" s="67" t="b">
        <f t="shared" si="236"/>
        <v>1</v>
      </c>
      <c r="X512" s="59">
        <f t="shared" si="237"/>
        <v>0</v>
      </c>
      <c r="Y512" s="71">
        <f t="shared" si="238"/>
        <v>0</v>
      </c>
      <c r="Z512" s="71">
        <f t="shared" si="239"/>
        <v>0</v>
      </c>
      <c r="AA512" s="67">
        <f t="shared" si="240"/>
        <v>0</v>
      </c>
      <c r="AB512" s="67">
        <f t="shared" si="241"/>
        <v>0</v>
      </c>
      <c r="AC512" s="69">
        <f>IF(U512=7,IF(E512&gt;HORAS!$B$97,E512-HORAS!$B$97,0),IF(W512=FALSE,IF(E512&gt;HORAS!$B$97,E512-HORAS!$B$97,0),0))</f>
        <v>0</v>
      </c>
      <c r="AD512" s="71">
        <f t="shared" si="242"/>
        <v>0</v>
      </c>
      <c r="AE512" s="71">
        <f t="shared" si="243"/>
        <v>0</v>
      </c>
      <c r="AF512" s="68">
        <f>IF(AE512&lt;=HORAS!$B$115,0,IF(AE512&lt;=HORAS!$B$116,0.25,IF(AE512&lt;=HORAS!$B$117,0.5,IF(AE512&lt;=HORAS!$B$114,0.75,1))))</f>
        <v>0</v>
      </c>
      <c r="AG512" s="67">
        <f t="shared" si="244"/>
        <v>0</v>
      </c>
      <c r="AH512" s="67">
        <f>IF(AA512&gt;=8,IF(E512&lt;HORAS!$B$97,AF512,0),0)</f>
        <v>0</v>
      </c>
      <c r="AI512" s="67">
        <f>IF(E512&gt;=HORAS!$B$97,AF512,0)</f>
        <v>0</v>
      </c>
      <c r="AJ512" s="67">
        <f t="shared" si="233"/>
        <v>0</v>
      </c>
      <c r="AK512" s="67">
        <f t="shared" si="233"/>
        <v>0</v>
      </c>
      <c r="AL512" s="71">
        <f t="shared" si="245"/>
        <v>0</v>
      </c>
      <c r="AN512" s="59">
        <f t="shared" si="246"/>
        <v>0</v>
      </c>
      <c r="AO512" s="58">
        <f>IF(H512=1,IF(D512&lt;HORAS!$B$104,HORAS!$D$104-HORAS!$B$104,HORAS!$D$104-D512),0)</f>
        <v>0</v>
      </c>
      <c r="AP512" s="58">
        <f>IF(H512=1,IF(E512&gt;HORAS!$C$104,HORAS!$C$104,E512),0)</f>
        <v>0</v>
      </c>
      <c r="AQ512" s="58">
        <f t="shared" si="247"/>
        <v>0</v>
      </c>
      <c r="AR512" s="72">
        <f t="shared" si="248"/>
        <v>0</v>
      </c>
      <c r="AS512" s="72">
        <f t="shared" si="249"/>
        <v>0</v>
      </c>
      <c r="AT512" s="68">
        <f>IF(AS512&lt;=HORAS!$B$115,0,IF(AS512&lt;=HORAS!$B$116,0.25,IF(AS512&lt;=HORAS!$B$117,0.5,IF(AS512&lt;=HORAS!$B$114,0.75,1))))</f>
        <v>0</v>
      </c>
      <c r="AU512" s="67">
        <f t="shared" si="250"/>
        <v>0</v>
      </c>
      <c r="AV512" s="59">
        <f>IF(H512=1,IF(E512&gt;HORAS!$C$104,E512-HORAS!$C$104),0)</f>
        <v>0</v>
      </c>
      <c r="AW512" s="67">
        <f t="shared" si="251"/>
        <v>0</v>
      </c>
      <c r="AX512" s="67">
        <f t="shared" si="252"/>
        <v>0</v>
      </c>
      <c r="AY512" s="68">
        <f>IF(AX512&lt;=HORAS!$B$115,0,IF(AX512&lt;=HORAS!$B$116,0.25,IF(AX512&lt;=HORAS!$B$117,0.5,IF(AX512&lt;=HORAS!$B$114,0.75,1))))</f>
        <v>0</v>
      </c>
      <c r="AZ512" s="67">
        <f t="shared" si="253"/>
        <v>0</v>
      </c>
      <c r="BA512" s="67"/>
    </row>
    <row r="513" spans="1:53" s="72" customFormat="1" hidden="1" x14ac:dyDescent="0.2">
      <c r="A513" s="64"/>
      <c r="B513" s="64"/>
      <c r="C513" s="61"/>
      <c r="D513" s="62"/>
      <c r="E513" s="59"/>
      <c r="F513" s="66">
        <f>IF(G513=1,0,IF(E513&gt;HORAS!$B$96,E513-HORAS!$B$96,))</f>
        <v>0</v>
      </c>
      <c r="G513" s="67">
        <f t="shared" si="227"/>
        <v>0</v>
      </c>
      <c r="H513" s="67">
        <f>IF(D513&gt;=HORAS!$B$103,1,0)</f>
        <v>0</v>
      </c>
      <c r="I513" s="68">
        <f t="shared" si="228"/>
        <v>0</v>
      </c>
      <c r="J513" s="68">
        <f>IF(I513&lt;=HORAS!$B$115,0,IF(I513&lt;=HORAS!$B$116,0.25,IF(I513&lt;=HORAS!$B$117,0.5,IF(I513&lt;=HORAS!$B$114,0.75,1))))</f>
        <v>0</v>
      </c>
      <c r="K513" s="69">
        <f>IF(G513=1,0,IF(E513&gt;HORAS!$B$97,E513-HORAS!$B$97,0))</f>
        <v>0</v>
      </c>
      <c r="L513" s="68">
        <f t="shared" si="229"/>
        <v>0</v>
      </c>
      <c r="M513" s="68">
        <f t="shared" si="230"/>
        <v>0</v>
      </c>
      <c r="N513" s="67">
        <f t="shared" si="231"/>
        <v>0</v>
      </c>
      <c r="O513" s="67">
        <f>IF(E513&lt;HORAS!$B$97,J513,0)</f>
        <v>0</v>
      </c>
      <c r="P513" s="67">
        <f t="shared" si="232"/>
        <v>0</v>
      </c>
      <c r="Q513" s="67">
        <f>IF(E513&gt;HORAS!$B$97,J513,0)</f>
        <v>0</v>
      </c>
      <c r="R513" s="67">
        <f t="shared" si="226"/>
        <v>0</v>
      </c>
      <c r="S513" s="67">
        <f t="shared" si="234"/>
        <v>0</v>
      </c>
      <c r="T513" s="67"/>
      <c r="U513" s="67">
        <f t="shared" si="235"/>
        <v>6</v>
      </c>
      <c r="V513" s="70" t="e">
        <f>VLOOKUP(C513,HORAS!$A$120:$A$137,1,FALSE)</f>
        <v>#N/A</v>
      </c>
      <c r="W513" s="67" t="b">
        <f t="shared" si="236"/>
        <v>1</v>
      </c>
      <c r="X513" s="59">
        <f t="shared" si="237"/>
        <v>0</v>
      </c>
      <c r="Y513" s="71">
        <f t="shared" si="238"/>
        <v>0</v>
      </c>
      <c r="Z513" s="71">
        <f t="shared" si="239"/>
        <v>0</v>
      </c>
      <c r="AA513" s="67">
        <f t="shared" si="240"/>
        <v>0</v>
      </c>
      <c r="AB513" s="67">
        <f t="shared" si="241"/>
        <v>0</v>
      </c>
      <c r="AC513" s="69">
        <f>IF(U513=7,IF(E513&gt;HORAS!$B$97,E513-HORAS!$B$97,0),IF(W513=FALSE,IF(E513&gt;HORAS!$B$97,E513-HORAS!$B$97,0),0))</f>
        <v>0</v>
      </c>
      <c r="AD513" s="71">
        <f t="shared" si="242"/>
        <v>0</v>
      </c>
      <c r="AE513" s="71">
        <f t="shared" si="243"/>
        <v>0</v>
      </c>
      <c r="AF513" s="68">
        <f>IF(AE513&lt;=HORAS!$B$115,0,IF(AE513&lt;=HORAS!$B$116,0.25,IF(AE513&lt;=HORAS!$B$117,0.5,IF(AE513&lt;=HORAS!$B$114,0.75,1))))</f>
        <v>0</v>
      </c>
      <c r="AG513" s="67">
        <f t="shared" si="244"/>
        <v>0</v>
      </c>
      <c r="AH513" s="67">
        <f>IF(AA513&gt;=8,IF(E513&lt;HORAS!$B$97,AF513,0),0)</f>
        <v>0</v>
      </c>
      <c r="AI513" s="67">
        <f>IF(E513&gt;=HORAS!$B$97,AF513,0)</f>
        <v>0</v>
      </c>
      <c r="AJ513" s="67">
        <f t="shared" si="233"/>
        <v>0</v>
      </c>
      <c r="AK513" s="67">
        <f t="shared" si="233"/>
        <v>0</v>
      </c>
      <c r="AL513" s="71">
        <f t="shared" si="245"/>
        <v>0</v>
      </c>
      <c r="AN513" s="59">
        <f t="shared" si="246"/>
        <v>0</v>
      </c>
      <c r="AO513" s="58">
        <f>IF(H513=1,IF(D513&lt;HORAS!$B$104,HORAS!$D$104-HORAS!$B$104,HORAS!$D$104-D513),0)</f>
        <v>0</v>
      </c>
      <c r="AP513" s="58">
        <f>IF(H513=1,IF(E513&gt;HORAS!$C$104,HORAS!$C$104,E513),0)</f>
        <v>0</v>
      </c>
      <c r="AQ513" s="58">
        <f t="shared" si="247"/>
        <v>0</v>
      </c>
      <c r="AR513" s="72">
        <f t="shared" si="248"/>
        <v>0</v>
      </c>
      <c r="AS513" s="72">
        <f t="shared" si="249"/>
        <v>0</v>
      </c>
      <c r="AT513" s="68">
        <f>IF(AS513&lt;=HORAS!$B$115,0,IF(AS513&lt;=HORAS!$B$116,0.25,IF(AS513&lt;=HORAS!$B$117,0.5,IF(AS513&lt;=HORAS!$B$114,0.75,1))))</f>
        <v>0</v>
      </c>
      <c r="AU513" s="67">
        <f t="shared" si="250"/>
        <v>0</v>
      </c>
      <c r="AV513" s="59">
        <f>IF(H513=1,IF(E513&gt;HORAS!$C$104,E513-HORAS!$C$104),0)</f>
        <v>0</v>
      </c>
      <c r="AW513" s="67">
        <f t="shared" si="251"/>
        <v>0</v>
      </c>
      <c r="AX513" s="67">
        <f t="shared" si="252"/>
        <v>0</v>
      </c>
      <c r="AY513" s="68">
        <f>IF(AX513&lt;=HORAS!$B$115,0,IF(AX513&lt;=HORAS!$B$116,0.25,IF(AX513&lt;=HORAS!$B$117,0.5,IF(AX513&lt;=HORAS!$B$114,0.75,1))))</f>
        <v>0</v>
      </c>
      <c r="AZ513" s="67">
        <f t="shared" si="253"/>
        <v>0</v>
      </c>
      <c r="BA513" s="67"/>
    </row>
    <row r="514" spans="1:53" s="72" customFormat="1" hidden="1" x14ac:dyDescent="0.2">
      <c r="A514" s="64"/>
      <c r="B514" s="64"/>
      <c r="C514" s="61"/>
      <c r="D514" s="62"/>
      <c r="E514" s="59"/>
      <c r="F514" s="66">
        <f>IF(G514=1,0,IF(E514&gt;HORAS!$B$96,E514-HORAS!$B$96,))</f>
        <v>0</v>
      </c>
      <c r="G514" s="67">
        <f t="shared" si="227"/>
        <v>0</v>
      </c>
      <c r="H514" s="67">
        <f>IF(D514&gt;=HORAS!$B$103,1,0)</f>
        <v>0</v>
      </c>
      <c r="I514" s="68">
        <f t="shared" si="228"/>
        <v>0</v>
      </c>
      <c r="J514" s="68">
        <f>IF(I514&lt;=HORAS!$B$115,0,IF(I514&lt;=HORAS!$B$116,0.25,IF(I514&lt;=HORAS!$B$117,0.5,IF(I514&lt;=HORAS!$B$114,0.75,1))))</f>
        <v>0</v>
      </c>
      <c r="K514" s="69">
        <f>IF(G514=1,0,IF(E514&gt;HORAS!$B$97,E514-HORAS!$B$97,0))</f>
        <v>0</v>
      </c>
      <c r="L514" s="68">
        <f t="shared" si="229"/>
        <v>0</v>
      </c>
      <c r="M514" s="68">
        <f t="shared" si="230"/>
        <v>0</v>
      </c>
      <c r="N514" s="67">
        <f t="shared" si="231"/>
        <v>0</v>
      </c>
      <c r="O514" s="67">
        <f>IF(E514&lt;HORAS!$B$97,J514,0)</f>
        <v>0</v>
      </c>
      <c r="P514" s="67">
        <f t="shared" si="232"/>
        <v>0</v>
      </c>
      <c r="Q514" s="67">
        <f>IF(E514&gt;HORAS!$B$97,J514,0)</f>
        <v>0</v>
      </c>
      <c r="R514" s="67">
        <f t="shared" si="226"/>
        <v>0</v>
      </c>
      <c r="S514" s="67">
        <f t="shared" si="234"/>
        <v>0</v>
      </c>
      <c r="T514" s="67"/>
      <c r="U514" s="67">
        <f t="shared" si="235"/>
        <v>6</v>
      </c>
      <c r="V514" s="70" t="e">
        <f>VLOOKUP(C514,HORAS!$A$120:$A$137,1,FALSE)</f>
        <v>#N/A</v>
      </c>
      <c r="W514" s="67" t="b">
        <f t="shared" si="236"/>
        <v>1</v>
      </c>
      <c r="X514" s="59">
        <f t="shared" si="237"/>
        <v>0</v>
      </c>
      <c r="Y514" s="71">
        <f t="shared" si="238"/>
        <v>0</v>
      </c>
      <c r="Z514" s="71">
        <f t="shared" si="239"/>
        <v>0</v>
      </c>
      <c r="AA514" s="67">
        <f t="shared" si="240"/>
        <v>0</v>
      </c>
      <c r="AB514" s="67">
        <f t="shared" si="241"/>
        <v>0</v>
      </c>
      <c r="AC514" s="69">
        <f>IF(U514=7,IF(E514&gt;HORAS!$B$97,E514-HORAS!$B$97,0),IF(W514=FALSE,IF(E514&gt;HORAS!$B$97,E514-HORAS!$B$97,0),0))</f>
        <v>0</v>
      </c>
      <c r="AD514" s="71">
        <f t="shared" si="242"/>
        <v>0</v>
      </c>
      <c r="AE514" s="71">
        <f t="shared" si="243"/>
        <v>0</v>
      </c>
      <c r="AF514" s="68">
        <f>IF(AE514&lt;=HORAS!$B$115,0,IF(AE514&lt;=HORAS!$B$116,0.25,IF(AE514&lt;=HORAS!$B$117,0.5,IF(AE514&lt;=HORAS!$B$114,0.75,1))))</f>
        <v>0</v>
      </c>
      <c r="AG514" s="67">
        <f t="shared" si="244"/>
        <v>0</v>
      </c>
      <c r="AH514" s="67">
        <f>IF(AA514&gt;=8,IF(E514&lt;HORAS!$B$97,AF514,0),0)</f>
        <v>0</v>
      </c>
      <c r="AI514" s="67">
        <f>IF(E514&gt;=HORAS!$B$97,AF514,0)</f>
        <v>0</v>
      </c>
      <c r="AJ514" s="67">
        <f t="shared" si="233"/>
        <v>0</v>
      </c>
      <c r="AK514" s="67">
        <f t="shared" si="233"/>
        <v>0</v>
      </c>
      <c r="AL514" s="71">
        <f t="shared" si="245"/>
        <v>0</v>
      </c>
      <c r="AN514" s="59">
        <f t="shared" si="246"/>
        <v>0</v>
      </c>
      <c r="AO514" s="58">
        <f>IF(H514=1,IF(D514&lt;HORAS!$B$104,HORAS!$D$104-HORAS!$B$104,HORAS!$D$104-D514),0)</f>
        <v>0</v>
      </c>
      <c r="AP514" s="58">
        <f>IF(H514=1,IF(E514&gt;HORAS!$C$104,HORAS!$C$104,E514),0)</f>
        <v>0</v>
      </c>
      <c r="AQ514" s="58">
        <f t="shared" si="247"/>
        <v>0</v>
      </c>
      <c r="AR514" s="72">
        <f t="shared" si="248"/>
        <v>0</v>
      </c>
      <c r="AS514" s="72">
        <f t="shared" si="249"/>
        <v>0</v>
      </c>
      <c r="AT514" s="68">
        <f>IF(AS514&lt;=HORAS!$B$115,0,IF(AS514&lt;=HORAS!$B$116,0.25,IF(AS514&lt;=HORAS!$B$117,0.5,IF(AS514&lt;=HORAS!$B$114,0.75,1))))</f>
        <v>0</v>
      </c>
      <c r="AU514" s="67">
        <f t="shared" si="250"/>
        <v>0</v>
      </c>
      <c r="AV514" s="59">
        <f>IF(H514=1,IF(E514&gt;HORAS!$C$104,E514-HORAS!$C$104),0)</f>
        <v>0</v>
      </c>
      <c r="AW514" s="67">
        <f t="shared" si="251"/>
        <v>0</v>
      </c>
      <c r="AX514" s="67">
        <f t="shared" si="252"/>
        <v>0</v>
      </c>
      <c r="AY514" s="68">
        <f>IF(AX514&lt;=HORAS!$B$115,0,IF(AX514&lt;=HORAS!$B$116,0.25,IF(AX514&lt;=HORAS!$B$117,0.5,IF(AX514&lt;=HORAS!$B$114,0.75,1))))</f>
        <v>0</v>
      </c>
      <c r="AZ514" s="67">
        <f t="shared" si="253"/>
        <v>0</v>
      </c>
      <c r="BA514" s="67"/>
    </row>
    <row r="515" spans="1:53" s="72" customFormat="1" hidden="1" x14ac:dyDescent="0.2">
      <c r="A515" s="64"/>
      <c r="B515" s="64"/>
      <c r="C515" s="61"/>
      <c r="D515" s="62"/>
      <c r="E515" s="59"/>
      <c r="F515" s="66">
        <f>IF(G515=1,0,IF(E515&gt;HORAS!$B$96,E515-HORAS!$B$96,))</f>
        <v>0</v>
      </c>
      <c r="G515" s="67">
        <f t="shared" si="227"/>
        <v>0</v>
      </c>
      <c r="H515" s="67">
        <f>IF(D515&gt;=HORAS!$B$103,1,0)</f>
        <v>0</v>
      </c>
      <c r="I515" s="68">
        <f t="shared" si="228"/>
        <v>0</v>
      </c>
      <c r="J515" s="68">
        <f>IF(I515&lt;=HORAS!$B$115,0,IF(I515&lt;=HORAS!$B$116,0.25,IF(I515&lt;=HORAS!$B$117,0.5,IF(I515&lt;=HORAS!$B$114,0.75,1))))</f>
        <v>0</v>
      </c>
      <c r="K515" s="69">
        <f>IF(G515=1,0,IF(E515&gt;HORAS!$B$97,E515-HORAS!$B$97,0))</f>
        <v>0</v>
      </c>
      <c r="L515" s="68">
        <f t="shared" si="229"/>
        <v>0</v>
      </c>
      <c r="M515" s="68">
        <f t="shared" si="230"/>
        <v>0</v>
      </c>
      <c r="N515" s="67">
        <f t="shared" si="231"/>
        <v>0</v>
      </c>
      <c r="O515" s="67">
        <f>IF(E515&lt;HORAS!$B$97,J515,0)</f>
        <v>0</v>
      </c>
      <c r="P515" s="67">
        <f t="shared" si="232"/>
        <v>0</v>
      </c>
      <c r="Q515" s="67">
        <f>IF(E515&gt;HORAS!$B$97,J515,0)</f>
        <v>0</v>
      </c>
      <c r="R515" s="67">
        <f t="shared" si="226"/>
        <v>0</v>
      </c>
      <c r="S515" s="67">
        <f t="shared" si="234"/>
        <v>0</v>
      </c>
      <c r="T515" s="67"/>
      <c r="U515" s="67">
        <f t="shared" si="235"/>
        <v>6</v>
      </c>
      <c r="V515" s="70" t="e">
        <f>VLOOKUP(C515,HORAS!$A$120:$A$137,1,FALSE)</f>
        <v>#N/A</v>
      </c>
      <c r="W515" s="67" t="b">
        <f t="shared" si="236"/>
        <v>1</v>
      </c>
      <c r="X515" s="59">
        <f t="shared" si="237"/>
        <v>0</v>
      </c>
      <c r="Y515" s="71">
        <f t="shared" si="238"/>
        <v>0</v>
      </c>
      <c r="Z515" s="71">
        <f t="shared" si="239"/>
        <v>0</v>
      </c>
      <c r="AA515" s="67">
        <f t="shared" si="240"/>
        <v>0</v>
      </c>
      <c r="AB515" s="67">
        <f t="shared" si="241"/>
        <v>0</v>
      </c>
      <c r="AC515" s="69">
        <f>IF(U515=7,IF(E515&gt;HORAS!$B$97,E515-HORAS!$B$97,0),IF(W515=FALSE,IF(E515&gt;HORAS!$B$97,E515-HORAS!$B$97,0),0))</f>
        <v>0</v>
      </c>
      <c r="AD515" s="71">
        <f t="shared" si="242"/>
        <v>0</v>
      </c>
      <c r="AE515" s="71">
        <f t="shared" si="243"/>
        <v>0</v>
      </c>
      <c r="AF515" s="68">
        <f>IF(AE515&lt;=HORAS!$B$115,0,IF(AE515&lt;=HORAS!$B$116,0.25,IF(AE515&lt;=HORAS!$B$117,0.5,IF(AE515&lt;=HORAS!$B$114,0.75,1))))</f>
        <v>0</v>
      </c>
      <c r="AG515" s="67">
        <f t="shared" si="244"/>
        <v>0</v>
      </c>
      <c r="AH515" s="67">
        <f>IF(AA515&gt;=8,IF(E515&lt;HORAS!$B$97,AF515,0),0)</f>
        <v>0</v>
      </c>
      <c r="AI515" s="67">
        <f>IF(E515&gt;=HORAS!$B$97,AF515,0)</f>
        <v>0</v>
      </c>
      <c r="AJ515" s="67">
        <f t="shared" si="233"/>
        <v>0</v>
      </c>
      <c r="AK515" s="67">
        <f t="shared" si="233"/>
        <v>0</v>
      </c>
      <c r="AL515" s="71">
        <f t="shared" si="245"/>
        <v>0</v>
      </c>
      <c r="AN515" s="59">
        <f t="shared" si="246"/>
        <v>0</v>
      </c>
      <c r="AO515" s="58">
        <f>IF(H515=1,IF(D515&lt;HORAS!$B$104,HORAS!$D$104-HORAS!$B$104,HORAS!$D$104-D515),0)</f>
        <v>0</v>
      </c>
      <c r="AP515" s="58">
        <f>IF(H515=1,IF(E515&gt;HORAS!$C$104,HORAS!$C$104,E515),0)</f>
        <v>0</v>
      </c>
      <c r="AQ515" s="58">
        <f t="shared" si="247"/>
        <v>0</v>
      </c>
      <c r="AR515" s="72">
        <f t="shared" si="248"/>
        <v>0</v>
      </c>
      <c r="AS515" s="72">
        <f t="shared" si="249"/>
        <v>0</v>
      </c>
      <c r="AT515" s="68">
        <f>IF(AS515&lt;=HORAS!$B$115,0,IF(AS515&lt;=HORAS!$B$116,0.25,IF(AS515&lt;=HORAS!$B$117,0.5,IF(AS515&lt;=HORAS!$B$114,0.75,1))))</f>
        <v>0</v>
      </c>
      <c r="AU515" s="67">
        <f t="shared" si="250"/>
        <v>0</v>
      </c>
      <c r="AV515" s="59">
        <f>IF(H515=1,IF(E515&gt;HORAS!$C$104,E515-HORAS!$C$104),0)</f>
        <v>0</v>
      </c>
      <c r="AW515" s="67">
        <f t="shared" si="251"/>
        <v>0</v>
      </c>
      <c r="AX515" s="67">
        <f t="shared" si="252"/>
        <v>0</v>
      </c>
      <c r="AY515" s="68">
        <f>IF(AX515&lt;=HORAS!$B$115,0,IF(AX515&lt;=HORAS!$B$116,0.25,IF(AX515&lt;=HORAS!$B$117,0.5,IF(AX515&lt;=HORAS!$B$114,0.75,1))))</f>
        <v>0</v>
      </c>
      <c r="AZ515" s="67">
        <f t="shared" si="253"/>
        <v>0</v>
      </c>
      <c r="BA515" s="67"/>
    </row>
    <row r="516" spans="1:53" s="72" customFormat="1" hidden="1" x14ac:dyDescent="0.2">
      <c r="A516" s="64"/>
      <c r="B516" s="64"/>
      <c r="C516" s="61"/>
      <c r="D516" s="62"/>
      <c r="E516" s="63"/>
      <c r="F516" s="66">
        <f>IF(G516=1,0,IF(E516&gt;HORAS!$B$96,E516-HORAS!$B$96,))</f>
        <v>0</v>
      </c>
      <c r="G516" s="67">
        <f t="shared" si="227"/>
        <v>0</v>
      </c>
      <c r="H516" s="67">
        <f>IF(D516&gt;=HORAS!$B$103,1,0)</f>
        <v>0</v>
      </c>
      <c r="I516" s="68">
        <f t="shared" si="228"/>
        <v>0</v>
      </c>
      <c r="J516" s="68">
        <f>IF(I516&lt;=HORAS!$B$115,0,IF(I516&lt;=HORAS!$B$116,0.25,IF(I516&lt;=HORAS!$B$117,0.5,IF(I516&lt;=HORAS!$B$114,0.75,1))))</f>
        <v>0</v>
      </c>
      <c r="K516" s="69">
        <f>IF(G516=1,0,IF(E516&gt;HORAS!$B$97,E516-HORAS!$B$97,0))</f>
        <v>0</v>
      </c>
      <c r="L516" s="68">
        <f t="shared" si="229"/>
        <v>0</v>
      </c>
      <c r="M516" s="68">
        <f t="shared" si="230"/>
        <v>0</v>
      </c>
      <c r="N516" s="67">
        <f t="shared" si="231"/>
        <v>0</v>
      </c>
      <c r="O516" s="67">
        <f>IF(E516&lt;HORAS!$B$97,J516,0)</f>
        <v>0</v>
      </c>
      <c r="P516" s="67">
        <f t="shared" si="232"/>
        <v>0</v>
      </c>
      <c r="Q516" s="67">
        <f>IF(E516&gt;HORAS!$B$97,J516,0)</f>
        <v>0</v>
      </c>
      <c r="R516" s="67">
        <f t="shared" ref="R516:R579" si="254">N516+O516</f>
        <v>0</v>
      </c>
      <c r="S516" s="67">
        <f t="shared" si="234"/>
        <v>0</v>
      </c>
      <c r="T516" s="67"/>
      <c r="U516" s="67">
        <f t="shared" si="235"/>
        <v>6</v>
      </c>
      <c r="V516" s="70" t="e">
        <f>VLOOKUP(C516,HORAS!$A$120:$A$137,1,FALSE)</f>
        <v>#N/A</v>
      </c>
      <c r="W516" s="67" t="b">
        <f t="shared" si="236"/>
        <v>1</v>
      </c>
      <c r="X516" s="59">
        <f t="shared" si="237"/>
        <v>0</v>
      </c>
      <c r="Y516" s="71">
        <f t="shared" si="238"/>
        <v>0</v>
      </c>
      <c r="Z516" s="71">
        <f t="shared" si="239"/>
        <v>0</v>
      </c>
      <c r="AA516" s="67">
        <f t="shared" si="240"/>
        <v>0</v>
      </c>
      <c r="AB516" s="67">
        <f t="shared" si="241"/>
        <v>0</v>
      </c>
      <c r="AC516" s="69">
        <f>IF(U516=7,IF(E516&gt;HORAS!$B$97,E516-HORAS!$B$97,0),IF(W516=FALSE,IF(E516&gt;HORAS!$B$97,E516-HORAS!$B$97,0),0))</f>
        <v>0</v>
      </c>
      <c r="AD516" s="71">
        <f t="shared" si="242"/>
        <v>0</v>
      </c>
      <c r="AE516" s="71">
        <f t="shared" si="243"/>
        <v>0</v>
      </c>
      <c r="AF516" s="68">
        <f>IF(AE516&lt;=HORAS!$B$115,0,IF(AE516&lt;=HORAS!$B$116,0.25,IF(AE516&lt;=HORAS!$B$117,0.5,IF(AE516&lt;=HORAS!$B$114,0.75,1))))</f>
        <v>0</v>
      </c>
      <c r="AG516" s="67">
        <f t="shared" si="244"/>
        <v>0</v>
      </c>
      <c r="AH516" s="67">
        <f>IF(AA516&gt;=8,IF(E516&lt;HORAS!$B$97,AF516,0),0)</f>
        <v>0</v>
      </c>
      <c r="AI516" s="67">
        <f>IF(E516&gt;=HORAS!$B$97,AF516,0)</f>
        <v>0</v>
      </c>
      <c r="AJ516" s="67">
        <f t="shared" si="233"/>
        <v>0</v>
      </c>
      <c r="AK516" s="67">
        <f t="shared" si="233"/>
        <v>0</v>
      </c>
      <c r="AL516" s="71">
        <f t="shared" si="245"/>
        <v>0</v>
      </c>
      <c r="AN516" s="59">
        <f t="shared" si="246"/>
        <v>0</v>
      </c>
      <c r="AO516" s="58">
        <f>IF(H516=1,IF(D516&lt;HORAS!$B$104,HORAS!$D$104-HORAS!$B$104,HORAS!$D$104-D516),0)</f>
        <v>0</v>
      </c>
      <c r="AP516" s="58">
        <f>IF(H516=1,IF(E516&gt;HORAS!$C$104,HORAS!$C$104,E516),0)</f>
        <v>0</v>
      </c>
      <c r="AQ516" s="58">
        <f t="shared" si="247"/>
        <v>0</v>
      </c>
      <c r="AR516" s="72">
        <f t="shared" si="248"/>
        <v>0</v>
      </c>
      <c r="AS516" s="72">
        <f t="shared" si="249"/>
        <v>0</v>
      </c>
      <c r="AT516" s="68">
        <f>IF(AS516&lt;=HORAS!$B$115,0,IF(AS516&lt;=HORAS!$B$116,0.25,IF(AS516&lt;=HORAS!$B$117,0.5,IF(AS516&lt;=HORAS!$B$114,0.75,1))))</f>
        <v>0</v>
      </c>
      <c r="AU516" s="67">
        <f t="shared" si="250"/>
        <v>0</v>
      </c>
      <c r="AV516" s="59">
        <f>IF(H516=1,IF(E516&gt;HORAS!$C$104,E516-HORAS!$C$104),0)</f>
        <v>0</v>
      </c>
      <c r="AW516" s="67">
        <f t="shared" si="251"/>
        <v>0</v>
      </c>
      <c r="AX516" s="67">
        <f t="shared" si="252"/>
        <v>0</v>
      </c>
      <c r="AY516" s="68">
        <f>IF(AX516&lt;=HORAS!$B$115,0,IF(AX516&lt;=HORAS!$B$116,0.25,IF(AX516&lt;=HORAS!$B$117,0.5,IF(AX516&lt;=HORAS!$B$114,0.75,1))))</f>
        <v>0</v>
      </c>
      <c r="AZ516" s="67">
        <f t="shared" si="253"/>
        <v>0</v>
      </c>
      <c r="BA516" s="67"/>
    </row>
    <row r="517" spans="1:53" s="72" customFormat="1" hidden="1" x14ac:dyDescent="0.2">
      <c r="A517" s="64"/>
      <c r="B517" s="64"/>
      <c r="C517" s="61"/>
      <c r="D517" s="62"/>
      <c r="E517" s="64"/>
      <c r="F517" s="66">
        <f>IF(G517=1,0,IF(E517&gt;HORAS!$B$96,E517-HORAS!$B$96,))</f>
        <v>0</v>
      </c>
      <c r="G517" s="67">
        <f t="shared" si="227"/>
        <v>0</v>
      </c>
      <c r="H517" s="67">
        <f>IF(D517&gt;=HORAS!$B$103,1,0)</f>
        <v>0</v>
      </c>
      <c r="I517" s="68">
        <f t="shared" si="228"/>
        <v>0</v>
      </c>
      <c r="J517" s="68">
        <f>IF(I517&lt;=HORAS!$B$115,0,IF(I517&lt;=HORAS!$B$116,0.25,IF(I517&lt;=HORAS!$B$117,0.5,IF(I517&lt;=HORAS!$B$114,0.75,1))))</f>
        <v>0</v>
      </c>
      <c r="K517" s="69">
        <f>IF(G517=1,0,IF(E517&gt;HORAS!$B$97,E517-HORAS!$B$97,0))</f>
        <v>0</v>
      </c>
      <c r="L517" s="68">
        <f t="shared" si="229"/>
        <v>0</v>
      </c>
      <c r="M517" s="68">
        <f t="shared" si="230"/>
        <v>0</v>
      </c>
      <c r="N517" s="67">
        <f t="shared" si="231"/>
        <v>0</v>
      </c>
      <c r="O517" s="67">
        <f>IF(E517&lt;HORAS!$B$97,J517,0)</f>
        <v>0</v>
      </c>
      <c r="P517" s="67">
        <f t="shared" si="232"/>
        <v>0</v>
      </c>
      <c r="Q517" s="67">
        <f>IF(E517&gt;HORAS!$B$97,J517,0)</f>
        <v>0</v>
      </c>
      <c r="R517" s="67">
        <f t="shared" si="254"/>
        <v>0</v>
      </c>
      <c r="S517" s="67">
        <f t="shared" si="234"/>
        <v>0</v>
      </c>
      <c r="T517" s="67"/>
      <c r="U517" s="67">
        <f t="shared" si="235"/>
        <v>6</v>
      </c>
      <c r="V517" s="70" t="e">
        <f>VLOOKUP(C517,HORAS!$A$120:$A$137,1,FALSE)</f>
        <v>#N/A</v>
      </c>
      <c r="W517" s="67" t="b">
        <f t="shared" si="236"/>
        <v>1</v>
      </c>
      <c r="X517" s="59">
        <f t="shared" si="237"/>
        <v>0</v>
      </c>
      <c r="Y517" s="71">
        <f t="shared" si="238"/>
        <v>0</v>
      </c>
      <c r="Z517" s="71">
        <f t="shared" si="239"/>
        <v>0</v>
      </c>
      <c r="AA517" s="67">
        <f t="shared" si="240"/>
        <v>0</v>
      </c>
      <c r="AB517" s="67">
        <f t="shared" si="241"/>
        <v>0</v>
      </c>
      <c r="AC517" s="69">
        <f>IF(U517=7,IF(E517&gt;HORAS!$B$97,E517-HORAS!$B$97,0),IF(W517=FALSE,IF(E517&gt;HORAS!$B$97,E517-HORAS!$B$97,0),0))</f>
        <v>0</v>
      </c>
      <c r="AD517" s="71">
        <f t="shared" si="242"/>
        <v>0</v>
      </c>
      <c r="AE517" s="71">
        <f t="shared" si="243"/>
        <v>0</v>
      </c>
      <c r="AF517" s="68">
        <f>IF(AE517&lt;=HORAS!$B$115,0,IF(AE517&lt;=HORAS!$B$116,0.25,IF(AE517&lt;=HORAS!$B$117,0.5,IF(AE517&lt;=HORAS!$B$114,0.75,1))))</f>
        <v>0</v>
      </c>
      <c r="AG517" s="67">
        <f t="shared" si="244"/>
        <v>0</v>
      </c>
      <c r="AH517" s="67">
        <f>IF(AA517&gt;=8,IF(E517&lt;HORAS!$B$97,AF517,0),0)</f>
        <v>0</v>
      </c>
      <c r="AI517" s="67">
        <f>IF(E517&gt;=HORAS!$B$97,AF517,0)</f>
        <v>0</v>
      </c>
      <c r="AJ517" s="67">
        <f t="shared" si="233"/>
        <v>0</v>
      </c>
      <c r="AK517" s="67">
        <f t="shared" si="233"/>
        <v>0</v>
      </c>
      <c r="AL517" s="71">
        <f t="shared" si="245"/>
        <v>0</v>
      </c>
      <c r="AN517" s="59">
        <f t="shared" si="246"/>
        <v>0</v>
      </c>
      <c r="AO517" s="58">
        <f>IF(H517=1,IF(D517&lt;HORAS!$B$104,HORAS!$D$104-HORAS!$B$104,HORAS!$D$104-D517),0)</f>
        <v>0</v>
      </c>
      <c r="AP517" s="58">
        <f>IF(H517=1,IF(E517&gt;HORAS!$C$104,HORAS!$C$104,E517),0)</f>
        <v>0</v>
      </c>
      <c r="AQ517" s="58">
        <f t="shared" si="247"/>
        <v>0</v>
      </c>
      <c r="AR517" s="72">
        <f t="shared" si="248"/>
        <v>0</v>
      </c>
      <c r="AS517" s="72">
        <f t="shared" si="249"/>
        <v>0</v>
      </c>
      <c r="AT517" s="68">
        <f>IF(AS517&lt;=HORAS!$B$115,0,IF(AS517&lt;=HORAS!$B$116,0.25,IF(AS517&lt;=HORAS!$B$117,0.5,IF(AS517&lt;=HORAS!$B$114,0.75,1))))</f>
        <v>0</v>
      </c>
      <c r="AU517" s="67">
        <f t="shared" si="250"/>
        <v>0</v>
      </c>
      <c r="AV517" s="59">
        <f>IF(H517=1,IF(E517&gt;HORAS!$C$104,E517-HORAS!$C$104),0)</f>
        <v>0</v>
      </c>
      <c r="AW517" s="67">
        <f t="shared" si="251"/>
        <v>0</v>
      </c>
      <c r="AX517" s="67">
        <f t="shared" si="252"/>
        <v>0</v>
      </c>
      <c r="AY517" s="68">
        <f>IF(AX517&lt;=HORAS!$B$115,0,IF(AX517&lt;=HORAS!$B$116,0.25,IF(AX517&lt;=HORAS!$B$117,0.5,IF(AX517&lt;=HORAS!$B$114,0.75,1))))</f>
        <v>0</v>
      </c>
      <c r="AZ517" s="67">
        <f t="shared" si="253"/>
        <v>0</v>
      </c>
      <c r="BA517" s="67"/>
    </row>
    <row r="518" spans="1:53" s="72" customFormat="1" hidden="1" x14ac:dyDescent="0.2">
      <c r="A518" s="64"/>
      <c r="B518" s="64"/>
      <c r="C518" s="61"/>
      <c r="D518" s="62"/>
      <c r="E518" s="59"/>
      <c r="F518" s="66">
        <f>IF(G518=1,0,IF(E518&gt;HORAS!$B$96,E518-HORAS!$B$96,))</f>
        <v>0</v>
      </c>
      <c r="G518" s="67">
        <f t="shared" si="227"/>
        <v>0</v>
      </c>
      <c r="H518" s="67">
        <f>IF(D518&gt;=HORAS!$B$103,1,0)</f>
        <v>0</v>
      </c>
      <c r="I518" s="68">
        <f t="shared" si="228"/>
        <v>0</v>
      </c>
      <c r="J518" s="68">
        <f>IF(I518&lt;=HORAS!$B$115,0,IF(I518&lt;=HORAS!$B$116,0.25,IF(I518&lt;=HORAS!$B$117,0.5,IF(I518&lt;=HORAS!$B$114,0.75,1))))</f>
        <v>0</v>
      </c>
      <c r="K518" s="69">
        <f>IF(G518=1,0,IF(E518&gt;HORAS!$B$97,E518-HORAS!$B$97,0))</f>
        <v>0</v>
      </c>
      <c r="L518" s="68">
        <f t="shared" si="229"/>
        <v>0</v>
      </c>
      <c r="M518" s="68">
        <f t="shared" si="230"/>
        <v>0</v>
      </c>
      <c r="N518" s="67">
        <f t="shared" si="231"/>
        <v>0</v>
      </c>
      <c r="O518" s="67">
        <f>IF(E518&lt;HORAS!$B$97,J518,0)</f>
        <v>0</v>
      </c>
      <c r="P518" s="67">
        <f t="shared" si="232"/>
        <v>0</v>
      </c>
      <c r="Q518" s="67">
        <f>IF(E518&gt;HORAS!$B$97,J518,0)</f>
        <v>0</v>
      </c>
      <c r="R518" s="67">
        <f t="shared" si="254"/>
        <v>0</v>
      </c>
      <c r="S518" s="67">
        <f t="shared" si="234"/>
        <v>0</v>
      </c>
      <c r="T518" s="67"/>
      <c r="U518" s="67">
        <f t="shared" si="235"/>
        <v>6</v>
      </c>
      <c r="V518" s="70" t="e">
        <f>VLOOKUP(C518,HORAS!$A$120:$A$137,1,FALSE)</f>
        <v>#N/A</v>
      </c>
      <c r="W518" s="67" t="b">
        <f t="shared" si="236"/>
        <v>1</v>
      </c>
      <c r="X518" s="59">
        <f t="shared" si="237"/>
        <v>0</v>
      </c>
      <c r="Y518" s="71">
        <f t="shared" si="238"/>
        <v>0</v>
      </c>
      <c r="Z518" s="71">
        <f t="shared" si="239"/>
        <v>0</v>
      </c>
      <c r="AA518" s="67">
        <f t="shared" si="240"/>
        <v>0</v>
      </c>
      <c r="AB518" s="67">
        <f t="shared" si="241"/>
        <v>0</v>
      </c>
      <c r="AC518" s="69">
        <f>IF(U518=7,IF(E518&gt;HORAS!$B$97,E518-HORAS!$B$97,0),IF(W518=FALSE,IF(E518&gt;HORAS!$B$97,E518-HORAS!$B$97,0),0))</f>
        <v>0</v>
      </c>
      <c r="AD518" s="71">
        <f t="shared" si="242"/>
        <v>0</v>
      </c>
      <c r="AE518" s="71">
        <f t="shared" si="243"/>
        <v>0</v>
      </c>
      <c r="AF518" s="68">
        <f>IF(AE518&lt;=HORAS!$B$115,0,IF(AE518&lt;=HORAS!$B$116,0.25,IF(AE518&lt;=HORAS!$B$117,0.5,IF(AE518&lt;=HORAS!$B$114,0.75,1))))</f>
        <v>0</v>
      </c>
      <c r="AG518" s="67">
        <f t="shared" si="244"/>
        <v>0</v>
      </c>
      <c r="AH518" s="67">
        <f>IF(AA518&gt;=8,IF(E518&lt;HORAS!$B$97,AF518,0),0)</f>
        <v>0</v>
      </c>
      <c r="AI518" s="67">
        <f>IF(E518&gt;=HORAS!$B$97,AF518,0)</f>
        <v>0</v>
      </c>
      <c r="AJ518" s="67">
        <f t="shared" si="233"/>
        <v>0</v>
      </c>
      <c r="AK518" s="67">
        <f t="shared" si="233"/>
        <v>0</v>
      </c>
      <c r="AL518" s="71">
        <f t="shared" si="245"/>
        <v>0</v>
      </c>
      <c r="AN518" s="59">
        <f t="shared" si="246"/>
        <v>0</v>
      </c>
      <c r="AO518" s="58">
        <f>IF(H518=1,IF(D518&lt;HORAS!$B$104,HORAS!$D$104-HORAS!$B$104,HORAS!$D$104-D518),0)</f>
        <v>0</v>
      </c>
      <c r="AP518" s="58">
        <f>IF(H518=1,IF(E518&gt;HORAS!$C$104,HORAS!$C$104,E518),0)</f>
        <v>0</v>
      </c>
      <c r="AQ518" s="58">
        <f t="shared" si="247"/>
        <v>0</v>
      </c>
      <c r="AR518" s="72">
        <f t="shared" si="248"/>
        <v>0</v>
      </c>
      <c r="AS518" s="72">
        <f t="shared" si="249"/>
        <v>0</v>
      </c>
      <c r="AT518" s="68">
        <f>IF(AS518&lt;=HORAS!$B$115,0,IF(AS518&lt;=HORAS!$B$116,0.25,IF(AS518&lt;=HORAS!$B$117,0.5,IF(AS518&lt;=HORAS!$B$114,0.75,1))))</f>
        <v>0</v>
      </c>
      <c r="AU518" s="67">
        <f t="shared" si="250"/>
        <v>0</v>
      </c>
      <c r="AV518" s="59">
        <f>IF(H518=1,IF(E518&gt;HORAS!$C$104,E518-HORAS!$C$104),0)</f>
        <v>0</v>
      </c>
      <c r="AW518" s="67">
        <f t="shared" si="251"/>
        <v>0</v>
      </c>
      <c r="AX518" s="67">
        <f t="shared" si="252"/>
        <v>0</v>
      </c>
      <c r="AY518" s="68">
        <f>IF(AX518&lt;=HORAS!$B$115,0,IF(AX518&lt;=HORAS!$B$116,0.25,IF(AX518&lt;=HORAS!$B$117,0.5,IF(AX518&lt;=HORAS!$B$114,0.75,1))))</f>
        <v>0</v>
      </c>
      <c r="AZ518" s="67">
        <f t="shared" si="253"/>
        <v>0</v>
      </c>
      <c r="BA518" s="67"/>
    </row>
    <row r="519" spans="1:53" s="72" customFormat="1" hidden="1" x14ac:dyDescent="0.2">
      <c r="A519" s="64"/>
      <c r="B519" s="64"/>
      <c r="C519" s="61"/>
      <c r="D519" s="62"/>
      <c r="E519" s="59"/>
      <c r="F519" s="66">
        <f>IF(G519=1,0,IF(E519&gt;HORAS!$B$96,E519-HORAS!$B$96,))</f>
        <v>0</v>
      </c>
      <c r="G519" s="67">
        <f t="shared" si="227"/>
        <v>0</v>
      </c>
      <c r="H519" s="67">
        <f>IF(D519&gt;=HORAS!$B$103,1,0)</f>
        <v>0</v>
      </c>
      <c r="I519" s="68">
        <f t="shared" si="228"/>
        <v>0</v>
      </c>
      <c r="J519" s="68">
        <f>IF(I519&lt;=HORAS!$B$115,0,IF(I519&lt;=HORAS!$B$116,0.25,IF(I519&lt;=HORAS!$B$117,0.5,IF(I519&lt;=HORAS!$B$114,0.75,1))))</f>
        <v>0</v>
      </c>
      <c r="K519" s="69">
        <f>IF(G519=1,0,IF(E519&gt;HORAS!$B$97,E519-HORAS!$B$97,0))</f>
        <v>0</v>
      </c>
      <c r="L519" s="68">
        <f t="shared" si="229"/>
        <v>0</v>
      </c>
      <c r="M519" s="68">
        <f t="shared" si="230"/>
        <v>0</v>
      </c>
      <c r="N519" s="67">
        <f t="shared" si="231"/>
        <v>0</v>
      </c>
      <c r="O519" s="67">
        <f>IF(E519&lt;HORAS!$B$97,J519,0)</f>
        <v>0</v>
      </c>
      <c r="P519" s="67">
        <f t="shared" si="232"/>
        <v>0</v>
      </c>
      <c r="Q519" s="67">
        <f>IF(E519&gt;HORAS!$B$97,J519,0)</f>
        <v>0</v>
      </c>
      <c r="R519" s="67">
        <f t="shared" si="254"/>
        <v>0</v>
      </c>
      <c r="S519" s="67">
        <f t="shared" si="234"/>
        <v>0</v>
      </c>
      <c r="T519" s="67"/>
      <c r="U519" s="67">
        <f t="shared" si="235"/>
        <v>6</v>
      </c>
      <c r="V519" s="70" t="e">
        <f>VLOOKUP(C519,HORAS!$A$120:$A$137,1,FALSE)</f>
        <v>#N/A</v>
      </c>
      <c r="W519" s="67" t="b">
        <f t="shared" si="236"/>
        <v>1</v>
      </c>
      <c r="X519" s="59">
        <f t="shared" si="237"/>
        <v>0</v>
      </c>
      <c r="Y519" s="71">
        <f t="shared" si="238"/>
        <v>0</v>
      </c>
      <c r="Z519" s="71">
        <f t="shared" si="239"/>
        <v>0</v>
      </c>
      <c r="AA519" s="67">
        <f t="shared" si="240"/>
        <v>0</v>
      </c>
      <c r="AB519" s="67">
        <f t="shared" si="241"/>
        <v>0</v>
      </c>
      <c r="AC519" s="69">
        <f>IF(U519=7,IF(E519&gt;HORAS!$B$97,E519-HORAS!$B$97,0),IF(W519=FALSE,IF(E519&gt;HORAS!$B$97,E519-HORAS!$B$97,0),0))</f>
        <v>0</v>
      </c>
      <c r="AD519" s="71">
        <f t="shared" si="242"/>
        <v>0</v>
      </c>
      <c r="AE519" s="71">
        <f t="shared" si="243"/>
        <v>0</v>
      </c>
      <c r="AF519" s="68">
        <f>IF(AE519&lt;=HORAS!$B$115,0,IF(AE519&lt;=HORAS!$B$116,0.25,IF(AE519&lt;=HORAS!$B$117,0.5,IF(AE519&lt;=HORAS!$B$114,0.75,1))))</f>
        <v>0</v>
      </c>
      <c r="AG519" s="67">
        <f t="shared" si="244"/>
        <v>0</v>
      </c>
      <c r="AH519" s="67">
        <f>IF(AA519&gt;=8,IF(E519&lt;HORAS!$B$97,AF519,0),0)</f>
        <v>0</v>
      </c>
      <c r="AI519" s="67">
        <f>IF(E519&gt;=HORAS!$B$97,AF519,0)</f>
        <v>0</v>
      </c>
      <c r="AJ519" s="67">
        <f t="shared" si="233"/>
        <v>0</v>
      </c>
      <c r="AK519" s="67">
        <f t="shared" si="233"/>
        <v>0</v>
      </c>
      <c r="AL519" s="71">
        <f t="shared" si="245"/>
        <v>0</v>
      </c>
      <c r="AN519" s="59">
        <f t="shared" si="246"/>
        <v>0</v>
      </c>
      <c r="AO519" s="58">
        <f>IF(H519=1,IF(D519&lt;HORAS!$B$104,HORAS!$D$104-HORAS!$B$104,HORAS!$D$104-D519),0)</f>
        <v>0</v>
      </c>
      <c r="AP519" s="58">
        <f>IF(H519=1,IF(E519&gt;HORAS!$C$104,HORAS!$C$104,E519),0)</f>
        <v>0</v>
      </c>
      <c r="AQ519" s="58">
        <f t="shared" si="247"/>
        <v>0</v>
      </c>
      <c r="AR519" s="72">
        <f t="shared" si="248"/>
        <v>0</v>
      </c>
      <c r="AS519" s="72">
        <f t="shared" si="249"/>
        <v>0</v>
      </c>
      <c r="AT519" s="68">
        <f>IF(AS519&lt;=HORAS!$B$115,0,IF(AS519&lt;=HORAS!$B$116,0.25,IF(AS519&lt;=HORAS!$B$117,0.5,IF(AS519&lt;=HORAS!$B$114,0.75,1))))</f>
        <v>0</v>
      </c>
      <c r="AU519" s="67">
        <f t="shared" si="250"/>
        <v>0</v>
      </c>
      <c r="AV519" s="59">
        <f>IF(H519=1,IF(E519&gt;HORAS!$C$104,E519-HORAS!$C$104),0)</f>
        <v>0</v>
      </c>
      <c r="AW519" s="67">
        <f t="shared" si="251"/>
        <v>0</v>
      </c>
      <c r="AX519" s="67">
        <f t="shared" si="252"/>
        <v>0</v>
      </c>
      <c r="AY519" s="68">
        <f>IF(AX519&lt;=HORAS!$B$115,0,IF(AX519&lt;=HORAS!$B$116,0.25,IF(AX519&lt;=HORAS!$B$117,0.5,IF(AX519&lt;=HORAS!$B$114,0.75,1))))</f>
        <v>0</v>
      </c>
      <c r="AZ519" s="67">
        <f t="shared" si="253"/>
        <v>0</v>
      </c>
      <c r="BA519" s="67"/>
    </row>
    <row r="520" spans="1:53" s="72" customFormat="1" hidden="1" x14ac:dyDescent="0.2">
      <c r="A520" s="64"/>
      <c r="B520" s="64"/>
      <c r="C520" s="61"/>
      <c r="D520" s="62"/>
      <c r="E520" s="59"/>
      <c r="F520" s="66">
        <f>IF(G520=1,0,IF(E520&gt;HORAS!$B$96,E520-HORAS!$B$96,))</f>
        <v>0</v>
      </c>
      <c r="G520" s="67">
        <f t="shared" si="227"/>
        <v>0</v>
      </c>
      <c r="H520" s="67">
        <f>IF(D520&gt;=HORAS!$B$103,1,0)</f>
        <v>0</v>
      </c>
      <c r="I520" s="68">
        <f t="shared" si="228"/>
        <v>0</v>
      </c>
      <c r="J520" s="68">
        <f>IF(I520&lt;=HORAS!$B$115,0,IF(I520&lt;=HORAS!$B$116,0.25,IF(I520&lt;=HORAS!$B$117,0.5,IF(I520&lt;=HORAS!$B$114,0.75,1))))</f>
        <v>0</v>
      </c>
      <c r="K520" s="69">
        <f>IF(G520=1,0,IF(E520&gt;HORAS!$B$97,E520-HORAS!$B$97,0))</f>
        <v>0</v>
      </c>
      <c r="L520" s="68">
        <f t="shared" si="229"/>
        <v>0</v>
      </c>
      <c r="M520" s="68">
        <f t="shared" si="230"/>
        <v>0</v>
      </c>
      <c r="N520" s="67">
        <f t="shared" si="231"/>
        <v>0</v>
      </c>
      <c r="O520" s="67">
        <f>IF(E520&lt;HORAS!$B$97,J520,0)</f>
        <v>0</v>
      </c>
      <c r="P520" s="67">
        <f t="shared" si="232"/>
        <v>0</v>
      </c>
      <c r="Q520" s="67">
        <f>IF(E520&gt;HORAS!$B$97,J520,0)</f>
        <v>0</v>
      </c>
      <c r="R520" s="67">
        <f t="shared" si="254"/>
        <v>0</v>
      </c>
      <c r="S520" s="67">
        <f t="shared" si="234"/>
        <v>0</v>
      </c>
      <c r="T520" s="67"/>
      <c r="U520" s="67">
        <f t="shared" si="235"/>
        <v>6</v>
      </c>
      <c r="V520" s="70" t="e">
        <f>VLOOKUP(C520,HORAS!$A$120:$A$137,1,FALSE)</f>
        <v>#N/A</v>
      </c>
      <c r="W520" s="67" t="b">
        <f t="shared" si="236"/>
        <v>1</v>
      </c>
      <c r="X520" s="59">
        <f t="shared" si="237"/>
        <v>0</v>
      </c>
      <c r="Y520" s="71">
        <f t="shared" si="238"/>
        <v>0</v>
      </c>
      <c r="Z520" s="71">
        <f t="shared" si="239"/>
        <v>0</v>
      </c>
      <c r="AA520" s="67">
        <f t="shared" si="240"/>
        <v>0</v>
      </c>
      <c r="AB520" s="67">
        <f t="shared" si="241"/>
        <v>0</v>
      </c>
      <c r="AC520" s="69">
        <f>IF(U520=7,IF(E520&gt;HORAS!$B$97,E520-HORAS!$B$97,0),IF(W520=FALSE,IF(E520&gt;HORAS!$B$97,E520-HORAS!$B$97,0),0))</f>
        <v>0</v>
      </c>
      <c r="AD520" s="71">
        <f t="shared" si="242"/>
        <v>0</v>
      </c>
      <c r="AE520" s="71">
        <f t="shared" si="243"/>
        <v>0</v>
      </c>
      <c r="AF520" s="68">
        <f>IF(AE520&lt;=HORAS!$B$115,0,IF(AE520&lt;=HORAS!$B$116,0.25,IF(AE520&lt;=HORAS!$B$117,0.5,IF(AE520&lt;=HORAS!$B$114,0.75,1))))</f>
        <v>0</v>
      </c>
      <c r="AG520" s="67">
        <f t="shared" si="244"/>
        <v>0</v>
      </c>
      <c r="AH520" s="67">
        <f>IF(AA520&gt;=8,IF(E520&lt;HORAS!$B$97,AF520,0),0)</f>
        <v>0</v>
      </c>
      <c r="AI520" s="67">
        <f>IF(E520&gt;=HORAS!$B$97,AF520,0)</f>
        <v>0</v>
      </c>
      <c r="AJ520" s="67">
        <f t="shared" si="233"/>
        <v>0</v>
      </c>
      <c r="AK520" s="67">
        <f t="shared" si="233"/>
        <v>0</v>
      </c>
      <c r="AL520" s="71">
        <f t="shared" si="245"/>
        <v>0</v>
      </c>
      <c r="AN520" s="59">
        <f t="shared" si="246"/>
        <v>0</v>
      </c>
      <c r="AO520" s="58">
        <f>IF(H520=1,IF(D520&lt;HORAS!$B$104,HORAS!$D$104-HORAS!$B$104,HORAS!$D$104-D520),0)</f>
        <v>0</v>
      </c>
      <c r="AP520" s="58">
        <f>IF(H520=1,IF(E520&gt;HORAS!$C$104,HORAS!$C$104,E520),0)</f>
        <v>0</v>
      </c>
      <c r="AQ520" s="58">
        <f t="shared" si="247"/>
        <v>0</v>
      </c>
      <c r="AR520" s="72">
        <f t="shared" si="248"/>
        <v>0</v>
      </c>
      <c r="AS520" s="72">
        <f t="shared" si="249"/>
        <v>0</v>
      </c>
      <c r="AT520" s="68">
        <f>IF(AS520&lt;=HORAS!$B$115,0,IF(AS520&lt;=HORAS!$B$116,0.25,IF(AS520&lt;=HORAS!$B$117,0.5,IF(AS520&lt;=HORAS!$B$114,0.75,1))))</f>
        <v>0</v>
      </c>
      <c r="AU520" s="67">
        <f t="shared" si="250"/>
        <v>0</v>
      </c>
      <c r="AV520" s="59">
        <f>IF(H520=1,IF(E520&gt;HORAS!$C$104,E520-HORAS!$C$104),0)</f>
        <v>0</v>
      </c>
      <c r="AW520" s="67">
        <f t="shared" si="251"/>
        <v>0</v>
      </c>
      <c r="AX520" s="67">
        <f t="shared" si="252"/>
        <v>0</v>
      </c>
      <c r="AY520" s="68">
        <f>IF(AX520&lt;=HORAS!$B$115,0,IF(AX520&lt;=HORAS!$B$116,0.25,IF(AX520&lt;=HORAS!$B$117,0.5,IF(AX520&lt;=HORAS!$B$114,0.75,1))))</f>
        <v>0</v>
      </c>
      <c r="AZ520" s="67">
        <f t="shared" si="253"/>
        <v>0</v>
      </c>
      <c r="BA520" s="67"/>
    </row>
    <row r="521" spans="1:53" s="72" customFormat="1" hidden="1" x14ac:dyDescent="0.2">
      <c r="A521" s="64"/>
      <c r="B521" s="64"/>
      <c r="C521" s="61"/>
      <c r="D521" s="62"/>
      <c r="E521" s="59"/>
      <c r="F521" s="66">
        <f>IF(G521=1,0,IF(E521&gt;HORAS!$B$96,E521-HORAS!$B$96,))</f>
        <v>0</v>
      </c>
      <c r="G521" s="67">
        <f t="shared" si="227"/>
        <v>0</v>
      </c>
      <c r="H521" s="67">
        <f>IF(D521&gt;=HORAS!$B$103,1,0)</f>
        <v>0</v>
      </c>
      <c r="I521" s="68">
        <f t="shared" si="228"/>
        <v>0</v>
      </c>
      <c r="J521" s="68">
        <f>IF(I521&lt;=HORAS!$B$115,0,IF(I521&lt;=HORAS!$B$116,0.25,IF(I521&lt;=HORAS!$B$117,0.5,IF(I521&lt;=HORAS!$B$114,0.75,1))))</f>
        <v>0</v>
      </c>
      <c r="K521" s="69">
        <f>IF(G521=1,0,IF(E521&gt;HORAS!$B$97,E521-HORAS!$B$97,0))</f>
        <v>0</v>
      </c>
      <c r="L521" s="68">
        <f t="shared" si="229"/>
        <v>0</v>
      </c>
      <c r="M521" s="68">
        <f t="shared" si="230"/>
        <v>0</v>
      </c>
      <c r="N521" s="67">
        <f t="shared" si="231"/>
        <v>0</v>
      </c>
      <c r="O521" s="67">
        <f>IF(E521&lt;HORAS!$B$97,J521,0)</f>
        <v>0</v>
      </c>
      <c r="P521" s="67">
        <f t="shared" si="232"/>
        <v>0</v>
      </c>
      <c r="Q521" s="67">
        <f>IF(E521&gt;HORAS!$B$97,J521,0)</f>
        <v>0</v>
      </c>
      <c r="R521" s="67">
        <f t="shared" si="254"/>
        <v>0</v>
      </c>
      <c r="S521" s="67">
        <f t="shared" si="234"/>
        <v>0</v>
      </c>
      <c r="T521" s="67"/>
      <c r="U521" s="67">
        <f t="shared" si="235"/>
        <v>6</v>
      </c>
      <c r="V521" s="70" t="e">
        <f>VLOOKUP(C521,HORAS!$A$120:$A$137,1,FALSE)</f>
        <v>#N/A</v>
      </c>
      <c r="W521" s="67" t="b">
        <f t="shared" si="236"/>
        <v>1</v>
      </c>
      <c r="X521" s="59">
        <f t="shared" si="237"/>
        <v>0</v>
      </c>
      <c r="Y521" s="71">
        <f t="shared" si="238"/>
        <v>0</v>
      </c>
      <c r="Z521" s="71">
        <f t="shared" si="239"/>
        <v>0</v>
      </c>
      <c r="AA521" s="67">
        <f t="shared" si="240"/>
        <v>0</v>
      </c>
      <c r="AB521" s="67">
        <f t="shared" si="241"/>
        <v>0</v>
      </c>
      <c r="AC521" s="69">
        <f>IF(U521=7,IF(E521&gt;HORAS!$B$97,E521-HORAS!$B$97,0),IF(W521=FALSE,IF(E521&gt;HORAS!$B$97,E521-HORAS!$B$97,0),0))</f>
        <v>0</v>
      </c>
      <c r="AD521" s="71">
        <f t="shared" si="242"/>
        <v>0</v>
      </c>
      <c r="AE521" s="71">
        <f t="shared" si="243"/>
        <v>0</v>
      </c>
      <c r="AF521" s="68">
        <f>IF(AE521&lt;=HORAS!$B$115,0,IF(AE521&lt;=HORAS!$B$116,0.25,IF(AE521&lt;=HORAS!$B$117,0.5,IF(AE521&lt;=HORAS!$B$114,0.75,1))))</f>
        <v>0</v>
      </c>
      <c r="AG521" s="67">
        <f t="shared" si="244"/>
        <v>0</v>
      </c>
      <c r="AH521" s="67">
        <f>IF(AA521&gt;=8,IF(E521&lt;HORAS!$B$97,AF521,0),0)</f>
        <v>0</v>
      </c>
      <c r="AI521" s="67">
        <f>IF(E521&gt;=HORAS!$B$97,AF521,0)</f>
        <v>0</v>
      </c>
      <c r="AJ521" s="67">
        <f t="shared" si="233"/>
        <v>0</v>
      </c>
      <c r="AK521" s="67">
        <f t="shared" si="233"/>
        <v>0</v>
      </c>
      <c r="AL521" s="71">
        <f t="shared" si="245"/>
        <v>0</v>
      </c>
      <c r="AN521" s="59">
        <f t="shared" si="246"/>
        <v>0</v>
      </c>
      <c r="AO521" s="58">
        <f>IF(H521=1,IF(D521&lt;HORAS!$B$104,HORAS!$D$104-HORAS!$B$104,HORAS!$D$104-D521),0)</f>
        <v>0</v>
      </c>
      <c r="AP521" s="58">
        <f>IF(H521=1,IF(E521&gt;HORAS!$C$104,HORAS!$C$104,E521),0)</f>
        <v>0</v>
      </c>
      <c r="AQ521" s="58">
        <f t="shared" si="247"/>
        <v>0</v>
      </c>
      <c r="AR521" s="72">
        <f t="shared" si="248"/>
        <v>0</v>
      </c>
      <c r="AS521" s="72">
        <f t="shared" si="249"/>
        <v>0</v>
      </c>
      <c r="AT521" s="68">
        <f>IF(AS521&lt;=HORAS!$B$115,0,IF(AS521&lt;=HORAS!$B$116,0.25,IF(AS521&lt;=HORAS!$B$117,0.5,IF(AS521&lt;=HORAS!$B$114,0.75,1))))</f>
        <v>0</v>
      </c>
      <c r="AU521" s="67">
        <f t="shared" si="250"/>
        <v>0</v>
      </c>
      <c r="AV521" s="59">
        <f>IF(H521=1,IF(E521&gt;HORAS!$C$104,E521-HORAS!$C$104),0)</f>
        <v>0</v>
      </c>
      <c r="AW521" s="67">
        <f t="shared" si="251"/>
        <v>0</v>
      </c>
      <c r="AX521" s="67">
        <f t="shared" si="252"/>
        <v>0</v>
      </c>
      <c r="AY521" s="68">
        <f>IF(AX521&lt;=HORAS!$B$115,0,IF(AX521&lt;=HORAS!$B$116,0.25,IF(AX521&lt;=HORAS!$B$117,0.5,IF(AX521&lt;=HORAS!$B$114,0.75,1))))</f>
        <v>0</v>
      </c>
      <c r="AZ521" s="67">
        <f t="shared" si="253"/>
        <v>0</v>
      </c>
      <c r="BA521" s="67"/>
    </row>
    <row r="522" spans="1:53" s="72" customFormat="1" hidden="1" x14ac:dyDescent="0.2">
      <c r="A522" s="64"/>
      <c r="B522" s="64"/>
      <c r="C522" s="61"/>
      <c r="D522" s="62"/>
      <c r="E522" s="59"/>
      <c r="F522" s="66">
        <f>IF(G522=1,0,IF(E522&gt;HORAS!$B$96,E522-HORAS!$B$96,))</f>
        <v>0</v>
      </c>
      <c r="G522" s="67">
        <f t="shared" si="227"/>
        <v>0</v>
      </c>
      <c r="H522" s="67">
        <f>IF(D522&gt;=HORAS!$B$103,1,0)</f>
        <v>0</v>
      </c>
      <c r="I522" s="68">
        <f t="shared" si="228"/>
        <v>0</v>
      </c>
      <c r="J522" s="68">
        <f>IF(I522&lt;=HORAS!$B$115,0,IF(I522&lt;=HORAS!$B$116,0.25,IF(I522&lt;=HORAS!$B$117,0.5,IF(I522&lt;=HORAS!$B$114,0.75,1))))</f>
        <v>0</v>
      </c>
      <c r="K522" s="69">
        <f>IF(G522=1,0,IF(E522&gt;HORAS!$B$97,E522-HORAS!$B$97,0))</f>
        <v>0</v>
      </c>
      <c r="L522" s="68">
        <f t="shared" si="229"/>
        <v>0</v>
      </c>
      <c r="M522" s="68">
        <f t="shared" si="230"/>
        <v>0</v>
      </c>
      <c r="N522" s="67">
        <f t="shared" si="231"/>
        <v>0</v>
      </c>
      <c r="O522" s="67">
        <f>IF(E522&lt;HORAS!$B$97,J522,0)</f>
        <v>0</v>
      </c>
      <c r="P522" s="67">
        <f t="shared" si="232"/>
        <v>0</v>
      </c>
      <c r="Q522" s="67">
        <f>IF(E522&gt;HORAS!$B$97,J522,0)</f>
        <v>0</v>
      </c>
      <c r="R522" s="67">
        <f t="shared" si="254"/>
        <v>0</v>
      </c>
      <c r="S522" s="67">
        <f t="shared" si="234"/>
        <v>0</v>
      </c>
      <c r="T522" s="67"/>
      <c r="U522" s="67">
        <f t="shared" si="235"/>
        <v>6</v>
      </c>
      <c r="V522" s="70" t="e">
        <f>VLOOKUP(C522,HORAS!$A$120:$A$137,1,FALSE)</f>
        <v>#N/A</v>
      </c>
      <c r="W522" s="67" t="b">
        <f t="shared" si="236"/>
        <v>1</v>
      </c>
      <c r="X522" s="59">
        <f t="shared" si="237"/>
        <v>0</v>
      </c>
      <c r="Y522" s="71">
        <f t="shared" si="238"/>
        <v>0</v>
      </c>
      <c r="Z522" s="71">
        <f t="shared" si="239"/>
        <v>0</v>
      </c>
      <c r="AA522" s="67">
        <f t="shared" si="240"/>
        <v>0</v>
      </c>
      <c r="AB522" s="67">
        <f t="shared" si="241"/>
        <v>0</v>
      </c>
      <c r="AC522" s="69">
        <f>IF(U522=7,IF(E522&gt;HORAS!$B$97,E522-HORAS!$B$97,0),IF(W522=FALSE,IF(E522&gt;HORAS!$B$97,E522-HORAS!$B$97,0),0))</f>
        <v>0</v>
      </c>
      <c r="AD522" s="71">
        <f t="shared" si="242"/>
        <v>0</v>
      </c>
      <c r="AE522" s="71">
        <f t="shared" si="243"/>
        <v>0</v>
      </c>
      <c r="AF522" s="68">
        <f>IF(AE522&lt;=HORAS!$B$115,0,IF(AE522&lt;=HORAS!$B$116,0.25,IF(AE522&lt;=HORAS!$B$117,0.5,IF(AE522&lt;=HORAS!$B$114,0.75,1))))</f>
        <v>0</v>
      </c>
      <c r="AG522" s="67">
        <f t="shared" si="244"/>
        <v>0</v>
      </c>
      <c r="AH522" s="67">
        <f>IF(AA522&gt;=8,IF(E522&lt;HORAS!$B$97,AF522,0),0)</f>
        <v>0</v>
      </c>
      <c r="AI522" s="67">
        <f>IF(E522&gt;=HORAS!$B$97,AF522,0)</f>
        <v>0</v>
      </c>
      <c r="AJ522" s="67">
        <f t="shared" si="233"/>
        <v>0</v>
      </c>
      <c r="AK522" s="67">
        <f t="shared" si="233"/>
        <v>0</v>
      </c>
      <c r="AL522" s="71">
        <f t="shared" si="245"/>
        <v>0</v>
      </c>
      <c r="AN522" s="59">
        <f t="shared" si="246"/>
        <v>0</v>
      </c>
      <c r="AO522" s="58">
        <f>IF(H522=1,IF(D522&lt;HORAS!$B$104,HORAS!$D$104-HORAS!$B$104,HORAS!$D$104-D522),0)</f>
        <v>0</v>
      </c>
      <c r="AP522" s="58">
        <f>IF(H522=1,IF(E522&gt;HORAS!$C$104,HORAS!$C$104,E522),0)</f>
        <v>0</v>
      </c>
      <c r="AQ522" s="58">
        <f t="shared" si="247"/>
        <v>0</v>
      </c>
      <c r="AR522" s="72">
        <f t="shared" si="248"/>
        <v>0</v>
      </c>
      <c r="AS522" s="72">
        <f t="shared" si="249"/>
        <v>0</v>
      </c>
      <c r="AT522" s="68">
        <f>IF(AS522&lt;=HORAS!$B$115,0,IF(AS522&lt;=HORAS!$B$116,0.25,IF(AS522&lt;=HORAS!$B$117,0.5,IF(AS522&lt;=HORAS!$B$114,0.75,1))))</f>
        <v>0</v>
      </c>
      <c r="AU522" s="67">
        <f t="shared" si="250"/>
        <v>0</v>
      </c>
      <c r="AV522" s="59">
        <f>IF(H522=1,IF(E522&gt;HORAS!$C$104,E522-HORAS!$C$104),0)</f>
        <v>0</v>
      </c>
      <c r="AW522" s="67">
        <f t="shared" si="251"/>
        <v>0</v>
      </c>
      <c r="AX522" s="67">
        <f t="shared" si="252"/>
        <v>0</v>
      </c>
      <c r="AY522" s="68">
        <f>IF(AX522&lt;=HORAS!$B$115,0,IF(AX522&lt;=HORAS!$B$116,0.25,IF(AX522&lt;=HORAS!$B$117,0.5,IF(AX522&lt;=HORAS!$B$114,0.75,1))))</f>
        <v>0</v>
      </c>
      <c r="AZ522" s="67">
        <f t="shared" si="253"/>
        <v>0</v>
      </c>
      <c r="BA522" s="67"/>
    </row>
    <row r="523" spans="1:53" s="72" customFormat="1" hidden="1" x14ac:dyDescent="0.2">
      <c r="A523" s="64"/>
      <c r="B523" s="64"/>
      <c r="C523" s="61"/>
      <c r="D523" s="62"/>
      <c r="E523" s="59"/>
      <c r="F523" s="66">
        <f>IF(G523=1,0,IF(E523&gt;HORAS!$B$96,E523-HORAS!$B$96,))</f>
        <v>0</v>
      </c>
      <c r="G523" s="67">
        <f t="shared" si="227"/>
        <v>0</v>
      </c>
      <c r="H523" s="67">
        <f>IF(D523&gt;=HORAS!$B$103,1,0)</f>
        <v>0</v>
      </c>
      <c r="I523" s="68">
        <f t="shared" si="228"/>
        <v>0</v>
      </c>
      <c r="J523" s="68">
        <f>IF(I523&lt;=HORAS!$B$115,0,IF(I523&lt;=HORAS!$B$116,0.25,IF(I523&lt;=HORAS!$B$117,0.5,IF(I523&lt;=HORAS!$B$114,0.75,1))))</f>
        <v>0</v>
      </c>
      <c r="K523" s="69">
        <f>IF(G523=1,0,IF(E523&gt;HORAS!$B$97,E523-HORAS!$B$97,0))</f>
        <v>0</v>
      </c>
      <c r="L523" s="68">
        <f t="shared" si="229"/>
        <v>0</v>
      </c>
      <c r="M523" s="68">
        <f t="shared" si="230"/>
        <v>0</v>
      </c>
      <c r="N523" s="67">
        <f t="shared" si="231"/>
        <v>0</v>
      </c>
      <c r="O523" s="67">
        <f>IF(E523&lt;HORAS!$B$97,J523,0)</f>
        <v>0</v>
      </c>
      <c r="P523" s="67">
        <f t="shared" si="232"/>
        <v>0</v>
      </c>
      <c r="Q523" s="67">
        <f>IF(E523&gt;HORAS!$B$97,J523,0)</f>
        <v>0</v>
      </c>
      <c r="R523" s="67">
        <f t="shared" si="254"/>
        <v>0</v>
      </c>
      <c r="S523" s="67">
        <f t="shared" si="234"/>
        <v>0</v>
      </c>
      <c r="T523" s="67"/>
      <c r="U523" s="67">
        <f t="shared" si="235"/>
        <v>6</v>
      </c>
      <c r="V523" s="70" t="e">
        <f>VLOOKUP(C523,HORAS!$A$120:$A$137,1,FALSE)</f>
        <v>#N/A</v>
      </c>
      <c r="W523" s="67" t="b">
        <f t="shared" si="236"/>
        <v>1</v>
      </c>
      <c r="X523" s="59">
        <f t="shared" si="237"/>
        <v>0</v>
      </c>
      <c r="Y523" s="71">
        <f t="shared" si="238"/>
        <v>0</v>
      </c>
      <c r="Z523" s="71">
        <f t="shared" si="239"/>
        <v>0</v>
      </c>
      <c r="AA523" s="67">
        <f t="shared" si="240"/>
        <v>0</v>
      </c>
      <c r="AB523" s="67">
        <f t="shared" si="241"/>
        <v>0</v>
      </c>
      <c r="AC523" s="69">
        <f>IF(U523=7,IF(E523&gt;HORAS!$B$97,E523-HORAS!$B$97,0),IF(W523=FALSE,IF(E523&gt;HORAS!$B$97,E523-HORAS!$B$97,0),0))</f>
        <v>0</v>
      </c>
      <c r="AD523" s="71">
        <f t="shared" si="242"/>
        <v>0</v>
      </c>
      <c r="AE523" s="71">
        <f t="shared" si="243"/>
        <v>0</v>
      </c>
      <c r="AF523" s="68">
        <f>IF(AE523&lt;=HORAS!$B$115,0,IF(AE523&lt;=HORAS!$B$116,0.25,IF(AE523&lt;=HORAS!$B$117,0.5,IF(AE523&lt;=HORAS!$B$114,0.75,1))))</f>
        <v>0</v>
      </c>
      <c r="AG523" s="67">
        <f t="shared" si="244"/>
        <v>0</v>
      </c>
      <c r="AH523" s="67">
        <f>IF(AA523&gt;=8,IF(E523&lt;HORAS!$B$97,AF523,0),0)</f>
        <v>0</v>
      </c>
      <c r="AI523" s="67">
        <f>IF(E523&gt;=HORAS!$B$97,AF523,0)</f>
        <v>0</v>
      </c>
      <c r="AJ523" s="67">
        <f t="shared" si="233"/>
        <v>0</v>
      </c>
      <c r="AK523" s="67">
        <f t="shared" si="233"/>
        <v>0</v>
      </c>
      <c r="AL523" s="71">
        <f t="shared" si="245"/>
        <v>0</v>
      </c>
      <c r="AN523" s="59">
        <f t="shared" si="246"/>
        <v>0</v>
      </c>
      <c r="AO523" s="58">
        <f>IF(H523=1,IF(D523&lt;HORAS!$B$104,HORAS!$D$104-HORAS!$B$104,HORAS!$D$104-D523),0)</f>
        <v>0</v>
      </c>
      <c r="AP523" s="58">
        <f>IF(H523=1,IF(E523&gt;HORAS!$C$104,HORAS!$C$104,E523),0)</f>
        <v>0</v>
      </c>
      <c r="AQ523" s="58">
        <f t="shared" si="247"/>
        <v>0</v>
      </c>
      <c r="AR523" s="72">
        <f t="shared" si="248"/>
        <v>0</v>
      </c>
      <c r="AS523" s="72">
        <f t="shared" si="249"/>
        <v>0</v>
      </c>
      <c r="AT523" s="68">
        <f>IF(AS523&lt;=HORAS!$B$115,0,IF(AS523&lt;=HORAS!$B$116,0.25,IF(AS523&lt;=HORAS!$B$117,0.5,IF(AS523&lt;=HORAS!$B$114,0.75,1))))</f>
        <v>0</v>
      </c>
      <c r="AU523" s="67">
        <f t="shared" si="250"/>
        <v>0</v>
      </c>
      <c r="AV523" s="59">
        <f>IF(H523=1,IF(E523&gt;HORAS!$C$104,E523-HORAS!$C$104),0)</f>
        <v>0</v>
      </c>
      <c r="AW523" s="67">
        <f t="shared" si="251"/>
        <v>0</v>
      </c>
      <c r="AX523" s="67">
        <f t="shared" si="252"/>
        <v>0</v>
      </c>
      <c r="AY523" s="68">
        <f>IF(AX523&lt;=HORAS!$B$115,0,IF(AX523&lt;=HORAS!$B$116,0.25,IF(AX523&lt;=HORAS!$B$117,0.5,IF(AX523&lt;=HORAS!$B$114,0.75,1))))</f>
        <v>0</v>
      </c>
      <c r="AZ523" s="67">
        <f t="shared" si="253"/>
        <v>0</v>
      </c>
      <c r="BA523" s="67"/>
    </row>
    <row r="524" spans="1:53" s="72" customFormat="1" hidden="1" x14ac:dyDescent="0.2">
      <c r="A524" s="64"/>
      <c r="B524" s="64"/>
      <c r="C524" s="61"/>
      <c r="D524" s="62"/>
      <c r="E524" s="59"/>
      <c r="F524" s="66">
        <f>IF(G524=1,0,IF(E524&gt;HORAS!$B$96,E524-HORAS!$B$96,))</f>
        <v>0</v>
      </c>
      <c r="G524" s="67">
        <f t="shared" si="227"/>
        <v>0</v>
      </c>
      <c r="H524" s="67">
        <f>IF(D524&gt;=HORAS!$B$103,1,0)</f>
        <v>0</v>
      </c>
      <c r="I524" s="68">
        <f t="shared" si="228"/>
        <v>0</v>
      </c>
      <c r="J524" s="68">
        <f>IF(I524&lt;=HORAS!$B$115,0,IF(I524&lt;=HORAS!$B$116,0.25,IF(I524&lt;=HORAS!$B$117,0.5,IF(I524&lt;=HORAS!$B$114,0.75,1))))</f>
        <v>0</v>
      </c>
      <c r="K524" s="69">
        <f>IF(G524=1,0,IF(E524&gt;HORAS!$B$97,E524-HORAS!$B$97,0))</f>
        <v>0</v>
      </c>
      <c r="L524" s="68">
        <f t="shared" si="229"/>
        <v>0</v>
      </c>
      <c r="M524" s="68">
        <f t="shared" si="230"/>
        <v>0</v>
      </c>
      <c r="N524" s="67">
        <f t="shared" si="231"/>
        <v>0</v>
      </c>
      <c r="O524" s="67">
        <f>IF(E524&lt;HORAS!$B$97,J524,0)</f>
        <v>0</v>
      </c>
      <c r="P524" s="67">
        <f t="shared" si="232"/>
        <v>0</v>
      </c>
      <c r="Q524" s="67">
        <f>IF(E524&gt;HORAS!$B$97,J524,0)</f>
        <v>0</v>
      </c>
      <c r="R524" s="67">
        <f t="shared" si="254"/>
        <v>0</v>
      </c>
      <c r="S524" s="67">
        <f t="shared" si="234"/>
        <v>0</v>
      </c>
      <c r="T524" s="67"/>
      <c r="U524" s="67">
        <f t="shared" si="235"/>
        <v>6</v>
      </c>
      <c r="V524" s="70" t="e">
        <f>VLOOKUP(C524,HORAS!$A$120:$A$137,1,FALSE)</f>
        <v>#N/A</v>
      </c>
      <c r="W524" s="67" t="b">
        <f t="shared" si="236"/>
        <v>1</v>
      </c>
      <c r="X524" s="59">
        <f t="shared" si="237"/>
        <v>0</v>
      </c>
      <c r="Y524" s="71">
        <f t="shared" si="238"/>
        <v>0</v>
      </c>
      <c r="Z524" s="71">
        <f t="shared" si="239"/>
        <v>0</v>
      </c>
      <c r="AA524" s="67">
        <f t="shared" si="240"/>
        <v>0</v>
      </c>
      <c r="AB524" s="67">
        <f t="shared" si="241"/>
        <v>0</v>
      </c>
      <c r="AC524" s="69">
        <f>IF(U524=7,IF(E524&gt;HORAS!$B$97,E524-HORAS!$B$97,0),IF(W524=FALSE,IF(E524&gt;HORAS!$B$97,E524-HORAS!$B$97,0),0))</f>
        <v>0</v>
      </c>
      <c r="AD524" s="71">
        <f t="shared" si="242"/>
        <v>0</v>
      </c>
      <c r="AE524" s="71">
        <f t="shared" si="243"/>
        <v>0</v>
      </c>
      <c r="AF524" s="68">
        <f>IF(AE524&lt;=HORAS!$B$115,0,IF(AE524&lt;=HORAS!$B$116,0.25,IF(AE524&lt;=HORAS!$B$117,0.5,IF(AE524&lt;=HORAS!$B$114,0.75,1))))</f>
        <v>0</v>
      </c>
      <c r="AG524" s="67">
        <f t="shared" si="244"/>
        <v>0</v>
      </c>
      <c r="AH524" s="67">
        <f>IF(AA524&gt;=8,IF(E524&lt;HORAS!$B$97,AF524,0),0)</f>
        <v>0</v>
      </c>
      <c r="AI524" s="67">
        <f>IF(E524&gt;=HORAS!$B$97,AF524,0)</f>
        <v>0</v>
      </c>
      <c r="AJ524" s="67">
        <f t="shared" si="233"/>
        <v>0</v>
      </c>
      <c r="AK524" s="67">
        <f t="shared" si="233"/>
        <v>0</v>
      </c>
      <c r="AL524" s="71">
        <f t="shared" si="245"/>
        <v>0</v>
      </c>
      <c r="AN524" s="59">
        <f t="shared" si="246"/>
        <v>0</v>
      </c>
      <c r="AO524" s="58">
        <f>IF(H524=1,IF(D524&lt;HORAS!$B$104,HORAS!$D$104-HORAS!$B$104,HORAS!$D$104-D524),0)</f>
        <v>0</v>
      </c>
      <c r="AP524" s="58">
        <f>IF(H524=1,IF(E524&gt;HORAS!$C$104,HORAS!$C$104,E524),0)</f>
        <v>0</v>
      </c>
      <c r="AQ524" s="58">
        <f t="shared" si="247"/>
        <v>0</v>
      </c>
      <c r="AR524" s="72">
        <f t="shared" si="248"/>
        <v>0</v>
      </c>
      <c r="AS524" s="72">
        <f t="shared" si="249"/>
        <v>0</v>
      </c>
      <c r="AT524" s="68">
        <f>IF(AS524&lt;=HORAS!$B$115,0,IF(AS524&lt;=HORAS!$B$116,0.25,IF(AS524&lt;=HORAS!$B$117,0.5,IF(AS524&lt;=HORAS!$B$114,0.75,1))))</f>
        <v>0</v>
      </c>
      <c r="AU524" s="67">
        <f t="shared" si="250"/>
        <v>0</v>
      </c>
      <c r="AV524" s="59">
        <f>IF(H524=1,IF(E524&gt;HORAS!$C$104,E524-HORAS!$C$104),0)</f>
        <v>0</v>
      </c>
      <c r="AW524" s="67">
        <f t="shared" si="251"/>
        <v>0</v>
      </c>
      <c r="AX524" s="67">
        <f t="shared" si="252"/>
        <v>0</v>
      </c>
      <c r="AY524" s="68">
        <f>IF(AX524&lt;=HORAS!$B$115,0,IF(AX524&lt;=HORAS!$B$116,0.25,IF(AX524&lt;=HORAS!$B$117,0.5,IF(AX524&lt;=HORAS!$B$114,0.75,1))))</f>
        <v>0</v>
      </c>
      <c r="AZ524" s="67">
        <f t="shared" si="253"/>
        <v>0</v>
      </c>
      <c r="BA524" s="67"/>
    </row>
    <row r="525" spans="1:53" s="72" customFormat="1" hidden="1" x14ac:dyDescent="0.2">
      <c r="A525" s="64"/>
      <c r="B525" s="64"/>
      <c r="C525" s="61"/>
      <c r="D525" s="62"/>
      <c r="E525" s="59"/>
      <c r="F525" s="66">
        <f>IF(G525=1,0,IF(E525&gt;HORAS!$B$96,E525-HORAS!$B$96,))</f>
        <v>0</v>
      </c>
      <c r="G525" s="67">
        <f t="shared" si="227"/>
        <v>0</v>
      </c>
      <c r="H525" s="67">
        <f>IF(D525&gt;=HORAS!$B$103,1,0)</f>
        <v>0</v>
      </c>
      <c r="I525" s="68">
        <f t="shared" si="228"/>
        <v>0</v>
      </c>
      <c r="J525" s="68">
        <f>IF(I525&lt;=HORAS!$B$115,0,IF(I525&lt;=HORAS!$B$116,0.25,IF(I525&lt;=HORAS!$B$117,0.5,IF(I525&lt;=HORAS!$B$114,0.75,1))))</f>
        <v>0</v>
      </c>
      <c r="K525" s="69">
        <f>IF(G525=1,0,IF(E525&gt;HORAS!$B$97,E525-HORAS!$B$97,0))</f>
        <v>0</v>
      </c>
      <c r="L525" s="68">
        <f t="shared" si="229"/>
        <v>0</v>
      </c>
      <c r="M525" s="68">
        <f t="shared" si="230"/>
        <v>0</v>
      </c>
      <c r="N525" s="67">
        <f t="shared" si="231"/>
        <v>0</v>
      </c>
      <c r="O525" s="67">
        <f>IF(E525&lt;HORAS!$B$97,J525,0)</f>
        <v>0</v>
      </c>
      <c r="P525" s="67">
        <f t="shared" si="232"/>
        <v>0</v>
      </c>
      <c r="Q525" s="67">
        <f>IF(E525&gt;HORAS!$B$97,J525,0)</f>
        <v>0</v>
      </c>
      <c r="R525" s="67">
        <f t="shared" si="254"/>
        <v>0</v>
      </c>
      <c r="S525" s="67">
        <f t="shared" si="234"/>
        <v>0</v>
      </c>
      <c r="T525" s="67"/>
      <c r="U525" s="67">
        <f t="shared" si="235"/>
        <v>6</v>
      </c>
      <c r="V525" s="70" t="e">
        <f>VLOOKUP(C525,HORAS!$A$120:$A$137,1,FALSE)</f>
        <v>#N/A</v>
      </c>
      <c r="W525" s="67" t="b">
        <f t="shared" si="236"/>
        <v>1</v>
      </c>
      <c r="X525" s="59">
        <f t="shared" si="237"/>
        <v>0</v>
      </c>
      <c r="Y525" s="71">
        <f t="shared" si="238"/>
        <v>0</v>
      </c>
      <c r="Z525" s="71">
        <f t="shared" si="239"/>
        <v>0</v>
      </c>
      <c r="AA525" s="67">
        <f t="shared" si="240"/>
        <v>0</v>
      </c>
      <c r="AB525" s="67">
        <f t="shared" si="241"/>
        <v>0</v>
      </c>
      <c r="AC525" s="69">
        <f>IF(U525=7,IF(E525&gt;HORAS!$B$97,E525-HORAS!$B$97,0),IF(W525=FALSE,IF(E525&gt;HORAS!$B$97,E525-HORAS!$B$97,0),0))</f>
        <v>0</v>
      </c>
      <c r="AD525" s="71">
        <f t="shared" si="242"/>
        <v>0</v>
      </c>
      <c r="AE525" s="71">
        <f t="shared" si="243"/>
        <v>0</v>
      </c>
      <c r="AF525" s="68">
        <f>IF(AE525&lt;=HORAS!$B$115,0,IF(AE525&lt;=HORAS!$B$116,0.25,IF(AE525&lt;=HORAS!$B$117,0.5,IF(AE525&lt;=HORAS!$B$114,0.75,1))))</f>
        <v>0</v>
      </c>
      <c r="AG525" s="67">
        <f t="shared" si="244"/>
        <v>0</v>
      </c>
      <c r="AH525" s="67">
        <f>IF(AA525&gt;=8,IF(E525&lt;HORAS!$B$97,AF525,0),0)</f>
        <v>0</v>
      </c>
      <c r="AI525" s="67">
        <f>IF(E525&gt;=HORAS!$B$97,AF525,0)</f>
        <v>0</v>
      </c>
      <c r="AJ525" s="67">
        <f t="shared" si="233"/>
        <v>0</v>
      </c>
      <c r="AK525" s="67">
        <f t="shared" si="233"/>
        <v>0</v>
      </c>
      <c r="AL525" s="71">
        <f t="shared" si="245"/>
        <v>0</v>
      </c>
      <c r="AN525" s="59">
        <f t="shared" si="246"/>
        <v>0</v>
      </c>
      <c r="AO525" s="58">
        <f>IF(H525=1,IF(D525&lt;HORAS!$B$104,HORAS!$D$104-HORAS!$B$104,HORAS!$D$104-D525),0)</f>
        <v>0</v>
      </c>
      <c r="AP525" s="58">
        <f>IF(H525=1,IF(E525&gt;HORAS!$C$104,HORAS!$C$104,E525),0)</f>
        <v>0</v>
      </c>
      <c r="AQ525" s="58">
        <f t="shared" si="247"/>
        <v>0</v>
      </c>
      <c r="AR525" s="72">
        <f t="shared" si="248"/>
        <v>0</v>
      </c>
      <c r="AS525" s="72">
        <f t="shared" si="249"/>
        <v>0</v>
      </c>
      <c r="AT525" s="68">
        <f>IF(AS525&lt;=HORAS!$B$115,0,IF(AS525&lt;=HORAS!$B$116,0.25,IF(AS525&lt;=HORAS!$B$117,0.5,IF(AS525&lt;=HORAS!$B$114,0.75,1))))</f>
        <v>0</v>
      </c>
      <c r="AU525" s="67">
        <f t="shared" si="250"/>
        <v>0</v>
      </c>
      <c r="AV525" s="59">
        <f>IF(H525=1,IF(E525&gt;HORAS!$C$104,E525-HORAS!$C$104),0)</f>
        <v>0</v>
      </c>
      <c r="AW525" s="67">
        <f t="shared" si="251"/>
        <v>0</v>
      </c>
      <c r="AX525" s="67">
        <f t="shared" si="252"/>
        <v>0</v>
      </c>
      <c r="AY525" s="68">
        <f>IF(AX525&lt;=HORAS!$B$115,0,IF(AX525&lt;=HORAS!$B$116,0.25,IF(AX525&lt;=HORAS!$B$117,0.5,IF(AX525&lt;=HORAS!$B$114,0.75,1))))</f>
        <v>0</v>
      </c>
      <c r="AZ525" s="67">
        <f t="shared" si="253"/>
        <v>0</v>
      </c>
      <c r="BA525" s="67"/>
    </row>
    <row r="526" spans="1:53" s="72" customFormat="1" hidden="1" x14ac:dyDescent="0.2">
      <c r="A526" s="64"/>
      <c r="B526" s="64"/>
      <c r="C526" s="61"/>
      <c r="D526" s="62"/>
      <c r="E526" s="59"/>
      <c r="F526" s="66">
        <f>IF(G526=1,0,IF(E526&gt;HORAS!$B$96,E526-HORAS!$B$96,))</f>
        <v>0</v>
      </c>
      <c r="G526" s="67">
        <f t="shared" si="227"/>
        <v>0</v>
      </c>
      <c r="H526" s="67">
        <f>IF(D526&gt;=HORAS!$B$103,1,0)</f>
        <v>0</v>
      </c>
      <c r="I526" s="68">
        <f t="shared" si="228"/>
        <v>0</v>
      </c>
      <c r="J526" s="68">
        <f>IF(I526&lt;=HORAS!$B$115,0,IF(I526&lt;=HORAS!$B$116,0.25,IF(I526&lt;=HORAS!$B$117,0.5,IF(I526&lt;=HORAS!$B$114,0.75,1))))</f>
        <v>0</v>
      </c>
      <c r="K526" s="69">
        <f>IF(G526=1,0,IF(E526&gt;HORAS!$B$97,E526-HORAS!$B$97,0))</f>
        <v>0</v>
      </c>
      <c r="L526" s="68">
        <f t="shared" si="229"/>
        <v>0</v>
      </c>
      <c r="M526" s="68">
        <f t="shared" si="230"/>
        <v>0</v>
      </c>
      <c r="N526" s="67">
        <f t="shared" si="231"/>
        <v>0</v>
      </c>
      <c r="O526" s="67">
        <f>IF(E526&lt;HORAS!$B$97,J526,0)</f>
        <v>0</v>
      </c>
      <c r="P526" s="67">
        <f t="shared" si="232"/>
        <v>0</v>
      </c>
      <c r="Q526" s="67">
        <f>IF(E526&gt;HORAS!$B$97,J526,0)</f>
        <v>0</v>
      </c>
      <c r="R526" s="67">
        <f t="shared" si="254"/>
        <v>0</v>
      </c>
      <c r="S526" s="67">
        <f t="shared" si="234"/>
        <v>0</v>
      </c>
      <c r="T526" s="67"/>
      <c r="U526" s="67">
        <f t="shared" si="235"/>
        <v>6</v>
      </c>
      <c r="V526" s="70" t="e">
        <f>VLOOKUP(C526,HORAS!$A$120:$A$137,1,FALSE)</f>
        <v>#N/A</v>
      </c>
      <c r="W526" s="67" t="b">
        <f t="shared" si="236"/>
        <v>1</v>
      </c>
      <c r="X526" s="59">
        <f t="shared" si="237"/>
        <v>0</v>
      </c>
      <c r="Y526" s="71">
        <f t="shared" si="238"/>
        <v>0</v>
      </c>
      <c r="Z526" s="71">
        <f t="shared" si="239"/>
        <v>0</v>
      </c>
      <c r="AA526" s="67">
        <f t="shared" si="240"/>
        <v>0</v>
      </c>
      <c r="AB526" s="67">
        <f t="shared" si="241"/>
        <v>0</v>
      </c>
      <c r="AC526" s="69">
        <f>IF(U526=7,IF(E526&gt;HORAS!$B$97,E526-HORAS!$B$97,0),IF(W526=FALSE,IF(E526&gt;HORAS!$B$97,E526-HORAS!$B$97,0),0))</f>
        <v>0</v>
      </c>
      <c r="AD526" s="71">
        <f t="shared" si="242"/>
        <v>0</v>
      </c>
      <c r="AE526" s="71">
        <f t="shared" si="243"/>
        <v>0</v>
      </c>
      <c r="AF526" s="68">
        <f>IF(AE526&lt;=HORAS!$B$115,0,IF(AE526&lt;=HORAS!$B$116,0.25,IF(AE526&lt;=HORAS!$B$117,0.5,IF(AE526&lt;=HORAS!$B$114,0.75,1))))</f>
        <v>0</v>
      </c>
      <c r="AG526" s="67">
        <f t="shared" si="244"/>
        <v>0</v>
      </c>
      <c r="AH526" s="67">
        <f>IF(AA526&gt;=8,IF(E526&lt;HORAS!$B$97,AF526,0),0)</f>
        <v>0</v>
      </c>
      <c r="AI526" s="67">
        <f>IF(E526&gt;=HORAS!$B$97,AF526,0)</f>
        <v>0</v>
      </c>
      <c r="AJ526" s="67">
        <f t="shared" si="233"/>
        <v>0</v>
      </c>
      <c r="AK526" s="67">
        <f t="shared" si="233"/>
        <v>0</v>
      </c>
      <c r="AL526" s="71">
        <f t="shared" si="245"/>
        <v>0</v>
      </c>
      <c r="AN526" s="59">
        <f t="shared" si="246"/>
        <v>0</v>
      </c>
      <c r="AO526" s="58">
        <f>IF(H526=1,IF(D526&lt;HORAS!$B$104,HORAS!$D$104-HORAS!$B$104,HORAS!$D$104-D526),0)</f>
        <v>0</v>
      </c>
      <c r="AP526" s="58">
        <f>IF(H526=1,IF(E526&gt;HORAS!$C$104,HORAS!$C$104,E526),0)</f>
        <v>0</v>
      </c>
      <c r="AQ526" s="58">
        <f t="shared" si="247"/>
        <v>0</v>
      </c>
      <c r="AR526" s="72">
        <f t="shared" si="248"/>
        <v>0</v>
      </c>
      <c r="AS526" s="72">
        <f t="shared" si="249"/>
        <v>0</v>
      </c>
      <c r="AT526" s="68">
        <f>IF(AS526&lt;=HORAS!$B$115,0,IF(AS526&lt;=HORAS!$B$116,0.25,IF(AS526&lt;=HORAS!$B$117,0.5,IF(AS526&lt;=HORAS!$B$114,0.75,1))))</f>
        <v>0</v>
      </c>
      <c r="AU526" s="67">
        <f t="shared" si="250"/>
        <v>0</v>
      </c>
      <c r="AV526" s="59">
        <f>IF(H526=1,IF(E526&gt;HORAS!$C$104,E526-HORAS!$C$104),0)</f>
        <v>0</v>
      </c>
      <c r="AW526" s="67">
        <f t="shared" si="251"/>
        <v>0</v>
      </c>
      <c r="AX526" s="67">
        <f t="shared" si="252"/>
        <v>0</v>
      </c>
      <c r="AY526" s="68">
        <f>IF(AX526&lt;=HORAS!$B$115,0,IF(AX526&lt;=HORAS!$B$116,0.25,IF(AX526&lt;=HORAS!$B$117,0.5,IF(AX526&lt;=HORAS!$B$114,0.75,1))))</f>
        <v>0</v>
      </c>
      <c r="AZ526" s="67">
        <f t="shared" si="253"/>
        <v>0</v>
      </c>
      <c r="BA526" s="67"/>
    </row>
    <row r="527" spans="1:53" s="72" customFormat="1" hidden="1" x14ac:dyDescent="0.2">
      <c r="A527" s="64"/>
      <c r="B527" s="64"/>
      <c r="C527" s="61"/>
      <c r="D527" s="62"/>
      <c r="E527" s="59"/>
      <c r="F527" s="66">
        <f>IF(G527=1,0,IF(E527&gt;HORAS!$B$96,E527-HORAS!$B$96,))</f>
        <v>0</v>
      </c>
      <c r="G527" s="67">
        <f t="shared" si="227"/>
        <v>0</v>
      </c>
      <c r="H527" s="67">
        <f>IF(D527&gt;=HORAS!$B$103,1,0)</f>
        <v>0</v>
      </c>
      <c r="I527" s="68">
        <f t="shared" si="228"/>
        <v>0</v>
      </c>
      <c r="J527" s="68">
        <f>IF(I527&lt;=HORAS!$B$115,0,IF(I527&lt;=HORAS!$B$116,0.25,IF(I527&lt;=HORAS!$B$117,0.5,IF(I527&lt;=HORAS!$B$114,0.75,1))))</f>
        <v>0</v>
      </c>
      <c r="K527" s="69">
        <f>IF(G527=1,0,IF(E527&gt;HORAS!$B$97,E527-HORAS!$B$97,0))</f>
        <v>0</v>
      </c>
      <c r="L527" s="68">
        <f t="shared" si="229"/>
        <v>0</v>
      </c>
      <c r="M527" s="68">
        <f t="shared" si="230"/>
        <v>0</v>
      </c>
      <c r="N527" s="67">
        <f t="shared" si="231"/>
        <v>0</v>
      </c>
      <c r="O527" s="67">
        <f>IF(E527&lt;HORAS!$B$97,J527,0)</f>
        <v>0</v>
      </c>
      <c r="P527" s="67">
        <f t="shared" si="232"/>
        <v>0</v>
      </c>
      <c r="Q527" s="67">
        <f>IF(E527&gt;HORAS!$B$97,J527,0)</f>
        <v>0</v>
      </c>
      <c r="R527" s="67">
        <f t="shared" si="254"/>
        <v>0</v>
      </c>
      <c r="S527" s="67">
        <f t="shared" si="234"/>
        <v>0</v>
      </c>
      <c r="T527" s="67"/>
      <c r="U527" s="67">
        <f t="shared" si="235"/>
        <v>6</v>
      </c>
      <c r="V527" s="70" t="e">
        <f>VLOOKUP(C527,HORAS!$A$120:$A$137,1,FALSE)</f>
        <v>#N/A</v>
      </c>
      <c r="W527" s="67" t="b">
        <f t="shared" si="236"/>
        <v>1</v>
      </c>
      <c r="X527" s="59">
        <f t="shared" si="237"/>
        <v>0</v>
      </c>
      <c r="Y527" s="71">
        <f t="shared" si="238"/>
        <v>0</v>
      </c>
      <c r="Z527" s="71">
        <f t="shared" si="239"/>
        <v>0</v>
      </c>
      <c r="AA527" s="67">
        <f t="shared" si="240"/>
        <v>0</v>
      </c>
      <c r="AB527" s="67">
        <f t="shared" si="241"/>
        <v>0</v>
      </c>
      <c r="AC527" s="69">
        <f>IF(U527=7,IF(E527&gt;HORAS!$B$97,E527-HORAS!$B$97,0),IF(W527=FALSE,IF(E527&gt;HORAS!$B$97,E527-HORAS!$B$97,0),0))</f>
        <v>0</v>
      </c>
      <c r="AD527" s="71">
        <f t="shared" si="242"/>
        <v>0</v>
      </c>
      <c r="AE527" s="71">
        <f t="shared" si="243"/>
        <v>0</v>
      </c>
      <c r="AF527" s="68">
        <f>IF(AE527&lt;=HORAS!$B$115,0,IF(AE527&lt;=HORAS!$B$116,0.25,IF(AE527&lt;=HORAS!$B$117,0.5,IF(AE527&lt;=HORAS!$B$114,0.75,1))))</f>
        <v>0</v>
      </c>
      <c r="AG527" s="67">
        <f t="shared" si="244"/>
        <v>0</v>
      </c>
      <c r="AH527" s="67">
        <f>IF(AA527&gt;=8,IF(E527&lt;HORAS!$B$97,AF527,0),0)</f>
        <v>0</v>
      </c>
      <c r="AI527" s="67">
        <f>IF(E527&gt;=HORAS!$B$97,AF527,0)</f>
        <v>0</v>
      </c>
      <c r="AJ527" s="67">
        <f t="shared" si="233"/>
        <v>0</v>
      </c>
      <c r="AK527" s="67">
        <f t="shared" si="233"/>
        <v>0</v>
      </c>
      <c r="AL527" s="71">
        <f t="shared" si="245"/>
        <v>0</v>
      </c>
      <c r="AN527" s="59">
        <f t="shared" si="246"/>
        <v>0</v>
      </c>
      <c r="AO527" s="58">
        <f>IF(H527=1,IF(D527&lt;HORAS!$B$104,HORAS!$D$104-HORAS!$B$104,HORAS!$D$104-D527),0)</f>
        <v>0</v>
      </c>
      <c r="AP527" s="58">
        <f>IF(H527=1,IF(E527&gt;HORAS!$C$104,HORAS!$C$104,E527),0)</f>
        <v>0</v>
      </c>
      <c r="AQ527" s="58">
        <f t="shared" si="247"/>
        <v>0</v>
      </c>
      <c r="AR527" s="72">
        <f t="shared" si="248"/>
        <v>0</v>
      </c>
      <c r="AS527" s="72">
        <f t="shared" si="249"/>
        <v>0</v>
      </c>
      <c r="AT527" s="68">
        <f>IF(AS527&lt;=HORAS!$B$115,0,IF(AS527&lt;=HORAS!$B$116,0.25,IF(AS527&lt;=HORAS!$B$117,0.5,IF(AS527&lt;=HORAS!$B$114,0.75,1))))</f>
        <v>0</v>
      </c>
      <c r="AU527" s="67">
        <f t="shared" si="250"/>
        <v>0</v>
      </c>
      <c r="AV527" s="59">
        <f>IF(H527=1,IF(E527&gt;HORAS!$C$104,E527-HORAS!$C$104),0)</f>
        <v>0</v>
      </c>
      <c r="AW527" s="67">
        <f t="shared" si="251"/>
        <v>0</v>
      </c>
      <c r="AX527" s="67">
        <f t="shared" si="252"/>
        <v>0</v>
      </c>
      <c r="AY527" s="68">
        <f>IF(AX527&lt;=HORAS!$B$115,0,IF(AX527&lt;=HORAS!$B$116,0.25,IF(AX527&lt;=HORAS!$B$117,0.5,IF(AX527&lt;=HORAS!$B$114,0.75,1))))</f>
        <v>0</v>
      </c>
      <c r="AZ527" s="67">
        <f t="shared" si="253"/>
        <v>0</v>
      </c>
      <c r="BA527" s="67"/>
    </row>
    <row r="528" spans="1:53" s="72" customFormat="1" hidden="1" x14ac:dyDescent="0.2">
      <c r="A528" s="64"/>
      <c r="B528" s="64"/>
      <c r="C528" s="61"/>
      <c r="D528" s="62"/>
      <c r="E528" s="59"/>
      <c r="F528" s="66">
        <f>IF(G528=1,0,IF(E528&gt;HORAS!$B$96,E528-HORAS!$B$96,))</f>
        <v>0</v>
      </c>
      <c r="G528" s="67">
        <f t="shared" si="227"/>
        <v>0</v>
      </c>
      <c r="H528" s="67">
        <f>IF(D528&gt;=HORAS!$B$103,1,0)</f>
        <v>0</v>
      </c>
      <c r="I528" s="68">
        <f t="shared" si="228"/>
        <v>0</v>
      </c>
      <c r="J528" s="68">
        <f>IF(I528&lt;=HORAS!$B$115,0,IF(I528&lt;=HORAS!$B$116,0.25,IF(I528&lt;=HORAS!$B$117,0.5,IF(I528&lt;=HORAS!$B$114,0.75,1))))</f>
        <v>0</v>
      </c>
      <c r="K528" s="69">
        <f>IF(G528=1,0,IF(E528&gt;HORAS!$B$97,E528-HORAS!$B$97,0))</f>
        <v>0</v>
      </c>
      <c r="L528" s="68">
        <f t="shared" si="229"/>
        <v>0</v>
      </c>
      <c r="M528" s="68">
        <f t="shared" si="230"/>
        <v>0</v>
      </c>
      <c r="N528" s="67">
        <f t="shared" si="231"/>
        <v>0</v>
      </c>
      <c r="O528" s="67">
        <f>IF(E528&lt;HORAS!$B$97,J528,0)</f>
        <v>0</v>
      </c>
      <c r="P528" s="67">
        <f t="shared" si="232"/>
        <v>0</v>
      </c>
      <c r="Q528" s="67">
        <f>IF(E528&gt;HORAS!$B$97,J528,0)</f>
        <v>0</v>
      </c>
      <c r="R528" s="67">
        <f t="shared" si="254"/>
        <v>0</v>
      </c>
      <c r="S528" s="67">
        <f t="shared" si="234"/>
        <v>0</v>
      </c>
      <c r="T528" s="67"/>
      <c r="U528" s="67">
        <f t="shared" si="235"/>
        <v>6</v>
      </c>
      <c r="V528" s="70" t="e">
        <f>VLOOKUP(C528,HORAS!$A$120:$A$137,1,FALSE)</f>
        <v>#N/A</v>
      </c>
      <c r="W528" s="67" t="b">
        <f t="shared" si="236"/>
        <v>1</v>
      </c>
      <c r="X528" s="59">
        <f t="shared" si="237"/>
        <v>0</v>
      </c>
      <c r="Y528" s="71">
        <f t="shared" si="238"/>
        <v>0</v>
      </c>
      <c r="Z528" s="71">
        <f t="shared" si="239"/>
        <v>0</v>
      </c>
      <c r="AA528" s="67">
        <f t="shared" si="240"/>
        <v>0</v>
      </c>
      <c r="AB528" s="67">
        <f t="shared" si="241"/>
        <v>0</v>
      </c>
      <c r="AC528" s="69">
        <f>IF(U528=7,IF(E528&gt;HORAS!$B$97,E528-HORAS!$B$97,0),IF(W528=FALSE,IF(E528&gt;HORAS!$B$97,E528-HORAS!$B$97,0),0))</f>
        <v>0</v>
      </c>
      <c r="AD528" s="71">
        <f t="shared" si="242"/>
        <v>0</v>
      </c>
      <c r="AE528" s="71">
        <f t="shared" si="243"/>
        <v>0</v>
      </c>
      <c r="AF528" s="68">
        <f>IF(AE528&lt;=HORAS!$B$115,0,IF(AE528&lt;=HORAS!$B$116,0.25,IF(AE528&lt;=HORAS!$B$117,0.5,IF(AE528&lt;=HORAS!$B$114,0.75,1))))</f>
        <v>0</v>
      </c>
      <c r="AG528" s="67">
        <f t="shared" si="244"/>
        <v>0</v>
      </c>
      <c r="AH528" s="67">
        <f>IF(AA528&gt;=8,IF(E528&lt;HORAS!$B$97,AF528,0),0)</f>
        <v>0</v>
      </c>
      <c r="AI528" s="67">
        <f>IF(E528&gt;=HORAS!$B$97,AF528,0)</f>
        <v>0</v>
      </c>
      <c r="AJ528" s="67">
        <f t="shared" si="233"/>
        <v>0</v>
      </c>
      <c r="AK528" s="67">
        <f t="shared" si="233"/>
        <v>0</v>
      </c>
      <c r="AL528" s="71">
        <f t="shared" si="245"/>
        <v>0</v>
      </c>
      <c r="AN528" s="59">
        <f t="shared" si="246"/>
        <v>0</v>
      </c>
      <c r="AO528" s="58">
        <f>IF(H528=1,IF(D528&lt;HORAS!$B$104,HORAS!$D$104-HORAS!$B$104,HORAS!$D$104-D528),0)</f>
        <v>0</v>
      </c>
      <c r="AP528" s="58">
        <f>IF(H528=1,IF(E528&gt;HORAS!$C$104,HORAS!$C$104,E528),0)</f>
        <v>0</v>
      </c>
      <c r="AQ528" s="58">
        <f t="shared" si="247"/>
        <v>0</v>
      </c>
      <c r="AR528" s="72">
        <f t="shared" si="248"/>
        <v>0</v>
      </c>
      <c r="AS528" s="72">
        <f t="shared" si="249"/>
        <v>0</v>
      </c>
      <c r="AT528" s="68">
        <f>IF(AS528&lt;=HORAS!$B$115,0,IF(AS528&lt;=HORAS!$B$116,0.25,IF(AS528&lt;=HORAS!$B$117,0.5,IF(AS528&lt;=HORAS!$B$114,0.75,1))))</f>
        <v>0</v>
      </c>
      <c r="AU528" s="67">
        <f t="shared" si="250"/>
        <v>0</v>
      </c>
      <c r="AV528" s="59">
        <f>IF(H528=1,IF(E528&gt;HORAS!$C$104,E528-HORAS!$C$104),0)</f>
        <v>0</v>
      </c>
      <c r="AW528" s="67">
        <f t="shared" si="251"/>
        <v>0</v>
      </c>
      <c r="AX528" s="67">
        <f t="shared" si="252"/>
        <v>0</v>
      </c>
      <c r="AY528" s="68">
        <f>IF(AX528&lt;=HORAS!$B$115,0,IF(AX528&lt;=HORAS!$B$116,0.25,IF(AX528&lt;=HORAS!$B$117,0.5,IF(AX528&lt;=HORAS!$B$114,0.75,1))))</f>
        <v>0</v>
      </c>
      <c r="AZ528" s="67">
        <f t="shared" si="253"/>
        <v>0</v>
      </c>
      <c r="BA528" s="67"/>
    </row>
    <row r="529" spans="1:53" s="72" customFormat="1" hidden="1" x14ac:dyDescent="0.2">
      <c r="A529" s="64"/>
      <c r="B529" s="64"/>
      <c r="C529" s="61"/>
      <c r="D529" s="62"/>
      <c r="E529" s="63"/>
      <c r="F529" s="66">
        <f>IF(G529=1,0,IF(E529&gt;HORAS!$B$96,E529-HORAS!$B$96,))</f>
        <v>0</v>
      </c>
      <c r="G529" s="67">
        <f t="shared" si="227"/>
        <v>0</v>
      </c>
      <c r="H529" s="67">
        <f>IF(D529&gt;=HORAS!$B$103,1,0)</f>
        <v>0</v>
      </c>
      <c r="I529" s="68">
        <f t="shared" si="228"/>
        <v>0</v>
      </c>
      <c r="J529" s="68">
        <f>IF(I529&lt;=HORAS!$B$115,0,IF(I529&lt;=HORAS!$B$116,0.25,IF(I529&lt;=HORAS!$B$117,0.5,IF(I529&lt;=HORAS!$B$114,0.75,1))))</f>
        <v>0</v>
      </c>
      <c r="K529" s="69">
        <f>IF(G529=1,0,IF(E529&gt;HORAS!$B$97,E529-HORAS!$B$97,0))</f>
        <v>0</v>
      </c>
      <c r="L529" s="68">
        <f t="shared" si="229"/>
        <v>0</v>
      </c>
      <c r="M529" s="68">
        <f t="shared" si="230"/>
        <v>0</v>
      </c>
      <c r="N529" s="67">
        <f t="shared" si="231"/>
        <v>0</v>
      </c>
      <c r="O529" s="67">
        <f>IF(E529&lt;HORAS!$B$97,J529,0)</f>
        <v>0</v>
      </c>
      <c r="P529" s="67">
        <f t="shared" si="232"/>
        <v>0</v>
      </c>
      <c r="Q529" s="67">
        <f>IF(E529&gt;HORAS!$B$97,J529,0)</f>
        <v>0</v>
      </c>
      <c r="R529" s="67">
        <f t="shared" si="254"/>
        <v>0</v>
      </c>
      <c r="S529" s="67">
        <f t="shared" si="234"/>
        <v>0</v>
      </c>
      <c r="T529" s="67"/>
      <c r="U529" s="67">
        <f t="shared" si="235"/>
        <v>6</v>
      </c>
      <c r="V529" s="70" t="e">
        <f>VLOOKUP(C529,HORAS!$A$120:$A$137,1,FALSE)</f>
        <v>#N/A</v>
      </c>
      <c r="W529" s="67" t="b">
        <f t="shared" si="236"/>
        <v>1</v>
      </c>
      <c r="X529" s="59">
        <f t="shared" si="237"/>
        <v>0</v>
      </c>
      <c r="Y529" s="71">
        <f t="shared" si="238"/>
        <v>0</v>
      </c>
      <c r="Z529" s="71">
        <f t="shared" si="239"/>
        <v>0</v>
      </c>
      <c r="AA529" s="67">
        <f t="shared" si="240"/>
        <v>0</v>
      </c>
      <c r="AB529" s="67">
        <f t="shared" si="241"/>
        <v>0</v>
      </c>
      <c r="AC529" s="69">
        <f>IF(U529=7,IF(E529&gt;HORAS!$B$97,E529-HORAS!$B$97,0),IF(W529=FALSE,IF(E529&gt;HORAS!$B$97,E529-HORAS!$B$97,0),0))</f>
        <v>0</v>
      </c>
      <c r="AD529" s="71">
        <f t="shared" si="242"/>
        <v>0</v>
      </c>
      <c r="AE529" s="71">
        <f t="shared" si="243"/>
        <v>0</v>
      </c>
      <c r="AF529" s="68">
        <f>IF(AE529&lt;=HORAS!$B$115,0,IF(AE529&lt;=HORAS!$B$116,0.25,IF(AE529&lt;=HORAS!$B$117,0.5,IF(AE529&lt;=HORAS!$B$114,0.75,1))))</f>
        <v>0</v>
      </c>
      <c r="AG529" s="67">
        <f t="shared" si="244"/>
        <v>0</v>
      </c>
      <c r="AH529" s="67">
        <f>IF(AA529&gt;=8,IF(E529&lt;HORAS!$B$97,AF529,0),0)</f>
        <v>0</v>
      </c>
      <c r="AI529" s="67">
        <f>IF(E529&gt;=HORAS!$B$97,AF529,0)</f>
        <v>0</v>
      </c>
      <c r="AJ529" s="67">
        <f t="shared" si="233"/>
        <v>0</v>
      </c>
      <c r="AK529" s="67">
        <f t="shared" si="233"/>
        <v>0</v>
      </c>
      <c r="AL529" s="71">
        <f t="shared" si="245"/>
        <v>0</v>
      </c>
      <c r="AN529" s="59">
        <f t="shared" si="246"/>
        <v>0</v>
      </c>
      <c r="AO529" s="58">
        <f>IF(H529=1,IF(D529&lt;HORAS!$B$104,HORAS!$D$104-HORAS!$B$104,HORAS!$D$104-D529),0)</f>
        <v>0</v>
      </c>
      <c r="AP529" s="58">
        <f>IF(H529=1,IF(E529&gt;HORAS!$C$104,HORAS!$C$104,E529),0)</f>
        <v>0</v>
      </c>
      <c r="AQ529" s="58">
        <f t="shared" si="247"/>
        <v>0</v>
      </c>
      <c r="AR529" s="72">
        <f t="shared" si="248"/>
        <v>0</v>
      </c>
      <c r="AS529" s="72">
        <f t="shared" si="249"/>
        <v>0</v>
      </c>
      <c r="AT529" s="68">
        <f>IF(AS529&lt;=HORAS!$B$115,0,IF(AS529&lt;=HORAS!$B$116,0.25,IF(AS529&lt;=HORAS!$B$117,0.5,IF(AS529&lt;=HORAS!$B$114,0.75,1))))</f>
        <v>0</v>
      </c>
      <c r="AU529" s="67">
        <f t="shared" si="250"/>
        <v>0</v>
      </c>
      <c r="AV529" s="59">
        <f>IF(H529=1,IF(E529&gt;HORAS!$C$104,E529-HORAS!$C$104),0)</f>
        <v>0</v>
      </c>
      <c r="AW529" s="67">
        <f t="shared" si="251"/>
        <v>0</v>
      </c>
      <c r="AX529" s="67">
        <f t="shared" si="252"/>
        <v>0</v>
      </c>
      <c r="AY529" s="68">
        <f>IF(AX529&lt;=HORAS!$B$115,0,IF(AX529&lt;=HORAS!$B$116,0.25,IF(AX529&lt;=HORAS!$B$117,0.5,IF(AX529&lt;=HORAS!$B$114,0.75,1))))</f>
        <v>0</v>
      </c>
      <c r="AZ529" s="67">
        <f t="shared" si="253"/>
        <v>0</v>
      </c>
      <c r="BA529" s="67"/>
    </row>
    <row r="530" spans="1:53" s="72" customFormat="1" hidden="1" x14ac:dyDescent="0.2">
      <c r="A530" s="64"/>
      <c r="B530" s="64"/>
      <c r="C530" s="61"/>
      <c r="D530" s="62"/>
      <c r="E530" s="64"/>
      <c r="F530" s="66">
        <f>IF(G530=1,0,IF(E530&gt;HORAS!$B$96,E530-HORAS!$B$96,))</f>
        <v>0</v>
      </c>
      <c r="G530" s="67">
        <f t="shared" si="227"/>
        <v>0</v>
      </c>
      <c r="H530" s="67">
        <f>IF(D530&gt;=HORAS!$B$103,1,0)</f>
        <v>0</v>
      </c>
      <c r="I530" s="68">
        <f t="shared" si="228"/>
        <v>0</v>
      </c>
      <c r="J530" s="68">
        <f>IF(I530&lt;=HORAS!$B$115,0,IF(I530&lt;=HORAS!$B$116,0.25,IF(I530&lt;=HORAS!$B$117,0.5,IF(I530&lt;=HORAS!$B$114,0.75,1))))</f>
        <v>0</v>
      </c>
      <c r="K530" s="69">
        <f>IF(G530=1,0,IF(E530&gt;HORAS!$B$97,E530-HORAS!$B$97,0))</f>
        <v>0</v>
      </c>
      <c r="L530" s="68">
        <f t="shared" si="229"/>
        <v>0</v>
      </c>
      <c r="M530" s="68">
        <f t="shared" si="230"/>
        <v>0</v>
      </c>
      <c r="N530" s="67">
        <f t="shared" si="231"/>
        <v>0</v>
      </c>
      <c r="O530" s="67">
        <f>IF(E530&lt;HORAS!$B$97,J530,0)</f>
        <v>0</v>
      </c>
      <c r="P530" s="67">
        <f t="shared" si="232"/>
        <v>0</v>
      </c>
      <c r="Q530" s="67">
        <f>IF(E530&gt;HORAS!$B$97,J530,0)</f>
        <v>0</v>
      </c>
      <c r="R530" s="67">
        <f t="shared" si="254"/>
        <v>0</v>
      </c>
      <c r="S530" s="67">
        <f t="shared" si="234"/>
        <v>0</v>
      </c>
      <c r="T530" s="67"/>
      <c r="U530" s="67">
        <f t="shared" si="235"/>
        <v>6</v>
      </c>
      <c r="V530" s="70" t="e">
        <f>VLOOKUP(C530,HORAS!$A$120:$A$137,1,FALSE)</f>
        <v>#N/A</v>
      </c>
      <c r="W530" s="67" t="b">
        <f t="shared" si="236"/>
        <v>1</v>
      </c>
      <c r="X530" s="59">
        <f t="shared" si="237"/>
        <v>0</v>
      </c>
      <c r="Y530" s="71">
        <f t="shared" si="238"/>
        <v>0</v>
      </c>
      <c r="Z530" s="71">
        <f t="shared" si="239"/>
        <v>0</v>
      </c>
      <c r="AA530" s="67">
        <f t="shared" si="240"/>
        <v>0</v>
      </c>
      <c r="AB530" s="67">
        <f t="shared" si="241"/>
        <v>0</v>
      </c>
      <c r="AC530" s="69">
        <f>IF(U530=7,IF(E530&gt;HORAS!$B$97,E530-HORAS!$B$97,0),IF(W530=FALSE,IF(E530&gt;HORAS!$B$97,E530-HORAS!$B$97,0),0))</f>
        <v>0</v>
      </c>
      <c r="AD530" s="71">
        <f t="shared" si="242"/>
        <v>0</v>
      </c>
      <c r="AE530" s="71">
        <f t="shared" si="243"/>
        <v>0</v>
      </c>
      <c r="AF530" s="68">
        <f>IF(AE530&lt;=HORAS!$B$115,0,IF(AE530&lt;=HORAS!$B$116,0.25,IF(AE530&lt;=HORAS!$B$117,0.5,IF(AE530&lt;=HORAS!$B$114,0.75,1))))</f>
        <v>0</v>
      </c>
      <c r="AG530" s="67">
        <f t="shared" si="244"/>
        <v>0</v>
      </c>
      <c r="AH530" s="67">
        <f>IF(AA530&gt;=8,IF(E530&lt;HORAS!$B$97,AF530,0),0)</f>
        <v>0</v>
      </c>
      <c r="AI530" s="67">
        <f>IF(E530&gt;=HORAS!$B$97,AF530,0)</f>
        <v>0</v>
      </c>
      <c r="AJ530" s="67">
        <f t="shared" si="233"/>
        <v>0</v>
      </c>
      <c r="AK530" s="67">
        <f t="shared" si="233"/>
        <v>0</v>
      </c>
      <c r="AL530" s="71">
        <f t="shared" si="245"/>
        <v>0</v>
      </c>
      <c r="AN530" s="59">
        <f t="shared" si="246"/>
        <v>0</v>
      </c>
      <c r="AO530" s="58">
        <f>IF(H530=1,IF(D530&lt;HORAS!$B$104,HORAS!$D$104-HORAS!$B$104,HORAS!$D$104-D530),0)</f>
        <v>0</v>
      </c>
      <c r="AP530" s="58">
        <f>IF(H530=1,IF(E530&gt;HORAS!$C$104,HORAS!$C$104,E530),0)</f>
        <v>0</v>
      </c>
      <c r="AQ530" s="58">
        <f t="shared" si="247"/>
        <v>0</v>
      </c>
      <c r="AR530" s="72">
        <f t="shared" si="248"/>
        <v>0</v>
      </c>
      <c r="AS530" s="72">
        <f t="shared" si="249"/>
        <v>0</v>
      </c>
      <c r="AT530" s="68">
        <f>IF(AS530&lt;=HORAS!$B$115,0,IF(AS530&lt;=HORAS!$B$116,0.25,IF(AS530&lt;=HORAS!$B$117,0.5,IF(AS530&lt;=HORAS!$B$114,0.75,1))))</f>
        <v>0</v>
      </c>
      <c r="AU530" s="67">
        <f t="shared" si="250"/>
        <v>0</v>
      </c>
      <c r="AV530" s="59">
        <f>IF(H530=1,IF(E530&gt;HORAS!$C$104,E530-HORAS!$C$104),0)</f>
        <v>0</v>
      </c>
      <c r="AW530" s="67">
        <f t="shared" si="251"/>
        <v>0</v>
      </c>
      <c r="AX530" s="67">
        <f t="shared" si="252"/>
        <v>0</v>
      </c>
      <c r="AY530" s="68">
        <f>IF(AX530&lt;=HORAS!$B$115,0,IF(AX530&lt;=HORAS!$B$116,0.25,IF(AX530&lt;=HORAS!$B$117,0.5,IF(AX530&lt;=HORAS!$B$114,0.75,1))))</f>
        <v>0</v>
      </c>
      <c r="AZ530" s="67">
        <f t="shared" si="253"/>
        <v>0</v>
      </c>
      <c r="BA530" s="67"/>
    </row>
    <row r="531" spans="1:53" s="72" customFormat="1" hidden="1" x14ac:dyDescent="0.2">
      <c r="A531" s="64"/>
      <c r="B531" s="64"/>
      <c r="C531" s="61"/>
      <c r="D531" s="62"/>
      <c r="E531" s="59"/>
      <c r="F531" s="66">
        <f>IF(G531=1,0,IF(E531&gt;HORAS!$B$96,E531-HORAS!$B$96,))</f>
        <v>0</v>
      </c>
      <c r="G531" s="67">
        <f t="shared" si="227"/>
        <v>0</v>
      </c>
      <c r="H531" s="67">
        <f>IF(D531&gt;=HORAS!$B$103,1,0)</f>
        <v>0</v>
      </c>
      <c r="I531" s="68">
        <f t="shared" si="228"/>
        <v>0</v>
      </c>
      <c r="J531" s="68">
        <f>IF(I531&lt;=HORAS!$B$115,0,IF(I531&lt;=HORAS!$B$116,0.25,IF(I531&lt;=HORAS!$B$117,0.5,IF(I531&lt;=HORAS!$B$114,0.75,1))))</f>
        <v>0</v>
      </c>
      <c r="K531" s="69">
        <f>IF(G531=1,0,IF(E531&gt;HORAS!$B$97,E531-HORAS!$B$97,0))</f>
        <v>0</v>
      </c>
      <c r="L531" s="68">
        <f t="shared" si="229"/>
        <v>0</v>
      </c>
      <c r="M531" s="68">
        <f t="shared" si="230"/>
        <v>0</v>
      </c>
      <c r="N531" s="67">
        <f t="shared" si="231"/>
        <v>0</v>
      </c>
      <c r="O531" s="67">
        <f>IF(E531&lt;HORAS!$B$97,J531,0)</f>
        <v>0</v>
      </c>
      <c r="P531" s="67">
        <f t="shared" si="232"/>
        <v>0</v>
      </c>
      <c r="Q531" s="67">
        <f>IF(E531&gt;HORAS!$B$97,J531,0)</f>
        <v>0</v>
      </c>
      <c r="R531" s="67">
        <f t="shared" si="254"/>
        <v>0</v>
      </c>
      <c r="S531" s="67">
        <f t="shared" si="234"/>
        <v>0</v>
      </c>
      <c r="T531" s="67"/>
      <c r="U531" s="67">
        <f t="shared" si="235"/>
        <v>6</v>
      </c>
      <c r="V531" s="70" t="e">
        <f>VLOOKUP(C531,HORAS!$A$120:$A$137,1,FALSE)</f>
        <v>#N/A</v>
      </c>
      <c r="W531" s="67" t="b">
        <f t="shared" si="236"/>
        <v>1</v>
      </c>
      <c r="X531" s="59">
        <f t="shared" si="237"/>
        <v>0</v>
      </c>
      <c r="Y531" s="71">
        <f t="shared" si="238"/>
        <v>0</v>
      </c>
      <c r="Z531" s="71">
        <f t="shared" si="239"/>
        <v>0</v>
      </c>
      <c r="AA531" s="67">
        <f t="shared" si="240"/>
        <v>0</v>
      </c>
      <c r="AB531" s="67">
        <f t="shared" si="241"/>
        <v>0</v>
      </c>
      <c r="AC531" s="69">
        <f>IF(U531=7,IF(E531&gt;HORAS!$B$97,E531-HORAS!$B$97,0),IF(W531=FALSE,IF(E531&gt;HORAS!$B$97,E531-HORAS!$B$97,0),0))</f>
        <v>0</v>
      </c>
      <c r="AD531" s="71">
        <f t="shared" si="242"/>
        <v>0</v>
      </c>
      <c r="AE531" s="71">
        <f t="shared" si="243"/>
        <v>0</v>
      </c>
      <c r="AF531" s="68">
        <f>IF(AE531&lt;=HORAS!$B$115,0,IF(AE531&lt;=HORAS!$B$116,0.25,IF(AE531&lt;=HORAS!$B$117,0.5,IF(AE531&lt;=HORAS!$B$114,0.75,1))))</f>
        <v>0</v>
      </c>
      <c r="AG531" s="67">
        <f t="shared" si="244"/>
        <v>0</v>
      </c>
      <c r="AH531" s="67">
        <f>IF(AA531&gt;=8,IF(E531&lt;HORAS!$B$97,AF531,0),0)</f>
        <v>0</v>
      </c>
      <c r="AI531" s="67">
        <f>IF(E531&gt;=HORAS!$B$97,AF531,0)</f>
        <v>0</v>
      </c>
      <c r="AJ531" s="67">
        <f t="shared" si="233"/>
        <v>0</v>
      </c>
      <c r="AK531" s="67">
        <f t="shared" si="233"/>
        <v>0</v>
      </c>
      <c r="AL531" s="71">
        <f t="shared" si="245"/>
        <v>0</v>
      </c>
      <c r="AN531" s="59">
        <f t="shared" si="246"/>
        <v>0</v>
      </c>
      <c r="AO531" s="58">
        <f>IF(H531=1,IF(D531&lt;HORAS!$B$104,HORAS!$D$104-HORAS!$B$104,HORAS!$D$104-D531),0)</f>
        <v>0</v>
      </c>
      <c r="AP531" s="58">
        <f>IF(H531=1,IF(E531&gt;HORAS!$C$104,HORAS!$C$104,E531),0)</f>
        <v>0</v>
      </c>
      <c r="AQ531" s="58">
        <f t="shared" si="247"/>
        <v>0</v>
      </c>
      <c r="AR531" s="72">
        <f t="shared" si="248"/>
        <v>0</v>
      </c>
      <c r="AS531" s="72">
        <f t="shared" si="249"/>
        <v>0</v>
      </c>
      <c r="AT531" s="68">
        <f>IF(AS531&lt;=HORAS!$B$115,0,IF(AS531&lt;=HORAS!$B$116,0.25,IF(AS531&lt;=HORAS!$B$117,0.5,IF(AS531&lt;=HORAS!$B$114,0.75,1))))</f>
        <v>0</v>
      </c>
      <c r="AU531" s="67">
        <f t="shared" si="250"/>
        <v>0</v>
      </c>
      <c r="AV531" s="59">
        <f>IF(H531=1,IF(E531&gt;HORAS!$C$104,E531-HORAS!$C$104),0)</f>
        <v>0</v>
      </c>
      <c r="AW531" s="67">
        <f t="shared" si="251"/>
        <v>0</v>
      </c>
      <c r="AX531" s="67">
        <f t="shared" si="252"/>
        <v>0</v>
      </c>
      <c r="AY531" s="68">
        <f>IF(AX531&lt;=HORAS!$B$115,0,IF(AX531&lt;=HORAS!$B$116,0.25,IF(AX531&lt;=HORAS!$B$117,0.5,IF(AX531&lt;=HORAS!$B$114,0.75,1))))</f>
        <v>0</v>
      </c>
      <c r="AZ531" s="67">
        <f t="shared" si="253"/>
        <v>0</v>
      </c>
      <c r="BA531" s="67"/>
    </row>
    <row r="532" spans="1:53" s="72" customFormat="1" hidden="1" x14ac:dyDescent="0.2">
      <c r="A532" s="64"/>
      <c r="B532" s="64"/>
      <c r="C532" s="61"/>
      <c r="D532" s="62"/>
      <c r="E532" s="59"/>
      <c r="F532" s="66">
        <f>IF(G532=1,0,IF(E532&gt;HORAS!$B$96,E532-HORAS!$B$96,))</f>
        <v>0</v>
      </c>
      <c r="G532" s="67">
        <f t="shared" si="227"/>
        <v>0</v>
      </c>
      <c r="H532" s="67">
        <f>IF(D532&gt;=HORAS!$B$103,1,0)</f>
        <v>0</v>
      </c>
      <c r="I532" s="68">
        <f t="shared" si="228"/>
        <v>0</v>
      </c>
      <c r="J532" s="68">
        <f>IF(I532&lt;=HORAS!$B$115,0,IF(I532&lt;=HORAS!$B$116,0.25,IF(I532&lt;=HORAS!$B$117,0.5,IF(I532&lt;=HORAS!$B$114,0.75,1))))</f>
        <v>0</v>
      </c>
      <c r="K532" s="69">
        <f>IF(G532=1,0,IF(E532&gt;HORAS!$B$97,E532-HORAS!$B$97,0))</f>
        <v>0</v>
      </c>
      <c r="L532" s="68">
        <f t="shared" si="229"/>
        <v>0</v>
      </c>
      <c r="M532" s="68">
        <f t="shared" si="230"/>
        <v>0</v>
      </c>
      <c r="N532" s="67">
        <f t="shared" si="231"/>
        <v>0</v>
      </c>
      <c r="O532" s="67">
        <f>IF(E532&lt;HORAS!$B$97,J532,0)</f>
        <v>0</v>
      </c>
      <c r="P532" s="67">
        <f t="shared" si="232"/>
        <v>0</v>
      </c>
      <c r="Q532" s="67">
        <f>IF(E532&gt;HORAS!$B$97,J532,0)</f>
        <v>0</v>
      </c>
      <c r="R532" s="67">
        <f t="shared" si="254"/>
        <v>0</v>
      </c>
      <c r="S532" s="67">
        <f t="shared" si="234"/>
        <v>0</v>
      </c>
      <c r="T532" s="67"/>
      <c r="U532" s="67">
        <f t="shared" si="235"/>
        <v>6</v>
      </c>
      <c r="V532" s="70" t="e">
        <f>VLOOKUP(C532,HORAS!$A$120:$A$137,1,FALSE)</f>
        <v>#N/A</v>
      </c>
      <c r="W532" s="67" t="b">
        <f t="shared" si="236"/>
        <v>1</v>
      </c>
      <c r="X532" s="59">
        <f t="shared" si="237"/>
        <v>0</v>
      </c>
      <c r="Y532" s="71">
        <f t="shared" si="238"/>
        <v>0</v>
      </c>
      <c r="Z532" s="71">
        <f t="shared" si="239"/>
        <v>0</v>
      </c>
      <c r="AA532" s="67">
        <f t="shared" si="240"/>
        <v>0</v>
      </c>
      <c r="AB532" s="67">
        <f t="shared" si="241"/>
        <v>0</v>
      </c>
      <c r="AC532" s="69">
        <f>IF(U532=7,IF(E532&gt;HORAS!$B$97,E532-HORAS!$B$97,0),IF(W532=FALSE,IF(E532&gt;HORAS!$B$97,E532-HORAS!$B$97,0),0))</f>
        <v>0</v>
      </c>
      <c r="AD532" s="71">
        <f t="shared" si="242"/>
        <v>0</v>
      </c>
      <c r="AE532" s="71">
        <f t="shared" si="243"/>
        <v>0</v>
      </c>
      <c r="AF532" s="68">
        <f>IF(AE532&lt;=HORAS!$B$115,0,IF(AE532&lt;=HORAS!$B$116,0.25,IF(AE532&lt;=HORAS!$B$117,0.5,IF(AE532&lt;=HORAS!$B$114,0.75,1))))</f>
        <v>0</v>
      </c>
      <c r="AG532" s="67">
        <f t="shared" si="244"/>
        <v>0</v>
      </c>
      <c r="AH532" s="67">
        <f>IF(AA532&gt;=8,IF(E532&lt;HORAS!$B$97,AF532,0),0)</f>
        <v>0</v>
      </c>
      <c r="AI532" s="67">
        <f>IF(E532&gt;=HORAS!$B$97,AF532,0)</f>
        <v>0</v>
      </c>
      <c r="AJ532" s="67">
        <f t="shared" si="233"/>
        <v>0</v>
      </c>
      <c r="AK532" s="67">
        <f t="shared" si="233"/>
        <v>0</v>
      </c>
      <c r="AL532" s="71">
        <f t="shared" si="245"/>
        <v>0</v>
      </c>
      <c r="AN532" s="59">
        <f t="shared" si="246"/>
        <v>0</v>
      </c>
      <c r="AO532" s="58">
        <f>IF(H532=1,IF(D532&lt;HORAS!$B$104,HORAS!$D$104-HORAS!$B$104,HORAS!$D$104-D532),0)</f>
        <v>0</v>
      </c>
      <c r="AP532" s="58">
        <f>IF(H532=1,IF(E532&gt;HORAS!$C$104,HORAS!$C$104,E532),0)</f>
        <v>0</v>
      </c>
      <c r="AQ532" s="58">
        <f t="shared" si="247"/>
        <v>0</v>
      </c>
      <c r="AR532" s="72">
        <f t="shared" si="248"/>
        <v>0</v>
      </c>
      <c r="AS532" s="72">
        <f t="shared" si="249"/>
        <v>0</v>
      </c>
      <c r="AT532" s="68">
        <f>IF(AS532&lt;=HORAS!$B$115,0,IF(AS532&lt;=HORAS!$B$116,0.25,IF(AS532&lt;=HORAS!$B$117,0.5,IF(AS532&lt;=HORAS!$B$114,0.75,1))))</f>
        <v>0</v>
      </c>
      <c r="AU532" s="67">
        <f t="shared" si="250"/>
        <v>0</v>
      </c>
      <c r="AV532" s="59">
        <f>IF(H532=1,IF(E532&gt;HORAS!$C$104,E532-HORAS!$C$104),0)</f>
        <v>0</v>
      </c>
      <c r="AW532" s="67">
        <f t="shared" si="251"/>
        <v>0</v>
      </c>
      <c r="AX532" s="67">
        <f t="shared" si="252"/>
        <v>0</v>
      </c>
      <c r="AY532" s="68">
        <f>IF(AX532&lt;=HORAS!$B$115,0,IF(AX532&lt;=HORAS!$B$116,0.25,IF(AX532&lt;=HORAS!$B$117,0.5,IF(AX532&lt;=HORAS!$B$114,0.75,1))))</f>
        <v>0</v>
      </c>
      <c r="AZ532" s="67">
        <f t="shared" si="253"/>
        <v>0</v>
      </c>
      <c r="BA532" s="67"/>
    </row>
    <row r="533" spans="1:53" s="72" customFormat="1" hidden="1" x14ac:dyDescent="0.2">
      <c r="A533" s="64"/>
      <c r="B533" s="64"/>
      <c r="C533" s="61"/>
      <c r="D533" s="62"/>
      <c r="E533" s="59"/>
      <c r="F533" s="66">
        <f>IF(G533=1,0,IF(E533&gt;HORAS!$B$96,E533-HORAS!$B$96,))</f>
        <v>0</v>
      </c>
      <c r="G533" s="67">
        <f t="shared" si="227"/>
        <v>0</v>
      </c>
      <c r="H533" s="67">
        <f>IF(D533&gt;=HORAS!$B$103,1,0)</f>
        <v>0</v>
      </c>
      <c r="I533" s="68">
        <f t="shared" si="228"/>
        <v>0</v>
      </c>
      <c r="J533" s="68">
        <f>IF(I533&lt;=HORAS!$B$115,0,IF(I533&lt;=HORAS!$B$116,0.25,IF(I533&lt;=HORAS!$B$117,0.5,IF(I533&lt;=HORAS!$B$114,0.75,1))))</f>
        <v>0</v>
      </c>
      <c r="K533" s="69">
        <f>IF(G533=1,0,IF(E533&gt;HORAS!$B$97,E533-HORAS!$B$97,0))</f>
        <v>0</v>
      </c>
      <c r="L533" s="68">
        <f t="shared" si="229"/>
        <v>0</v>
      </c>
      <c r="M533" s="68">
        <f t="shared" si="230"/>
        <v>0</v>
      </c>
      <c r="N533" s="67">
        <f t="shared" si="231"/>
        <v>0</v>
      </c>
      <c r="O533" s="67">
        <f>IF(E533&lt;HORAS!$B$97,J533,0)</f>
        <v>0</v>
      </c>
      <c r="P533" s="67">
        <f t="shared" si="232"/>
        <v>0</v>
      </c>
      <c r="Q533" s="67">
        <f>IF(E533&gt;HORAS!$B$97,J533,0)</f>
        <v>0</v>
      </c>
      <c r="R533" s="67">
        <f t="shared" si="254"/>
        <v>0</v>
      </c>
      <c r="S533" s="67">
        <f t="shared" si="234"/>
        <v>0</v>
      </c>
      <c r="T533" s="67"/>
      <c r="U533" s="67">
        <f t="shared" si="235"/>
        <v>6</v>
      </c>
      <c r="V533" s="70" t="e">
        <f>VLOOKUP(C533,HORAS!$A$120:$A$137,1,FALSE)</f>
        <v>#N/A</v>
      </c>
      <c r="W533" s="67" t="b">
        <f t="shared" si="236"/>
        <v>1</v>
      </c>
      <c r="X533" s="59">
        <f t="shared" si="237"/>
        <v>0</v>
      </c>
      <c r="Y533" s="71">
        <f t="shared" si="238"/>
        <v>0</v>
      </c>
      <c r="Z533" s="71">
        <f t="shared" si="239"/>
        <v>0</v>
      </c>
      <c r="AA533" s="67">
        <f t="shared" si="240"/>
        <v>0</v>
      </c>
      <c r="AB533" s="67">
        <f t="shared" si="241"/>
        <v>0</v>
      </c>
      <c r="AC533" s="69">
        <f>IF(U533=7,IF(E533&gt;HORAS!$B$97,E533-HORAS!$B$97,0),IF(W533=FALSE,IF(E533&gt;HORAS!$B$97,E533-HORAS!$B$97,0),0))</f>
        <v>0</v>
      </c>
      <c r="AD533" s="71">
        <f t="shared" si="242"/>
        <v>0</v>
      </c>
      <c r="AE533" s="71">
        <f t="shared" si="243"/>
        <v>0</v>
      </c>
      <c r="AF533" s="68">
        <f>IF(AE533&lt;=HORAS!$B$115,0,IF(AE533&lt;=HORAS!$B$116,0.25,IF(AE533&lt;=HORAS!$B$117,0.5,IF(AE533&lt;=HORAS!$B$114,0.75,1))))</f>
        <v>0</v>
      </c>
      <c r="AG533" s="67">
        <f t="shared" si="244"/>
        <v>0</v>
      </c>
      <c r="AH533" s="67">
        <f>IF(AA533&gt;=8,IF(E533&lt;HORAS!$B$97,AF533,0),0)</f>
        <v>0</v>
      </c>
      <c r="AI533" s="67">
        <f>IF(E533&gt;=HORAS!$B$97,AF533,0)</f>
        <v>0</v>
      </c>
      <c r="AJ533" s="67">
        <f t="shared" si="233"/>
        <v>0</v>
      </c>
      <c r="AK533" s="67">
        <f t="shared" si="233"/>
        <v>0</v>
      </c>
      <c r="AL533" s="71">
        <f t="shared" si="245"/>
        <v>0</v>
      </c>
      <c r="AN533" s="59">
        <f t="shared" si="246"/>
        <v>0</v>
      </c>
      <c r="AO533" s="58">
        <f>IF(H533=1,IF(D533&lt;HORAS!$B$104,HORAS!$D$104-HORAS!$B$104,HORAS!$D$104-D533),0)</f>
        <v>0</v>
      </c>
      <c r="AP533" s="58">
        <f>IF(H533=1,IF(E533&gt;HORAS!$C$104,HORAS!$C$104,E533),0)</f>
        <v>0</v>
      </c>
      <c r="AQ533" s="58">
        <f t="shared" si="247"/>
        <v>0</v>
      </c>
      <c r="AR533" s="72">
        <f t="shared" si="248"/>
        <v>0</v>
      </c>
      <c r="AS533" s="72">
        <f t="shared" si="249"/>
        <v>0</v>
      </c>
      <c r="AT533" s="68">
        <f>IF(AS533&lt;=HORAS!$B$115,0,IF(AS533&lt;=HORAS!$B$116,0.25,IF(AS533&lt;=HORAS!$B$117,0.5,IF(AS533&lt;=HORAS!$B$114,0.75,1))))</f>
        <v>0</v>
      </c>
      <c r="AU533" s="67">
        <f t="shared" si="250"/>
        <v>0</v>
      </c>
      <c r="AV533" s="59">
        <f>IF(H533=1,IF(E533&gt;HORAS!$C$104,E533-HORAS!$C$104),0)</f>
        <v>0</v>
      </c>
      <c r="AW533" s="67">
        <f t="shared" si="251"/>
        <v>0</v>
      </c>
      <c r="AX533" s="67">
        <f t="shared" si="252"/>
        <v>0</v>
      </c>
      <c r="AY533" s="68">
        <f>IF(AX533&lt;=HORAS!$B$115,0,IF(AX533&lt;=HORAS!$B$116,0.25,IF(AX533&lt;=HORAS!$B$117,0.5,IF(AX533&lt;=HORAS!$B$114,0.75,1))))</f>
        <v>0</v>
      </c>
      <c r="AZ533" s="67">
        <f t="shared" si="253"/>
        <v>0</v>
      </c>
      <c r="BA533" s="67"/>
    </row>
    <row r="534" spans="1:53" s="72" customFormat="1" hidden="1" x14ac:dyDescent="0.2">
      <c r="A534" s="64"/>
      <c r="B534" s="64"/>
      <c r="C534" s="61"/>
      <c r="D534" s="62"/>
      <c r="E534" s="59"/>
      <c r="F534" s="66">
        <f>IF(G534=1,0,IF(E534&gt;HORAS!$B$96,E534-HORAS!$B$96,))</f>
        <v>0</v>
      </c>
      <c r="G534" s="67">
        <f t="shared" si="227"/>
        <v>0</v>
      </c>
      <c r="H534" s="67">
        <f>IF(D534&gt;=HORAS!$B$103,1,0)</f>
        <v>0</v>
      </c>
      <c r="I534" s="68">
        <f t="shared" si="228"/>
        <v>0</v>
      </c>
      <c r="J534" s="68">
        <f>IF(I534&lt;=HORAS!$B$115,0,IF(I534&lt;=HORAS!$B$116,0.25,IF(I534&lt;=HORAS!$B$117,0.5,IF(I534&lt;=HORAS!$B$114,0.75,1))))</f>
        <v>0</v>
      </c>
      <c r="K534" s="69">
        <f>IF(G534=1,0,IF(E534&gt;HORAS!$B$97,E534-HORAS!$B$97,0))</f>
        <v>0</v>
      </c>
      <c r="L534" s="68">
        <f t="shared" si="229"/>
        <v>0</v>
      </c>
      <c r="M534" s="68">
        <f t="shared" si="230"/>
        <v>0</v>
      </c>
      <c r="N534" s="67">
        <f t="shared" si="231"/>
        <v>0</v>
      </c>
      <c r="O534" s="67">
        <f>IF(E534&lt;HORAS!$B$97,J534,0)</f>
        <v>0</v>
      </c>
      <c r="P534" s="67">
        <f t="shared" si="232"/>
        <v>0</v>
      </c>
      <c r="Q534" s="67">
        <f>IF(E534&gt;HORAS!$B$97,J534,0)</f>
        <v>0</v>
      </c>
      <c r="R534" s="67">
        <f t="shared" si="254"/>
        <v>0</v>
      </c>
      <c r="S534" s="67">
        <f t="shared" si="234"/>
        <v>0</v>
      </c>
      <c r="T534" s="67"/>
      <c r="U534" s="67">
        <f t="shared" si="235"/>
        <v>6</v>
      </c>
      <c r="V534" s="70" t="e">
        <f>VLOOKUP(C534,HORAS!$A$120:$A$137,1,FALSE)</f>
        <v>#N/A</v>
      </c>
      <c r="W534" s="67" t="b">
        <f t="shared" si="236"/>
        <v>1</v>
      </c>
      <c r="X534" s="59">
        <f t="shared" si="237"/>
        <v>0</v>
      </c>
      <c r="Y534" s="71">
        <f t="shared" si="238"/>
        <v>0</v>
      </c>
      <c r="Z534" s="71">
        <f t="shared" si="239"/>
        <v>0</v>
      </c>
      <c r="AA534" s="67">
        <f t="shared" si="240"/>
        <v>0</v>
      </c>
      <c r="AB534" s="67">
        <f t="shared" si="241"/>
        <v>0</v>
      </c>
      <c r="AC534" s="69">
        <f>IF(U534=7,IF(E534&gt;HORAS!$B$97,E534-HORAS!$B$97,0),IF(W534=FALSE,IF(E534&gt;HORAS!$B$97,E534-HORAS!$B$97,0),0))</f>
        <v>0</v>
      </c>
      <c r="AD534" s="71">
        <f t="shared" si="242"/>
        <v>0</v>
      </c>
      <c r="AE534" s="71">
        <f t="shared" si="243"/>
        <v>0</v>
      </c>
      <c r="AF534" s="68">
        <f>IF(AE534&lt;=HORAS!$B$115,0,IF(AE534&lt;=HORAS!$B$116,0.25,IF(AE534&lt;=HORAS!$B$117,0.5,IF(AE534&lt;=HORAS!$B$114,0.75,1))))</f>
        <v>0</v>
      </c>
      <c r="AG534" s="67">
        <f t="shared" si="244"/>
        <v>0</v>
      </c>
      <c r="AH534" s="67">
        <f>IF(AA534&gt;=8,IF(E534&lt;HORAS!$B$97,AF534,0),0)</f>
        <v>0</v>
      </c>
      <c r="AI534" s="67">
        <f>IF(E534&gt;=HORAS!$B$97,AF534,0)</f>
        <v>0</v>
      </c>
      <c r="AJ534" s="67">
        <f t="shared" si="233"/>
        <v>0</v>
      </c>
      <c r="AK534" s="67">
        <f t="shared" si="233"/>
        <v>0</v>
      </c>
      <c r="AL534" s="71">
        <f t="shared" si="245"/>
        <v>0</v>
      </c>
      <c r="AN534" s="59">
        <f t="shared" si="246"/>
        <v>0</v>
      </c>
      <c r="AO534" s="58">
        <f>IF(H534=1,IF(D534&lt;HORAS!$B$104,HORAS!$D$104-HORAS!$B$104,HORAS!$D$104-D534),0)</f>
        <v>0</v>
      </c>
      <c r="AP534" s="58">
        <f>IF(H534=1,IF(E534&gt;HORAS!$C$104,HORAS!$C$104,E534),0)</f>
        <v>0</v>
      </c>
      <c r="AQ534" s="58">
        <f t="shared" si="247"/>
        <v>0</v>
      </c>
      <c r="AR534" s="72">
        <f t="shared" si="248"/>
        <v>0</v>
      </c>
      <c r="AS534" s="72">
        <f t="shared" si="249"/>
        <v>0</v>
      </c>
      <c r="AT534" s="68">
        <f>IF(AS534&lt;=HORAS!$B$115,0,IF(AS534&lt;=HORAS!$B$116,0.25,IF(AS534&lt;=HORAS!$B$117,0.5,IF(AS534&lt;=HORAS!$B$114,0.75,1))))</f>
        <v>0</v>
      </c>
      <c r="AU534" s="67">
        <f t="shared" si="250"/>
        <v>0</v>
      </c>
      <c r="AV534" s="59">
        <f>IF(H534=1,IF(E534&gt;HORAS!$C$104,E534-HORAS!$C$104),0)</f>
        <v>0</v>
      </c>
      <c r="AW534" s="67">
        <f t="shared" si="251"/>
        <v>0</v>
      </c>
      <c r="AX534" s="67">
        <f t="shared" si="252"/>
        <v>0</v>
      </c>
      <c r="AY534" s="68">
        <f>IF(AX534&lt;=HORAS!$B$115,0,IF(AX534&lt;=HORAS!$B$116,0.25,IF(AX534&lt;=HORAS!$B$117,0.5,IF(AX534&lt;=HORAS!$B$114,0.75,1))))</f>
        <v>0</v>
      </c>
      <c r="AZ534" s="67">
        <f t="shared" si="253"/>
        <v>0</v>
      </c>
      <c r="BA534" s="67"/>
    </row>
    <row r="535" spans="1:53" s="72" customFormat="1" hidden="1" x14ac:dyDescent="0.2">
      <c r="A535" s="64"/>
      <c r="B535" s="64"/>
      <c r="C535" s="61"/>
      <c r="D535" s="62"/>
      <c r="E535" s="59"/>
      <c r="F535" s="66">
        <f>IF(G535=1,0,IF(E535&gt;HORAS!$B$96,E535-HORAS!$B$96,))</f>
        <v>0</v>
      </c>
      <c r="G535" s="67">
        <f t="shared" si="227"/>
        <v>0</v>
      </c>
      <c r="H535" s="67">
        <f>IF(D535&gt;=HORAS!$B$103,1,0)</f>
        <v>0</v>
      </c>
      <c r="I535" s="68">
        <f t="shared" si="228"/>
        <v>0</v>
      </c>
      <c r="J535" s="68">
        <f>IF(I535&lt;=HORAS!$B$115,0,IF(I535&lt;=HORAS!$B$116,0.25,IF(I535&lt;=HORAS!$B$117,0.5,IF(I535&lt;=HORAS!$B$114,0.75,1))))</f>
        <v>0</v>
      </c>
      <c r="K535" s="69">
        <f>IF(G535=1,0,IF(E535&gt;HORAS!$B$97,E535-HORAS!$B$97,0))</f>
        <v>0</v>
      </c>
      <c r="L535" s="68">
        <f t="shared" si="229"/>
        <v>0</v>
      </c>
      <c r="M535" s="68">
        <f t="shared" si="230"/>
        <v>0</v>
      </c>
      <c r="N535" s="67">
        <f t="shared" si="231"/>
        <v>0</v>
      </c>
      <c r="O535" s="67">
        <f>IF(E535&lt;HORAS!$B$97,J535,0)</f>
        <v>0</v>
      </c>
      <c r="P535" s="67">
        <f t="shared" si="232"/>
        <v>0</v>
      </c>
      <c r="Q535" s="67">
        <f>IF(E535&gt;HORAS!$B$97,J535,0)</f>
        <v>0</v>
      </c>
      <c r="R535" s="67">
        <f t="shared" si="254"/>
        <v>0</v>
      </c>
      <c r="S535" s="67">
        <f t="shared" si="234"/>
        <v>0</v>
      </c>
      <c r="T535" s="67"/>
      <c r="U535" s="67">
        <f t="shared" si="235"/>
        <v>6</v>
      </c>
      <c r="V535" s="70" t="e">
        <f>VLOOKUP(C535,HORAS!$A$120:$A$137,1,FALSE)</f>
        <v>#N/A</v>
      </c>
      <c r="W535" s="67" t="b">
        <f t="shared" si="236"/>
        <v>1</v>
      </c>
      <c r="X535" s="59">
        <f t="shared" si="237"/>
        <v>0</v>
      </c>
      <c r="Y535" s="71">
        <f t="shared" si="238"/>
        <v>0</v>
      </c>
      <c r="Z535" s="71">
        <f t="shared" si="239"/>
        <v>0</v>
      </c>
      <c r="AA535" s="67">
        <f t="shared" si="240"/>
        <v>0</v>
      </c>
      <c r="AB535" s="67">
        <f t="shared" si="241"/>
        <v>0</v>
      </c>
      <c r="AC535" s="69">
        <f>IF(U535=7,IF(E535&gt;HORAS!$B$97,E535-HORAS!$B$97,0),IF(W535=FALSE,IF(E535&gt;HORAS!$B$97,E535-HORAS!$B$97,0),0))</f>
        <v>0</v>
      </c>
      <c r="AD535" s="71">
        <f t="shared" si="242"/>
        <v>0</v>
      </c>
      <c r="AE535" s="71">
        <f t="shared" si="243"/>
        <v>0</v>
      </c>
      <c r="AF535" s="68">
        <f>IF(AE535&lt;=HORAS!$B$115,0,IF(AE535&lt;=HORAS!$B$116,0.25,IF(AE535&lt;=HORAS!$B$117,0.5,IF(AE535&lt;=HORAS!$B$114,0.75,1))))</f>
        <v>0</v>
      </c>
      <c r="AG535" s="67">
        <f t="shared" si="244"/>
        <v>0</v>
      </c>
      <c r="AH535" s="67">
        <f>IF(AA535&gt;=8,IF(E535&lt;HORAS!$B$97,AF535,0),0)</f>
        <v>0</v>
      </c>
      <c r="AI535" s="67">
        <f>IF(E535&gt;=HORAS!$B$97,AF535,0)</f>
        <v>0</v>
      </c>
      <c r="AJ535" s="67">
        <f t="shared" si="233"/>
        <v>0</v>
      </c>
      <c r="AK535" s="67">
        <f t="shared" si="233"/>
        <v>0</v>
      </c>
      <c r="AL535" s="71">
        <f t="shared" si="245"/>
        <v>0</v>
      </c>
      <c r="AN535" s="59">
        <f t="shared" si="246"/>
        <v>0</v>
      </c>
      <c r="AO535" s="58">
        <f>IF(H535=1,IF(D535&lt;HORAS!$B$104,HORAS!$D$104-HORAS!$B$104,HORAS!$D$104-D535),0)</f>
        <v>0</v>
      </c>
      <c r="AP535" s="58">
        <f>IF(H535=1,IF(E535&gt;HORAS!$C$104,HORAS!$C$104,E535),0)</f>
        <v>0</v>
      </c>
      <c r="AQ535" s="58">
        <f t="shared" si="247"/>
        <v>0</v>
      </c>
      <c r="AR535" s="72">
        <f t="shared" si="248"/>
        <v>0</v>
      </c>
      <c r="AS535" s="72">
        <f t="shared" si="249"/>
        <v>0</v>
      </c>
      <c r="AT535" s="68">
        <f>IF(AS535&lt;=HORAS!$B$115,0,IF(AS535&lt;=HORAS!$B$116,0.25,IF(AS535&lt;=HORAS!$B$117,0.5,IF(AS535&lt;=HORAS!$B$114,0.75,1))))</f>
        <v>0</v>
      </c>
      <c r="AU535" s="67">
        <f t="shared" si="250"/>
        <v>0</v>
      </c>
      <c r="AV535" s="59">
        <f>IF(H535=1,IF(E535&gt;HORAS!$C$104,E535-HORAS!$C$104),0)</f>
        <v>0</v>
      </c>
      <c r="AW535" s="67">
        <f t="shared" si="251"/>
        <v>0</v>
      </c>
      <c r="AX535" s="67">
        <f t="shared" si="252"/>
        <v>0</v>
      </c>
      <c r="AY535" s="68">
        <f>IF(AX535&lt;=HORAS!$B$115,0,IF(AX535&lt;=HORAS!$B$116,0.25,IF(AX535&lt;=HORAS!$B$117,0.5,IF(AX535&lt;=HORAS!$B$114,0.75,1))))</f>
        <v>0</v>
      </c>
      <c r="AZ535" s="67">
        <f t="shared" si="253"/>
        <v>0</v>
      </c>
      <c r="BA535" s="67"/>
    </row>
    <row r="536" spans="1:53" s="72" customFormat="1" hidden="1" x14ac:dyDescent="0.2">
      <c r="A536" s="64"/>
      <c r="B536" s="64"/>
      <c r="C536" s="61"/>
      <c r="D536" s="62"/>
      <c r="E536" s="59"/>
      <c r="F536" s="66">
        <f>IF(G536=1,0,IF(E536&gt;HORAS!$B$96,E536-HORAS!$B$96,))</f>
        <v>0</v>
      </c>
      <c r="G536" s="67">
        <f t="shared" si="227"/>
        <v>0</v>
      </c>
      <c r="H536" s="67">
        <f>IF(D536&gt;=HORAS!$B$103,1,0)</f>
        <v>0</v>
      </c>
      <c r="I536" s="68">
        <f t="shared" si="228"/>
        <v>0</v>
      </c>
      <c r="J536" s="68">
        <f>IF(I536&lt;=HORAS!$B$115,0,IF(I536&lt;=HORAS!$B$116,0.25,IF(I536&lt;=HORAS!$B$117,0.5,IF(I536&lt;=HORAS!$B$114,0.75,1))))</f>
        <v>0</v>
      </c>
      <c r="K536" s="69">
        <f>IF(G536=1,0,IF(E536&gt;HORAS!$B$97,E536-HORAS!$B$97,0))</f>
        <v>0</v>
      </c>
      <c r="L536" s="68">
        <f t="shared" si="229"/>
        <v>0</v>
      </c>
      <c r="M536" s="68">
        <f t="shared" si="230"/>
        <v>0</v>
      </c>
      <c r="N536" s="67">
        <f t="shared" si="231"/>
        <v>0</v>
      </c>
      <c r="O536" s="67">
        <f>IF(E536&lt;HORAS!$B$97,J536,0)</f>
        <v>0</v>
      </c>
      <c r="P536" s="67">
        <f t="shared" si="232"/>
        <v>0</v>
      </c>
      <c r="Q536" s="67">
        <f>IF(E536&gt;HORAS!$B$97,J536,0)</f>
        <v>0</v>
      </c>
      <c r="R536" s="67">
        <f t="shared" si="254"/>
        <v>0</v>
      </c>
      <c r="S536" s="67">
        <f t="shared" si="234"/>
        <v>0</v>
      </c>
      <c r="T536" s="67"/>
      <c r="U536" s="67">
        <f t="shared" si="235"/>
        <v>6</v>
      </c>
      <c r="V536" s="70" t="e">
        <f>VLOOKUP(C536,HORAS!$A$120:$A$137,1,FALSE)</f>
        <v>#N/A</v>
      </c>
      <c r="W536" s="67" t="b">
        <f t="shared" si="236"/>
        <v>1</v>
      </c>
      <c r="X536" s="59">
        <f t="shared" si="237"/>
        <v>0</v>
      </c>
      <c r="Y536" s="71">
        <f t="shared" si="238"/>
        <v>0</v>
      </c>
      <c r="Z536" s="71">
        <f t="shared" si="239"/>
        <v>0</v>
      </c>
      <c r="AA536" s="67">
        <f t="shared" si="240"/>
        <v>0</v>
      </c>
      <c r="AB536" s="67">
        <f t="shared" si="241"/>
        <v>0</v>
      </c>
      <c r="AC536" s="69">
        <f>IF(U536=7,IF(E536&gt;HORAS!$B$97,E536-HORAS!$B$97,0),IF(W536=FALSE,IF(E536&gt;HORAS!$B$97,E536-HORAS!$B$97,0),0))</f>
        <v>0</v>
      </c>
      <c r="AD536" s="71">
        <f t="shared" si="242"/>
        <v>0</v>
      </c>
      <c r="AE536" s="71">
        <f t="shared" si="243"/>
        <v>0</v>
      </c>
      <c r="AF536" s="68">
        <f>IF(AE536&lt;=HORAS!$B$115,0,IF(AE536&lt;=HORAS!$B$116,0.25,IF(AE536&lt;=HORAS!$B$117,0.5,IF(AE536&lt;=HORAS!$B$114,0.75,1))))</f>
        <v>0</v>
      </c>
      <c r="AG536" s="67">
        <f t="shared" si="244"/>
        <v>0</v>
      </c>
      <c r="AH536" s="67">
        <f>IF(AA536&gt;=8,IF(E536&lt;HORAS!$B$97,AF536,0),0)</f>
        <v>0</v>
      </c>
      <c r="AI536" s="67">
        <f>IF(E536&gt;=HORAS!$B$97,AF536,0)</f>
        <v>0</v>
      </c>
      <c r="AJ536" s="67">
        <f t="shared" si="233"/>
        <v>0</v>
      </c>
      <c r="AK536" s="67">
        <f t="shared" si="233"/>
        <v>0</v>
      </c>
      <c r="AL536" s="71">
        <f t="shared" si="245"/>
        <v>0</v>
      </c>
      <c r="AN536" s="59">
        <f t="shared" si="246"/>
        <v>0</v>
      </c>
      <c r="AO536" s="58">
        <f>IF(H536=1,IF(D536&lt;HORAS!$B$104,HORAS!$D$104-HORAS!$B$104,HORAS!$D$104-D536),0)</f>
        <v>0</v>
      </c>
      <c r="AP536" s="58">
        <f>IF(H536=1,IF(E536&gt;HORAS!$C$104,HORAS!$C$104,E536),0)</f>
        <v>0</v>
      </c>
      <c r="AQ536" s="58">
        <f t="shared" si="247"/>
        <v>0</v>
      </c>
      <c r="AR536" s="72">
        <f t="shared" si="248"/>
        <v>0</v>
      </c>
      <c r="AS536" s="72">
        <f t="shared" si="249"/>
        <v>0</v>
      </c>
      <c r="AT536" s="68">
        <f>IF(AS536&lt;=HORAS!$B$115,0,IF(AS536&lt;=HORAS!$B$116,0.25,IF(AS536&lt;=HORAS!$B$117,0.5,IF(AS536&lt;=HORAS!$B$114,0.75,1))))</f>
        <v>0</v>
      </c>
      <c r="AU536" s="67">
        <f t="shared" si="250"/>
        <v>0</v>
      </c>
      <c r="AV536" s="59">
        <f>IF(H536=1,IF(E536&gt;HORAS!$C$104,E536-HORAS!$C$104),0)</f>
        <v>0</v>
      </c>
      <c r="AW536" s="67">
        <f t="shared" si="251"/>
        <v>0</v>
      </c>
      <c r="AX536" s="67">
        <f t="shared" si="252"/>
        <v>0</v>
      </c>
      <c r="AY536" s="68">
        <f>IF(AX536&lt;=HORAS!$B$115,0,IF(AX536&lt;=HORAS!$B$116,0.25,IF(AX536&lt;=HORAS!$B$117,0.5,IF(AX536&lt;=HORAS!$B$114,0.75,1))))</f>
        <v>0</v>
      </c>
      <c r="AZ536" s="67">
        <f t="shared" si="253"/>
        <v>0</v>
      </c>
      <c r="BA536" s="67"/>
    </row>
    <row r="537" spans="1:53" s="72" customFormat="1" hidden="1" x14ac:dyDescent="0.2">
      <c r="A537" s="64"/>
      <c r="B537" s="64"/>
      <c r="C537" s="61"/>
      <c r="D537" s="62"/>
      <c r="E537" s="59"/>
      <c r="F537" s="66">
        <f>IF(G537=1,0,IF(E537&gt;HORAS!$B$96,E537-HORAS!$B$96,))</f>
        <v>0</v>
      </c>
      <c r="G537" s="67">
        <f t="shared" si="227"/>
        <v>0</v>
      </c>
      <c r="H537" s="67">
        <f>IF(D537&gt;=HORAS!$B$103,1,0)</f>
        <v>0</v>
      </c>
      <c r="I537" s="68">
        <f t="shared" si="228"/>
        <v>0</v>
      </c>
      <c r="J537" s="68">
        <f>IF(I537&lt;=HORAS!$B$115,0,IF(I537&lt;=HORAS!$B$116,0.25,IF(I537&lt;=HORAS!$B$117,0.5,IF(I537&lt;=HORAS!$B$114,0.75,1))))</f>
        <v>0</v>
      </c>
      <c r="K537" s="69">
        <f>IF(G537=1,0,IF(E537&gt;HORAS!$B$97,E537-HORAS!$B$97,0))</f>
        <v>0</v>
      </c>
      <c r="L537" s="68">
        <f t="shared" si="229"/>
        <v>0</v>
      </c>
      <c r="M537" s="68">
        <f t="shared" si="230"/>
        <v>0</v>
      </c>
      <c r="N537" s="67">
        <f t="shared" si="231"/>
        <v>0</v>
      </c>
      <c r="O537" s="67">
        <f>IF(E537&lt;HORAS!$B$97,J537,0)</f>
        <v>0</v>
      </c>
      <c r="P537" s="67">
        <f t="shared" si="232"/>
        <v>0</v>
      </c>
      <c r="Q537" s="67">
        <f>IF(E537&gt;HORAS!$B$97,J537,0)</f>
        <v>0</v>
      </c>
      <c r="R537" s="67">
        <f t="shared" si="254"/>
        <v>0</v>
      </c>
      <c r="S537" s="67">
        <f t="shared" si="234"/>
        <v>0</v>
      </c>
      <c r="T537" s="67"/>
      <c r="U537" s="67">
        <f t="shared" si="235"/>
        <v>6</v>
      </c>
      <c r="V537" s="70" t="e">
        <f>VLOOKUP(C537,HORAS!$A$120:$A$137,1,FALSE)</f>
        <v>#N/A</v>
      </c>
      <c r="W537" s="67" t="b">
        <f t="shared" si="236"/>
        <v>1</v>
      </c>
      <c r="X537" s="59">
        <f t="shared" si="237"/>
        <v>0</v>
      </c>
      <c r="Y537" s="71">
        <f t="shared" si="238"/>
        <v>0</v>
      </c>
      <c r="Z537" s="71">
        <f t="shared" si="239"/>
        <v>0</v>
      </c>
      <c r="AA537" s="67">
        <f t="shared" si="240"/>
        <v>0</v>
      </c>
      <c r="AB537" s="67">
        <f t="shared" si="241"/>
        <v>0</v>
      </c>
      <c r="AC537" s="69">
        <f>IF(U537=7,IF(E537&gt;HORAS!$B$97,E537-HORAS!$B$97,0),IF(W537=FALSE,IF(E537&gt;HORAS!$B$97,E537-HORAS!$B$97,0),0))</f>
        <v>0</v>
      </c>
      <c r="AD537" s="71">
        <f t="shared" si="242"/>
        <v>0</v>
      </c>
      <c r="AE537" s="71">
        <f t="shared" si="243"/>
        <v>0</v>
      </c>
      <c r="AF537" s="68">
        <f>IF(AE537&lt;=HORAS!$B$115,0,IF(AE537&lt;=HORAS!$B$116,0.25,IF(AE537&lt;=HORAS!$B$117,0.5,IF(AE537&lt;=HORAS!$B$114,0.75,1))))</f>
        <v>0</v>
      </c>
      <c r="AG537" s="67">
        <f t="shared" si="244"/>
        <v>0</v>
      </c>
      <c r="AH537" s="67">
        <f>IF(AA537&gt;=8,IF(E537&lt;HORAS!$B$97,AF537,0),0)</f>
        <v>0</v>
      </c>
      <c r="AI537" s="67">
        <f>IF(E537&gt;=HORAS!$B$97,AF537,0)</f>
        <v>0</v>
      </c>
      <c r="AJ537" s="67">
        <f t="shared" si="233"/>
        <v>0</v>
      </c>
      <c r="AK537" s="67">
        <f t="shared" si="233"/>
        <v>0</v>
      </c>
      <c r="AL537" s="71">
        <f t="shared" si="245"/>
        <v>0</v>
      </c>
      <c r="AN537" s="59">
        <f t="shared" si="246"/>
        <v>0</v>
      </c>
      <c r="AO537" s="58">
        <f>IF(H537=1,IF(D537&lt;HORAS!$B$104,HORAS!$D$104-HORAS!$B$104,HORAS!$D$104-D537),0)</f>
        <v>0</v>
      </c>
      <c r="AP537" s="58">
        <f>IF(H537=1,IF(E537&gt;HORAS!$C$104,HORAS!$C$104,E537),0)</f>
        <v>0</v>
      </c>
      <c r="AQ537" s="58">
        <f t="shared" si="247"/>
        <v>0</v>
      </c>
      <c r="AR537" s="72">
        <f t="shared" si="248"/>
        <v>0</v>
      </c>
      <c r="AS537" s="72">
        <f t="shared" si="249"/>
        <v>0</v>
      </c>
      <c r="AT537" s="68">
        <f>IF(AS537&lt;=HORAS!$B$115,0,IF(AS537&lt;=HORAS!$B$116,0.25,IF(AS537&lt;=HORAS!$B$117,0.5,IF(AS537&lt;=HORAS!$B$114,0.75,1))))</f>
        <v>0</v>
      </c>
      <c r="AU537" s="67">
        <f t="shared" si="250"/>
        <v>0</v>
      </c>
      <c r="AV537" s="59">
        <f>IF(H537=1,IF(E537&gt;HORAS!$C$104,E537-HORAS!$C$104),0)</f>
        <v>0</v>
      </c>
      <c r="AW537" s="67">
        <f t="shared" si="251"/>
        <v>0</v>
      </c>
      <c r="AX537" s="67">
        <f t="shared" si="252"/>
        <v>0</v>
      </c>
      <c r="AY537" s="68">
        <f>IF(AX537&lt;=HORAS!$B$115,0,IF(AX537&lt;=HORAS!$B$116,0.25,IF(AX537&lt;=HORAS!$B$117,0.5,IF(AX537&lt;=HORAS!$B$114,0.75,1))))</f>
        <v>0</v>
      </c>
      <c r="AZ537" s="67">
        <f t="shared" si="253"/>
        <v>0</v>
      </c>
      <c r="BA537" s="67"/>
    </row>
    <row r="538" spans="1:53" s="72" customFormat="1" hidden="1" x14ac:dyDescent="0.2">
      <c r="A538" s="64"/>
      <c r="B538" s="64"/>
      <c r="C538" s="61"/>
      <c r="D538" s="62"/>
      <c r="E538" s="59"/>
      <c r="F538" s="66">
        <f>IF(G538=1,0,IF(E538&gt;HORAS!$B$96,E538-HORAS!$B$96,))</f>
        <v>0</v>
      </c>
      <c r="G538" s="67">
        <f t="shared" ref="G538:G601" si="255">IF(U538=7,1,IF(W538=FALSE,1,0))</f>
        <v>0</v>
      </c>
      <c r="H538" s="67">
        <f>IF(D538&gt;=HORAS!$B$103,1,0)</f>
        <v>0</v>
      </c>
      <c r="I538" s="68">
        <f t="shared" ref="I538:I601" si="256">MINUTE(F538)</f>
        <v>0</v>
      </c>
      <c r="J538" s="68">
        <f>IF(I538&lt;=HORAS!$B$115,0,IF(I538&lt;=HORAS!$B$116,0.25,IF(I538&lt;=HORAS!$B$117,0.5,IF(I538&lt;=HORAS!$B$114,0.75,1))))</f>
        <v>0</v>
      </c>
      <c r="K538" s="69">
        <f>IF(G538=1,0,IF(E538&gt;HORAS!$B$97,E538-HORAS!$B$97,0))</f>
        <v>0</v>
      </c>
      <c r="L538" s="68">
        <f t="shared" ref="L538:L601" si="257">MINUTE(K538)</f>
        <v>0</v>
      </c>
      <c r="M538" s="68">
        <f t="shared" ref="M538:M601" si="258">HOUR(F538)</f>
        <v>0</v>
      </c>
      <c r="N538" s="67">
        <f t="shared" ref="N538:N601" si="259">M538-P538</f>
        <v>0</v>
      </c>
      <c r="O538" s="67">
        <f>IF(E538&lt;HORAS!$B$97,J538,0)</f>
        <v>0</v>
      </c>
      <c r="P538" s="67">
        <f t="shared" ref="P538:P601" si="260">HOUR(K538)</f>
        <v>0</v>
      </c>
      <c r="Q538" s="67">
        <f>IF(E538&gt;HORAS!$B$97,J538,0)</f>
        <v>0</v>
      </c>
      <c r="R538" s="67">
        <f t="shared" si="254"/>
        <v>0</v>
      </c>
      <c r="S538" s="67">
        <f t="shared" si="234"/>
        <v>0</v>
      </c>
      <c r="T538" s="67"/>
      <c r="U538" s="67">
        <f t="shared" si="235"/>
        <v>6</v>
      </c>
      <c r="V538" s="70" t="e">
        <f>VLOOKUP(C538,HORAS!$A$120:$A$137,1,FALSE)</f>
        <v>#N/A</v>
      </c>
      <c r="W538" s="67" t="b">
        <f t="shared" si="236"/>
        <v>1</v>
      </c>
      <c r="X538" s="59">
        <f t="shared" si="237"/>
        <v>0</v>
      </c>
      <c r="Y538" s="71">
        <f t="shared" si="238"/>
        <v>0</v>
      </c>
      <c r="Z538" s="71">
        <f t="shared" si="239"/>
        <v>0</v>
      </c>
      <c r="AA538" s="67">
        <f t="shared" si="240"/>
        <v>0</v>
      </c>
      <c r="AB538" s="67">
        <f t="shared" si="241"/>
        <v>0</v>
      </c>
      <c r="AC538" s="69">
        <f>IF(U538=7,IF(E538&gt;HORAS!$B$97,E538-HORAS!$B$97,0),IF(W538=FALSE,IF(E538&gt;HORAS!$B$97,E538-HORAS!$B$97,0),0))</f>
        <v>0</v>
      </c>
      <c r="AD538" s="71">
        <f t="shared" si="242"/>
        <v>0</v>
      </c>
      <c r="AE538" s="71">
        <f t="shared" si="243"/>
        <v>0</v>
      </c>
      <c r="AF538" s="68">
        <f>IF(AE538&lt;=HORAS!$B$115,0,IF(AE538&lt;=HORAS!$B$116,0.25,IF(AE538&lt;=HORAS!$B$117,0.5,IF(AE538&lt;=HORAS!$B$114,0.75,1))))</f>
        <v>0</v>
      </c>
      <c r="AG538" s="67">
        <f t="shared" si="244"/>
        <v>0</v>
      </c>
      <c r="AH538" s="67">
        <f>IF(AA538&gt;=8,IF(E538&lt;HORAS!$B$97,AF538,0),0)</f>
        <v>0</v>
      </c>
      <c r="AI538" s="67">
        <f>IF(E538&gt;=HORAS!$B$97,AF538,0)</f>
        <v>0</v>
      </c>
      <c r="AJ538" s="67">
        <f t="shared" si="233"/>
        <v>0</v>
      </c>
      <c r="AK538" s="67">
        <f t="shared" si="233"/>
        <v>0</v>
      </c>
      <c r="AL538" s="71">
        <f t="shared" si="245"/>
        <v>0</v>
      </c>
      <c r="AN538" s="59">
        <f t="shared" si="246"/>
        <v>0</v>
      </c>
      <c r="AO538" s="58">
        <f>IF(H538=1,IF(D538&lt;HORAS!$B$104,HORAS!$D$104-HORAS!$B$104,HORAS!$D$104-D538),0)</f>
        <v>0</v>
      </c>
      <c r="AP538" s="58">
        <f>IF(H538=1,IF(E538&gt;HORAS!$C$104,HORAS!$C$104,E538),0)</f>
        <v>0</v>
      </c>
      <c r="AQ538" s="58">
        <f t="shared" si="247"/>
        <v>0</v>
      </c>
      <c r="AR538" s="72">
        <f t="shared" si="248"/>
        <v>0</v>
      </c>
      <c r="AS538" s="72">
        <f t="shared" si="249"/>
        <v>0</v>
      </c>
      <c r="AT538" s="68">
        <f>IF(AS538&lt;=HORAS!$B$115,0,IF(AS538&lt;=HORAS!$B$116,0.25,IF(AS538&lt;=HORAS!$B$117,0.5,IF(AS538&lt;=HORAS!$B$114,0.75,1))))</f>
        <v>0</v>
      </c>
      <c r="AU538" s="67">
        <f t="shared" si="250"/>
        <v>0</v>
      </c>
      <c r="AV538" s="59">
        <f>IF(H538=1,IF(E538&gt;HORAS!$C$104,E538-HORAS!$C$104),0)</f>
        <v>0</v>
      </c>
      <c r="AW538" s="67">
        <f t="shared" si="251"/>
        <v>0</v>
      </c>
      <c r="AX538" s="67">
        <f t="shared" si="252"/>
        <v>0</v>
      </c>
      <c r="AY538" s="68">
        <f>IF(AX538&lt;=HORAS!$B$115,0,IF(AX538&lt;=HORAS!$B$116,0.25,IF(AX538&lt;=HORAS!$B$117,0.5,IF(AX538&lt;=HORAS!$B$114,0.75,1))))</f>
        <v>0</v>
      </c>
      <c r="AZ538" s="67">
        <f t="shared" si="253"/>
        <v>0</v>
      </c>
      <c r="BA538" s="67"/>
    </row>
    <row r="539" spans="1:53" s="72" customFormat="1" hidden="1" x14ac:dyDescent="0.2">
      <c r="A539" s="64"/>
      <c r="B539" s="64"/>
      <c r="C539" s="61"/>
      <c r="D539" s="62"/>
      <c r="E539" s="59"/>
      <c r="F539" s="66">
        <f>IF(G539=1,0,IF(E539&gt;HORAS!$B$96,E539-HORAS!$B$96,))</f>
        <v>0</v>
      </c>
      <c r="G539" s="67">
        <f t="shared" si="255"/>
        <v>0</v>
      </c>
      <c r="H539" s="67">
        <f>IF(D539&gt;=HORAS!$B$103,1,0)</f>
        <v>0</v>
      </c>
      <c r="I539" s="68">
        <f t="shared" si="256"/>
        <v>0</v>
      </c>
      <c r="J539" s="68">
        <f>IF(I539&lt;=HORAS!$B$115,0,IF(I539&lt;=HORAS!$B$116,0.25,IF(I539&lt;=HORAS!$B$117,0.5,IF(I539&lt;=HORAS!$B$114,0.75,1))))</f>
        <v>0</v>
      </c>
      <c r="K539" s="69">
        <f>IF(G539=1,0,IF(E539&gt;HORAS!$B$97,E539-HORAS!$B$97,0))</f>
        <v>0</v>
      </c>
      <c r="L539" s="68">
        <f t="shared" si="257"/>
        <v>0</v>
      </c>
      <c r="M539" s="68">
        <f t="shared" si="258"/>
        <v>0</v>
      </c>
      <c r="N539" s="67">
        <f t="shared" si="259"/>
        <v>0</v>
      </c>
      <c r="O539" s="67">
        <f>IF(E539&lt;HORAS!$B$97,J539,0)</f>
        <v>0</v>
      </c>
      <c r="P539" s="67">
        <f t="shared" si="260"/>
        <v>0</v>
      </c>
      <c r="Q539" s="67">
        <f>IF(E539&gt;HORAS!$B$97,J539,0)</f>
        <v>0</v>
      </c>
      <c r="R539" s="67">
        <f t="shared" si="254"/>
        <v>0</v>
      </c>
      <c r="S539" s="67">
        <f t="shared" si="234"/>
        <v>0</v>
      </c>
      <c r="T539" s="67"/>
      <c r="U539" s="67">
        <f t="shared" si="235"/>
        <v>6</v>
      </c>
      <c r="V539" s="70" t="e">
        <f>VLOOKUP(C539,HORAS!$A$120:$A$137,1,FALSE)</f>
        <v>#N/A</v>
      </c>
      <c r="W539" s="67" t="b">
        <f t="shared" si="236"/>
        <v>1</v>
      </c>
      <c r="X539" s="59">
        <f t="shared" si="237"/>
        <v>0</v>
      </c>
      <c r="Y539" s="71">
        <f t="shared" si="238"/>
        <v>0</v>
      </c>
      <c r="Z539" s="71">
        <f t="shared" si="239"/>
        <v>0</v>
      </c>
      <c r="AA539" s="67">
        <f t="shared" si="240"/>
        <v>0</v>
      </c>
      <c r="AB539" s="67">
        <f t="shared" si="241"/>
        <v>0</v>
      </c>
      <c r="AC539" s="69">
        <f>IF(U539=7,IF(E539&gt;HORAS!$B$97,E539-HORAS!$B$97,0),IF(W539=FALSE,IF(E539&gt;HORAS!$B$97,E539-HORAS!$B$97,0),0))</f>
        <v>0</v>
      </c>
      <c r="AD539" s="71">
        <f t="shared" si="242"/>
        <v>0</v>
      </c>
      <c r="AE539" s="71">
        <f t="shared" si="243"/>
        <v>0</v>
      </c>
      <c r="AF539" s="68">
        <f>IF(AE539&lt;=HORAS!$B$115,0,IF(AE539&lt;=HORAS!$B$116,0.25,IF(AE539&lt;=HORAS!$B$117,0.5,IF(AE539&lt;=HORAS!$B$114,0.75,1))))</f>
        <v>0</v>
      </c>
      <c r="AG539" s="67">
        <f t="shared" si="244"/>
        <v>0</v>
      </c>
      <c r="AH539" s="67">
        <f>IF(AA539&gt;=8,IF(E539&lt;HORAS!$B$97,AF539,0),0)</f>
        <v>0</v>
      </c>
      <c r="AI539" s="67">
        <f>IF(E539&gt;=HORAS!$B$97,AF539,0)</f>
        <v>0</v>
      </c>
      <c r="AJ539" s="67">
        <f t="shared" si="233"/>
        <v>0</v>
      </c>
      <c r="AK539" s="67">
        <f t="shared" si="233"/>
        <v>0</v>
      </c>
      <c r="AL539" s="71">
        <f t="shared" si="245"/>
        <v>0</v>
      </c>
      <c r="AN539" s="59">
        <f t="shared" si="246"/>
        <v>0</v>
      </c>
      <c r="AO539" s="58">
        <f>IF(H539=1,IF(D539&lt;HORAS!$B$104,HORAS!$D$104-HORAS!$B$104,HORAS!$D$104-D539),0)</f>
        <v>0</v>
      </c>
      <c r="AP539" s="58">
        <f>IF(H539=1,IF(E539&gt;HORAS!$C$104,HORAS!$C$104,E539),0)</f>
        <v>0</v>
      </c>
      <c r="AQ539" s="58">
        <f t="shared" si="247"/>
        <v>0</v>
      </c>
      <c r="AR539" s="72">
        <f t="shared" si="248"/>
        <v>0</v>
      </c>
      <c r="AS539" s="72">
        <f t="shared" si="249"/>
        <v>0</v>
      </c>
      <c r="AT539" s="68">
        <f>IF(AS539&lt;=HORAS!$B$115,0,IF(AS539&lt;=HORAS!$B$116,0.25,IF(AS539&lt;=HORAS!$B$117,0.5,IF(AS539&lt;=HORAS!$B$114,0.75,1))))</f>
        <v>0</v>
      </c>
      <c r="AU539" s="67">
        <f t="shared" si="250"/>
        <v>0</v>
      </c>
      <c r="AV539" s="59">
        <f>IF(H539=1,IF(E539&gt;HORAS!$C$104,E539-HORAS!$C$104),0)</f>
        <v>0</v>
      </c>
      <c r="AW539" s="67">
        <f t="shared" si="251"/>
        <v>0</v>
      </c>
      <c r="AX539" s="67">
        <f t="shared" si="252"/>
        <v>0</v>
      </c>
      <c r="AY539" s="68">
        <f>IF(AX539&lt;=HORAS!$B$115,0,IF(AX539&lt;=HORAS!$B$116,0.25,IF(AX539&lt;=HORAS!$B$117,0.5,IF(AX539&lt;=HORAS!$B$114,0.75,1))))</f>
        <v>0</v>
      </c>
      <c r="AZ539" s="67">
        <f t="shared" si="253"/>
        <v>0</v>
      </c>
      <c r="BA539" s="67"/>
    </row>
    <row r="540" spans="1:53" s="72" customFormat="1" hidden="1" x14ac:dyDescent="0.2">
      <c r="A540" s="64"/>
      <c r="B540" s="64"/>
      <c r="C540" s="61"/>
      <c r="D540" s="62"/>
      <c r="E540" s="59"/>
      <c r="F540" s="66">
        <f>IF(G540=1,0,IF(E540&gt;HORAS!$B$96,E540-HORAS!$B$96,))</f>
        <v>0</v>
      </c>
      <c r="G540" s="67">
        <f t="shared" si="255"/>
        <v>0</v>
      </c>
      <c r="H540" s="67">
        <f>IF(D540&gt;=HORAS!$B$103,1,0)</f>
        <v>0</v>
      </c>
      <c r="I540" s="68">
        <f t="shared" si="256"/>
        <v>0</v>
      </c>
      <c r="J540" s="68">
        <f>IF(I540&lt;=HORAS!$B$115,0,IF(I540&lt;=HORAS!$B$116,0.25,IF(I540&lt;=HORAS!$B$117,0.5,IF(I540&lt;=HORAS!$B$114,0.75,1))))</f>
        <v>0</v>
      </c>
      <c r="K540" s="69">
        <f>IF(G540=1,0,IF(E540&gt;HORAS!$B$97,E540-HORAS!$B$97,0))</f>
        <v>0</v>
      </c>
      <c r="L540" s="68">
        <f t="shared" si="257"/>
        <v>0</v>
      </c>
      <c r="M540" s="68">
        <f t="shared" si="258"/>
        <v>0</v>
      </c>
      <c r="N540" s="67">
        <f t="shared" si="259"/>
        <v>0</v>
      </c>
      <c r="O540" s="67">
        <f>IF(E540&lt;HORAS!$B$97,J540,0)</f>
        <v>0</v>
      </c>
      <c r="P540" s="67">
        <f t="shared" si="260"/>
        <v>0</v>
      </c>
      <c r="Q540" s="67">
        <f>IF(E540&gt;HORAS!$B$97,J540,0)</f>
        <v>0</v>
      </c>
      <c r="R540" s="67">
        <f t="shared" si="254"/>
        <v>0</v>
      </c>
      <c r="S540" s="67">
        <f t="shared" si="234"/>
        <v>0</v>
      </c>
      <c r="T540" s="67"/>
      <c r="U540" s="67">
        <f t="shared" si="235"/>
        <v>6</v>
      </c>
      <c r="V540" s="70" t="e">
        <f>VLOOKUP(C540,HORAS!$A$120:$A$137,1,FALSE)</f>
        <v>#N/A</v>
      </c>
      <c r="W540" s="67" t="b">
        <f t="shared" si="236"/>
        <v>1</v>
      </c>
      <c r="X540" s="59">
        <f t="shared" si="237"/>
        <v>0</v>
      </c>
      <c r="Y540" s="71">
        <f t="shared" si="238"/>
        <v>0</v>
      </c>
      <c r="Z540" s="71">
        <f t="shared" si="239"/>
        <v>0</v>
      </c>
      <c r="AA540" s="67">
        <f t="shared" si="240"/>
        <v>0</v>
      </c>
      <c r="AB540" s="67">
        <f t="shared" si="241"/>
        <v>0</v>
      </c>
      <c r="AC540" s="69">
        <f>IF(U540=7,IF(E540&gt;HORAS!$B$97,E540-HORAS!$B$97,0),IF(W540=FALSE,IF(E540&gt;HORAS!$B$97,E540-HORAS!$B$97,0),0))</f>
        <v>0</v>
      </c>
      <c r="AD540" s="71">
        <f t="shared" si="242"/>
        <v>0</v>
      </c>
      <c r="AE540" s="71">
        <f t="shared" si="243"/>
        <v>0</v>
      </c>
      <c r="AF540" s="68">
        <f>IF(AE540&lt;=HORAS!$B$115,0,IF(AE540&lt;=HORAS!$B$116,0.25,IF(AE540&lt;=HORAS!$B$117,0.5,IF(AE540&lt;=HORAS!$B$114,0.75,1))))</f>
        <v>0</v>
      </c>
      <c r="AG540" s="67">
        <f t="shared" si="244"/>
        <v>0</v>
      </c>
      <c r="AH540" s="67">
        <f>IF(AA540&gt;=8,IF(E540&lt;HORAS!$B$97,AF540,0),0)</f>
        <v>0</v>
      </c>
      <c r="AI540" s="67">
        <f>IF(E540&gt;=HORAS!$B$97,AF540,0)</f>
        <v>0</v>
      </c>
      <c r="AJ540" s="67">
        <f t="shared" si="233"/>
        <v>0</v>
      </c>
      <c r="AK540" s="67">
        <f t="shared" si="233"/>
        <v>0</v>
      </c>
      <c r="AL540" s="71">
        <f t="shared" si="245"/>
        <v>0</v>
      </c>
      <c r="AN540" s="59">
        <f t="shared" si="246"/>
        <v>0</v>
      </c>
      <c r="AO540" s="58">
        <f>IF(H540=1,IF(D540&lt;HORAS!$B$104,HORAS!$D$104-HORAS!$B$104,HORAS!$D$104-D540),0)</f>
        <v>0</v>
      </c>
      <c r="AP540" s="58">
        <f>IF(H540=1,IF(E540&gt;HORAS!$C$104,HORAS!$C$104,E540),0)</f>
        <v>0</v>
      </c>
      <c r="AQ540" s="58">
        <f t="shared" si="247"/>
        <v>0</v>
      </c>
      <c r="AR540" s="72">
        <f t="shared" si="248"/>
        <v>0</v>
      </c>
      <c r="AS540" s="72">
        <f t="shared" si="249"/>
        <v>0</v>
      </c>
      <c r="AT540" s="68">
        <f>IF(AS540&lt;=HORAS!$B$115,0,IF(AS540&lt;=HORAS!$B$116,0.25,IF(AS540&lt;=HORAS!$B$117,0.5,IF(AS540&lt;=HORAS!$B$114,0.75,1))))</f>
        <v>0</v>
      </c>
      <c r="AU540" s="67">
        <f t="shared" si="250"/>
        <v>0</v>
      </c>
      <c r="AV540" s="59">
        <f>IF(H540=1,IF(E540&gt;HORAS!$C$104,E540-HORAS!$C$104),0)</f>
        <v>0</v>
      </c>
      <c r="AW540" s="67">
        <f t="shared" si="251"/>
        <v>0</v>
      </c>
      <c r="AX540" s="67">
        <f t="shared" si="252"/>
        <v>0</v>
      </c>
      <c r="AY540" s="68">
        <f>IF(AX540&lt;=HORAS!$B$115,0,IF(AX540&lt;=HORAS!$B$116,0.25,IF(AX540&lt;=HORAS!$B$117,0.5,IF(AX540&lt;=HORAS!$B$114,0.75,1))))</f>
        <v>0</v>
      </c>
      <c r="AZ540" s="67">
        <f t="shared" si="253"/>
        <v>0</v>
      </c>
      <c r="BA540" s="67"/>
    </row>
    <row r="541" spans="1:53" s="72" customFormat="1" hidden="1" x14ac:dyDescent="0.2">
      <c r="A541" s="64"/>
      <c r="B541" s="64"/>
      <c r="C541" s="61"/>
      <c r="D541" s="62"/>
      <c r="E541" s="59"/>
      <c r="F541" s="66">
        <f>IF(G541=1,0,IF(E541&gt;HORAS!$B$96,E541-HORAS!$B$96,))</f>
        <v>0</v>
      </c>
      <c r="G541" s="67">
        <f t="shared" si="255"/>
        <v>0</v>
      </c>
      <c r="H541" s="67">
        <f>IF(D541&gt;=HORAS!$B$103,1,0)</f>
        <v>0</v>
      </c>
      <c r="I541" s="68">
        <f t="shared" si="256"/>
        <v>0</v>
      </c>
      <c r="J541" s="68">
        <f>IF(I541&lt;=HORAS!$B$115,0,IF(I541&lt;=HORAS!$B$116,0.25,IF(I541&lt;=HORAS!$B$117,0.5,IF(I541&lt;=HORAS!$B$114,0.75,1))))</f>
        <v>0</v>
      </c>
      <c r="K541" s="69">
        <f>IF(G541=1,0,IF(E541&gt;HORAS!$B$97,E541-HORAS!$B$97,0))</f>
        <v>0</v>
      </c>
      <c r="L541" s="68">
        <f t="shared" si="257"/>
        <v>0</v>
      </c>
      <c r="M541" s="68">
        <f t="shared" si="258"/>
        <v>0</v>
      </c>
      <c r="N541" s="67">
        <f t="shared" si="259"/>
        <v>0</v>
      </c>
      <c r="O541" s="67">
        <f>IF(E541&lt;HORAS!$B$97,J541,0)</f>
        <v>0</v>
      </c>
      <c r="P541" s="67">
        <f t="shared" si="260"/>
        <v>0</v>
      </c>
      <c r="Q541" s="67">
        <f>IF(E541&gt;HORAS!$B$97,J541,0)</f>
        <v>0</v>
      </c>
      <c r="R541" s="67">
        <f t="shared" si="254"/>
        <v>0</v>
      </c>
      <c r="S541" s="67">
        <f t="shared" si="234"/>
        <v>0</v>
      </c>
      <c r="T541" s="67"/>
      <c r="U541" s="67">
        <f t="shared" si="235"/>
        <v>6</v>
      </c>
      <c r="V541" s="70" t="e">
        <f>VLOOKUP(C541,HORAS!$A$120:$A$137,1,FALSE)</f>
        <v>#N/A</v>
      </c>
      <c r="W541" s="67" t="b">
        <f t="shared" si="236"/>
        <v>1</v>
      </c>
      <c r="X541" s="59">
        <f t="shared" si="237"/>
        <v>0</v>
      </c>
      <c r="Y541" s="71">
        <f t="shared" si="238"/>
        <v>0</v>
      </c>
      <c r="Z541" s="71">
        <f t="shared" si="239"/>
        <v>0</v>
      </c>
      <c r="AA541" s="67">
        <f t="shared" si="240"/>
        <v>0</v>
      </c>
      <c r="AB541" s="67">
        <f t="shared" si="241"/>
        <v>0</v>
      </c>
      <c r="AC541" s="69">
        <f>IF(U541=7,IF(E541&gt;HORAS!$B$97,E541-HORAS!$B$97,0),IF(W541=FALSE,IF(E541&gt;HORAS!$B$97,E541-HORAS!$B$97,0),0))</f>
        <v>0</v>
      </c>
      <c r="AD541" s="71">
        <f t="shared" si="242"/>
        <v>0</v>
      </c>
      <c r="AE541" s="71">
        <f t="shared" si="243"/>
        <v>0</v>
      </c>
      <c r="AF541" s="68">
        <f>IF(AE541&lt;=HORAS!$B$115,0,IF(AE541&lt;=HORAS!$B$116,0.25,IF(AE541&lt;=HORAS!$B$117,0.5,IF(AE541&lt;=HORAS!$B$114,0.75,1))))</f>
        <v>0</v>
      </c>
      <c r="AG541" s="67">
        <f t="shared" si="244"/>
        <v>0</v>
      </c>
      <c r="AH541" s="67">
        <f>IF(AA541&gt;=8,IF(E541&lt;HORAS!$B$97,AF541,0),0)</f>
        <v>0</v>
      </c>
      <c r="AI541" s="67">
        <f>IF(E541&gt;=HORAS!$B$97,AF541,0)</f>
        <v>0</v>
      </c>
      <c r="AJ541" s="67">
        <f t="shared" si="233"/>
        <v>0</v>
      </c>
      <c r="AK541" s="67">
        <f t="shared" si="233"/>
        <v>0</v>
      </c>
      <c r="AL541" s="71">
        <f t="shared" si="245"/>
        <v>0</v>
      </c>
      <c r="AN541" s="59">
        <f t="shared" si="246"/>
        <v>0</v>
      </c>
      <c r="AO541" s="58">
        <f>IF(H541=1,IF(D541&lt;HORAS!$B$104,HORAS!$D$104-HORAS!$B$104,HORAS!$D$104-D541),0)</f>
        <v>0</v>
      </c>
      <c r="AP541" s="58">
        <f>IF(H541=1,IF(E541&gt;HORAS!$C$104,HORAS!$C$104,E541),0)</f>
        <v>0</v>
      </c>
      <c r="AQ541" s="58">
        <f t="shared" si="247"/>
        <v>0</v>
      </c>
      <c r="AR541" s="72">
        <f t="shared" si="248"/>
        <v>0</v>
      </c>
      <c r="AS541" s="72">
        <f t="shared" si="249"/>
        <v>0</v>
      </c>
      <c r="AT541" s="68">
        <f>IF(AS541&lt;=HORAS!$B$115,0,IF(AS541&lt;=HORAS!$B$116,0.25,IF(AS541&lt;=HORAS!$B$117,0.5,IF(AS541&lt;=HORAS!$B$114,0.75,1))))</f>
        <v>0</v>
      </c>
      <c r="AU541" s="67">
        <f t="shared" si="250"/>
        <v>0</v>
      </c>
      <c r="AV541" s="59">
        <f>IF(H541=1,IF(E541&gt;HORAS!$C$104,E541-HORAS!$C$104),0)</f>
        <v>0</v>
      </c>
      <c r="AW541" s="67">
        <f t="shared" si="251"/>
        <v>0</v>
      </c>
      <c r="AX541" s="67">
        <f t="shared" si="252"/>
        <v>0</v>
      </c>
      <c r="AY541" s="68">
        <f>IF(AX541&lt;=HORAS!$B$115,0,IF(AX541&lt;=HORAS!$B$116,0.25,IF(AX541&lt;=HORAS!$B$117,0.5,IF(AX541&lt;=HORAS!$B$114,0.75,1))))</f>
        <v>0</v>
      </c>
      <c r="AZ541" s="67">
        <f t="shared" si="253"/>
        <v>0</v>
      </c>
      <c r="BA541" s="67"/>
    </row>
    <row r="542" spans="1:53" s="72" customFormat="1" hidden="1" x14ac:dyDescent="0.2">
      <c r="A542" s="64"/>
      <c r="B542" s="64"/>
      <c r="C542" s="61"/>
      <c r="D542" s="62"/>
      <c r="E542" s="63"/>
      <c r="F542" s="66">
        <f>IF(G542=1,0,IF(E542&gt;HORAS!$B$96,E542-HORAS!$B$96,))</f>
        <v>0</v>
      </c>
      <c r="G542" s="67">
        <f t="shared" si="255"/>
        <v>0</v>
      </c>
      <c r="H542" s="67">
        <f>IF(D542&gt;=HORAS!$B$103,1,0)</f>
        <v>0</v>
      </c>
      <c r="I542" s="68">
        <f t="shared" si="256"/>
        <v>0</v>
      </c>
      <c r="J542" s="68">
        <f>IF(I542&lt;=HORAS!$B$115,0,IF(I542&lt;=HORAS!$B$116,0.25,IF(I542&lt;=HORAS!$B$117,0.5,IF(I542&lt;=HORAS!$B$114,0.75,1))))</f>
        <v>0</v>
      </c>
      <c r="K542" s="69">
        <f>IF(G542=1,0,IF(E542&gt;HORAS!$B$97,E542-HORAS!$B$97,0))</f>
        <v>0</v>
      </c>
      <c r="L542" s="68">
        <f t="shared" si="257"/>
        <v>0</v>
      </c>
      <c r="M542" s="68">
        <f t="shared" si="258"/>
        <v>0</v>
      </c>
      <c r="N542" s="67">
        <f t="shared" si="259"/>
        <v>0</v>
      </c>
      <c r="O542" s="67">
        <f>IF(E542&lt;HORAS!$B$97,J542,0)</f>
        <v>0</v>
      </c>
      <c r="P542" s="67">
        <f t="shared" si="260"/>
        <v>0</v>
      </c>
      <c r="Q542" s="67">
        <f>IF(E542&gt;HORAS!$B$97,J542,0)</f>
        <v>0</v>
      </c>
      <c r="R542" s="67">
        <f t="shared" si="254"/>
        <v>0</v>
      </c>
      <c r="S542" s="67">
        <f t="shared" si="234"/>
        <v>0</v>
      </c>
      <c r="T542" s="67"/>
      <c r="U542" s="67">
        <f t="shared" si="235"/>
        <v>6</v>
      </c>
      <c r="V542" s="70" t="e">
        <f>VLOOKUP(C542,HORAS!$A$120:$A$137,1,FALSE)</f>
        <v>#N/A</v>
      </c>
      <c r="W542" s="67" t="b">
        <f t="shared" si="236"/>
        <v>1</v>
      </c>
      <c r="X542" s="59">
        <f t="shared" si="237"/>
        <v>0</v>
      </c>
      <c r="Y542" s="71">
        <f t="shared" si="238"/>
        <v>0</v>
      </c>
      <c r="Z542" s="71">
        <f t="shared" si="239"/>
        <v>0</v>
      </c>
      <c r="AA542" s="67">
        <f t="shared" si="240"/>
        <v>0</v>
      </c>
      <c r="AB542" s="67">
        <f t="shared" si="241"/>
        <v>0</v>
      </c>
      <c r="AC542" s="69">
        <f>IF(U542=7,IF(E542&gt;HORAS!$B$97,E542-HORAS!$B$97,0),IF(W542=FALSE,IF(E542&gt;HORAS!$B$97,E542-HORAS!$B$97,0),0))</f>
        <v>0</v>
      </c>
      <c r="AD542" s="71">
        <f t="shared" si="242"/>
        <v>0</v>
      </c>
      <c r="AE542" s="71">
        <f t="shared" si="243"/>
        <v>0</v>
      </c>
      <c r="AF542" s="68">
        <f>IF(AE542&lt;=HORAS!$B$115,0,IF(AE542&lt;=HORAS!$B$116,0.25,IF(AE542&lt;=HORAS!$B$117,0.5,IF(AE542&lt;=HORAS!$B$114,0.75,1))))</f>
        <v>0</v>
      </c>
      <c r="AG542" s="67">
        <f t="shared" si="244"/>
        <v>0</v>
      </c>
      <c r="AH542" s="67">
        <f>IF(AA542&gt;=8,IF(E542&lt;HORAS!$B$97,AF542,0),0)</f>
        <v>0</v>
      </c>
      <c r="AI542" s="67">
        <f>IF(E542&gt;=HORAS!$B$97,AF542,0)</f>
        <v>0</v>
      </c>
      <c r="AJ542" s="67">
        <f t="shared" si="233"/>
        <v>0</v>
      </c>
      <c r="AK542" s="67">
        <f t="shared" si="233"/>
        <v>0</v>
      </c>
      <c r="AL542" s="71">
        <f t="shared" si="245"/>
        <v>0</v>
      </c>
      <c r="AN542" s="59">
        <f t="shared" si="246"/>
        <v>0</v>
      </c>
      <c r="AO542" s="58">
        <f>IF(H542=1,IF(D542&lt;HORAS!$B$104,HORAS!$D$104-HORAS!$B$104,HORAS!$D$104-D542),0)</f>
        <v>0</v>
      </c>
      <c r="AP542" s="58">
        <f>IF(H542=1,IF(E542&gt;HORAS!$C$104,HORAS!$C$104,E542),0)</f>
        <v>0</v>
      </c>
      <c r="AQ542" s="58">
        <f t="shared" si="247"/>
        <v>0</v>
      </c>
      <c r="AR542" s="72">
        <f t="shared" si="248"/>
        <v>0</v>
      </c>
      <c r="AS542" s="72">
        <f t="shared" si="249"/>
        <v>0</v>
      </c>
      <c r="AT542" s="68">
        <f>IF(AS542&lt;=HORAS!$B$115,0,IF(AS542&lt;=HORAS!$B$116,0.25,IF(AS542&lt;=HORAS!$B$117,0.5,IF(AS542&lt;=HORAS!$B$114,0.75,1))))</f>
        <v>0</v>
      </c>
      <c r="AU542" s="67">
        <f t="shared" si="250"/>
        <v>0</v>
      </c>
      <c r="AV542" s="59">
        <f>IF(H542=1,IF(E542&gt;HORAS!$C$104,E542-HORAS!$C$104),0)</f>
        <v>0</v>
      </c>
      <c r="AW542" s="67">
        <f t="shared" si="251"/>
        <v>0</v>
      </c>
      <c r="AX542" s="67">
        <f t="shared" si="252"/>
        <v>0</v>
      </c>
      <c r="AY542" s="68">
        <f>IF(AX542&lt;=HORAS!$B$115,0,IF(AX542&lt;=HORAS!$B$116,0.25,IF(AX542&lt;=HORAS!$B$117,0.5,IF(AX542&lt;=HORAS!$B$114,0.75,1))))</f>
        <v>0</v>
      </c>
      <c r="AZ542" s="67">
        <f t="shared" si="253"/>
        <v>0</v>
      </c>
      <c r="BA542" s="67"/>
    </row>
    <row r="543" spans="1:53" s="72" customFormat="1" hidden="1" x14ac:dyDescent="0.2">
      <c r="A543" s="64"/>
      <c r="B543" s="64"/>
      <c r="C543" s="61"/>
      <c r="D543" s="62"/>
      <c r="E543" s="64"/>
      <c r="F543" s="66">
        <f>IF(G543=1,0,IF(E543&gt;HORAS!$B$96,E543-HORAS!$B$96,))</f>
        <v>0</v>
      </c>
      <c r="G543" s="67">
        <f t="shared" si="255"/>
        <v>0</v>
      </c>
      <c r="H543" s="67">
        <f>IF(D543&gt;=HORAS!$B$103,1,0)</f>
        <v>0</v>
      </c>
      <c r="I543" s="68">
        <f t="shared" si="256"/>
        <v>0</v>
      </c>
      <c r="J543" s="68">
        <f>IF(I543&lt;=HORAS!$B$115,0,IF(I543&lt;=HORAS!$B$116,0.25,IF(I543&lt;=HORAS!$B$117,0.5,IF(I543&lt;=HORAS!$B$114,0.75,1))))</f>
        <v>0</v>
      </c>
      <c r="K543" s="69">
        <f>IF(G543=1,0,IF(E543&gt;HORAS!$B$97,E543-HORAS!$B$97,0))</f>
        <v>0</v>
      </c>
      <c r="L543" s="68">
        <f t="shared" si="257"/>
        <v>0</v>
      </c>
      <c r="M543" s="68">
        <f t="shared" si="258"/>
        <v>0</v>
      </c>
      <c r="N543" s="67">
        <f t="shared" si="259"/>
        <v>0</v>
      </c>
      <c r="O543" s="67">
        <f>IF(E543&lt;HORAS!$B$97,J543,0)</f>
        <v>0</v>
      </c>
      <c r="P543" s="67">
        <f t="shared" si="260"/>
        <v>0</v>
      </c>
      <c r="Q543" s="67">
        <f>IF(E543&gt;HORAS!$B$97,J543,0)</f>
        <v>0</v>
      </c>
      <c r="R543" s="67">
        <f t="shared" si="254"/>
        <v>0</v>
      </c>
      <c r="S543" s="67">
        <f t="shared" si="234"/>
        <v>0</v>
      </c>
      <c r="T543" s="67"/>
      <c r="U543" s="67">
        <f t="shared" si="235"/>
        <v>6</v>
      </c>
      <c r="V543" s="70" t="e">
        <f>VLOOKUP(C543,HORAS!$A$120:$A$137,1,FALSE)</f>
        <v>#N/A</v>
      </c>
      <c r="W543" s="67" t="b">
        <f t="shared" si="236"/>
        <v>1</v>
      </c>
      <c r="X543" s="59">
        <f t="shared" si="237"/>
        <v>0</v>
      </c>
      <c r="Y543" s="71">
        <f t="shared" si="238"/>
        <v>0</v>
      </c>
      <c r="Z543" s="71">
        <f t="shared" si="239"/>
        <v>0</v>
      </c>
      <c r="AA543" s="67">
        <f t="shared" si="240"/>
        <v>0</v>
      </c>
      <c r="AB543" s="67">
        <f t="shared" si="241"/>
        <v>0</v>
      </c>
      <c r="AC543" s="69">
        <f>IF(U543=7,IF(E543&gt;HORAS!$B$97,E543-HORAS!$B$97,0),IF(W543=FALSE,IF(E543&gt;HORAS!$B$97,E543-HORAS!$B$97,0),0))</f>
        <v>0</v>
      </c>
      <c r="AD543" s="71">
        <f t="shared" si="242"/>
        <v>0</v>
      </c>
      <c r="AE543" s="71">
        <f t="shared" si="243"/>
        <v>0</v>
      </c>
      <c r="AF543" s="68">
        <f>IF(AE543&lt;=HORAS!$B$115,0,IF(AE543&lt;=HORAS!$B$116,0.25,IF(AE543&lt;=HORAS!$B$117,0.5,IF(AE543&lt;=HORAS!$B$114,0.75,1))))</f>
        <v>0</v>
      </c>
      <c r="AG543" s="67">
        <f t="shared" si="244"/>
        <v>0</v>
      </c>
      <c r="AH543" s="67">
        <f>IF(AA543&gt;=8,IF(E543&lt;HORAS!$B$97,AF543,0),0)</f>
        <v>0</v>
      </c>
      <c r="AI543" s="67">
        <f>IF(E543&gt;=HORAS!$B$97,AF543,0)</f>
        <v>0</v>
      </c>
      <c r="AJ543" s="67">
        <f t="shared" si="233"/>
        <v>0</v>
      </c>
      <c r="AK543" s="67">
        <f t="shared" si="233"/>
        <v>0</v>
      </c>
      <c r="AL543" s="71">
        <f t="shared" si="245"/>
        <v>0</v>
      </c>
      <c r="AN543" s="59">
        <f t="shared" si="246"/>
        <v>0</v>
      </c>
      <c r="AO543" s="58">
        <f>IF(H543=1,IF(D543&lt;HORAS!$B$104,HORAS!$D$104-HORAS!$B$104,HORAS!$D$104-D543),0)</f>
        <v>0</v>
      </c>
      <c r="AP543" s="58">
        <f>IF(H543=1,IF(E543&gt;HORAS!$C$104,HORAS!$C$104,E543),0)</f>
        <v>0</v>
      </c>
      <c r="AQ543" s="58">
        <f t="shared" si="247"/>
        <v>0</v>
      </c>
      <c r="AR543" s="72">
        <f t="shared" si="248"/>
        <v>0</v>
      </c>
      <c r="AS543" s="72">
        <f t="shared" si="249"/>
        <v>0</v>
      </c>
      <c r="AT543" s="68">
        <f>IF(AS543&lt;=HORAS!$B$115,0,IF(AS543&lt;=HORAS!$B$116,0.25,IF(AS543&lt;=HORAS!$B$117,0.5,IF(AS543&lt;=HORAS!$B$114,0.75,1))))</f>
        <v>0</v>
      </c>
      <c r="AU543" s="67">
        <f t="shared" si="250"/>
        <v>0</v>
      </c>
      <c r="AV543" s="59">
        <f>IF(H543=1,IF(E543&gt;HORAS!$C$104,E543-HORAS!$C$104),0)</f>
        <v>0</v>
      </c>
      <c r="AW543" s="67">
        <f t="shared" si="251"/>
        <v>0</v>
      </c>
      <c r="AX543" s="67">
        <f t="shared" si="252"/>
        <v>0</v>
      </c>
      <c r="AY543" s="68">
        <f>IF(AX543&lt;=HORAS!$B$115,0,IF(AX543&lt;=HORAS!$B$116,0.25,IF(AX543&lt;=HORAS!$B$117,0.5,IF(AX543&lt;=HORAS!$B$114,0.75,1))))</f>
        <v>0</v>
      </c>
      <c r="AZ543" s="67">
        <f t="shared" si="253"/>
        <v>0</v>
      </c>
      <c r="BA543" s="67"/>
    </row>
    <row r="544" spans="1:53" s="72" customFormat="1" hidden="1" x14ac:dyDescent="0.2">
      <c r="A544" s="64"/>
      <c r="B544" s="64"/>
      <c r="C544" s="61"/>
      <c r="D544" s="62"/>
      <c r="E544" s="59"/>
      <c r="F544" s="66">
        <f>IF(G544=1,0,IF(E544&gt;HORAS!$B$96,E544-HORAS!$B$96,))</f>
        <v>0</v>
      </c>
      <c r="G544" s="67">
        <f t="shared" si="255"/>
        <v>0</v>
      </c>
      <c r="H544" s="67">
        <f>IF(D544&gt;=HORAS!$B$103,1,0)</f>
        <v>0</v>
      </c>
      <c r="I544" s="68">
        <f t="shared" si="256"/>
        <v>0</v>
      </c>
      <c r="J544" s="68">
        <f>IF(I544&lt;=HORAS!$B$115,0,IF(I544&lt;=HORAS!$B$116,0.25,IF(I544&lt;=HORAS!$B$117,0.5,IF(I544&lt;=HORAS!$B$114,0.75,1))))</f>
        <v>0</v>
      </c>
      <c r="K544" s="69">
        <f>IF(G544=1,0,IF(E544&gt;HORAS!$B$97,E544-HORAS!$B$97,0))</f>
        <v>0</v>
      </c>
      <c r="L544" s="68">
        <f t="shared" si="257"/>
        <v>0</v>
      </c>
      <c r="M544" s="68">
        <f t="shared" si="258"/>
        <v>0</v>
      </c>
      <c r="N544" s="67">
        <f t="shared" si="259"/>
        <v>0</v>
      </c>
      <c r="O544" s="67">
        <f>IF(E544&lt;HORAS!$B$97,J544,0)</f>
        <v>0</v>
      </c>
      <c r="P544" s="67">
        <f t="shared" si="260"/>
        <v>0</v>
      </c>
      <c r="Q544" s="67">
        <f>IF(E544&gt;HORAS!$B$97,J544,0)</f>
        <v>0</v>
      </c>
      <c r="R544" s="67">
        <f t="shared" si="254"/>
        <v>0</v>
      </c>
      <c r="S544" s="67">
        <f t="shared" si="234"/>
        <v>0</v>
      </c>
      <c r="T544" s="67"/>
      <c r="U544" s="67">
        <f t="shared" si="235"/>
        <v>6</v>
      </c>
      <c r="V544" s="70" t="e">
        <f>VLOOKUP(C544,HORAS!$A$120:$A$137,1,FALSE)</f>
        <v>#N/A</v>
      </c>
      <c r="W544" s="67" t="b">
        <f t="shared" si="236"/>
        <v>1</v>
      </c>
      <c r="X544" s="59">
        <f t="shared" si="237"/>
        <v>0</v>
      </c>
      <c r="Y544" s="71">
        <f t="shared" si="238"/>
        <v>0</v>
      </c>
      <c r="Z544" s="71">
        <f t="shared" si="239"/>
        <v>0</v>
      </c>
      <c r="AA544" s="67">
        <f t="shared" si="240"/>
        <v>0</v>
      </c>
      <c r="AB544" s="67">
        <f t="shared" si="241"/>
        <v>0</v>
      </c>
      <c r="AC544" s="69">
        <f>IF(U544=7,IF(E544&gt;HORAS!$B$97,E544-HORAS!$B$97,0),IF(W544=FALSE,IF(E544&gt;HORAS!$B$97,E544-HORAS!$B$97,0),0))</f>
        <v>0</v>
      </c>
      <c r="AD544" s="71">
        <f t="shared" si="242"/>
        <v>0</v>
      </c>
      <c r="AE544" s="71">
        <f t="shared" si="243"/>
        <v>0</v>
      </c>
      <c r="AF544" s="68">
        <f>IF(AE544&lt;=HORAS!$B$115,0,IF(AE544&lt;=HORAS!$B$116,0.25,IF(AE544&lt;=HORAS!$B$117,0.5,IF(AE544&lt;=HORAS!$B$114,0.75,1))))</f>
        <v>0</v>
      </c>
      <c r="AG544" s="67">
        <f t="shared" si="244"/>
        <v>0</v>
      </c>
      <c r="AH544" s="67">
        <f>IF(AA544&gt;=8,IF(E544&lt;HORAS!$B$97,AF544,0),0)</f>
        <v>0</v>
      </c>
      <c r="AI544" s="67">
        <f>IF(E544&gt;=HORAS!$B$97,AF544,0)</f>
        <v>0</v>
      </c>
      <c r="AJ544" s="67">
        <f t="shared" si="233"/>
        <v>0</v>
      </c>
      <c r="AK544" s="67">
        <f t="shared" si="233"/>
        <v>0</v>
      </c>
      <c r="AL544" s="71">
        <f t="shared" si="245"/>
        <v>0</v>
      </c>
      <c r="AN544" s="59">
        <f t="shared" si="246"/>
        <v>0</v>
      </c>
      <c r="AO544" s="58">
        <f>IF(H544=1,IF(D544&lt;HORAS!$B$104,HORAS!$D$104-HORAS!$B$104,HORAS!$D$104-D544),0)</f>
        <v>0</v>
      </c>
      <c r="AP544" s="58">
        <f>IF(H544=1,IF(E544&gt;HORAS!$C$104,HORAS!$C$104,E544),0)</f>
        <v>0</v>
      </c>
      <c r="AQ544" s="58">
        <f t="shared" si="247"/>
        <v>0</v>
      </c>
      <c r="AR544" s="72">
        <f t="shared" si="248"/>
        <v>0</v>
      </c>
      <c r="AS544" s="72">
        <f t="shared" si="249"/>
        <v>0</v>
      </c>
      <c r="AT544" s="68">
        <f>IF(AS544&lt;=HORAS!$B$115,0,IF(AS544&lt;=HORAS!$B$116,0.25,IF(AS544&lt;=HORAS!$B$117,0.5,IF(AS544&lt;=HORAS!$B$114,0.75,1))))</f>
        <v>0</v>
      </c>
      <c r="AU544" s="67">
        <f t="shared" si="250"/>
        <v>0</v>
      </c>
      <c r="AV544" s="59">
        <f>IF(H544=1,IF(E544&gt;HORAS!$C$104,E544-HORAS!$C$104),0)</f>
        <v>0</v>
      </c>
      <c r="AW544" s="67">
        <f t="shared" si="251"/>
        <v>0</v>
      </c>
      <c r="AX544" s="67">
        <f t="shared" si="252"/>
        <v>0</v>
      </c>
      <c r="AY544" s="68">
        <f>IF(AX544&lt;=HORAS!$B$115,0,IF(AX544&lt;=HORAS!$B$116,0.25,IF(AX544&lt;=HORAS!$B$117,0.5,IF(AX544&lt;=HORAS!$B$114,0.75,1))))</f>
        <v>0</v>
      </c>
      <c r="AZ544" s="67">
        <f t="shared" si="253"/>
        <v>0</v>
      </c>
      <c r="BA544" s="67"/>
    </row>
    <row r="545" spans="1:53" s="72" customFormat="1" hidden="1" x14ac:dyDescent="0.2">
      <c r="A545" s="64"/>
      <c r="B545" s="64"/>
      <c r="C545" s="61"/>
      <c r="D545" s="62"/>
      <c r="E545" s="59"/>
      <c r="F545" s="66">
        <f>IF(G545=1,0,IF(E545&gt;HORAS!$B$96,E545-HORAS!$B$96,))</f>
        <v>0</v>
      </c>
      <c r="G545" s="67">
        <f t="shared" si="255"/>
        <v>0</v>
      </c>
      <c r="H545" s="67">
        <f>IF(D545&gt;=HORAS!$B$103,1,0)</f>
        <v>0</v>
      </c>
      <c r="I545" s="68">
        <f t="shared" si="256"/>
        <v>0</v>
      </c>
      <c r="J545" s="68">
        <f>IF(I545&lt;=HORAS!$B$115,0,IF(I545&lt;=HORAS!$B$116,0.25,IF(I545&lt;=HORAS!$B$117,0.5,IF(I545&lt;=HORAS!$B$114,0.75,1))))</f>
        <v>0</v>
      </c>
      <c r="K545" s="69">
        <f>IF(G545=1,0,IF(E545&gt;HORAS!$B$97,E545-HORAS!$B$97,0))</f>
        <v>0</v>
      </c>
      <c r="L545" s="68">
        <f t="shared" si="257"/>
        <v>0</v>
      </c>
      <c r="M545" s="68">
        <f t="shared" si="258"/>
        <v>0</v>
      </c>
      <c r="N545" s="67">
        <f t="shared" si="259"/>
        <v>0</v>
      </c>
      <c r="O545" s="67">
        <f>IF(E545&lt;HORAS!$B$97,J545,0)</f>
        <v>0</v>
      </c>
      <c r="P545" s="67">
        <f t="shared" si="260"/>
        <v>0</v>
      </c>
      <c r="Q545" s="67">
        <f>IF(E545&gt;HORAS!$B$97,J545,0)</f>
        <v>0</v>
      </c>
      <c r="R545" s="67">
        <f t="shared" si="254"/>
        <v>0</v>
      </c>
      <c r="S545" s="67">
        <f t="shared" si="234"/>
        <v>0</v>
      </c>
      <c r="T545" s="67"/>
      <c r="U545" s="67">
        <f t="shared" si="235"/>
        <v>6</v>
      </c>
      <c r="V545" s="70" t="e">
        <f>VLOOKUP(C545,HORAS!$A$120:$A$137,1,FALSE)</f>
        <v>#N/A</v>
      </c>
      <c r="W545" s="67" t="b">
        <f t="shared" si="236"/>
        <v>1</v>
      </c>
      <c r="X545" s="59">
        <f t="shared" si="237"/>
        <v>0</v>
      </c>
      <c r="Y545" s="71">
        <f t="shared" si="238"/>
        <v>0</v>
      </c>
      <c r="Z545" s="71">
        <f t="shared" si="239"/>
        <v>0</v>
      </c>
      <c r="AA545" s="67">
        <f t="shared" si="240"/>
        <v>0</v>
      </c>
      <c r="AB545" s="67">
        <f t="shared" si="241"/>
        <v>0</v>
      </c>
      <c r="AC545" s="69">
        <f>IF(U545=7,IF(E545&gt;HORAS!$B$97,E545-HORAS!$B$97,0),IF(W545=FALSE,IF(E545&gt;HORAS!$B$97,E545-HORAS!$B$97,0),0))</f>
        <v>0</v>
      </c>
      <c r="AD545" s="71">
        <f t="shared" si="242"/>
        <v>0</v>
      </c>
      <c r="AE545" s="71">
        <f t="shared" si="243"/>
        <v>0</v>
      </c>
      <c r="AF545" s="68">
        <f>IF(AE545&lt;=HORAS!$B$115,0,IF(AE545&lt;=HORAS!$B$116,0.25,IF(AE545&lt;=HORAS!$B$117,0.5,IF(AE545&lt;=HORAS!$B$114,0.75,1))))</f>
        <v>0</v>
      </c>
      <c r="AG545" s="67">
        <f t="shared" si="244"/>
        <v>0</v>
      </c>
      <c r="AH545" s="67">
        <f>IF(AA545&gt;=8,IF(E545&lt;HORAS!$B$97,AF545,0),0)</f>
        <v>0</v>
      </c>
      <c r="AI545" s="67">
        <f>IF(E545&gt;=HORAS!$B$97,AF545,0)</f>
        <v>0</v>
      </c>
      <c r="AJ545" s="67">
        <f t="shared" si="233"/>
        <v>0</v>
      </c>
      <c r="AK545" s="67">
        <f t="shared" si="233"/>
        <v>0</v>
      </c>
      <c r="AL545" s="71">
        <f t="shared" si="245"/>
        <v>0</v>
      </c>
      <c r="AN545" s="59">
        <f t="shared" si="246"/>
        <v>0</v>
      </c>
      <c r="AO545" s="58">
        <f>IF(H545=1,IF(D545&lt;HORAS!$B$104,HORAS!$D$104-HORAS!$B$104,HORAS!$D$104-D545),0)</f>
        <v>0</v>
      </c>
      <c r="AP545" s="58">
        <f>IF(H545=1,IF(E545&gt;HORAS!$C$104,HORAS!$C$104,E545),0)</f>
        <v>0</v>
      </c>
      <c r="AQ545" s="58">
        <f t="shared" si="247"/>
        <v>0</v>
      </c>
      <c r="AR545" s="72">
        <f t="shared" si="248"/>
        <v>0</v>
      </c>
      <c r="AS545" s="72">
        <f t="shared" si="249"/>
        <v>0</v>
      </c>
      <c r="AT545" s="68">
        <f>IF(AS545&lt;=HORAS!$B$115,0,IF(AS545&lt;=HORAS!$B$116,0.25,IF(AS545&lt;=HORAS!$B$117,0.5,IF(AS545&lt;=HORAS!$B$114,0.75,1))))</f>
        <v>0</v>
      </c>
      <c r="AU545" s="67">
        <f t="shared" si="250"/>
        <v>0</v>
      </c>
      <c r="AV545" s="59">
        <f>IF(H545=1,IF(E545&gt;HORAS!$C$104,E545-HORAS!$C$104),0)</f>
        <v>0</v>
      </c>
      <c r="AW545" s="67">
        <f t="shared" si="251"/>
        <v>0</v>
      </c>
      <c r="AX545" s="67">
        <f t="shared" si="252"/>
        <v>0</v>
      </c>
      <c r="AY545" s="68">
        <f>IF(AX545&lt;=HORAS!$B$115,0,IF(AX545&lt;=HORAS!$B$116,0.25,IF(AX545&lt;=HORAS!$B$117,0.5,IF(AX545&lt;=HORAS!$B$114,0.75,1))))</f>
        <v>0</v>
      </c>
      <c r="AZ545" s="67">
        <f t="shared" si="253"/>
        <v>0</v>
      </c>
      <c r="BA545" s="67"/>
    </row>
    <row r="546" spans="1:53" s="72" customFormat="1" hidden="1" x14ac:dyDescent="0.2">
      <c r="A546" s="64"/>
      <c r="B546" s="64"/>
      <c r="C546" s="61"/>
      <c r="D546" s="62"/>
      <c r="E546" s="59"/>
      <c r="F546" s="66">
        <f>IF(G546=1,0,IF(E546&gt;HORAS!$B$96,E546-HORAS!$B$96,))</f>
        <v>0</v>
      </c>
      <c r="G546" s="67">
        <f t="shared" si="255"/>
        <v>0</v>
      </c>
      <c r="H546" s="67">
        <f>IF(D546&gt;=HORAS!$B$103,1,0)</f>
        <v>0</v>
      </c>
      <c r="I546" s="68">
        <f t="shared" si="256"/>
        <v>0</v>
      </c>
      <c r="J546" s="68">
        <f>IF(I546&lt;=HORAS!$B$115,0,IF(I546&lt;=HORAS!$B$116,0.25,IF(I546&lt;=HORAS!$B$117,0.5,IF(I546&lt;=HORAS!$B$114,0.75,1))))</f>
        <v>0</v>
      </c>
      <c r="K546" s="69">
        <f>IF(G546=1,0,IF(E546&gt;HORAS!$B$97,E546-HORAS!$B$97,0))</f>
        <v>0</v>
      </c>
      <c r="L546" s="68">
        <f t="shared" si="257"/>
        <v>0</v>
      </c>
      <c r="M546" s="68">
        <f t="shared" si="258"/>
        <v>0</v>
      </c>
      <c r="N546" s="67">
        <f t="shared" si="259"/>
        <v>0</v>
      </c>
      <c r="O546" s="67">
        <f>IF(E546&lt;HORAS!$B$97,J546,0)</f>
        <v>0</v>
      </c>
      <c r="P546" s="67">
        <f t="shared" si="260"/>
        <v>0</v>
      </c>
      <c r="Q546" s="67">
        <f>IF(E546&gt;HORAS!$B$97,J546,0)</f>
        <v>0</v>
      </c>
      <c r="R546" s="67">
        <f t="shared" si="254"/>
        <v>0</v>
      </c>
      <c r="S546" s="67">
        <f t="shared" si="234"/>
        <v>0</v>
      </c>
      <c r="T546" s="67"/>
      <c r="U546" s="67">
        <f t="shared" si="235"/>
        <v>6</v>
      </c>
      <c r="V546" s="70" t="e">
        <f>VLOOKUP(C546,HORAS!$A$120:$A$137,1,FALSE)</f>
        <v>#N/A</v>
      </c>
      <c r="W546" s="67" t="b">
        <f t="shared" si="236"/>
        <v>1</v>
      </c>
      <c r="X546" s="59">
        <f t="shared" si="237"/>
        <v>0</v>
      </c>
      <c r="Y546" s="71">
        <f t="shared" si="238"/>
        <v>0</v>
      </c>
      <c r="Z546" s="71">
        <f t="shared" si="239"/>
        <v>0</v>
      </c>
      <c r="AA546" s="67">
        <f t="shared" si="240"/>
        <v>0</v>
      </c>
      <c r="AB546" s="67">
        <f t="shared" si="241"/>
        <v>0</v>
      </c>
      <c r="AC546" s="69">
        <f>IF(U546=7,IF(E546&gt;HORAS!$B$97,E546-HORAS!$B$97,0),IF(W546=FALSE,IF(E546&gt;HORAS!$B$97,E546-HORAS!$B$97,0),0))</f>
        <v>0</v>
      </c>
      <c r="AD546" s="71">
        <f t="shared" si="242"/>
        <v>0</v>
      </c>
      <c r="AE546" s="71">
        <f t="shared" si="243"/>
        <v>0</v>
      </c>
      <c r="AF546" s="68">
        <f>IF(AE546&lt;=HORAS!$B$115,0,IF(AE546&lt;=HORAS!$B$116,0.25,IF(AE546&lt;=HORAS!$B$117,0.5,IF(AE546&lt;=HORAS!$B$114,0.75,1))))</f>
        <v>0</v>
      </c>
      <c r="AG546" s="67">
        <f t="shared" si="244"/>
        <v>0</v>
      </c>
      <c r="AH546" s="67">
        <f>IF(AA546&gt;=8,IF(E546&lt;HORAS!$B$97,AF546,0),0)</f>
        <v>0</v>
      </c>
      <c r="AI546" s="67">
        <f>IF(E546&gt;=HORAS!$B$97,AF546,0)</f>
        <v>0</v>
      </c>
      <c r="AJ546" s="67">
        <f t="shared" si="233"/>
        <v>0</v>
      </c>
      <c r="AK546" s="67">
        <f t="shared" si="233"/>
        <v>0</v>
      </c>
      <c r="AL546" s="71">
        <f t="shared" si="245"/>
        <v>0</v>
      </c>
      <c r="AN546" s="59">
        <f t="shared" si="246"/>
        <v>0</v>
      </c>
      <c r="AO546" s="58">
        <f>IF(H546=1,IF(D546&lt;HORAS!$B$104,HORAS!$D$104-HORAS!$B$104,HORAS!$D$104-D546),0)</f>
        <v>0</v>
      </c>
      <c r="AP546" s="58">
        <f>IF(H546=1,IF(E546&gt;HORAS!$C$104,HORAS!$C$104,E546),0)</f>
        <v>0</v>
      </c>
      <c r="AQ546" s="58">
        <f t="shared" si="247"/>
        <v>0</v>
      </c>
      <c r="AR546" s="72">
        <f t="shared" si="248"/>
        <v>0</v>
      </c>
      <c r="AS546" s="72">
        <f t="shared" si="249"/>
        <v>0</v>
      </c>
      <c r="AT546" s="68">
        <f>IF(AS546&lt;=HORAS!$B$115,0,IF(AS546&lt;=HORAS!$B$116,0.25,IF(AS546&lt;=HORAS!$B$117,0.5,IF(AS546&lt;=HORAS!$B$114,0.75,1))))</f>
        <v>0</v>
      </c>
      <c r="AU546" s="67">
        <f t="shared" si="250"/>
        <v>0</v>
      </c>
      <c r="AV546" s="59">
        <f>IF(H546=1,IF(E546&gt;HORAS!$C$104,E546-HORAS!$C$104),0)</f>
        <v>0</v>
      </c>
      <c r="AW546" s="67">
        <f t="shared" si="251"/>
        <v>0</v>
      </c>
      <c r="AX546" s="67">
        <f t="shared" si="252"/>
        <v>0</v>
      </c>
      <c r="AY546" s="68">
        <f>IF(AX546&lt;=HORAS!$B$115,0,IF(AX546&lt;=HORAS!$B$116,0.25,IF(AX546&lt;=HORAS!$B$117,0.5,IF(AX546&lt;=HORAS!$B$114,0.75,1))))</f>
        <v>0</v>
      </c>
      <c r="AZ546" s="67">
        <f t="shared" si="253"/>
        <v>0</v>
      </c>
      <c r="BA546" s="67"/>
    </row>
    <row r="547" spans="1:53" s="72" customFormat="1" hidden="1" x14ac:dyDescent="0.2">
      <c r="A547" s="64"/>
      <c r="B547" s="64"/>
      <c r="C547" s="61"/>
      <c r="D547" s="62"/>
      <c r="E547" s="59"/>
      <c r="F547" s="66">
        <f>IF(G547=1,0,IF(E547&gt;HORAS!$B$96,E547-HORAS!$B$96,))</f>
        <v>0</v>
      </c>
      <c r="G547" s="67">
        <f t="shared" si="255"/>
        <v>0</v>
      </c>
      <c r="H547" s="67">
        <f>IF(D547&gt;=HORAS!$B$103,1,0)</f>
        <v>0</v>
      </c>
      <c r="I547" s="68">
        <f t="shared" si="256"/>
        <v>0</v>
      </c>
      <c r="J547" s="68">
        <f>IF(I547&lt;=HORAS!$B$115,0,IF(I547&lt;=HORAS!$B$116,0.25,IF(I547&lt;=HORAS!$B$117,0.5,IF(I547&lt;=HORAS!$B$114,0.75,1))))</f>
        <v>0</v>
      </c>
      <c r="K547" s="69">
        <f>IF(G547=1,0,IF(E547&gt;HORAS!$B$97,E547-HORAS!$B$97,0))</f>
        <v>0</v>
      </c>
      <c r="L547" s="68">
        <f t="shared" si="257"/>
        <v>0</v>
      </c>
      <c r="M547" s="68">
        <f t="shared" si="258"/>
        <v>0</v>
      </c>
      <c r="N547" s="67">
        <f t="shared" si="259"/>
        <v>0</v>
      </c>
      <c r="O547" s="67">
        <f>IF(E547&lt;HORAS!$B$97,J547,0)</f>
        <v>0</v>
      </c>
      <c r="P547" s="67">
        <f t="shared" si="260"/>
        <v>0</v>
      </c>
      <c r="Q547" s="67">
        <f>IF(E547&gt;HORAS!$B$97,J547,0)</f>
        <v>0</v>
      </c>
      <c r="R547" s="67">
        <f t="shared" si="254"/>
        <v>0</v>
      </c>
      <c r="S547" s="67">
        <f t="shared" si="234"/>
        <v>0</v>
      </c>
      <c r="T547" s="67"/>
      <c r="U547" s="67">
        <f t="shared" si="235"/>
        <v>6</v>
      </c>
      <c r="V547" s="70" t="e">
        <f>VLOOKUP(C547,HORAS!$A$120:$A$137,1,FALSE)</f>
        <v>#N/A</v>
      </c>
      <c r="W547" s="67" t="b">
        <f t="shared" si="236"/>
        <v>1</v>
      </c>
      <c r="X547" s="59">
        <f t="shared" si="237"/>
        <v>0</v>
      </c>
      <c r="Y547" s="71">
        <f t="shared" si="238"/>
        <v>0</v>
      </c>
      <c r="Z547" s="71">
        <f t="shared" si="239"/>
        <v>0</v>
      </c>
      <c r="AA547" s="67">
        <f t="shared" si="240"/>
        <v>0</v>
      </c>
      <c r="AB547" s="67">
        <f t="shared" si="241"/>
        <v>0</v>
      </c>
      <c r="AC547" s="69">
        <f>IF(U547=7,IF(E547&gt;HORAS!$B$97,E547-HORAS!$B$97,0),IF(W547=FALSE,IF(E547&gt;HORAS!$B$97,E547-HORAS!$B$97,0),0))</f>
        <v>0</v>
      </c>
      <c r="AD547" s="71">
        <f t="shared" si="242"/>
        <v>0</v>
      </c>
      <c r="AE547" s="71">
        <f t="shared" si="243"/>
        <v>0</v>
      </c>
      <c r="AF547" s="68">
        <f>IF(AE547&lt;=HORAS!$B$115,0,IF(AE547&lt;=HORAS!$B$116,0.25,IF(AE547&lt;=HORAS!$B$117,0.5,IF(AE547&lt;=HORAS!$B$114,0.75,1))))</f>
        <v>0</v>
      </c>
      <c r="AG547" s="67">
        <f t="shared" si="244"/>
        <v>0</v>
      </c>
      <c r="AH547" s="67">
        <f>IF(AA547&gt;=8,IF(E547&lt;HORAS!$B$97,AF547,0),0)</f>
        <v>0</v>
      </c>
      <c r="AI547" s="67">
        <f>IF(E547&gt;=HORAS!$B$97,AF547,0)</f>
        <v>0</v>
      </c>
      <c r="AJ547" s="67">
        <f t="shared" si="233"/>
        <v>0</v>
      </c>
      <c r="AK547" s="67">
        <f t="shared" si="233"/>
        <v>0</v>
      </c>
      <c r="AL547" s="71">
        <f t="shared" si="245"/>
        <v>0</v>
      </c>
      <c r="AN547" s="59">
        <f t="shared" si="246"/>
        <v>0</v>
      </c>
      <c r="AO547" s="58">
        <f>IF(H547=1,IF(D547&lt;HORAS!$B$104,HORAS!$D$104-HORAS!$B$104,HORAS!$D$104-D547),0)</f>
        <v>0</v>
      </c>
      <c r="AP547" s="58">
        <f>IF(H547=1,IF(E547&gt;HORAS!$C$104,HORAS!$C$104,E547),0)</f>
        <v>0</v>
      </c>
      <c r="AQ547" s="58">
        <f t="shared" si="247"/>
        <v>0</v>
      </c>
      <c r="AR547" s="72">
        <f t="shared" si="248"/>
        <v>0</v>
      </c>
      <c r="AS547" s="72">
        <f t="shared" si="249"/>
        <v>0</v>
      </c>
      <c r="AT547" s="68">
        <f>IF(AS547&lt;=HORAS!$B$115,0,IF(AS547&lt;=HORAS!$B$116,0.25,IF(AS547&lt;=HORAS!$B$117,0.5,IF(AS547&lt;=HORAS!$B$114,0.75,1))))</f>
        <v>0</v>
      </c>
      <c r="AU547" s="67">
        <f t="shared" si="250"/>
        <v>0</v>
      </c>
      <c r="AV547" s="59">
        <f>IF(H547=1,IF(E547&gt;HORAS!$C$104,E547-HORAS!$C$104),0)</f>
        <v>0</v>
      </c>
      <c r="AW547" s="67">
        <f t="shared" si="251"/>
        <v>0</v>
      </c>
      <c r="AX547" s="67">
        <f t="shared" si="252"/>
        <v>0</v>
      </c>
      <c r="AY547" s="68">
        <f>IF(AX547&lt;=HORAS!$B$115,0,IF(AX547&lt;=HORAS!$B$116,0.25,IF(AX547&lt;=HORAS!$B$117,0.5,IF(AX547&lt;=HORAS!$B$114,0.75,1))))</f>
        <v>0</v>
      </c>
      <c r="AZ547" s="67">
        <f t="shared" si="253"/>
        <v>0</v>
      </c>
      <c r="BA547" s="67"/>
    </row>
    <row r="548" spans="1:53" s="72" customFormat="1" hidden="1" x14ac:dyDescent="0.2">
      <c r="A548" s="64"/>
      <c r="B548" s="64"/>
      <c r="C548" s="61"/>
      <c r="D548" s="62"/>
      <c r="E548" s="59"/>
      <c r="F548" s="66">
        <f>IF(G548=1,0,IF(E548&gt;HORAS!$B$96,E548-HORAS!$B$96,))</f>
        <v>0</v>
      </c>
      <c r="G548" s="67">
        <f t="shared" si="255"/>
        <v>0</v>
      </c>
      <c r="H548" s="67">
        <f>IF(D548&gt;=HORAS!$B$103,1,0)</f>
        <v>0</v>
      </c>
      <c r="I548" s="68">
        <f t="shared" si="256"/>
        <v>0</v>
      </c>
      <c r="J548" s="68">
        <f>IF(I548&lt;=HORAS!$B$115,0,IF(I548&lt;=HORAS!$B$116,0.25,IF(I548&lt;=HORAS!$B$117,0.5,IF(I548&lt;=HORAS!$B$114,0.75,1))))</f>
        <v>0</v>
      </c>
      <c r="K548" s="69">
        <f>IF(G548=1,0,IF(E548&gt;HORAS!$B$97,E548-HORAS!$B$97,0))</f>
        <v>0</v>
      </c>
      <c r="L548" s="68">
        <f t="shared" si="257"/>
        <v>0</v>
      </c>
      <c r="M548" s="68">
        <f t="shared" si="258"/>
        <v>0</v>
      </c>
      <c r="N548" s="67">
        <f t="shared" si="259"/>
        <v>0</v>
      </c>
      <c r="O548" s="67">
        <f>IF(E548&lt;HORAS!$B$97,J548,0)</f>
        <v>0</v>
      </c>
      <c r="P548" s="67">
        <f t="shared" si="260"/>
        <v>0</v>
      </c>
      <c r="Q548" s="67">
        <f>IF(E548&gt;HORAS!$B$97,J548,0)</f>
        <v>0</v>
      </c>
      <c r="R548" s="67">
        <f t="shared" si="254"/>
        <v>0</v>
      </c>
      <c r="S548" s="67">
        <f t="shared" si="234"/>
        <v>0</v>
      </c>
      <c r="T548" s="67"/>
      <c r="U548" s="67">
        <f t="shared" si="235"/>
        <v>6</v>
      </c>
      <c r="V548" s="70" t="e">
        <f>VLOOKUP(C548,HORAS!$A$120:$A$137,1,FALSE)</f>
        <v>#N/A</v>
      </c>
      <c r="W548" s="67" t="b">
        <f t="shared" si="236"/>
        <v>1</v>
      </c>
      <c r="X548" s="59">
        <f t="shared" si="237"/>
        <v>0</v>
      </c>
      <c r="Y548" s="71">
        <f t="shared" si="238"/>
        <v>0</v>
      </c>
      <c r="Z548" s="71">
        <f t="shared" si="239"/>
        <v>0</v>
      </c>
      <c r="AA548" s="67">
        <f t="shared" si="240"/>
        <v>0</v>
      </c>
      <c r="AB548" s="67">
        <f t="shared" si="241"/>
        <v>0</v>
      </c>
      <c r="AC548" s="69">
        <f>IF(U548=7,IF(E548&gt;HORAS!$B$97,E548-HORAS!$B$97,0),IF(W548=FALSE,IF(E548&gt;HORAS!$B$97,E548-HORAS!$B$97,0),0))</f>
        <v>0</v>
      </c>
      <c r="AD548" s="71">
        <f t="shared" si="242"/>
        <v>0</v>
      </c>
      <c r="AE548" s="71">
        <f t="shared" si="243"/>
        <v>0</v>
      </c>
      <c r="AF548" s="68">
        <f>IF(AE548&lt;=HORAS!$B$115,0,IF(AE548&lt;=HORAS!$B$116,0.25,IF(AE548&lt;=HORAS!$B$117,0.5,IF(AE548&lt;=HORAS!$B$114,0.75,1))))</f>
        <v>0</v>
      </c>
      <c r="AG548" s="67">
        <f t="shared" si="244"/>
        <v>0</v>
      </c>
      <c r="AH548" s="67">
        <f>IF(AA548&gt;=8,IF(E548&lt;HORAS!$B$97,AF548,0),0)</f>
        <v>0</v>
      </c>
      <c r="AI548" s="67">
        <f>IF(E548&gt;=HORAS!$B$97,AF548,0)</f>
        <v>0</v>
      </c>
      <c r="AJ548" s="67">
        <f t="shared" si="233"/>
        <v>0</v>
      </c>
      <c r="AK548" s="67">
        <f t="shared" si="233"/>
        <v>0</v>
      </c>
      <c r="AL548" s="71">
        <f t="shared" si="245"/>
        <v>0</v>
      </c>
      <c r="AN548" s="59">
        <f t="shared" si="246"/>
        <v>0</v>
      </c>
      <c r="AO548" s="58">
        <f>IF(H548=1,IF(D548&lt;HORAS!$B$104,HORAS!$D$104-HORAS!$B$104,HORAS!$D$104-D548),0)</f>
        <v>0</v>
      </c>
      <c r="AP548" s="58">
        <f>IF(H548=1,IF(E548&gt;HORAS!$C$104,HORAS!$C$104,E548),0)</f>
        <v>0</v>
      </c>
      <c r="AQ548" s="58">
        <f t="shared" si="247"/>
        <v>0</v>
      </c>
      <c r="AR548" s="72">
        <f t="shared" si="248"/>
        <v>0</v>
      </c>
      <c r="AS548" s="72">
        <f t="shared" si="249"/>
        <v>0</v>
      </c>
      <c r="AT548" s="68">
        <f>IF(AS548&lt;=HORAS!$B$115,0,IF(AS548&lt;=HORAS!$B$116,0.25,IF(AS548&lt;=HORAS!$B$117,0.5,IF(AS548&lt;=HORAS!$B$114,0.75,1))))</f>
        <v>0</v>
      </c>
      <c r="AU548" s="67">
        <f t="shared" si="250"/>
        <v>0</v>
      </c>
      <c r="AV548" s="59">
        <f>IF(H548=1,IF(E548&gt;HORAS!$C$104,E548-HORAS!$C$104),0)</f>
        <v>0</v>
      </c>
      <c r="AW548" s="67">
        <f t="shared" si="251"/>
        <v>0</v>
      </c>
      <c r="AX548" s="67">
        <f t="shared" si="252"/>
        <v>0</v>
      </c>
      <c r="AY548" s="68">
        <f>IF(AX548&lt;=HORAS!$B$115,0,IF(AX548&lt;=HORAS!$B$116,0.25,IF(AX548&lt;=HORAS!$B$117,0.5,IF(AX548&lt;=HORAS!$B$114,0.75,1))))</f>
        <v>0</v>
      </c>
      <c r="AZ548" s="67">
        <f t="shared" si="253"/>
        <v>0</v>
      </c>
      <c r="BA548" s="67"/>
    </row>
    <row r="549" spans="1:53" s="72" customFormat="1" hidden="1" x14ac:dyDescent="0.2">
      <c r="A549" s="64"/>
      <c r="B549" s="64"/>
      <c r="C549" s="61"/>
      <c r="D549" s="62"/>
      <c r="E549" s="59"/>
      <c r="F549" s="66">
        <f>IF(G549=1,0,IF(E549&gt;HORAS!$B$96,E549-HORAS!$B$96,))</f>
        <v>0</v>
      </c>
      <c r="G549" s="67">
        <f t="shared" si="255"/>
        <v>0</v>
      </c>
      <c r="H549" s="67">
        <f>IF(D549&gt;=HORAS!$B$103,1,0)</f>
        <v>0</v>
      </c>
      <c r="I549" s="68">
        <f t="shared" si="256"/>
        <v>0</v>
      </c>
      <c r="J549" s="68">
        <f>IF(I549&lt;=HORAS!$B$115,0,IF(I549&lt;=HORAS!$B$116,0.25,IF(I549&lt;=HORAS!$B$117,0.5,IF(I549&lt;=HORAS!$B$114,0.75,1))))</f>
        <v>0</v>
      </c>
      <c r="K549" s="69">
        <f>IF(G549=1,0,IF(E549&gt;HORAS!$B$97,E549-HORAS!$B$97,0))</f>
        <v>0</v>
      </c>
      <c r="L549" s="68">
        <f t="shared" si="257"/>
        <v>0</v>
      </c>
      <c r="M549" s="68">
        <f t="shared" si="258"/>
        <v>0</v>
      </c>
      <c r="N549" s="67">
        <f t="shared" si="259"/>
        <v>0</v>
      </c>
      <c r="O549" s="67">
        <f>IF(E549&lt;HORAS!$B$97,J549,0)</f>
        <v>0</v>
      </c>
      <c r="P549" s="67">
        <f t="shared" si="260"/>
        <v>0</v>
      </c>
      <c r="Q549" s="67">
        <f>IF(E549&gt;HORAS!$B$97,J549,0)</f>
        <v>0</v>
      </c>
      <c r="R549" s="67">
        <f t="shared" si="254"/>
        <v>0</v>
      </c>
      <c r="S549" s="67">
        <f t="shared" si="234"/>
        <v>0</v>
      </c>
      <c r="T549" s="67"/>
      <c r="U549" s="67">
        <f t="shared" si="235"/>
        <v>6</v>
      </c>
      <c r="V549" s="70" t="e">
        <f>VLOOKUP(C549,HORAS!$A$120:$A$137,1,FALSE)</f>
        <v>#N/A</v>
      </c>
      <c r="W549" s="67" t="b">
        <f t="shared" si="236"/>
        <v>1</v>
      </c>
      <c r="X549" s="59">
        <f t="shared" si="237"/>
        <v>0</v>
      </c>
      <c r="Y549" s="71">
        <f t="shared" si="238"/>
        <v>0</v>
      </c>
      <c r="Z549" s="71">
        <f t="shared" si="239"/>
        <v>0</v>
      </c>
      <c r="AA549" s="67">
        <f t="shared" si="240"/>
        <v>0</v>
      </c>
      <c r="AB549" s="67">
        <f t="shared" si="241"/>
        <v>0</v>
      </c>
      <c r="AC549" s="69">
        <f>IF(U549=7,IF(E549&gt;HORAS!$B$97,E549-HORAS!$B$97,0),IF(W549=FALSE,IF(E549&gt;HORAS!$B$97,E549-HORAS!$B$97,0),0))</f>
        <v>0</v>
      </c>
      <c r="AD549" s="71">
        <f t="shared" si="242"/>
        <v>0</v>
      </c>
      <c r="AE549" s="71">
        <f t="shared" si="243"/>
        <v>0</v>
      </c>
      <c r="AF549" s="68">
        <f>IF(AE549&lt;=HORAS!$B$115,0,IF(AE549&lt;=HORAS!$B$116,0.25,IF(AE549&lt;=HORAS!$B$117,0.5,IF(AE549&lt;=HORAS!$B$114,0.75,1))))</f>
        <v>0</v>
      </c>
      <c r="AG549" s="67">
        <f t="shared" si="244"/>
        <v>0</v>
      </c>
      <c r="AH549" s="67">
        <f>IF(AA549&gt;=8,IF(E549&lt;HORAS!$B$97,AF549,0),0)</f>
        <v>0</v>
      </c>
      <c r="AI549" s="67">
        <f>IF(E549&gt;=HORAS!$B$97,AF549,0)</f>
        <v>0</v>
      </c>
      <c r="AJ549" s="67">
        <f t="shared" ref="AJ549:AK612" si="261">AA549+AG549</f>
        <v>0</v>
      </c>
      <c r="AK549" s="67">
        <f t="shared" si="261"/>
        <v>0</v>
      </c>
      <c r="AL549" s="71">
        <f t="shared" si="245"/>
        <v>0</v>
      </c>
      <c r="AN549" s="59">
        <f t="shared" si="246"/>
        <v>0</v>
      </c>
      <c r="AO549" s="58">
        <f>IF(H549=1,IF(D549&lt;HORAS!$B$104,HORAS!$D$104-HORAS!$B$104,HORAS!$D$104-D549),0)</f>
        <v>0</v>
      </c>
      <c r="AP549" s="58">
        <f>IF(H549=1,IF(E549&gt;HORAS!$C$104,HORAS!$C$104,E549),0)</f>
        <v>0</v>
      </c>
      <c r="AQ549" s="58">
        <f t="shared" si="247"/>
        <v>0</v>
      </c>
      <c r="AR549" s="72">
        <f t="shared" si="248"/>
        <v>0</v>
      </c>
      <c r="AS549" s="72">
        <f t="shared" si="249"/>
        <v>0</v>
      </c>
      <c r="AT549" s="68">
        <f>IF(AS549&lt;=HORAS!$B$115,0,IF(AS549&lt;=HORAS!$B$116,0.25,IF(AS549&lt;=HORAS!$B$117,0.5,IF(AS549&lt;=HORAS!$B$114,0.75,1))))</f>
        <v>0</v>
      </c>
      <c r="AU549" s="67">
        <f t="shared" si="250"/>
        <v>0</v>
      </c>
      <c r="AV549" s="59">
        <f>IF(H549=1,IF(E549&gt;HORAS!$C$104,E549-HORAS!$C$104),0)</f>
        <v>0</v>
      </c>
      <c r="AW549" s="67">
        <f t="shared" si="251"/>
        <v>0</v>
      </c>
      <c r="AX549" s="67">
        <f t="shared" si="252"/>
        <v>0</v>
      </c>
      <c r="AY549" s="68">
        <f>IF(AX549&lt;=HORAS!$B$115,0,IF(AX549&lt;=HORAS!$B$116,0.25,IF(AX549&lt;=HORAS!$B$117,0.5,IF(AX549&lt;=HORAS!$B$114,0.75,1))))</f>
        <v>0</v>
      </c>
      <c r="AZ549" s="67">
        <f t="shared" si="253"/>
        <v>0</v>
      </c>
      <c r="BA549" s="67"/>
    </row>
    <row r="550" spans="1:53" s="72" customFormat="1" hidden="1" x14ac:dyDescent="0.2">
      <c r="A550" s="64"/>
      <c r="B550" s="64"/>
      <c r="C550" s="61"/>
      <c r="D550" s="62"/>
      <c r="E550" s="59"/>
      <c r="F550" s="66">
        <f>IF(G550=1,0,IF(E550&gt;HORAS!$B$96,E550-HORAS!$B$96,))</f>
        <v>0</v>
      </c>
      <c r="G550" s="67">
        <f t="shared" si="255"/>
        <v>0</v>
      </c>
      <c r="H550" s="67">
        <f>IF(D550&gt;=HORAS!$B$103,1,0)</f>
        <v>0</v>
      </c>
      <c r="I550" s="68">
        <f t="shared" si="256"/>
        <v>0</v>
      </c>
      <c r="J550" s="68">
        <f>IF(I550&lt;=HORAS!$B$115,0,IF(I550&lt;=HORAS!$B$116,0.25,IF(I550&lt;=HORAS!$B$117,0.5,IF(I550&lt;=HORAS!$B$114,0.75,1))))</f>
        <v>0</v>
      </c>
      <c r="K550" s="69">
        <f>IF(G550=1,0,IF(E550&gt;HORAS!$B$97,E550-HORAS!$B$97,0))</f>
        <v>0</v>
      </c>
      <c r="L550" s="68">
        <f t="shared" si="257"/>
        <v>0</v>
      </c>
      <c r="M550" s="68">
        <f t="shared" si="258"/>
        <v>0</v>
      </c>
      <c r="N550" s="67">
        <f t="shared" si="259"/>
        <v>0</v>
      </c>
      <c r="O550" s="67">
        <f>IF(E550&lt;HORAS!$B$97,J550,0)</f>
        <v>0</v>
      </c>
      <c r="P550" s="67">
        <f t="shared" si="260"/>
        <v>0</v>
      </c>
      <c r="Q550" s="67">
        <f>IF(E550&gt;HORAS!$B$97,J550,0)</f>
        <v>0</v>
      </c>
      <c r="R550" s="67">
        <f t="shared" si="254"/>
        <v>0</v>
      </c>
      <c r="S550" s="67">
        <f t="shared" si="234"/>
        <v>0</v>
      </c>
      <c r="T550" s="67"/>
      <c r="U550" s="67">
        <f t="shared" si="235"/>
        <v>6</v>
      </c>
      <c r="V550" s="70" t="e">
        <f>VLOOKUP(C550,HORAS!$A$120:$A$137,1,FALSE)</f>
        <v>#N/A</v>
      </c>
      <c r="W550" s="67" t="b">
        <f t="shared" si="236"/>
        <v>1</v>
      </c>
      <c r="X550" s="59">
        <f t="shared" si="237"/>
        <v>0</v>
      </c>
      <c r="Y550" s="71">
        <f t="shared" si="238"/>
        <v>0</v>
      </c>
      <c r="Z550" s="71">
        <f t="shared" si="239"/>
        <v>0</v>
      </c>
      <c r="AA550" s="67">
        <f t="shared" si="240"/>
        <v>0</v>
      </c>
      <c r="AB550" s="67">
        <f t="shared" si="241"/>
        <v>0</v>
      </c>
      <c r="AC550" s="69">
        <f>IF(U550=7,IF(E550&gt;HORAS!$B$97,E550-HORAS!$B$97,0),IF(W550=FALSE,IF(E550&gt;HORAS!$B$97,E550-HORAS!$B$97,0),0))</f>
        <v>0</v>
      </c>
      <c r="AD550" s="71">
        <f t="shared" si="242"/>
        <v>0</v>
      </c>
      <c r="AE550" s="71">
        <f t="shared" si="243"/>
        <v>0</v>
      </c>
      <c r="AF550" s="68">
        <f>IF(AE550&lt;=HORAS!$B$115,0,IF(AE550&lt;=HORAS!$B$116,0.25,IF(AE550&lt;=HORAS!$B$117,0.5,IF(AE550&lt;=HORAS!$B$114,0.75,1))))</f>
        <v>0</v>
      </c>
      <c r="AG550" s="67">
        <f t="shared" si="244"/>
        <v>0</v>
      </c>
      <c r="AH550" s="67">
        <f>IF(AA550&gt;=8,IF(E550&lt;HORAS!$B$97,AF550,0),0)</f>
        <v>0</v>
      </c>
      <c r="AI550" s="67">
        <f>IF(E550&gt;=HORAS!$B$97,AF550,0)</f>
        <v>0</v>
      </c>
      <c r="AJ550" s="67">
        <f t="shared" si="261"/>
        <v>0</v>
      </c>
      <c r="AK550" s="67">
        <f t="shared" si="261"/>
        <v>0</v>
      </c>
      <c r="AL550" s="71">
        <f t="shared" si="245"/>
        <v>0</v>
      </c>
      <c r="AN550" s="59">
        <f t="shared" si="246"/>
        <v>0</v>
      </c>
      <c r="AO550" s="58">
        <f>IF(H550=1,IF(D550&lt;HORAS!$B$104,HORAS!$D$104-HORAS!$B$104,HORAS!$D$104-D550),0)</f>
        <v>0</v>
      </c>
      <c r="AP550" s="58">
        <f>IF(H550=1,IF(E550&gt;HORAS!$C$104,HORAS!$C$104,E550),0)</f>
        <v>0</v>
      </c>
      <c r="AQ550" s="58">
        <f t="shared" si="247"/>
        <v>0</v>
      </c>
      <c r="AR550" s="72">
        <f t="shared" si="248"/>
        <v>0</v>
      </c>
      <c r="AS550" s="72">
        <f t="shared" si="249"/>
        <v>0</v>
      </c>
      <c r="AT550" s="68">
        <f>IF(AS550&lt;=HORAS!$B$115,0,IF(AS550&lt;=HORAS!$B$116,0.25,IF(AS550&lt;=HORAS!$B$117,0.5,IF(AS550&lt;=HORAS!$B$114,0.75,1))))</f>
        <v>0</v>
      </c>
      <c r="AU550" s="67">
        <f t="shared" si="250"/>
        <v>0</v>
      </c>
      <c r="AV550" s="59">
        <f>IF(H550=1,IF(E550&gt;HORAS!$C$104,E550-HORAS!$C$104),0)</f>
        <v>0</v>
      </c>
      <c r="AW550" s="67">
        <f t="shared" si="251"/>
        <v>0</v>
      </c>
      <c r="AX550" s="67">
        <f t="shared" si="252"/>
        <v>0</v>
      </c>
      <c r="AY550" s="68">
        <f>IF(AX550&lt;=HORAS!$B$115,0,IF(AX550&lt;=HORAS!$B$116,0.25,IF(AX550&lt;=HORAS!$B$117,0.5,IF(AX550&lt;=HORAS!$B$114,0.75,1))))</f>
        <v>0</v>
      </c>
      <c r="AZ550" s="67">
        <f t="shared" si="253"/>
        <v>0</v>
      </c>
      <c r="BA550" s="67"/>
    </row>
    <row r="551" spans="1:53" s="72" customFormat="1" hidden="1" x14ac:dyDescent="0.2">
      <c r="A551" s="64"/>
      <c r="B551" s="64"/>
      <c r="C551" s="61"/>
      <c r="D551" s="62"/>
      <c r="E551" s="59"/>
      <c r="F551" s="66">
        <f>IF(G551=1,0,IF(E551&gt;HORAS!$B$96,E551-HORAS!$B$96,))</f>
        <v>0</v>
      </c>
      <c r="G551" s="67">
        <f t="shared" si="255"/>
        <v>0</v>
      </c>
      <c r="H551" s="67">
        <f>IF(D551&gt;=HORAS!$B$103,1,0)</f>
        <v>0</v>
      </c>
      <c r="I551" s="68">
        <f t="shared" si="256"/>
        <v>0</v>
      </c>
      <c r="J551" s="68">
        <f>IF(I551&lt;=HORAS!$B$115,0,IF(I551&lt;=HORAS!$B$116,0.25,IF(I551&lt;=HORAS!$B$117,0.5,IF(I551&lt;=HORAS!$B$114,0.75,1))))</f>
        <v>0</v>
      </c>
      <c r="K551" s="69">
        <f>IF(G551=1,0,IF(E551&gt;HORAS!$B$97,E551-HORAS!$B$97,0))</f>
        <v>0</v>
      </c>
      <c r="L551" s="68">
        <f t="shared" si="257"/>
        <v>0</v>
      </c>
      <c r="M551" s="68">
        <f t="shared" si="258"/>
        <v>0</v>
      </c>
      <c r="N551" s="67">
        <f t="shared" si="259"/>
        <v>0</v>
      </c>
      <c r="O551" s="67">
        <f>IF(E551&lt;HORAS!$B$97,J551,0)</f>
        <v>0</v>
      </c>
      <c r="P551" s="67">
        <f t="shared" si="260"/>
        <v>0</v>
      </c>
      <c r="Q551" s="67">
        <f>IF(E551&gt;HORAS!$B$97,J551,0)</f>
        <v>0</v>
      </c>
      <c r="R551" s="67">
        <f t="shared" si="254"/>
        <v>0</v>
      </c>
      <c r="S551" s="67">
        <f t="shared" si="234"/>
        <v>0</v>
      </c>
      <c r="T551" s="67"/>
      <c r="U551" s="67">
        <f t="shared" si="235"/>
        <v>6</v>
      </c>
      <c r="V551" s="70" t="e">
        <f>VLOOKUP(C551,HORAS!$A$120:$A$137,1,FALSE)</f>
        <v>#N/A</v>
      </c>
      <c r="W551" s="67" t="b">
        <f t="shared" si="236"/>
        <v>1</v>
      </c>
      <c r="X551" s="59">
        <f t="shared" si="237"/>
        <v>0</v>
      </c>
      <c r="Y551" s="71">
        <f t="shared" si="238"/>
        <v>0</v>
      </c>
      <c r="Z551" s="71">
        <f t="shared" si="239"/>
        <v>0</v>
      </c>
      <c r="AA551" s="67">
        <f t="shared" si="240"/>
        <v>0</v>
      </c>
      <c r="AB551" s="67">
        <f t="shared" si="241"/>
        <v>0</v>
      </c>
      <c r="AC551" s="69">
        <f>IF(U551=7,IF(E551&gt;HORAS!$B$97,E551-HORAS!$B$97,0),IF(W551=FALSE,IF(E551&gt;HORAS!$B$97,E551-HORAS!$B$97,0),0))</f>
        <v>0</v>
      </c>
      <c r="AD551" s="71">
        <f t="shared" si="242"/>
        <v>0</v>
      </c>
      <c r="AE551" s="71">
        <f t="shared" si="243"/>
        <v>0</v>
      </c>
      <c r="AF551" s="68">
        <f>IF(AE551&lt;=HORAS!$B$115,0,IF(AE551&lt;=HORAS!$B$116,0.25,IF(AE551&lt;=HORAS!$B$117,0.5,IF(AE551&lt;=HORAS!$B$114,0.75,1))))</f>
        <v>0</v>
      </c>
      <c r="AG551" s="67">
        <f t="shared" si="244"/>
        <v>0</v>
      </c>
      <c r="AH551" s="67">
        <f>IF(AA551&gt;=8,IF(E551&lt;HORAS!$B$97,AF551,0),0)</f>
        <v>0</v>
      </c>
      <c r="AI551" s="67">
        <f>IF(E551&gt;=HORAS!$B$97,AF551,0)</f>
        <v>0</v>
      </c>
      <c r="AJ551" s="67">
        <f t="shared" si="261"/>
        <v>0</v>
      </c>
      <c r="AK551" s="67">
        <f t="shared" si="261"/>
        <v>0</v>
      </c>
      <c r="AL551" s="71">
        <f t="shared" si="245"/>
        <v>0</v>
      </c>
      <c r="AN551" s="59">
        <f t="shared" si="246"/>
        <v>0</v>
      </c>
      <c r="AO551" s="58">
        <f>IF(H551=1,IF(D551&lt;HORAS!$B$104,HORAS!$D$104-HORAS!$B$104,HORAS!$D$104-D551),0)</f>
        <v>0</v>
      </c>
      <c r="AP551" s="58">
        <f>IF(H551=1,IF(E551&gt;HORAS!$C$104,HORAS!$C$104,E551),0)</f>
        <v>0</v>
      </c>
      <c r="AQ551" s="58">
        <f t="shared" si="247"/>
        <v>0</v>
      </c>
      <c r="AR551" s="72">
        <f t="shared" si="248"/>
        <v>0</v>
      </c>
      <c r="AS551" s="72">
        <f t="shared" si="249"/>
        <v>0</v>
      </c>
      <c r="AT551" s="68">
        <f>IF(AS551&lt;=HORAS!$B$115,0,IF(AS551&lt;=HORAS!$B$116,0.25,IF(AS551&lt;=HORAS!$B$117,0.5,IF(AS551&lt;=HORAS!$B$114,0.75,1))))</f>
        <v>0</v>
      </c>
      <c r="AU551" s="67">
        <f t="shared" si="250"/>
        <v>0</v>
      </c>
      <c r="AV551" s="59">
        <f>IF(H551=1,IF(E551&gt;HORAS!$C$104,E551-HORAS!$C$104),0)</f>
        <v>0</v>
      </c>
      <c r="AW551" s="67">
        <f t="shared" si="251"/>
        <v>0</v>
      </c>
      <c r="AX551" s="67">
        <f t="shared" si="252"/>
        <v>0</v>
      </c>
      <c r="AY551" s="68">
        <f>IF(AX551&lt;=HORAS!$B$115,0,IF(AX551&lt;=HORAS!$B$116,0.25,IF(AX551&lt;=HORAS!$B$117,0.5,IF(AX551&lt;=HORAS!$B$114,0.75,1))))</f>
        <v>0</v>
      </c>
      <c r="AZ551" s="67">
        <f t="shared" si="253"/>
        <v>0</v>
      </c>
      <c r="BA551" s="67"/>
    </row>
    <row r="552" spans="1:53" s="72" customFormat="1" hidden="1" x14ac:dyDescent="0.2">
      <c r="A552" s="64"/>
      <c r="B552" s="64"/>
      <c r="C552" s="61"/>
      <c r="D552" s="62"/>
      <c r="E552" s="59"/>
      <c r="F552" s="66">
        <f>IF(G552=1,0,IF(E552&gt;HORAS!$B$96,E552-HORAS!$B$96,))</f>
        <v>0</v>
      </c>
      <c r="G552" s="67">
        <f t="shared" si="255"/>
        <v>0</v>
      </c>
      <c r="H552" s="67">
        <f>IF(D552&gt;=HORAS!$B$103,1,0)</f>
        <v>0</v>
      </c>
      <c r="I552" s="68">
        <f t="shared" si="256"/>
        <v>0</v>
      </c>
      <c r="J552" s="68">
        <f>IF(I552&lt;=HORAS!$B$115,0,IF(I552&lt;=HORAS!$B$116,0.25,IF(I552&lt;=HORAS!$B$117,0.5,IF(I552&lt;=HORAS!$B$114,0.75,1))))</f>
        <v>0</v>
      </c>
      <c r="K552" s="69">
        <f>IF(G552=1,0,IF(E552&gt;HORAS!$B$97,E552-HORAS!$B$97,0))</f>
        <v>0</v>
      </c>
      <c r="L552" s="68">
        <f t="shared" si="257"/>
        <v>0</v>
      </c>
      <c r="M552" s="68">
        <f t="shared" si="258"/>
        <v>0</v>
      </c>
      <c r="N552" s="67">
        <f t="shared" si="259"/>
        <v>0</v>
      </c>
      <c r="O552" s="67">
        <f>IF(E552&lt;HORAS!$B$97,J552,0)</f>
        <v>0</v>
      </c>
      <c r="P552" s="67">
        <f t="shared" si="260"/>
        <v>0</v>
      </c>
      <c r="Q552" s="67">
        <f>IF(E552&gt;HORAS!$B$97,J552,0)</f>
        <v>0</v>
      </c>
      <c r="R552" s="67">
        <f t="shared" si="254"/>
        <v>0</v>
      </c>
      <c r="S552" s="67">
        <f t="shared" si="234"/>
        <v>0</v>
      </c>
      <c r="T552" s="67"/>
      <c r="U552" s="67">
        <f t="shared" si="235"/>
        <v>6</v>
      </c>
      <c r="V552" s="70" t="e">
        <f>VLOOKUP(C552,HORAS!$A$120:$A$137,1,FALSE)</f>
        <v>#N/A</v>
      </c>
      <c r="W552" s="67" t="b">
        <f t="shared" si="236"/>
        <v>1</v>
      </c>
      <c r="X552" s="59">
        <f t="shared" si="237"/>
        <v>0</v>
      </c>
      <c r="Y552" s="71">
        <f t="shared" si="238"/>
        <v>0</v>
      </c>
      <c r="Z552" s="71">
        <f t="shared" si="239"/>
        <v>0</v>
      </c>
      <c r="AA552" s="67">
        <f t="shared" si="240"/>
        <v>0</v>
      </c>
      <c r="AB552" s="67">
        <f t="shared" si="241"/>
        <v>0</v>
      </c>
      <c r="AC552" s="69">
        <f>IF(U552=7,IF(E552&gt;HORAS!$B$97,E552-HORAS!$B$97,0),IF(W552=FALSE,IF(E552&gt;HORAS!$B$97,E552-HORAS!$B$97,0),0))</f>
        <v>0</v>
      </c>
      <c r="AD552" s="71">
        <f t="shared" si="242"/>
        <v>0</v>
      </c>
      <c r="AE552" s="71">
        <f t="shared" si="243"/>
        <v>0</v>
      </c>
      <c r="AF552" s="68">
        <f>IF(AE552&lt;=HORAS!$B$115,0,IF(AE552&lt;=HORAS!$B$116,0.25,IF(AE552&lt;=HORAS!$B$117,0.5,IF(AE552&lt;=HORAS!$B$114,0.75,1))))</f>
        <v>0</v>
      </c>
      <c r="AG552" s="67">
        <f t="shared" si="244"/>
        <v>0</v>
      </c>
      <c r="AH552" s="67">
        <f>IF(AA552&gt;=8,IF(E552&lt;HORAS!$B$97,AF552,0),0)</f>
        <v>0</v>
      </c>
      <c r="AI552" s="67">
        <f>IF(E552&gt;=HORAS!$B$97,AF552,0)</f>
        <v>0</v>
      </c>
      <c r="AJ552" s="67">
        <f t="shared" si="261"/>
        <v>0</v>
      </c>
      <c r="AK552" s="67">
        <f t="shared" si="261"/>
        <v>0</v>
      </c>
      <c r="AL552" s="71">
        <f t="shared" si="245"/>
        <v>0</v>
      </c>
      <c r="AN552" s="59">
        <f t="shared" si="246"/>
        <v>0</v>
      </c>
      <c r="AO552" s="58">
        <f>IF(H552=1,IF(D552&lt;HORAS!$B$104,HORAS!$D$104-HORAS!$B$104,HORAS!$D$104-D552),0)</f>
        <v>0</v>
      </c>
      <c r="AP552" s="58">
        <f>IF(H552=1,IF(E552&gt;HORAS!$C$104,HORAS!$C$104,E552),0)</f>
        <v>0</v>
      </c>
      <c r="AQ552" s="58">
        <f t="shared" si="247"/>
        <v>0</v>
      </c>
      <c r="AR552" s="72">
        <f t="shared" si="248"/>
        <v>0</v>
      </c>
      <c r="AS552" s="72">
        <f t="shared" si="249"/>
        <v>0</v>
      </c>
      <c r="AT552" s="68">
        <f>IF(AS552&lt;=HORAS!$B$115,0,IF(AS552&lt;=HORAS!$B$116,0.25,IF(AS552&lt;=HORAS!$B$117,0.5,IF(AS552&lt;=HORAS!$B$114,0.75,1))))</f>
        <v>0</v>
      </c>
      <c r="AU552" s="67">
        <f t="shared" si="250"/>
        <v>0</v>
      </c>
      <c r="AV552" s="59">
        <f>IF(H552=1,IF(E552&gt;HORAS!$C$104,E552-HORAS!$C$104),0)</f>
        <v>0</v>
      </c>
      <c r="AW552" s="67">
        <f t="shared" si="251"/>
        <v>0</v>
      </c>
      <c r="AX552" s="67">
        <f t="shared" si="252"/>
        <v>0</v>
      </c>
      <c r="AY552" s="68">
        <f>IF(AX552&lt;=HORAS!$B$115,0,IF(AX552&lt;=HORAS!$B$116,0.25,IF(AX552&lt;=HORAS!$B$117,0.5,IF(AX552&lt;=HORAS!$B$114,0.75,1))))</f>
        <v>0</v>
      </c>
      <c r="AZ552" s="67">
        <f t="shared" si="253"/>
        <v>0</v>
      </c>
      <c r="BA552" s="67"/>
    </row>
    <row r="553" spans="1:53" s="72" customFormat="1" hidden="1" x14ac:dyDescent="0.2">
      <c r="A553" s="64"/>
      <c r="B553" s="64"/>
      <c r="C553" s="61"/>
      <c r="D553" s="62"/>
      <c r="E553" s="59"/>
      <c r="F553" s="66">
        <f>IF(G553=1,0,IF(E553&gt;HORAS!$B$96,E553-HORAS!$B$96,))</f>
        <v>0</v>
      </c>
      <c r="G553" s="67">
        <f t="shared" si="255"/>
        <v>0</v>
      </c>
      <c r="H553" s="67">
        <f>IF(D553&gt;=HORAS!$B$103,1,0)</f>
        <v>0</v>
      </c>
      <c r="I553" s="68">
        <f t="shared" si="256"/>
        <v>0</v>
      </c>
      <c r="J553" s="68">
        <f>IF(I553&lt;=HORAS!$B$115,0,IF(I553&lt;=HORAS!$B$116,0.25,IF(I553&lt;=HORAS!$B$117,0.5,IF(I553&lt;=HORAS!$B$114,0.75,1))))</f>
        <v>0</v>
      </c>
      <c r="K553" s="69">
        <f>IF(G553=1,0,IF(E553&gt;HORAS!$B$97,E553-HORAS!$B$97,0))</f>
        <v>0</v>
      </c>
      <c r="L553" s="68">
        <f t="shared" si="257"/>
        <v>0</v>
      </c>
      <c r="M553" s="68">
        <f t="shared" si="258"/>
        <v>0</v>
      </c>
      <c r="N553" s="67">
        <f t="shared" si="259"/>
        <v>0</v>
      </c>
      <c r="O553" s="67">
        <f>IF(E553&lt;HORAS!$B$97,J553,0)</f>
        <v>0</v>
      </c>
      <c r="P553" s="67">
        <f t="shared" si="260"/>
        <v>0</v>
      </c>
      <c r="Q553" s="67">
        <f>IF(E553&gt;HORAS!$B$97,J553,0)</f>
        <v>0</v>
      </c>
      <c r="R553" s="67">
        <f t="shared" si="254"/>
        <v>0</v>
      </c>
      <c r="S553" s="67">
        <f t="shared" si="234"/>
        <v>0</v>
      </c>
      <c r="T553" s="67"/>
      <c r="U553" s="67">
        <f t="shared" si="235"/>
        <v>6</v>
      </c>
      <c r="V553" s="70" t="e">
        <f>VLOOKUP(C553,HORAS!$A$120:$A$137,1,FALSE)</f>
        <v>#N/A</v>
      </c>
      <c r="W553" s="67" t="b">
        <f t="shared" si="236"/>
        <v>1</v>
      </c>
      <c r="X553" s="59">
        <f t="shared" si="237"/>
        <v>0</v>
      </c>
      <c r="Y553" s="71">
        <f t="shared" si="238"/>
        <v>0</v>
      </c>
      <c r="Z553" s="71">
        <f t="shared" si="239"/>
        <v>0</v>
      </c>
      <c r="AA553" s="67">
        <f t="shared" si="240"/>
        <v>0</v>
      </c>
      <c r="AB553" s="67">
        <f t="shared" si="241"/>
        <v>0</v>
      </c>
      <c r="AC553" s="69">
        <f>IF(U553=7,IF(E553&gt;HORAS!$B$97,E553-HORAS!$B$97,0),IF(W553=FALSE,IF(E553&gt;HORAS!$B$97,E553-HORAS!$B$97,0),0))</f>
        <v>0</v>
      </c>
      <c r="AD553" s="71">
        <f t="shared" si="242"/>
        <v>0</v>
      </c>
      <c r="AE553" s="71">
        <f t="shared" si="243"/>
        <v>0</v>
      </c>
      <c r="AF553" s="68">
        <f>IF(AE553&lt;=HORAS!$B$115,0,IF(AE553&lt;=HORAS!$B$116,0.25,IF(AE553&lt;=HORAS!$B$117,0.5,IF(AE553&lt;=HORAS!$B$114,0.75,1))))</f>
        <v>0</v>
      </c>
      <c r="AG553" s="67">
        <f t="shared" si="244"/>
        <v>0</v>
      </c>
      <c r="AH553" s="67">
        <f>IF(AA553&gt;=8,IF(E553&lt;HORAS!$B$97,AF553,0),0)</f>
        <v>0</v>
      </c>
      <c r="AI553" s="67">
        <f>IF(E553&gt;=HORAS!$B$97,AF553,0)</f>
        <v>0</v>
      </c>
      <c r="AJ553" s="67">
        <f t="shared" si="261"/>
        <v>0</v>
      </c>
      <c r="AK553" s="67">
        <f t="shared" si="261"/>
        <v>0</v>
      </c>
      <c r="AL553" s="71">
        <f t="shared" si="245"/>
        <v>0</v>
      </c>
      <c r="AN553" s="59">
        <f t="shared" si="246"/>
        <v>0</v>
      </c>
      <c r="AO553" s="58">
        <f>IF(H553=1,IF(D553&lt;HORAS!$B$104,HORAS!$D$104-HORAS!$B$104,HORAS!$D$104-D553),0)</f>
        <v>0</v>
      </c>
      <c r="AP553" s="58">
        <f>IF(H553=1,IF(E553&gt;HORAS!$C$104,HORAS!$C$104,E553),0)</f>
        <v>0</v>
      </c>
      <c r="AQ553" s="58">
        <f t="shared" si="247"/>
        <v>0</v>
      </c>
      <c r="AR553" s="72">
        <f t="shared" si="248"/>
        <v>0</v>
      </c>
      <c r="AS553" s="72">
        <f t="shared" si="249"/>
        <v>0</v>
      </c>
      <c r="AT553" s="68">
        <f>IF(AS553&lt;=HORAS!$B$115,0,IF(AS553&lt;=HORAS!$B$116,0.25,IF(AS553&lt;=HORAS!$B$117,0.5,IF(AS553&lt;=HORAS!$B$114,0.75,1))))</f>
        <v>0</v>
      </c>
      <c r="AU553" s="67">
        <f t="shared" si="250"/>
        <v>0</v>
      </c>
      <c r="AV553" s="59">
        <f>IF(H553=1,IF(E553&gt;HORAS!$C$104,E553-HORAS!$C$104),0)</f>
        <v>0</v>
      </c>
      <c r="AW553" s="67">
        <f t="shared" si="251"/>
        <v>0</v>
      </c>
      <c r="AX553" s="67">
        <f t="shared" si="252"/>
        <v>0</v>
      </c>
      <c r="AY553" s="68">
        <f>IF(AX553&lt;=HORAS!$B$115,0,IF(AX553&lt;=HORAS!$B$116,0.25,IF(AX553&lt;=HORAS!$B$117,0.5,IF(AX553&lt;=HORAS!$B$114,0.75,1))))</f>
        <v>0</v>
      </c>
      <c r="AZ553" s="67">
        <f t="shared" si="253"/>
        <v>0</v>
      </c>
      <c r="BA553" s="67"/>
    </row>
    <row r="554" spans="1:53" s="72" customFormat="1" hidden="1" x14ac:dyDescent="0.2">
      <c r="A554" s="64"/>
      <c r="B554" s="64"/>
      <c r="C554" s="61"/>
      <c r="D554" s="62"/>
      <c r="E554" s="59"/>
      <c r="F554" s="66">
        <f>IF(G554=1,0,IF(E554&gt;HORAS!$B$96,E554-HORAS!$B$96,))</f>
        <v>0</v>
      </c>
      <c r="G554" s="67">
        <f t="shared" si="255"/>
        <v>0</v>
      </c>
      <c r="H554" s="67">
        <f>IF(D554&gt;=HORAS!$B$103,1,0)</f>
        <v>0</v>
      </c>
      <c r="I554" s="68">
        <f t="shared" si="256"/>
        <v>0</v>
      </c>
      <c r="J554" s="68">
        <f>IF(I554&lt;=HORAS!$B$115,0,IF(I554&lt;=HORAS!$B$116,0.25,IF(I554&lt;=HORAS!$B$117,0.5,IF(I554&lt;=HORAS!$B$114,0.75,1))))</f>
        <v>0</v>
      </c>
      <c r="K554" s="69">
        <f>IF(G554=1,0,IF(E554&gt;HORAS!$B$97,E554-HORAS!$B$97,0))</f>
        <v>0</v>
      </c>
      <c r="L554" s="68">
        <f t="shared" si="257"/>
        <v>0</v>
      </c>
      <c r="M554" s="68">
        <f t="shared" si="258"/>
        <v>0</v>
      </c>
      <c r="N554" s="67">
        <f t="shared" si="259"/>
        <v>0</v>
      </c>
      <c r="O554" s="67">
        <f>IF(E554&lt;HORAS!$B$97,J554,0)</f>
        <v>0</v>
      </c>
      <c r="P554" s="67">
        <f t="shared" si="260"/>
        <v>0</v>
      </c>
      <c r="Q554" s="67">
        <f>IF(E554&gt;HORAS!$B$97,J554,0)</f>
        <v>0</v>
      </c>
      <c r="R554" s="67">
        <f t="shared" si="254"/>
        <v>0</v>
      </c>
      <c r="S554" s="67">
        <f t="shared" si="234"/>
        <v>0</v>
      </c>
      <c r="T554" s="67"/>
      <c r="U554" s="67">
        <f t="shared" si="235"/>
        <v>6</v>
      </c>
      <c r="V554" s="70" t="e">
        <f>VLOOKUP(C554,HORAS!$A$120:$A$137,1,FALSE)</f>
        <v>#N/A</v>
      </c>
      <c r="W554" s="67" t="b">
        <f t="shared" si="236"/>
        <v>1</v>
      </c>
      <c r="X554" s="59">
        <f t="shared" si="237"/>
        <v>0</v>
      </c>
      <c r="Y554" s="71">
        <f t="shared" si="238"/>
        <v>0</v>
      </c>
      <c r="Z554" s="71">
        <f t="shared" si="239"/>
        <v>0</v>
      </c>
      <c r="AA554" s="67">
        <f t="shared" si="240"/>
        <v>0</v>
      </c>
      <c r="AB554" s="67">
        <f t="shared" si="241"/>
        <v>0</v>
      </c>
      <c r="AC554" s="69">
        <f>IF(U554=7,IF(E554&gt;HORAS!$B$97,E554-HORAS!$B$97,0),IF(W554=FALSE,IF(E554&gt;HORAS!$B$97,E554-HORAS!$B$97,0),0))</f>
        <v>0</v>
      </c>
      <c r="AD554" s="71">
        <f t="shared" si="242"/>
        <v>0</v>
      </c>
      <c r="AE554" s="71">
        <f t="shared" si="243"/>
        <v>0</v>
      </c>
      <c r="AF554" s="68">
        <f>IF(AE554&lt;=HORAS!$B$115,0,IF(AE554&lt;=HORAS!$B$116,0.25,IF(AE554&lt;=HORAS!$B$117,0.5,IF(AE554&lt;=HORAS!$B$114,0.75,1))))</f>
        <v>0</v>
      </c>
      <c r="AG554" s="67">
        <f t="shared" si="244"/>
        <v>0</v>
      </c>
      <c r="AH554" s="67">
        <f>IF(AA554&gt;=8,IF(E554&lt;HORAS!$B$97,AF554,0),0)</f>
        <v>0</v>
      </c>
      <c r="AI554" s="67">
        <f>IF(E554&gt;=HORAS!$B$97,AF554,0)</f>
        <v>0</v>
      </c>
      <c r="AJ554" s="67">
        <f t="shared" si="261"/>
        <v>0</v>
      </c>
      <c r="AK554" s="67">
        <f t="shared" si="261"/>
        <v>0</v>
      </c>
      <c r="AL554" s="71">
        <f t="shared" si="245"/>
        <v>0</v>
      </c>
      <c r="AN554" s="59">
        <f t="shared" si="246"/>
        <v>0</v>
      </c>
      <c r="AO554" s="58">
        <f>IF(H554=1,IF(D554&lt;HORAS!$B$104,HORAS!$D$104-HORAS!$B$104,HORAS!$D$104-D554),0)</f>
        <v>0</v>
      </c>
      <c r="AP554" s="58">
        <f>IF(H554=1,IF(E554&gt;HORAS!$C$104,HORAS!$C$104,E554),0)</f>
        <v>0</v>
      </c>
      <c r="AQ554" s="58">
        <f t="shared" si="247"/>
        <v>0</v>
      </c>
      <c r="AR554" s="72">
        <f t="shared" si="248"/>
        <v>0</v>
      </c>
      <c r="AS554" s="72">
        <f t="shared" si="249"/>
        <v>0</v>
      </c>
      <c r="AT554" s="68">
        <f>IF(AS554&lt;=HORAS!$B$115,0,IF(AS554&lt;=HORAS!$B$116,0.25,IF(AS554&lt;=HORAS!$B$117,0.5,IF(AS554&lt;=HORAS!$B$114,0.75,1))))</f>
        <v>0</v>
      </c>
      <c r="AU554" s="67">
        <f t="shared" si="250"/>
        <v>0</v>
      </c>
      <c r="AV554" s="59">
        <f>IF(H554=1,IF(E554&gt;HORAS!$C$104,E554-HORAS!$C$104),0)</f>
        <v>0</v>
      </c>
      <c r="AW554" s="67">
        <f t="shared" si="251"/>
        <v>0</v>
      </c>
      <c r="AX554" s="67">
        <f t="shared" si="252"/>
        <v>0</v>
      </c>
      <c r="AY554" s="68">
        <f>IF(AX554&lt;=HORAS!$B$115,0,IF(AX554&lt;=HORAS!$B$116,0.25,IF(AX554&lt;=HORAS!$B$117,0.5,IF(AX554&lt;=HORAS!$B$114,0.75,1))))</f>
        <v>0</v>
      </c>
      <c r="AZ554" s="67">
        <f t="shared" si="253"/>
        <v>0</v>
      </c>
      <c r="BA554" s="67"/>
    </row>
    <row r="555" spans="1:53" s="72" customFormat="1" hidden="1" x14ac:dyDescent="0.2">
      <c r="A555" s="64"/>
      <c r="B555" s="64"/>
      <c r="C555" s="61"/>
      <c r="D555" s="62"/>
      <c r="E555" s="63"/>
      <c r="F555" s="66">
        <f>IF(G555=1,0,IF(E555&gt;HORAS!$B$96,E555-HORAS!$B$96,))</f>
        <v>0</v>
      </c>
      <c r="G555" s="67">
        <f t="shared" si="255"/>
        <v>0</v>
      </c>
      <c r="H555" s="67">
        <f>IF(D555&gt;=HORAS!$B$103,1,0)</f>
        <v>0</v>
      </c>
      <c r="I555" s="68">
        <f t="shared" si="256"/>
        <v>0</v>
      </c>
      <c r="J555" s="68">
        <f>IF(I555&lt;=HORAS!$B$115,0,IF(I555&lt;=HORAS!$B$116,0.25,IF(I555&lt;=HORAS!$B$117,0.5,IF(I555&lt;=HORAS!$B$114,0.75,1))))</f>
        <v>0</v>
      </c>
      <c r="K555" s="69">
        <f>IF(G555=1,0,IF(E555&gt;HORAS!$B$97,E555-HORAS!$B$97,0))</f>
        <v>0</v>
      </c>
      <c r="L555" s="68">
        <f t="shared" si="257"/>
        <v>0</v>
      </c>
      <c r="M555" s="68">
        <f t="shared" si="258"/>
        <v>0</v>
      </c>
      <c r="N555" s="67">
        <f t="shared" si="259"/>
        <v>0</v>
      </c>
      <c r="O555" s="67">
        <f>IF(E555&lt;HORAS!$B$97,J555,0)</f>
        <v>0</v>
      </c>
      <c r="P555" s="67">
        <f t="shared" si="260"/>
        <v>0</v>
      </c>
      <c r="Q555" s="67">
        <f>IF(E555&gt;HORAS!$B$97,J555,0)</f>
        <v>0</v>
      </c>
      <c r="R555" s="67">
        <f t="shared" si="254"/>
        <v>0</v>
      </c>
      <c r="S555" s="67">
        <f t="shared" si="234"/>
        <v>0</v>
      </c>
      <c r="T555" s="67"/>
      <c r="U555" s="67">
        <f t="shared" si="235"/>
        <v>6</v>
      </c>
      <c r="V555" s="70" t="e">
        <f>VLOOKUP(C555,HORAS!$A$120:$A$137,1,FALSE)</f>
        <v>#N/A</v>
      </c>
      <c r="W555" s="67" t="b">
        <f t="shared" si="236"/>
        <v>1</v>
      </c>
      <c r="X555" s="59">
        <f t="shared" si="237"/>
        <v>0</v>
      </c>
      <c r="Y555" s="71">
        <f t="shared" si="238"/>
        <v>0</v>
      </c>
      <c r="Z555" s="71">
        <f t="shared" si="239"/>
        <v>0</v>
      </c>
      <c r="AA555" s="67">
        <f t="shared" si="240"/>
        <v>0</v>
      </c>
      <c r="AB555" s="67">
        <f t="shared" si="241"/>
        <v>0</v>
      </c>
      <c r="AC555" s="69">
        <f>IF(U555=7,IF(E555&gt;HORAS!$B$97,E555-HORAS!$B$97,0),IF(W555=FALSE,IF(E555&gt;HORAS!$B$97,E555-HORAS!$B$97,0),0))</f>
        <v>0</v>
      </c>
      <c r="AD555" s="71">
        <f t="shared" si="242"/>
        <v>0</v>
      </c>
      <c r="AE555" s="71">
        <f t="shared" si="243"/>
        <v>0</v>
      </c>
      <c r="AF555" s="68">
        <f>IF(AE555&lt;=HORAS!$B$115,0,IF(AE555&lt;=HORAS!$B$116,0.25,IF(AE555&lt;=HORAS!$B$117,0.5,IF(AE555&lt;=HORAS!$B$114,0.75,1))))</f>
        <v>0</v>
      </c>
      <c r="AG555" s="67">
        <f t="shared" si="244"/>
        <v>0</v>
      </c>
      <c r="AH555" s="67">
        <f>IF(AA555&gt;=8,IF(E555&lt;HORAS!$B$97,AF555,0),0)</f>
        <v>0</v>
      </c>
      <c r="AI555" s="67">
        <f>IF(E555&gt;=HORAS!$B$97,AF555,0)</f>
        <v>0</v>
      </c>
      <c r="AJ555" s="67">
        <f t="shared" si="261"/>
        <v>0</v>
      </c>
      <c r="AK555" s="67">
        <f t="shared" si="261"/>
        <v>0</v>
      </c>
      <c r="AL555" s="71">
        <f t="shared" si="245"/>
        <v>0</v>
      </c>
      <c r="AN555" s="59">
        <f t="shared" si="246"/>
        <v>0</v>
      </c>
      <c r="AO555" s="58">
        <f>IF(H555=1,IF(D555&lt;HORAS!$B$104,HORAS!$D$104-HORAS!$B$104,HORAS!$D$104-D555),0)</f>
        <v>0</v>
      </c>
      <c r="AP555" s="58">
        <f>IF(H555=1,IF(E555&gt;HORAS!$C$104,HORAS!$C$104,E555),0)</f>
        <v>0</v>
      </c>
      <c r="AQ555" s="58">
        <f t="shared" si="247"/>
        <v>0</v>
      </c>
      <c r="AR555" s="72">
        <f t="shared" si="248"/>
        <v>0</v>
      </c>
      <c r="AS555" s="72">
        <f t="shared" si="249"/>
        <v>0</v>
      </c>
      <c r="AT555" s="68">
        <f>IF(AS555&lt;=HORAS!$B$115,0,IF(AS555&lt;=HORAS!$B$116,0.25,IF(AS555&lt;=HORAS!$B$117,0.5,IF(AS555&lt;=HORAS!$B$114,0.75,1))))</f>
        <v>0</v>
      </c>
      <c r="AU555" s="67">
        <f t="shared" si="250"/>
        <v>0</v>
      </c>
      <c r="AV555" s="59">
        <f>IF(H555=1,IF(E555&gt;HORAS!$C$104,E555-HORAS!$C$104),0)</f>
        <v>0</v>
      </c>
      <c r="AW555" s="67">
        <f t="shared" si="251"/>
        <v>0</v>
      </c>
      <c r="AX555" s="67">
        <f t="shared" si="252"/>
        <v>0</v>
      </c>
      <c r="AY555" s="68">
        <f>IF(AX555&lt;=HORAS!$B$115,0,IF(AX555&lt;=HORAS!$B$116,0.25,IF(AX555&lt;=HORAS!$B$117,0.5,IF(AX555&lt;=HORAS!$B$114,0.75,1))))</f>
        <v>0</v>
      </c>
      <c r="AZ555" s="67">
        <f t="shared" si="253"/>
        <v>0</v>
      </c>
      <c r="BA555" s="67"/>
    </row>
    <row r="556" spans="1:53" s="72" customFormat="1" hidden="1" x14ac:dyDescent="0.2">
      <c r="A556" s="64"/>
      <c r="B556" s="64"/>
      <c r="C556" s="61"/>
      <c r="D556" s="62"/>
      <c r="E556" s="64"/>
      <c r="F556" s="66">
        <f>IF(G556=1,0,IF(E556&gt;HORAS!$B$96,E556-HORAS!$B$96,))</f>
        <v>0</v>
      </c>
      <c r="G556" s="67">
        <f t="shared" si="255"/>
        <v>0</v>
      </c>
      <c r="H556" s="67">
        <f>IF(D556&gt;=HORAS!$B$103,1,0)</f>
        <v>0</v>
      </c>
      <c r="I556" s="68">
        <f t="shared" si="256"/>
        <v>0</v>
      </c>
      <c r="J556" s="68">
        <f>IF(I556&lt;=HORAS!$B$115,0,IF(I556&lt;=HORAS!$B$116,0.25,IF(I556&lt;=HORAS!$B$117,0.5,IF(I556&lt;=HORAS!$B$114,0.75,1))))</f>
        <v>0</v>
      </c>
      <c r="K556" s="69">
        <f>IF(G556=1,0,IF(E556&gt;HORAS!$B$97,E556-HORAS!$B$97,0))</f>
        <v>0</v>
      </c>
      <c r="L556" s="68">
        <f t="shared" si="257"/>
        <v>0</v>
      </c>
      <c r="M556" s="68">
        <f t="shared" si="258"/>
        <v>0</v>
      </c>
      <c r="N556" s="67">
        <f t="shared" si="259"/>
        <v>0</v>
      </c>
      <c r="O556" s="67">
        <f>IF(E556&lt;HORAS!$B$97,J556,0)</f>
        <v>0</v>
      </c>
      <c r="P556" s="67">
        <f t="shared" si="260"/>
        <v>0</v>
      </c>
      <c r="Q556" s="67">
        <f>IF(E556&gt;HORAS!$B$97,J556,0)</f>
        <v>0</v>
      </c>
      <c r="R556" s="67">
        <f t="shared" si="254"/>
        <v>0</v>
      </c>
      <c r="S556" s="67">
        <f t="shared" si="234"/>
        <v>0</v>
      </c>
      <c r="T556" s="67"/>
      <c r="U556" s="67">
        <f t="shared" si="235"/>
        <v>6</v>
      </c>
      <c r="V556" s="70" t="e">
        <f>VLOOKUP(C556,HORAS!$A$120:$A$137,1,FALSE)</f>
        <v>#N/A</v>
      </c>
      <c r="W556" s="67" t="b">
        <f t="shared" si="236"/>
        <v>1</v>
      </c>
      <c r="X556" s="59">
        <f t="shared" si="237"/>
        <v>0</v>
      </c>
      <c r="Y556" s="71">
        <f t="shared" si="238"/>
        <v>0</v>
      </c>
      <c r="Z556" s="71">
        <f t="shared" si="239"/>
        <v>0</v>
      </c>
      <c r="AA556" s="67">
        <f t="shared" si="240"/>
        <v>0</v>
      </c>
      <c r="AB556" s="67">
        <f t="shared" si="241"/>
        <v>0</v>
      </c>
      <c r="AC556" s="69">
        <f>IF(U556=7,IF(E556&gt;HORAS!$B$97,E556-HORAS!$B$97,0),IF(W556=FALSE,IF(E556&gt;HORAS!$B$97,E556-HORAS!$B$97,0),0))</f>
        <v>0</v>
      </c>
      <c r="AD556" s="71">
        <f t="shared" si="242"/>
        <v>0</v>
      </c>
      <c r="AE556" s="71">
        <f t="shared" si="243"/>
        <v>0</v>
      </c>
      <c r="AF556" s="68">
        <f>IF(AE556&lt;=HORAS!$B$115,0,IF(AE556&lt;=HORAS!$B$116,0.25,IF(AE556&lt;=HORAS!$B$117,0.5,IF(AE556&lt;=HORAS!$B$114,0.75,1))))</f>
        <v>0</v>
      </c>
      <c r="AG556" s="67">
        <f t="shared" si="244"/>
        <v>0</v>
      </c>
      <c r="AH556" s="67">
        <f>IF(AA556&gt;=8,IF(E556&lt;HORAS!$B$97,AF556,0),0)</f>
        <v>0</v>
      </c>
      <c r="AI556" s="67">
        <f>IF(E556&gt;=HORAS!$B$97,AF556,0)</f>
        <v>0</v>
      </c>
      <c r="AJ556" s="67">
        <f t="shared" si="261"/>
        <v>0</v>
      </c>
      <c r="AK556" s="67">
        <f t="shared" si="261"/>
        <v>0</v>
      </c>
      <c r="AL556" s="71">
        <f t="shared" si="245"/>
        <v>0</v>
      </c>
      <c r="AN556" s="59">
        <f t="shared" si="246"/>
        <v>0</v>
      </c>
      <c r="AO556" s="58">
        <f>IF(H556=1,IF(D556&lt;HORAS!$B$104,HORAS!$D$104-HORAS!$B$104,HORAS!$D$104-D556),0)</f>
        <v>0</v>
      </c>
      <c r="AP556" s="58">
        <f>IF(H556=1,IF(E556&gt;HORAS!$C$104,HORAS!$C$104,E556),0)</f>
        <v>0</v>
      </c>
      <c r="AQ556" s="58">
        <f t="shared" si="247"/>
        <v>0</v>
      </c>
      <c r="AR556" s="72">
        <f t="shared" si="248"/>
        <v>0</v>
      </c>
      <c r="AS556" s="72">
        <f t="shared" si="249"/>
        <v>0</v>
      </c>
      <c r="AT556" s="68">
        <f>IF(AS556&lt;=HORAS!$B$115,0,IF(AS556&lt;=HORAS!$B$116,0.25,IF(AS556&lt;=HORAS!$B$117,0.5,IF(AS556&lt;=HORAS!$B$114,0.75,1))))</f>
        <v>0</v>
      </c>
      <c r="AU556" s="67">
        <f t="shared" si="250"/>
        <v>0</v>
      </c>
      <c r="AV556" s="59">
        <f>IF(H556=1,IF(E556&gt;HORAS!$C$104,E556-HORAS!$C$104),0)</f>
        <v>0</v>
      </c>
      <c r="AW556" s="67">
        <f t="shared" si="251"/>
        <v>0</v>
      </c>
      <c r="AX556" s="67">
        <f t="shared" si="252"/>
        <v>0</v>
      </c>
      <c r="AY556" s="68">
        <f>IF(AX556&lt;=HORAS!$B$115,0,IF(AX556&lt;=HORAS!$B$116,0.25,IF(AX556&lt;=HORAS!$B$117,0.5,IF(AX556&lt;=HORAS!$B$114,0.75,1))))</f>
        <v>0</v>
      </c>
      <c r="AZ556" s="67">
        <f t="shared" si="253"/>
        <v>0</v>
      </c>
      <c r="BA556" s="67"/>
    </row>
    <row r="557" spans="1:53" s="72" customFormat="1" hidden="1" x14ac:dyDescent="0.2">
      <c r="A557" s="64"/>
      <c r="B557" s="64"/>
      <c r="C557" s="61"/>
      <c r="D557" s="62"/>
      <c r="E557" s="59"/>
      <c r="F557" s="66">
        <f>IF(G557=1,0,IF(E557&gt;HORAS!$B$96,E557-HORAS!$B$96,))</f>
        <v>0</v>
      </c>
      <c r="G557" s="67">
        <f t="shared" si="255"/>
        <v>0</v>
      </c>
      <c r="H557" s="67">
        <f>IF(D557&gt;=HORAS!$B$103,1,0)</f>
        <v>0</v>
      </c>
      <c r="I557" s="68">
        <f t="shared" si="256"/>
        <v>0</v>
      </c>
      <c r="J557" s="68">
        <f>IF(I557&lt;=HORAS!$B$115,0,IF(I557&lt;=HORAS!$B$116,0.25,IF(I557&lt;=HORAS!$B$117,0.5,IF(I557&lt;=HORAS!$B$114,0.75,1))))</f>
        <v>0</v>
      </c>
      <c r="K557" s="69">
        <f>IF(G557=1,0,IF(E557&gt;HORAS!$B$97,E557-HORAS!$B$97,0))</f>
        <v>0</v>
      </c>
      <c r="L557" s="68">
        <f t="shared" si="257"/>
        <v>0</v>
      </c>
      <c r="M557" s="68">
        <f t="shared" si="258"/>
        <v>0</v>
      </c>
      <c r="N557" s="67">
        <f t="shared" si="259"/>
        <v>0</v>
      </c>
      <c r="O557" s="67">
        <f>IF(E557&lt;HORAS!$B$97,J557,0)</f>
        <v>0</v>
      </c>
      <c r="P557" s="67">
        <f t="shared" si="260"/>
        <v>0</v>
      </c>
      <c r="Q557" s="67">
        <f>IF(E557&gt;HORAS!$B$97,J557,0)</f>
        <v>0</v>
      </c>
      <c r="R557" s="67">
        <f t="shared" si="254"/>
        <v>0</v>
      </c>
      <c r="S557" s="67">
        <f t="shared" si="234"/>
        <v>0</v>
      </c>
      <c r="T557" s="67"/>
      <c r="U557" s="67">
        <f t="shared" si="235"/>
        <v>6</v>
      </c>
      <c r="V557" s="70" t="e">
        <f>VLOOKUP(C557,HORAS!$A$120:$A$137,1,FALSE)</f>
        <v>#N/A</v>
      </c>
      <c r="W557" s="67" t="b">
        <f t="shared" si="236"/>
        <v>1</v>
      </c>
      <c r="X557" s="59">
        <f t="shared" si="237"/>
        <v>0</v>
      </c>
      <c r="Y557" s="71">
        <f t="shared" si="238"/>
        <v>0</v>
      </c>
      <c r="Z557" s="71">
        <f t="shared" si="239"/>
        <v>0</v>
      </c>
      <c r="AA557" s="67">
        <f t="shared" si="240"/>
        <v>0</v>
      </c>
      <c r="AB557" s="67">
        <f t="shared" si="241"/>
        <v>0</v>
      </c>
      <c r="AC557" s="69">
        <f>IF(U557=7,IF(E557&gt;HORAS!$B$97,E557-HORAS!$B$97,0),IF(W557=FALSE,IF(E557&gt;HORAS!$B$97,E557-HORAS!$B$97,0),0))</f>
        <v>0</v>
      </c>
      <c r="AD557" s="71">
        <f t="shared" si="242"/>
        <v>0</v>
      </c>
      <c r="AE557" s="71">
        <f t="shared" si="243"/>
        <v>0</v>
      </c>
      <c r="AF557" s="68">
        <f>IF(AE557&lt;=HORAS!$B$115,0,IF(AE557&lt;=HORAS!$B$116,0.25,IF(AE557&lt;=HORAS!$B$117,0.5,IF(AE557&lt;=HORAS!$B$114,0.75,1))))</f>
        <v>0</v>
      </c>
      <c r="AG557" s="67">
        <f t="shared" si="244"/>
        <v>0</v>
      </c>
      <c r="AH557" s="67">
        <f>IF(AA557&gt;=8,IF(E557&lt;HORAS!$B$97,AF557,0),0)</f>
        <v>0</v>
      </c>
      <c r="AI557" s="67">
        <f>IF(E557&gt;=HORAS!$B$97,AF557,0)</f>
        <v>0</v>
      </c>
      <c r="AJ557" s="67">
        <f t="shared" si="261"/>
        <v>0</v>
      </c>
      <c r="AK557" s="67">
        <f t="shared" si="261"/>
        <v>0</v>
      </c>
      <c r="AL557" s="71">
        <f t="shared" si="245"/>
        <v>0</v>
      </c>
      <c r="AN557" s="59">
        <f t="shared" si="246"/>
        <v>0</v>
      </c>
      <c r="AO557" s="58">
        <f>IF(H557=1,IF(D557&lt;HORAS!$B$104,HORAS!$D$104-HORAS!$B$104,HORAS!$D$104-D557),0)</f>
        <v>0</v>
      </c>
      <c r="AP557" s="58">
        <f>IF(H557=1,IF(E557&gt;HORAS!$C$104,HORAS!$C$104,E557),0)</f>
        <v>0</v>
      </c>
      <c r="AQ557" s="58">
        <f t="shared" si="247"/>
        <v>0</v>
      </c>
      <c r="AR557" s="72">
        <f t="shared" si="248"/>
        <v>0</v>
      </c>
      <c r="AS557" s="72">
        <f t="shared" si="249"/>
        <v>0</v>
      </c>
      <c r="AT557" s="68">
        <f>IF(AS557&lt;=HORAS!$B$115,0,IF(AS557&lt;=HORAS!$B$116,0.25,IF(AS557&lt;=HORAS!$B$117,0.5,IF(AS557&lt;=HORAS!$B$114,0.75,1))))</f>
        <v>0</v>
      </c>
      <c r="AU557" s="67">
        <f t="shared" si="250"/>
        <v>0</v>
      </c>
      <c r="AV557" s="59">
        <f>IF(H557=1,IF(E557&gt;HORAS!$C$104,E557-HORAS!$C$104),0)</f>
        <v>0</v>
      </c>
      <c r="AW557" s="67">
        <f t="shared" si="251"/>
        <v>0</v>
      </c>
      <c r="AX557" s="67">
        <f t="shared" si="252"/>
        <v>0</v>
      </c>
      <c r="AY557" s="68">
        <f>IF(AX557&lt;=HORAS!$B$115,0,IF(AX557&lt;=HORAS!$B$116,0.25,IF(AX557&lt;=HORAS!$B$117,0.5,IF(AX557&lt;=HORAS!$B$114,0.75,1))))</f>
        <v>0</v>
      </c>
      <c r="AZ557" s="67">
        <f t="shared" si="253"/>
        <v>0</v>
      </c>
      <c r="BA557" s="67"/>
    </row>
    <row r="558" spans="1:53" s="72" customFormat="1" hidden="1" x14ac:dyDescent="0.2">
      <c r="A558" s="64"/>
      <c r="B558" s="64"/>
      <c r="C558" s="61"/>
      <c r="D558" s="62"/>
      <c r="E558" s="59"/>
      <c r="F558" s="66">
        <f>IF(G558=1,0,IF(E558&gt;HORAS!$B$96,E558-HORAS!$B$96,))</f>
        <v>0</v>
      </c>
      <c r="G558" s="67">
        <f t="shared" si="255"/>
        <v>0</v>
      </c>
      <c r="H558" s="67">
        <f>IF(D558&gt;=HORAS!$B$103,1,0)</f>
        <v>0</v>
      </c>
      <c r="I558" s="68">
        <f t="shared" si="256"/>
        <v>0</v>
      </c>
      <c r="J558" s="68">
        <f>IF(I558&lt;=HORAS!$B$115,0,IF(I558&lt;=HORAS!$B$116,0.25,IF(I558&lt;=HORAS!$B$117,0.5,IF(I558&lt;=HORAS!$B$114,0.75,1))))</f>
        <v>0</v>
      </c>
      <c r="K558" s="69">
        <f>IF(G558=1,0,IF(E558&gt;HORAS!$B$97,E558-HORAS!$B$97,0))</f>
        <v>0</v>
      </c>
      <c r="L558" s="68">
        <f t="shared" si="257"/>
        <v>0</v>
      </c>
      <c r="M558" s="68">
        <f t="shared" si="258"/>
        <v>0</v>
      </c>
      <c r="N558" s="67">
        <f t="shared" si="259"/>
        <v>0</v>
      </c>
      <c r="O558" s="67">
        <f>IF(E558&lt;HORAS!$B$97,J558,0)</f>
        <v>0</v>
      </c>
      <c r="P558" s="67">
        <f t="shared" si="260"/>
        <v>0</v>
      </c>
      <c r="Q558" s="67">
        <f>IF(E558&gt;HORAS!$B$97,J558,0)</f>
        <v>0</v>
      </c>
      <c r="R558" s="67">
        <f t="shared" si="254"/>
        <v>0</v>
      </c>
      <c r="S558" s="67">
        <f t="shared" si="234"/>
        <v>0</v>
      </c>
      <c r="T558" s="67"/>
      <c r="U558" s="67">
        <f t="shared" si="235"/>
        <v>6</v>
      </c>
      <c r="V558" s="70" t="e">
        <f>VLOOKUP(C558,HORAS!$A$120:$A$137,1,FALSE)</f>
        <v>#N/A</v>
      </c>
      <c r="W558" s="67" t="b">
        <f t="shared" si="236"/>
        <v>1</v>
      </c>
      <c r="X558" s="59">
        <f t="shared" si="237"/>
        <v>0</v>
      </c>
      <c r="Y558" s="71">
        <f t="shared" si="238"/>
        <v>0</v>
      </c>
      <c r="Z558" s="71">
        <f t="shared" si="239"/>
        <v>0</v>
      </c>
      <c r="AA558" s="67">
        <f t="shared" si="240"/>
        <v>0</v>
      </c>
      <c r="AB558" s="67">
        <f t="shared" si="241"/>
        <v>0</v>
      </c>
      <c r="AC558" s="69">
        <f>IF(U558=7,IF(E558&gt;HORAS!$B$97,E558-HORAS!$B$97,0),IF(W558=FALSE,IF(E558&gt;HORAS!$B$97,E558-HORAS!$B$97,0),0))</f>
        <v>0</v>
      </c>
      <c r="AD558" s="71">
        <f t="shared" si="242"/>
        <v>0</v>
      </c>
      <c r="AE558" s="71">
        <f t="shared" si="243"/>
        <v>0</v>
      </c>
      <c r="AF558" s="68">
        <f>IF(AE558&lt;=HORAS!$B$115,0,IF(AE558&lt;=HORAS!$B$116,0.25,IF(AE558&lt;=HORAS!$B$117,0.5,IF(AE558&lt;=HORAS!$B$114,0.75,1))))</f>
        <v>0</v>
      </c>
      <c r="AG558" s="67">
        <f t="shared" si="244"/>
        <v>0</v>
      </c>
      <c r="AH558" s="67">
        <f>IF(AA558&gt;=8,IF(E558&lt;HORAS!$B$97,AF558,0),0)</f>
        <v>0</v>
      </c>
      <c r="AI558" s="67">
        <f>IF(E558&gt;=HORAS!$B$97,AF558,0)</f>
        <v>0</v>
      </c>
      <c r="AJ558" s="67">
        <f t="shared" si="261"/>
        <v>0</v>
      </c>
      <c r="AK558" s="67">
        <f t="shared" si="261"/>
        <v>0</v>
      </c>
      <c r="AL558" s="71">
        <f t="shared" si="245"/>
        <v>0</v>
      </c>
      <c r="AN558" s="59">
        <f t="shared" si="246"/>
        <v>0</v>
      </c>
      <c r="AO558" s="58">
        <f>IF(H558=1,IF(D558&lt;HORAS!$B$104,HORAS!$D$104-HORAS!$B$104,HORAS!$D$104-D558),0)</f>
        <v>0</v>
      </c>
      <c r="AP558" s="58">
        <f>IF(H558=1,IF(E558&gt;HORAS!$C$104,HORAS!$C$104,E558),0)</f>
        <v>0</v>
      </c>
      <c r="AQ558" s="58">
        <f t="shared" si="247"/>
        <v>0</v>
      </c>
      <c r="AR558" s="72">
        <f t="shared" si="248"/>
        <v>0</v>
      </c>
      <c r="AS558" s="72">
        <f t="shared" si="249"/>
        <v>0</v>
      </c>
      <c r="AT558" s="68">
        <f>IF(AS558&lt;=HORAS!$B$115,0,IF(AS558&lt;=HORAS!$B$116,0.25,IF(AS558&lt;=HORAS!$B$117,0.5,IF(AS558&lt;=HORAS!$B$114,0.75,1))))</f>
        <v>0</v>
      </c>
      <c r="AU558" s="67">
        <f t="shared" si="250"/>
        <v>0</v>
      </c>
      <c r="AV558" s="59">
        <f>IF(H558=1,IF(E558&gt;HORAS!$C$104,E558-HORAS!$C$104),0)</f>
        <v>0</v>
      </c>
      <c r="AW558" s="67">
        <f t="shared" si="251"/>
        <v>0</v>
      </c>
      <c r="AX558" s="67">
        <f t="shared" si="252"/>
        <v>0</v>
      </c>
      <c r="AY558" s="68">
        <f>IF(AX558&lt;=HORAS!$B$115,0,IF(AX558&lt;=HORAS!$B$116,0.25,IF(AX558&lt;=HORAS!$B$117,0.5,IF(AX558&lt;=HORAS!$B$114,0.75,1))))</f>
        <v>0</v>
      </c>
      <c r="AZ558" s="67">
        <f t="shared" si="253"/>
        <v>0</v>
      </c>
      <c r="BA558" s="67"/>
    </row>
    <row r="559" spans="1:53" s="72" customFormat="1" hidden="1" x14ac:dyDescent="0.2">
      <c r="A559" s="64"/>
      <c r="B559" s="64"/>
      <c r="C559" s="61"/>
      <c r="D559" s="62"/>
      <c r="E559" s="59"/>
      <c r="F559" s="66">
        <f>IF(G559=1,0,IF(E559&gt;HORAS!$B$96,E559-HORAS!$B$96,))</f>
        <v>0</v>
      </c>
      <c r="G559" s="67">
        <f t="shared" si="255"/>
        <v>0</v>
      </c>
      <c r="H559" s="67">
        <f>IF(D559&gt;=HORAS!$B$103,1,0)</f>
        <v>0</v>
      </c>
      <c r="I559" s="68">
        <f t="shared" si="256"/>
        <v>0</v>
      </c>
      <c r="J559" s="68">
        <f>IF(I559&lt;=HORAS!$B$115,0,IF(I559&lt;=HORAS!$B$116,0.25,IF(I559&lt;=HORAS!$B$117,0.5,IF(I559&lt;=HORAS!$B$114,0.75,1))))</f>
        <v>0</v>
      </c>
      <c r="K559" s="69">
        <f>IF(G559=1,0,IF(E559&gt;HORAS!$B$97,E559-HORAS!$B$97,0))</f>
        <v>0</v>
      </c>
      <c r="L559" s="68">
        <f t="shared" si="257"/>
        <v>0</v>
      </c>
      <c r="M559" s="68">
        <f t="shared" si="258"/>
        <v>0</v>
      </c>
      <c r="N559" s="67">
        <f t="shared" si="259"/>
        <v>0</v>
      </c>
      <c r="O559" s="67">
        <f>IF(E559&lt;HORAS!$B$97,J559,0)</f>
        <v>0</v>
      </c>
      <c r="P559" s="67">
        <f t="shared" si="260"/>
        <v>0</v>
      </c>
      <c r="Q559" s="67">
        <f>IF(E559&gt;HORAS!$B$97,J559,0)</f>
        <v>0</v>
      </c>
      <c r="R559" s="67">
        <f t="shared" si="254"/>
        <v>0</v>
      </c>
      <c r="S559" s="67">
        <f t="shared" si="234"/>
        <v>0</v>
      </c>
      <c r="T559" s="67"/>
      <c r="U559" s="67">
        <f t="shared" si="235"/>
        <v>6</v>
      </c>
      <c r="V559" s="70" t="e">
        <f>VLOOKUP(C559,HORAS!$A$120:$A$137,1,FALSE)</f>
        <v>#N/A</v>
      </c>
      <c r="W559" s="67" t="b">
        <f t="shared" si="236"/>
        <v>1</v>
      </c>
      <c r="X559" s="59">
        <f t="shared" si="237"/>
        <v>0</v>
      </c>
      <c r="Y559" s="71">
        <f t="shared" si="238"/>
        <v>0</v>
      </c>
      <c r="Z559" s="71">
        <f t="shared" si="239"/>
        <v>0</v>
      </c>
      <c r="AA559" s="67">
        <f t="shared" si="240"/>
        <v>0</v>
      </c>
      <c r="AB559" s="67">
        <f t="shared" si="241"/>
        <v>0</v>
      </c>
      <c r="AC559" s="69">
        <f>IF(U559=7,IF(E559&gt;HORAS!$B$97,E559-HORAS!$B$97,0),IF(W559=FALSE,IF(E559&gt;HORAS!$B$97,E559-HORAS!$B$97,0),0))</f>
        <v>0</v>
      </c>
      <c r="AD559" s="71">
        <f t="shared" si="242"/>
        <v>0</v>
      </c>
      <c r="AE559" s="71">
        <f t="shared" si="243"/>
        <v>0</v>
      </c>
      <c r="AF559" s="68">
        <f>IF(AE559&lt;=HORAS!$B$115,0,IF(AE559&lt;=HORAS!$B$116,0.25,IF(AE559&lt;=HORAS!$B$117,0.5,IF(AE559&lt;=HORAS!$B$114,0.75,1))))</f>
        <v>0</v>
      </c>
      <c r="AG559" s="67">
        <f t="shared" si="244"/>
        <v>0</v>
      </c>
      <c r="AH559" s="67">
        <f>IF(AA559&gt;=8,IF(E559&lt;HORAS!$B$97,AF559,0),0)</f>
        <v>0</v>
      </c>
      <c r="AI559" s="67">
        <f>IF(E559&gt;=HORAS!$B$97,AF559,0)</f>
        <v>0</v>
      </c>
      <c r="AJ559" s="67">
        <f t="shared" si="261"/>
        <v>0</v>
      </c>
      <c r="AK559" s="67">
        <f t="shared" si="261"/>
        <v>0</v>
      </c>
      <c r="AL559" s="71">
        <f t="shared" si="245"/>
        <v>0</v>
      </c>
      <c r="AN559" s="59">
        <f t="shared" si="246"/>
        <v>0</v>
      </c>
      <c r="AO559" s="58">
        <f>IF(H559=1,IF(D559&lt;HORAS!$B$104,HORAS!$D$104-HORAS!$B$104,HORAS!$D$104-D559),0)</f>
        <v>0</v>
      </c>
      <c r="AP559" s="58">
        <f>IF(H559=1,IF(E559&gt;HORAS!$C$104,HORAS!$C$104,E559),0)</f>
        <v>0</v>
      </c>
      <c r="AQ559" s="58">
        <f t="shared" si="247"/>
        <v>0</v>
      </c>
      <c r="AR559" s="72">
        <f t="shared" si="248"/>
        <v>0</v>
      </c>
      <c r="AS559" s="72">
        <f t="shared" si="249"/>
        <v>0</v>
      </c>
      <c r="AT559" s="68">
        <f>IF(AS559&lt;=HORAS!$B$115,0,IF(AS559&lt;=HORAS!$B$116,0.25,IF(AS559&lt;=HORAS!$B$117,0.5,IF(AS559&lt;=HORAS!$B$114,0.75,1))))</f>
        <v>0</v>
      </c>
      <c r="AU559" s="67">
        <f t="shared" si="250"/>
        <v>0</v>
      </c>
      <c r="AV559" s="59">
        <f>IF(H559=1,IF(E559&gt;HORAS!$C$104,E559-HORAS!$C$104),0)</f>
        <v>0</v>
      </c>
      <c r="AW559" s="67">
        <f t="shared" si="251"/>
        <v>0</v>
      </c>
      <c r="AX559" s="67">
        <f t="shared" si="252"/>
        <v>0</v>
      </c>
      <c r="AY559" s="68">
        <f>IF(AX559&lt;=HORAS!$B$115,0,IF(AX559&lt;=HORAS!$B$116,0.25,IF(AX559&lt;=HORAS!$B$117,0.5,IF(AX559&lt;=HORAS!$B$114,0.75,1))))</f>
        <v>0</v>
      </c>
      <c r="AZ559" s="67">
        <f t="shared" si="253"/>
        <v>0</v>
      </c>
      <c r="BA559" s="67"/>
    </row>
    <row r="560" spans="1:53" s="72" customFormat="1" hidden="1" x14ac:dyDescent="0.2">
      <c r="A560" s="64"/>
      <c r="B560" s="64"/>
      <c r="C560" s="61"/>
      <c r="D560" s="62"/>
      <c r="E560" s="59"/>
      <c r="F560" s="66">
        <f>IF(G560=1,0,IF(E560&gt;HORAS!$B$96,E560-HORAS!$B$96,))</f>
        <v>0</v>
      </c>
      <c r="G560" s="67">
        <f t="shared" si="255"/>
        <v>0</v>
      </c>
      <c r="H560" s="67">
        <f>IF(D560&gt;=HORAS!$B$103,1,0)</f>
        <v>0</v>
      </c>
      <c r="I560" s="68">
        <f t="shared" si="256"/>
        <v>0</v>
      </c>
      <c r="J560" s="68">
        <f>IF(I560&lt;=HORAS!$B$115,0,IF(I560&lt;=HORAS!$B$116,0.25,IF(I560&lt;=HORAS!$B$117,0.5,IF(I560&lt;=HORAS!$B$114,0.75,1))))</f>
        <v>0</v>
      </c>
      <c r="K560" s="69">
        <f>IF(G560=1,0,IF(E560&gt;HORAS!$B$97,E560-HORAS!$B$97,0))</f>
        <v>0</v>
      </c>
      <c r="L560" s="68">
        <f t="shared" si="257"/>
        <v>0</v>
      </c>
      <c r="M560" s="68">
        <f t="shared" si="258"/>
        <v>0</v>
      </c>
      <c r="N560" s="67">
        <f t="shared" si="259"/>
        <v>0</v>
      </c>
      <c r="O560" s="67">
        <f>IF(E560&lt;HORAS!$B$97,J560,0)</f>
        <v>0</v>
      </c>
      <c r="P560" s="67">
        <f t="shared" si="260"/>
        <v>0</v>
      </c>
      <c r="Q560" s="67">
        <f>IF(E560&gt;HORAS!$B$97,J560,0)</f>
        <v>0</v>
      </c>
      <c r="R560" s="67">
        <f t="shared" si="254"/>
        <v>0</v>
      </c>
      <c r="S560" s="67">
        <f t="shared" si="234"/>
        <v>0</v>
      </c>
      <c r="T560" s="67"/>
      <c r="U560" s="67">
        <f t="shared" si="235"/>
        <v>6</v>
      </c>
      <c r="V560" s="70" t="e">
        <f>VLOOKUP(C560,HORAS!$A$120:$A$137,1,FALSE)</f>
        <v>#N/A</v>
      </c>
      <c r="W560" s="67" t="b">
        <f t="shared" si="236"/>
        <v>1</v>
      </c>
      <c r="X560" s="59">
        <f t="shared" si="237"/>
        <v>0</v>
      </c>
      <c r="Y560" s="71">
        <f t="shared" si="238"/>
        <v>0</v>
      </c>
      <c r="Z560" s="71">
        <f t="shared" si="239"/>
        <v>0</v>
      </c>
      <c r="AA560" s="67">
        <f t="shared" si="240"/>
        <v>0</v>
      </c>
      <c r="AB560" s="67">
        <f t="shared" si="241"/>
        <v>0</v>
      </c>
      <c r="AC560" s="69">
        <f>IF(U560=7,IF(E560&gt;HORAS!$B$97,E560-HORAS!$B$97,0),IF(W560=FALSE,IF(E560&gt;HORAS!$B$97,E560-HORAS!$B$97,0),0))</f>
        <v>0</v>
      </c>
      <c r="AD560" s="71">
        <f t="shared" si="242"/>
        <v>0</v>
      </c>
      <c r="AE560" s="71">
        <f t="shared" si="243"/>
        <v>0</v>
      </c>
      <c r="AF560" s="68">
        <f>IF(AE560&lt;=HORAS!$B$115,0,IF(AE560&lt;=HORAS!$B$116,0.25,IF(AE560&lt;=HORAS!$B$117,0.5,IF(AE560&lt;=HORAS!$B$114,0.75,1))))</f>
        <v>0</v>
      </c>
      <c r="AG560" s="67">
        <f t="shared" si="244"/>
        <v>0</v>
      </c>
      <c r="AH560" s="67">
        <f>IF(AA560&gt;=8,IF(E560&lt;HORAS!$B$97,AF560,0),0)</f>
        <v>0</v>
      </c>
      <c r="AI560" s="67">
        <f>IF(E560&gt;=HORAS!$B$97,AF560,0)</f>
        <v>0</v>
      </c>
      <c r="AJ560" s="67">
        <f t="shared" si="261"/>
        <v>0</v>
      </c>
      <c r="AK560" s="67">
        <f t="shared" si="261"/>
        <v>0</v>
      </c>
      <c r="AL560" s="71">
        <f t="shared" si="245"/>
        <v>0</v>
      </c>
      <c r="AN560" s="59">
        <f t="shared" si="246"/>
        <v>0</v>
      </c>
      <c r="AO560" s="58">
        <f>IF(H560=1,IF(D560&lt;HORAS!$B$104,HORAS!$D$104-HORAS!$B$104,HORAS!$D$104-D560),0)</f>
        <v>0</v>
      </c>
      <c r="AP560" s="58">
        <f>IF(H560=1,IF(E560&gt;HORAS!$C$104,HORAS!$C$104,E560),0)</f>
        <v>0</v>
      </c>
      <c r="AQ560" s="58">
        <f t="shared" si="247"/>
        <v>0</v>
      </c>
      <c r="AR560" s="72">
        <f t="shared" si="248"/>
        <v>0</v>
      </c>
      <c r="AS560" s="72">
        <f t="shared" si="249"/>
        <v>0</v>
      </c>
      <c r="AT560" s="68">
        <f>IF(AS560&lt;=HORAS!$B$115,0,IF(AS560&lt;=HORAS!$B$116,0.25,IF(AS560&lt;=HORAS!$B$117,0.5,IF(AS560&lt;=HORAS!$B$114,0.75,1))))</f>
        <v>0</v>
      </c>
      <c r="AU560" s="67">
        <f t="shared" si="250"/>
        <v>0</v>
      </c>
      <c r="AV560" s="59">
        <f>IF(H560=1,IF(E560&gt;HORAS!$C$104,E560-HORAS!$C$104),0)</f>
        <v>0</v>
      </c>
      <c r="AW560" s="67">
        <f t="shared" si="251"/>
        <v>0</v>
      </c>
      <c r="AX560" s="67">
        <f t="shared" si="252"/>
        <v>0</v>
      </c>
      <c r="AY560" s="68">
        <f>IF(AX560&lt;=HORAS!$B$115,0,IF(AX560&lt;=HORAS!$B$116,0.25,IF(AX560&lt;=HORAS!$B$117,0.5,IF(AX560&lt;=HORAS!$B$114,0.75,1))))</f>
        <v>0</v>
      </c>
      <c r="AZ560" s="67">
        <f t="shared" si="253"/>
        <v>0</v>
      </c>
      <c r="BA560" s="67"/>
    </row>
    <row r="561" spans="1:53" s="72" customFormat="1" hidden="1" x14ac:dyDescent="0.2">
      <c r="A561" s="64"/>
      <c r="B561" s="64"/>
      <c r="C561" s="61"/>
      <c r="D561" s="62"/>
      <c r="E561" s="59"/>
      <c r="F561" s="66">
        <f>IF(G561=1,0,IF(E561&gt;HORAS!$B$96,E561-HORAS!$B$96,))</f>
        <v>0</v>
      </c>
      <c r="G561" s="67">
        <f t="shared" si="255"/>
        <v>0</v>
      </c>
      <c r="H561" s="67">
        <f>IF(D561&gt;=HORAS!$B$103,1,0)</f>
        <v>0</v>
      </c>
      <c r="I561" s="68">
        <f t="shared" si="256"/>
        <v>0</v>
      </c>
      <c r="J561" s="68">
        <f>IF(I561&lt;=HORAS!$B$115,0,IF(I561&lt;=HORAS!$B$116,0.25,IF(I561&lt;=HORAS!$B$117,0.5,IF(I561&lt;=HORAS!$B$114,0.75,1))))</f>
        <v>0</v>
      </c>
      <c r="K561" s="69">
        <f>IF(G561=1,0,IF(E561&gt;HORAS!$B$97,E561-HORAS!$B$97,0))</f>
        <v>0</v>
      </c>
      <c r="L561" s="68">
        <f t="shared" si="257"/>
        <v>0</v>
      </c>
      <c r="M561" s="68">
        <f t="shared" si="258"/>
        <v>0</v>
      </c>
      <c r="N561" s="67">
        <f t="shared" si="259"/>
        <v>0</v>
      </c>
      <c r="O561" s="67">
        <f>IF(E561&lt;HORAS!$B$97,J561,0)</f>
        <v>0</v>
      </c>
      <c r="P561" s="67">
        <f t="shared" si="260"/>
        <v>0</v>
      </c>
      <c r="Q561" s="67">
        <f>IF(E561&gt;HORAS!$B$97,J561,0)</f>
        <v>0</v>
      </c>
      <c r="R561" s="67">
        <f t="shared" si="254"/>
        <v>0</v>
      </c>
      <c r="S561" s="67">
        <f t="shared" si="234"/>
        <v>0</v>
      </c>
      <c r="T561" s="67"/>
      <c r="U561" s="67">
        <f t="shared" si="235"/>
        <v>6</v>
      </c>
      <c r="V561" s="70" t="e">
        <f>VLOOKUP(C561,HORAS!$A$120:$A$137,1,FALSE)</f>
        <v>#N/A</v>
      </c>
      <c r="W561" s="67" t="b">
        <f t="shared" si="236"/>
        <v>1</v>
      </c>
      <c r="X561" s="59">
        <f t="shared" si="237"/>
        <v>0</v>
      </c>
      <c r="Y561" s="71">
        <f t="shared" si="238"/>
        <v>0</v>
      </c>
      <c r="Z561" s="71">
        <f t="shared" si="239"/>
        <v>0</v>
      </c>
      <c r="AA561" s="67">
        <f t="shared" si="240"/>
        <v>0</v>
      </c>
      <c r="AB561" s="67">
        <f t="shared" si="241"/>
        <v>0</v>
      </c>
      <c r="AC561" s="69">
        <f>IF(U561=7,IF(E561&gt;HORAS!$B$97,E561-HORAS!$B$97,0),IF(W561=FALSE,IF(E561&gt;HORAS!$B$97,E561-HORAS!$B$97,0),0))</f>
        <v>0</v>
      </c>
      <c r="AD561" s="71">
        <f t="shared" si="242"/>
        <v>0</v>
      </c>
      <c r="AE561" s="71">
        <f t="shared" si="243"/>
        <v>0</v>
      </c>
      <c r="AF561" s="68">
        <f>IF(AE561&lt;=HORAS!$B$115,0,IF(AE561&lt;=HORAS!$B$116,0.25,IF(AE561&lt;=HORAS!$B$117,0.5,IF(AE561&lt;=HORAS!$B$114,0.75,1))))</f>
        <v>0</v>
      </c>
      <c r="AG561" s="67">
        <f t="shared" si="244"/>
        <v>0</v>
      </c>
      <c r="AH561" s="67">
        <f>IF(AA561&gt;=8,IF(E561&lt;HORAS!$B$97,AF561,0),0)</f>
        <v>0</v>
      </c>
      <c r="AI561" s="67">
        <f>IF(E561&gt;=HORAS!$B$97,AF561,0)</f>
        <v>0</v>
      </c>
      <c r="AJ561" s="67">
        <f t="shared" si="261"/>
        <v>0</v>
      </c>
      <c r="AK561" s="67">
        <f t="shared" si="261"/>
        <v>0</v>
      </c>
      <c r="AL561" s="71">
        <f t="shared" si="245"/>
        <v>0</v>
      </c>
      <c r="AN561" s="59">
        <f t="shared" si="246"/>
        <v>0</v>
      </c>
      <c r="AO561" s="58">
        <f>IF(H561=1,IF(D561&lt;HORAS!$B$104,HORAS!$D$104-HORAS!$B$104,HORAS!$D$104-D561),0)</f>
        <v>0</v>
      </c>
      <c r="AP561" s="58">
        <f>IF(H561=1,IF(E561&gt;HORAS!$C$104,HORAS!$C$104,E561),0)</f>
        <v>0</v>
      </c>
      <c r="AQ561" s="58">
        <f t="shared" si="247"/>
        <v>0</v>
      </c>
      <c r="AR561" s="72">
        <f t="shared" si="248"/>
        <v>0</v>
      </c>
      <c r="AS561" s="72">
        <f t="shared" si="249"/>
        <v>0</v>
      </c>
      <c r="AT561" s="68">
        <f>IF(AS561&lt;=HORAS!$B$115,0,IF(AS561&lt;=HORAS!$B$116,0.25,IF(AS561&lt;=HORAS!$B$117,0.5,IF(AS561&lt;=HORAS!$B$114,0.75,1))))</f>
        <v>0</v>
      </c>
      <c r="AU561" s="67">
        <f t="shared" si="250"/>
        <v>0</v>
      </c>
      <c r="AV561" s="59">
        <f>IF(H561=1,IF(E561&gt;HORAS!$C$104,E561-HORAS!$C$104),0)</f>
        <v>0</v>
      </c>
      <c r="AW561" s="67">
        <f t="shared" si="251"/>
        <v>0</v>
      </c>
      <c r="AX561" s="67">
        <f t="shared" si="252"/>
        <v>0</v>
      </c>
      <c r="AY561" s="68">
        <f>IF(AX561&lt;=HORAS!$B$115,0,IF(AX561&lt;=HORAS!$B$116,0.25,IF(AX561&lt;=HORAS!$B$117,0.5,IF(AX561&lt;=HORAS!$B$114,0.75,1))))</f>
        <v>0</v>
      </c>
      <c r="AZ561" s="67">
        <f t="shared" si="253"/>
        <v>0</v>
      </c>
      <c r="BA561" s="67"/>
    </row>
    <row r="562" spans="1:53" s="72" customFormat="1" hidden="1" x14ac:dyDescent="0.2">
      <c r="A562" s="64"/>
      <c r="B562" s="64"/>
      <c r="C562" s="61"/>
      <c r="D562" s="62"/>
      <c r="E562" s="59"/>
      <c r="F562" s="66">
        <f>IF(G562=1,0,IF(E562&gt;HORAS!$B$96,E562-HORAS!$B$96,))</f>
        <v>0</v>
      </c>
      <c r="G562" s="67">
        <f t="shared" si="255"/>
        <v>0</v>
      </c>
      <c r="H562" s="67">
        <f>IF(D562&gt;=HORAS!$B$103,1,0)</f>
        <v>0</v>
      </c>
      <c r="I562" s="68">
        <f t="shared" si="256"/>
        <v>0</v>
      </c>
      <c r="J562" s="68">
        <f>IF(I562&lt;=HORAS!$B$115,0,IF(I562&lt;=HORAS!$B$116,0.25,IF(I562&lt;=HORAS!$B$117,0.5,IF(I562&lt;=HORAS!$B$114,0.75,1))))</f>
        <v>0</v>
      </c>
      <c r="K562" s="69">
        <f>IF(G562=1,0,IF(E562&gt;HORAS!$B$97,E562-HORAS!$B$97,0))</f>
        <v>0</v>
      </c>
      <c r="L562" s="68">
        <f t="shared" si="257"/>
        <v>0</v>
      </c>
      <c r="M562" s="68">
        <f t="shared" si="258"/>
        <v>0</v>
      </c>
      <c r="N562" s="67">
        <f t="shared" si="259"/>
        <v>0</v>
      </c>
      <c r="O562" s="67">
        <f>IF(E562&lt;HORAS!$B$97,J562,0)</f>
        <v>0</v>
      </c>
      <c r="P562" s="67">
        <f t="shared" si="260"/>
        <v>0</v>
      </c>
      <c r="Q562" s="67">
        <f>IF(E562&gt;HORAS!$B$97,J562,0)</f>
        <v>0</v>
      </c>
      <c r="R562" s="67">
        <f t="shared" si="254"/>
        <v>0</v>
      </c>
      <c r="S562" s="67">
        <f t="shared" si="234"/>
        <v>0</v>
      </c>
      <c r="T562" s="67"/>
      <c r="U562" s="67">
        <f t="shared" si="235"/>
        <v>6</v>
      </c>
      <c r="V562" s="70" t="e">
        <f>VLOOKUP(C562,HORAS!$A$120:$A$137,1,FALSE)</f>
        <v>#N/A</v>
      </c>
      <c r="W562" s="67" t="b">
        <f t="shared" si="236"/>
        <v>1</v>
      </c>
      <c r="X562" s="59">
        <f t="shared" si="237"/>
        <v>0</v>
      </c>
      <c r="Y562" s="71">
        <f t="shared" si="238"/>
        <v>0</v>
      </c>
      <c r="Z562" s="71">
        <f t="shared" si="239"/>
        <v>0</v>
      </c>
      <c r="AA562" s="67">
        <f t="shared" si="240"/>
        <v>0</v>
      </c>
      <c r="AB562" s="67">
        <f t="shared" si="241"/>
        <v>0</v>
      </c>
      <c r="AC562" s="69">
        <f>IF(U562=7,IF(E562&gt;HORAS!$B$97,E562-HORAS!$B$97,0),IF(W562=FALSE,IF(E562&gt;HORAS!$B$97,E562-HORAS!$B$97,0),0))</f>
        <v>0</v>
      </c>
      <c r="AD562" s="71">
        <f t="shared" si="242"/>
        <v>0</v>
      </c>
      <c r="AE562" s="71">
        <f t="shared" si="243"/>
        <v>0</v>
      </c>
      <c r="AF562" s="68">
        <f>IF(AE562&lt;=HORAS!$B$115,0,IF(AE562&lt;=HORAS!$B$116,0.25,IF(AE562&lt;=HORAS!$B$117,0.5,IF(AE562&lt;=HORAS!$B$114,0.75,1))))</f>
        <v>0</v>
      </c>
      <c r="AG562" s="67">
        <f t="shared" si="244"/>
        <v>0</v>
      </c>
      <c r="AH562" s="67">
        <f>IF(AA562&gt;=8,IF(E562&lt;HORAS!$B$97,AF562,0),0)</f>
        <v>0</v>
      </c>
      <c r="AI562" s="67">
        <f>IF(E562&gt;=HORAS!$B$97,AF562,0)</f>
        <v>0</v>
      </c>
      <c r="AJ562" s="67">
        <f t="shared" si="261"/>
        <v>0</v>
      </c>
      <c r="AK562" s="67">
        <f t="shared" si="261"/>
        <v>0</v>
      </c>
      <c r="AL562" s="71">
        <f t="shared" si="245"/>
        <v>0</v>
      </c>
      <c r="AN562" s="59">
        <f t="shared" si="246"/>
        <v>0</v>
      </c>
      <c r="AO562" s="58">
        <f>IF(H562=1,IF(D562&lt;HORAS!$B$104,HORAS!$D$104-HORAS!$B$104,HORAS!$D$104-D562),0)</f>
        <v>0</v>
      </c>
      <c r="AP562" s="58">
        <f>IF(H562=1,IF(E562&gt;HORAS!$C$104,HORAS!$C$104,E562),0)</f>
        <v>0</v>
      </c>
      <c r="AQ562" s="58">
        <f t="shared" si="247"/>
        <v>0</v>
      </c>
      <c r="AR562" s="72">
        <f t="shared" si="248"/>
        <v>0</v>
      </c>
      <c r="AS562" s="72">
        <f t="shared" si="249"/>
        <v>0</v>
      </c>
      <c r="AT562" s="68">
        <f>IF(AS562&lt;=HORAS!$B$115,0,IF(AS562&lt;=HORAS!$B$116,0.25,IF(AS562&lt;=HORAS!$B$117,0.5,IF(AS562&lt;=HORAS!$B$114,0.75,1))))</f>
        <v>0</v>
      </c>
      <c r="AU562" s="67">
        <f t="shared" si="250"/>
        <v>0</v>
      </c>
      <c r="AV562" s="59">
        <f>IF(H562=1,IF(E562&gt;HORAS!$C$104,E562-HORAS!$C$104),0)</f>
        <v>0</v>
      </c>
      <c r="AW562" s="67">
        <f t="shared" si="251"/>
        <v>0</v>
      </c>
      <c r="AX562" s="67">
        <f t="shared" si="252"/>
        <v>0</v>
      </c>
      <c r="AY562" s="68">
        <f>IF(AX562&lt;=HORAS!$B$115,0,IF(AX562&lt;=HORAS!$B$116,0.25,IF(AX562&lt;=HORAS!$B$117,0.5,IF(AX562&lt;=HORAS!$B$114,0.75,1))))</f>
        <v>0</v>
      </c>
      <c r="AZ562" s="67">
        <f t="shared" si="253"/>
        <v>0</v>
      </c>
      <c r="BA562" s="67"/>
    </row>
    <row r="563" spans="1:53" s="72" customFormat="1" hidden="1" x14ac:dyDescent="0.2">
      <c r="A563" s="64"/>
      <c r="B563" s="64"/>
      <c r="C563" s="61"/>
      <c r="D563" s="62"/>
      <c r="E563" s="59"/>
      <c r="F563" s="66">
        <f>IF(G563=1,0,IF(E563&gt;HORAS!$B$96,E563-HORAS!$B$96,))</f>
        <v>0</v>
      </c>
      <c r="G563" s="67">
        <f t="shared" si="255"/>
        <v>0</v>
      </c>
      <c r="H563" s="67">
        <f>IF(D563&gt;=HORAS!$B$103,1,0)</f>
        <v>0</v>
      </c>
      <c r="I563" s="68">
        <f t="shared" si="256"/>
        <v>0</v>
      </c>
      <c r="J563" s="68">
        <f>IF(I563&lt;=HORAS!$B$115,0,IF(I563&lt;=HORAS!$B$116,0.25,IF(I563&lt;=HORAS!$B$117,0.5,IF(I563&lt;=HORAS!$B$114,0.75,1))))</f>
        <v>0</v>
      </c>
      <c r="K563" s="69">
        <f>IF(G563=1,0,IF(E563&gt;HORAS!$B$97,E563-HORAS!$B$97,0))</f>
        <v>0</v>
      </c>
      <c r="L563" s="68">
        <f t="shared" si="257"/>
        <v>0</v>
      </c>
      <c r="M563" s="68">
        <f t="shared" si="258"/>
        <v>0</v>
      </c>
      <c r="N563" s="67">
        <f t="shared" si="259"/>
        <v>0</v>
      </c>
      <c r="O563" s="67">
        <f>IF(E563&lt;HORAS!$B$97,J563,0)</f>
        <v>0</v>
      </c>
      <c r="P563" s="67">
        <f t="shared" si="260"/>
        <v>0</v>
      </c>
      <c r="Q563" s="67">
        <f>IF(E563&gt;HORAS!$B$97,J563,0)</f>
        <v>0</v>
      </c>
      <c r="R563" s="67">
        <f t="shared" si="254"/>
        <v>0</v>
      </c>
      <c r="S563" s="67">
        <f t="shared" si="234"/>
        <v>0</v>
      </c>
      <c r="T563" s="67"/>
      <c r="U563" s="67">
        <f t="shared" si="235"/>
        <v>6</v>
      </c>
      <c r="V563" s="70" t="e">
        <f>VLOOKUP(C563,HORAS!$A$120:$A$137,1,FALSE)</f>
        <v>#N/A</v>
      </c>
      <c r="W563" s="67" t="b">
        <f t="shared" si="236"/>
        <v>1</v>
      </c>
      <c r="X563" s="59">
        <f t="shared" si="237"/>
        <v>0</v>
      </c>
      <c r="Y563" s="71">
        <f t="shared" si="238"/>
        <v>0</v>
      </c>
      <c r="Z563" s="71">
        <f t="shared" si="239"/>
        <v>0</v>
      </c>
      <c r="AA563" s="67">
        <f t="shared" si="240"/>
        <v>0</v>
      </c>
      <c r="AB563" s="67">
        <f t="shared" si="241"/>
        <v>0</v>
      </c>
      <c r="AC563" s="69">
        <f>IF(U563=7,IF(E563&gt;HORAS!$B$97,E563-HORAS!$B$97,0),IF(W563=FALSE,IF(E563&gt;HORAS!$B$97,E563-HORAS!$B$97,0),0))</f>
        <v>0</v>
      </c>
      <c r="AD563" s="71">
        <f t="shared" si="242"/>
        <v>0</v>
      </c>
      <c r="AE563" s="71">
        <f t="shared" si="243"/>
        <v>0</v>
      </c>
      <c r="AF563" s="68">
        <f>IF(AE563&lt;=HORAS!$B$115,0,IF(AE563&lt;=HORAS!$B$116,0.25,IF(AE563&lt;=HORAS!$B$117,0.5,IF(AE563&lt;=HORAS!$B$114,0.75,1))))</f>
        <v>0</v>
      </c>
      <c r="AG563" s="67">
        <f t="shared" si="244"/>
        <v>0</v>
      </c>
      <c r="AH563" s="67">
        <f>IF(AA563&gt;=8,IF(E563&lt;HORAS!$B$97,AF563,0),0)</f>
        <v>0</v>
      </c>
      <c r="AI563" s="67">
        <f>IF(E563&gt;=HORAS!$B$97,AF563,0)</f>
        <v>0</v>
      </c>
      <c r="AJ563" s="67">
        <f t="shared" si="261"/>
        <v>0</v>
      </c>
      <c r="AK563" s="67">
        <f t="shared" si="261"/>
        <v>0</v>
      </c>
      <c r="AL563" s="71">
        <f t="shared" si="245"/>
        <v>0</v>
      </c>
      <c r="AN563" s="59">
        <f t="shared" si="246"/>
        <v>0</v>
      </c>
      <c r="AO563" s="58">
        <f>IF(H563=1,IF(D563&lt;HORAS!$B$104,HORAS!$D$104-HORAS!$B$104,HORAS!$D$104-D563),0)</f>
        <v>0</v>
      </c>
      <c r="AP563" s="58">
        <f>IF(H563=1,IF(E563&gt;HORAS!$C$104,HORAS!$C$104,E563),0)</f>
        <v>0</v>
      </c>
      <c r="AQ563" s="58">
        <f t="shared" si="247"/>
        <v>0</v>
      </c>
      <c r="AR563" s="72">
        <f t="shared" si="248"/>
        <v>0</v>
      </c>
      <c r="AS563" s="72">
        <f t="shared" si="249"/>
        <v>0</v>
      </c>
      <c r="AT563" s="68">
        <f>IF(AS563&lt;=HORAS!$B$115,0,IF(AS563&lt;=HORAS!$B$116,0.25,IF(AS563&lt;=HORAS!$B$117,0.5,IF(AS563&lt;=HORAS!$B$114,0.75,1))))</f>
        <v>0</v>
      </c>
      <c r="AU563" s="67">
        <f t="shared" si="250"/>
        <v>0</v>
      </c>
      <c r="AV563" s="59">
        <f>IF(H563=1,IF(E563&gt;HORAS!$C$104,E563-HORAS!$C$104),0)</f>
        <v>0</v>
      </c>
      <c r="AW563" s="67">
        <f t="shared" si="251"/>
        <v>0</v>
      </c>
      <c r="AX563" s="67">
        <f t="shared" si="252"/>
        <v>0</v>
      </c>
      <c r="AY563" s="68">
        <f>IF(AX563&lt;=HORAS!$B$115,0,IF(AX563&lt;=HORAS!$B$116,0.25,IF(AX563&lt;=HORAS!$B$117,0.5,IF(AX563&lt;=HORAS!$B$114,0.75,1))))</f>
        <v>0</v>
      </c>
      <c r="AZ563" s="67">
        <f t="shared" si="253"/>
        <v>0</v>
      </c>
      <c r="BA563" s="67"/>
    </row>
    <row r="564" spans="1:53" s="72" customFormat="1" hidden="1" x14ac:dyDescent="0.2">
      <c r="A564" s="64"/>
      <c r="B564" s="64"/>
      <c r="C564" s="61"/>
      <c r="D564" s="62"/>
      <c r="E564" s="59"/>
      <c r="F564" s="66">
        <f>IF(G564=1,0,IF(E564&gt;HORAS!$B$96,E564-HORAS!$B$96,))</f>
        <v>0</v>
      </c>
      <c r="G564" s="67">
        <f t="shared" si="255"/>
        <v>0</v>
      </c>
      <c r="H564" s="67">
        <f>IF(D564&gt;=HORAS!$B$103,1,0)</f>
        <v>0</v>
      </c>
      <c r="I564" s="68">
        <f t="shared" si="256"/>
        <v>0</v>
      </c>
      <c r="J564" s="68">
        <f>IF(I564&lt;=HORAS!$B$115,0,IF(I564&lt;=HORAS!$B$116,0.25,IF(I564&lt;=HORAS!$B$117,0.5,IF(I564&lt;=HORAS!$B$114,0.75,1))))</f>
        <v>0</v>
      </c>
      <c r="K564" s="69">
        <f>IF(G564=1,0,IF(E564&gt;HORAS!$B$97,E564-HORAS!$B$97,0))</f>
        <v>0</v>
      </c>
      <c r="L564" s="68">
        <f t="shared" si="257"/>
        <v>0</v>
      </c>
      <c r="M564" s="68">
        <f t="shared" si="258"/>
        <v>0</v>
      </c>
      <c r="N564" s="67">
        <f t="shared" si="259"/>
        <v>0</v>
      </c>
      <c r="O564" s="67">
        <f>IF(E564&lt;HORAS!$B$97,J564,0)</f>
        <v>0</v>
      </c>
      <c r="P564" s="67">
        <f t="shared" si="260"/>
        <v>0</v>
      </c>
      <c r="Q564" s="67">
        <f>IF(E564&gt;HORAS!$B$97,J564,0)</f>
        <v>0</v>
      </c>
      <c r="R564" s="67">
        <f t="shared" si="254"/>
        <v>0</v>
      </c>
      <c r="S564" s="67">
        <f t="shared" si="234"/>
        <v>0</v>
      </c>
      <c r="T564" s="67"/>
      <c r="U564" s="67">
        <f t="shared" si="235"/>
        <v>6</v>
      </c>
      <c r="V564" s="70" t="e">
        <f>VLOOKUP(C564,HORAS!$A$120:$A$137,1,FALSE)</f>
        <v>#N/A</v>
      </c>
      <c r="W564" s="67" t="b">
        <f t="shared" si="236"/>
        <v>1</v>
      </c>
      <c r="X564" s="59">
        <f t="shared" si="237"/>
        <v>0</v>
      </c>
      <c r="Y564" s="71">
        <f t="shared" si="238"/>
        <v>0</v>
      </c>
      <c r="Z564" s="71">
        <f t="shared" si="239"/>
        <v>0</v>
      </c>
      <c r="AA564" s="67">
        <f t="shared" si="240"/>
        <v>0</v>
      </c>
      <c r="AB564" s="67">
        <f t="shared" si="241"/>
        <v>0</v>
      </c>
      <c r="AC564" s="69">
        <f>IF(U564=7,IF(E564&gt;HORAS!$B$97,E564-HORAS!$B$97,0),IF(W564=FALSE,IF(E564&gt;HORAS!$B$97,E564-HORAS!$B$97,0),0))</f>
        <v>0</v>
      </c>
      <c r="AD564" s="71">
        <f t="shared" si="242"/>
        <v>0</v>
      </c>
      <c r="AE564" s="71">
        <f t="shared" si="243"/>
        <v>0</v>
      </c>
      <c r="AF564" s="68">
        <f>IF(AE564&lt;=HORAS!$B$115,0,IF(AE564&lt;=HORAS!$B$116,0.25,IF(AE564&lt;=HORAS!$B$117,0.5,IF(AE564&lt;=HORAS!$B$114,0.75,1))))</f>
        <v>0</v>
      </c>
      <c r="AG564" s="67">
        <f t="shared" si="244"/>
        <v>0</v>
      </c>
      <c r="AH564" s="67">
        <f>IF(AA564&gt;=8,IF(E564&lt;HORAS!$B$97,AF564,0),0)</f>
        <v>0</v>
      </c>
      <c r="AI564" s="67">
        <f>IF(E564&gt;=HORAS!$B$97,AF564,0)</f>
        <v>0</v>
      </c>
      <c r="AJ564" s="67">
        <f t="shared" si="261"/>
        <v>0</v>
      </c>
      <c r="AK564" s="67">
        <f t="shared" si="261"/>
        <v>0</v>
      </c>
      <c r="AL564" s="71">
        <f t="shared" si="245"/>
        <v>0</v>
      </c>
      <c r="AN564" s="59">
        <f t="shared" si="246"/>
        <v>0</v>
      </c>
      <c r="AO564" s="58">
        <f>IF(H564=1,IF(D564&lt;HORAS!$B$104,HORAS!$D$104-HORAS!$B$104,HORAS!$D$104-D564),0)</f>
        <v>0</v>
      </c>
      <c r="AP564" s="58">
        <f>IF(H564=1,IF(E564&gt;HORAS!$C$104,HORAS!$C$104,E564),0)</f>
        <v>0</v>
      </c>
      <c r="AQ564" s="58">
        <f t="shared" si="247"/>
        <v>0</v>
      </c>
      <c r="AR564" s="72">
        <f t="shared" si="248"/>
        <v>0</v>
      </c>
      <c r="AS564" s="72">
        <f t="shared" si="249"/>
        <v>0</v>
      </c>
      <c r="AT564" s="68">
        <f>IF(AS564&lt;=HORAS!$B$115,0,IF(AS564&lt;=HORAS!$B$116,0.25,IF(AS564&lt;=HORAS!$B$117,0.5,IF(AS564&lt;=HORAS!$B$114,0.75,1))))</f>
        <v>0</v>
      </c>
      <c r="AU564" s="67">
        <f t="shared" si="250"/>
        <v>0</v>
      </c>
      <c r="AV564" s="59">
        <f>IF(H564=1,IF(E564&gt;HORAS!$C$104,E564-HORAS!$C$104),0)</f>
        <v>0</v>
      </c>
      <c r="AW564" s="67">
        <f t="shared" si="251"/>
        <v>0</v>
      </c>
      <c r="AX564" s="67">
        <f t="shared" si="252"/>
        <v>0</v>
      </c>
      <c r="AY564" s="68">
        <f>IF(AX564&lt;=HORAS!$B$115,0,IF(AX564&lt;=HORAS!$B$116,0.25,IF(AX564&lt;=HORAS!$B$117,0.5,IF(AX564&lt;=HORAS!$B$114,0.75,1))))</f>
        <v>0</v>
      </c>
      <c r="AZ564" s="67">
        <f t="shared" si="253"/>
        <v>0</v>
      </c>
      <c r="BA564" s="67"/>
    </row>
    <row r="565" spans="1:53" s="72" customFormat="1" hidden="1" x14ac:dyDescent="0.2">
      <c r="A565" s="64"/>
      <c r="B565" s="64"/>
      <c r="C565" s="61"/>
      <c r="D565" s="62"/>
      <c r="E565" s="59"/>
      <c r="F565" s="66">
        <f>IF(G565=1,0,IF(E565&gt;HORAS!$B$96,E565-HORAS!$B$96,))</f>
        <v>0</v>
      </c>
      <c r="G565" s="67">
        <f t="shared" si="255"/>
        <v>0</v>
      </c>
      <c r="H565" s="67">
        <f>IF(D565&gt;=HORAS!$B$103,1,0)</f>
        <v>0</v>
      </c>
      <c r="I565" s="68">
        <f t="shared" si="256"/>
        <v>0</v>
      </c>
      <c r="J565" s="68">
        <f>IF(I565&lt;=HORAS!$B$115,0,IF(I565&lt;=HORAS!$B$116,0.25,IF(I565&lt;=HORAS!$B$117,0.5,IF(I565&lt;=HORAS!$B$114,0.75,1))))</f>
        <v>0</v>
      </c>
      <c r="K565" s="69">
        <f>IF(G565=1,0,IF(E565&gt;HORAS!$B$97,E565-HORAS!$B$97,0))</f>
        <v>0</v>
      </c>
      <c r="L565" s="68">
        <f t="shared" si="257"/>
        <v>0</v>
      </c>
      <c r="M565" s="68">
        <f t="shared" si="258"/>
        <v>0</v>
      </c>
      <c r="N565" s="67">
        <f t="shared" si="259"/>
        <v>0</v>
      </c>
      <c r="O565" s="67">
        <f>IF(E565&lt;HORAS!$B$97,J565,0)</f>
        <v>0</v>
      </c>
      <c r="P565" s="67">
        <f t="shared" si="260"/>
        <v>0</v>
      </c>
      <c r="Q565" s="67">
        <f>IF(E565&gt;HORAS!$B$97,J565,0)</f>
        <v>0</v>
      </c>
      <c r="R565" s="67">
        <f t="shared" si="254"/>
        <v>0</v>
      </c>
      <c r="S565" s="67">
        <f t="shared" si="234"/>
        <v>0</v>
      </c>
      <c r="T565" s="67"/>
      <c r="U565" s="67">
        <f t="shared" si="235"/>
        <v>6</v>
      </c>
      <c r="V565" s="70" t="e">
        <f>VLOOKUP(C565,HORAS!$A$120:$A$137,1,FALSE)</f>
        <v>#N/A</v>
      </c>
      <c r="W565" s="67" t="b">
        <f t="shared" si="236"/>
        <v>1</v>
      </c>
      <c r="X565" s="59">
        <f t="shared" si="237"/>
        <v>0</v>
      </c>
      <c r="Y565" s="71">
        <f t="shared" si="238"/>
        <v>0</v>
      </c>
      <c r="Z565" s="71">
        <f t="shared" si="239"/>
        <v>0</v>
      </c>
      <c r="AA565" s="67">
        <f t="shared" si="240"/>
        <v>0</v>
      </c>
      <c r="AB565" s="67">
        <f t="shared" si="241"/>
        <v>0</v>
      </c>
      <c r="AC565" s="69">
        <f>IF(U565=7,IF(E565&gt;HORAS!$B$97,E565-HORAS!$B$97,0),IF(W565=FALSE,IF(E565&gt;HORAS!$B$97,E565-HORAS!$B$97,0),0))</f>
        <v>0</v>
      </c>
      <c r="AD565" s="71">
        <f t="shared" si="242"/>
        <v>0</v>
      </c>
      <c r="AE565" s="71">
        <f t="shared" si="243"/>
        <v>0</v>
      </c>
      <c r="AF565" s="68">
        <f>IF(AE565&lt;=HORAS!$B$115,0,IF(AE565&lt;=HORAS!$B$116,0.25,IF(AE565&lt;=HORAS!$B$117,0.5,IF(AE565&lt;=HORAS!$B$114,0.75,1))))</f>
        <v>0</v>
      </c>
      <c r="AG565" s="67">
        <f t="shared" si="244"/>
        <v>0</v>
      </c>
      <c r="AH565" s="67">
        <f>IF(AA565&gt;=8,IF(E565&lt;HORAS!$B$97,AF565,0),0)</f>
        <v>0</v>
      </c>
      <c r="AI565" s="67">
        <f>IF(E565&gt;=HORAS!$B$97,AF565,0)</f>
        <v>0</v>
      </c>
      <c r="AJ565" s="67">
        <f t="shared" si="261"/>
        <v>0</v>
      </c>
      <c r="AK565" s="67">
        <f t="shared" si="261"/>
        <v>0</v>
      </c>
      <c r="AL565" s="71">
        <f t="shared" si="245"/>
        <v>0</v>
      </c>
      <c r="AN565" s="59">
        <f t="shared" si="246"/>
        <v>0</v>
      </c>
      <c r="AO565" s="58">
        <f>IF(H565=1,IF(D565&lt;HORAS!$B$104,HORAS!$D$104-HORAS!$B$104,HORAS!$D$104-D565),0)</f>
        <v>0</v>
      </c>
      <c r="AP565" s="58">
        <f>IF(H565=1,IF(E565&gt;HORAS!$C$104,HORAS!$C$104,E565),0)</f>
        <v>0</v>
      </c>
      <c r="AQ565" s="58">
        <f t="shared" si="247"/>
        <v>0</v>
      </c>
      <c r="AR565" s="72">
        <f t="shared" si="248"/>
        <v>0</v>
      </c>
      <c r="AS565" s="72">
        <f t="shared" si="249"/>
        <v>0</v>
      </c>
      <c r="AT565" s="68">
        <f>IF(AS565&lt;=HORAS!$B$115,0,IF(AS565&lt;=HORAS!$B$116,0.25,IF(AS565&lt;=HORAS!$B$117,0.5,IF(AS565&lt;=HORAS!$B$114,0.75,1))))</f>
        <v>0</v>
      </c>
      <c r="AU565" s="67">
        <f t="shared" si="250"/>
        <v>0</v>
      </c>
      <c r="AV565" s="59">
        <f>IF(H565=1,IF(E565&gt;HORAS!$C$104,E565-HORAS!$C$104),0)</f>
        <v>0</v>
      </c>
      <c r="AW565" s="67">
        <f t="shared" si="251"/>
        <v>0</v>
      </c>
      <c r="AX565" s="67">
        <f t="shared" si="252"/>
        <v>0</v>
      </c>
      <c r="AY565" s="68">
        <f>IF(AX565&lt;=HORAS!$B$115,0,IF(AX565&lt;=HORAS!$B$116,0.25,IF(AX565&lt;=HORAS!$B$117,0.5,IF(AX565&lt;=HORAS!$B$114,0.75,1))))</f>
        <v>0</v>
      </c>
      <c r="AZ565" s="67">
        <f t="shared" si="253"/>
        <v>0</v>
      </c>
      <c r="BA565" s="67"/>
    </row>
    <row r="566" spans="1:53" s="72" customFormat="1" hidden="1" x14ac:dyDescent="0.2">
      <c r="A566" s="64"/>
      <c r="B566" s="64"/>
      <c r="C566" s="61"/>
      <c r="D566" s="62"/>
      <c r="E566" s="59"/>
      <c r="F566" s="66">
        <f>IF(G566=1,0,IF(E566&gt;HORAS!$B$96,E566-HORAS!$B$96,))</f>
        <v>0</v>
      </c>
      <c r="G566" s="67">
        <f t="shared" si="255"/>
        <v>0</v>
      </c>
      <c r="H566" s="67">
        <f>IF(D566&gt;=HORAS!$B$103,1,0)</f>
        <v>0</v>
      </c>
      <c r="I566" s="68">
        <f t="shared" si="256"/>
        <v>0</v>
      </c>
      <c r="J566" s="68">
        <f>IF(I566&lt;=HORAS!$B$115,0,IF(I566&lt;=HORAS!$B$116,0.25,IF(I566&lt;=HORAS!$B$117,0.5,IF(I566&lt;=HORAS!$B$114,0.75,1))))</f>
        <v>0</v>
      </c>
      <c r="K566" s="69">
        <f>IF(G566=1,0,IF(E566&gt;HORAS!$B$97,E566-HORAS!$B$97,0))</f>
        <v>0</v>
      </c>
      <c r="L566" s="68">
        <f t="shared" si="257"/>
        <v>0</v>
      </c>
      <c r="M566" s="68">
        <f t="shared" si="258"/>
        <v>0</v>
      </c>
      <c r="N566" s="67">
        <f t="shared" si="259"/>
        <v>0</v>
      </c>
      <c r="O566" s="67">
        <f>IF(E566&lt;HORAS!$B$97,J566,0)</f>
        <v>0</v>
      </c>
      <c r="P566" s="67">
        <f t="shared" si="260"/>
        <v>0</v>
      </c>
      <c r="Q566" s="67">
        <f>IF(E566&gt;HORAS!$B$97,J566,0)</f>
        <v>0</v>
      </c>
      <c r="R566" s="67">
        <f t="shared" si="254"/>
        <v>0</v>
      </c>
      <c r="S566" s="67">
        <f t="shared" si="234"/>
        <v>0</v>
      </c>
      <c r="T566" s="67"/>
      <c r="U566" s="67">
        <f t="shared" si="235"/>
        <v>6</v>
      </c>
      <c r="V566" s="70" t="e">
        <f>VLOOKUP(C566,HORAS!$A$120:$A$137,1,FALSE)</f>
        <v>#N/A</v>
      </c>
      <c r="W566" s="67" t="b">
        <f t="shared" si="236"/>
        <v>1</v>
      </c>
      <c r="X566" s="59">
        <f t="shared" si="237"/>
        <v>0</v>
      </c>
      <c r="Y566" s="71">
        <f t="shared" si="238"/>
        <v>0</v>
      </c>
      <c r="Z566" s="71">
        <f t="shared" si="239"/>
        <v>0</v>
      </c>
      <c r="AA566" s="67">
        <f t="shared" si="240"/>
        <v>0</v>
      </c>
      <c r="AB566" s="67">
        <f t="shared" si="241"/>
        <v>0</v>
      </c>
      <c r="AC566" s="69">
        <f>IF(U566=7,IF(E566&gt;HORAS!$B$97,E566-HORAS!$B$97,0),IF(W566=FALSE,IF(E566&gt;HORAS!$B$97,E566-HORAS!$B$97,0),0))</f>
        <v>0</v>
      </c>
      <c r="AD566" s="71">
        <f t="shared" si="242"/>
        <v>0</v>
      </c>
      <c r="AE566" s="71">
        <f t="shared" si="243"/>
        <v>0</v>
      </c>
      <c r="AF566" s="68">
        <f>IF(AE566&lt;=HORAS!$B$115,0,IF(AE566&lt;=HORAS!$B$116,0.25,IF(AE566&lt;=HORAS!$B$117,0.5,IF(AE566&lt;=HORAS!$B$114,0.75,1))))</f>
        <v>0</v>
      </c>
      <c r="AG566" s="67">
        <f t="shared" si="244"/>
        <v>0</v>
      </c>
      <c r="AH566" s="67">
        <f>IF(AA566&gt;=8,IF(E566&lt;HORAS!$B$97,AF566,0),0)</f>
        <v>0</v>
      </c>
      <c r="AI566" s="67">
        <f>IF(E566&gt;=HORAS!$B$97,AF566,0)</f>
        <v>0</v>
      </c>
      <c r="AJ566" s="67">
        <f t="shared" si="261"/>
        <v>0</v>
      </c>
      <c r="AK566" s="67">
        <f t="shared" si="261"/>
        <v>0</v>
      </c>
      <c r="AL566" s="71">
        <f t="shared" si="245"/>
        <v>0</v>
      </c>
      <c r="AN566" s="59">
        <f t="shared" si="246"/>
        <v>0</v>
      </c>
      <c r="AO566" s="58">
        <f>IF(H566=1,IF(D566&lt;HORAS!$B$104,HORAS!$D$104-HORAS!$B$104,HORAS!$D$104-D566),0)</f>
        <v>0</v>
      </c>
      <c r="AP566" s="58">
        <f>IF(H566=1,IF(E566&gt;HORAS!$C$104,HORAS!$C$104,E566),0)</f>
        <v>0</v>
      </c>
      <c r="AQ566" s="58">
        <f t="shared" si="247"/>
        <v>0</v>
      </c>
      <c r="AR566" s="72">
        <f t="shared" si="248"/>
        <v>0</v>
      </c>
      <c r="AS566" s="72">
        <f t="shared" si="249"/>
        <v>0</v>
      </c>
      <c r="AT566" s="68">
        <f>IF(AS566&lt;=HORAS!$B$115,0,IF(AS566&lt;=HORAS!$B$116,0.25,IF(AS566&lt;=HORAS!$B$117,0.5,IF(AS566&lt;=HORAS!$B$114,0.75,1))))</f>
        <v>0</v>
      </c>
      <c r="AU566" s="67">
        <f t="shared" si="250"/>
        <v>0</v>
      </c>
      <c r="AV566" s="59">
        <f>IF(H566=1,IF(E566&gt;HORAS!$C$104,E566-HORAS!$C$104),0)</f>
        <v>0</v>
      </c>
      <c r="AW566" s="67">
        <f t="shared" si="251"/>
        <v>0</v>
      </c>
      <c r="AX566" s="67">
        <f t="shared" si="252"/>
        <v>0</v>
      </c>
      <c r="AY566" s="68">
        <f>IF(AX566&lt;=HORAS!$B$115,0,IF(AX566&lt;=HORAS!$B$116,0.25,IF(AX566&lt;=HORAS!$B$117,0.5,IF(AX566&lt;=HORAS!$B$114,0.75,1))))</f>
        <v>0</v>
      </c>
      <c r="AZ566" s="67">
        <f t="shared" si="253"/>
        <v>0</v>
      </c>
      <c r="BA566" s="67"/>
    </row>
    <row r="567" spans="1:53" s="72" customFormat="1" hidden="1" x14ac:dyDescent="0.2">
      <c r="A567" s="64"/>
      <c r="B567" s="64"/>
      <c r="C567" s="61"/>
      <c r="D567" s="62"/>
      <c r="E567" s="59"/>
      <c r="F567" s="66">
        <f>IF(G567=1,0,IF(E567&gt;HORAS!$B$96,E567-HORAS!$B$96,))</f>
        <v>0</v>
      </c>
      <c r="G567" s="67">
        <f t="shared" si="255"/>
        <v>0</v>
      </c>
      <c r="H567" s="67">
        <f>IF(D567&gt;=HORAS!$B$103,1,0)</f>
        <v>0</v>
      </c>
      <c r="I567" s="68">
        <f t="shared" si="256"/>
        <v>0</v>
      </c>
      <c r="J567" s="68">
        <f>IF(I567&lt;=HORAS!$B$115,0,IF(I567&lt;=HORAS!$B$116,0.25,IF(I567&lt;=HORAS!$B$117,0.5,IF(I567&lt;=HORAS!$B$114,0.75,1))))</f>
        <v>0</v>
      </c>
      <c r="K567" s="69">
        <f>IF(G567=1,0,IF(E567&gt;HORAS!$B$97,E567-HORAS!$B$97,0))</f>
        <v>0</v>
      </c>
      <c r="L567" s="68">
        <f t="shared" si="257"/>
        <v>0</v>
      </c>
      <c r="M567" s="68">
        <f t="shared" si="258"/>
        <v>0</v>
      </c>
      <c r="N567" s="67">
        <f t="shared" si="259"/>
        <v>0</v>
      </c>
      <c r="O567" s="67">
        <f>IF(E567&lt;HORAS!$B$97,J567,0)</f>
        <v>0</v>
      </c>
      <c r="P567" s="67">
        <f t="shared" si="260"/>
        <v>0</v>
      </c>
      <c r="Q567" s="67">
        <f>IF(E567&gt;HORAS!$B$97,J567,0)</f>
        <v>0</v>
      </c>
      <c r="R567" s="67">
        <f t="shared" si="254"/>
        <v>0</v>
      </c>
      <c r="S567" s="67">
        <f t="shared" si="234"/>
        <v>0</v>
      </c>
      <c r="T567" s="67"/>
      <c r="U567" s="67">
        <f t="shared" si="235"/>
        <v>6</v>
      </c>
      <c r="V567" s="70" t="e">
        <f>VLOOKUP(C567,HORAS!$A$120:$A$137,1,FALSE)</f>
        <v>#N/A</v>
      </c>
      <c r="W567" s="67" t="b">
        <f t="shared" si="236"/>
        <v>1</v>
      </c>
      <c r="X567" s="59">
        <f t="shared" si="237"/>
        <v>0</v>
      </c>
      <c r="Y567" s="71">
        <f t="shared" si="238"/>
        <v>0</v>
      </c>
      <c r="Z567" s="71">
        <f t="shared" si="239"/>
        <v>0</v>
      </c>
      <c r="AA567" s="67">
        <f t="shared" si="240"/>
        <v>0</v>
      </c>
      <c r="AB567" s="67">
        <f t="shared" si="241"/>
        <v>0</v>
      </c>
      <c r="AC567" s="69">
        <f>IF(U567=7,IF(E567&gt;HORAS!$B$97,E567-HORAS!$B$97,0),IF(W567=FALSE,IF(E567&gt;HORAS!$B$97,E567-HORAS!$B$97,0),0))</f>
        <v>0</v>
      </c>
      <c r="AD567" s="71">
        <f t="shared" si="242"/>
        <v>0</v>
      </c>
      <c r="AE567" s="71">
        <f t="shared" si="243"/>
        <v>0</v>
      </c>
      <c r="AF567" s="68">
        <f>IF(AE567&lt;=HORAS!$B$115,0,IF(AE567&lt;=HORAS!$B$116,0.25,IF(AE567&lt;=HORAS!$B$117,0.5,IF(AE567&lt;=HORAS!$B$114,0.75,1))))</f>
        <v>0</v>
      </c>
      <c r="AG567" s="67">
        <f t="shared" si="244"/>
        <v>0</v>
      </c>
      <c r="AH567" s="67">
        <f>IF(AA567&gt;=8,IF(E567&lt;HORAS!$B$97,AF567,0),0)</f>
        <v>0</v>
      </c>
      <c r="AI567" s="67">
        <f>IF(E567&gt;=HORAS!$B$97,AF567,0)</f>
        <v>0</v>
      </c>
      <c r="AJ567" s="67">
        <f t="shared" si="261"/>
        <v>0</v>
      </c>
      <c r="AK567" s="67">
        <f t="shared" si="261"/>
        <v>0</v>
      </c>
      <c r="AL567" s="71">
        <f t="shared" si="245"/>
        <v>0</v>
      </c>
      <c r="AN567" s="59">
        <f t="shared" si="246"/>
        <v>0</v>
      </c>
      <c r="AO567" s="58">
        <f>IF(H567=1,IF(D567&lt;HORAS!$B$104,HORAS!$D$104-HORAS!$B$104,HORAS!$D$104-D567),0)</f>
        <v>0</v>
      </c>
      <c r="AP567" s="58">
        <f>IF(H567=1,IF(E567&gt;HORAS!$C$104,HORAS!$C$104,E567),0)</f>
        <v>0</v>
      </c>
      <c r="AQ567" s="58">
        <f t="shared" si="247"/>
        <v>0</v>
      </c>
      <c r="AR567" s="72">
        <f t="shared" si="248"/>
        <v>0</v>
      </c>
      <c r="AS567" s="72">
        <f t="shared" si="249"/>
        <v>0</v>
      </c>
      <c r="AT567" s="68">
        <f>IF(AS567&lt;=HORAS!$B$115,0,IF(AS567&lt;=HORAS!$B$116,0.25,IF(AS567&lt;=HORAS!$B$117,0.5,IF(AS567&lt;=HORAS!$B$114,0.75,1))))</f>
        <v>0</v>
      </c>
      <c r="AU567" s="67">
        <f t="shared" si="250"/>
        <v>0</v>
      </c>
      <c r="AV567" s="59">
        <f>IF(H567=1,IF(E567&gt;HORAS!$C$104,E567-HORAS!$C$104),0)</f>
        <v>0</v>
      </c>
      <c r="AW567" s="67">
        <f t="shared" si="251"/>
        <v>0</v>
      </c>
      <c r="AX567" s="67">
        <f t="shared" si="252"/>
        <v>0</v>
      </c>
      <c r="AY567" s="68">
        <f>IF(AX567&lt;=HORAS!$B$115,0,IF(AX567&lt;=HORAS!$B$116,0.25,IF(AX567&lt;=HORAS!$B$117,0.5,IF(AX567&lt;=HORAS!$B$114,0.75,1))))</f>
        <v>0</v>
      </c>
      <c r="AZ567" s="67">
        <f t="shared" si="253"/>
        <v>0</v>
      </c>
      <c r="BA567" s="67"/>
    </row>
    <row r="568" spans="1:53" s="72" customFormat="1" hidden="1" x14ac:dyDescent="0.2">
      <c r="A568" s="64"/>
      <c r="B568" s="64"/>
      <c r="C568" s="61"/>
      <c r="D568" s="62"/>
      <c r="E568" s="63"/>
      <c r="F568" s="66">
        <f>IF(G568=1,0,IF(E568&gt;HORAS!$B$96,E568-HORAS!$B$96,))</f>
        <v>0</v>
      </c>
      <c r="G568" s="67">
        <f t="shared" si="255"/>
        <v>0</v>
      </c>
      <c r="H568" s="67">
        <f>IF(D568&gt;=HORAS!$B$103,1,0)</f>
        <v>0</v>
      </c>
      <c r="I568" s="68">
        <f t="shared" si="256"/>
        <v>0</v>
      </c>
      <c r="J568" s="68">
        <f>IF(I568&lt;=HORAS!$B$115,0,IF(I568&lt;=HORAS!$B$116,0.25,IF(I568&lt;=HORAS!$B$117,0.5,IF(I568&lt;=HORAS!$B$114,0.75,1))))</f>
        <v>0</v>
      </c>
      <c r="K568" s="69">
        <f>IF(G568=1,0,IF(E568&gt;HORAS!$B$97,E568-HORAS!$B$97,0))</f>
        <v>0</v>
      </c>
      <c r="L568" s="68">
        <f t="shared" si="257"/>
        <v>0</v>
      </c>
      <c r="M568" s="68">
        <f t="shared" si="258"/>
        <v>0</v>
      </c>
      <c r="N568" s="67">
        <f t="shared" si="259"/>
        <v>0</v>
      </c>
      <c r="O568" s="67">
        <f>IF(E568&lt;HORAS!$B$97,J568,0)</f>
        <v>0</v>
      </c>
      <c r="P568" s="67">
        <f t="shared" si="260"/>
        <v>0</v>
      </c>
      <c r="Q568" s="67">
        <f>IF(E568&gt;HORAS!$B$97,J568,0)</f>
        <v>0</v>
      </c>
      <c r="R568" s="67">
        <f t="shared" si="254"/>
        <v>0</v>
      </c>
      <c r="S568" s="67">
        <f t="shared" si="234"/>
        <v>0</v>
      </c>
      <c r="T568" s="67"/>
      <c r="U568" s="67">
        <f t="shared" si="235"/>
        <v>6</v>
      </c>
      <c r="V568" s="70" t="e">
        <f>VLOOKUP(C568,HORAS!$A$120:$A$137,1,FALSE)</f>
        <v>#N/A</v>
      </c>
      <c r="W568" s="67" t="b">
        <f t="shared" si="236"/>
        <v>1</v>
      </c>
      <c r="X568" s="59">
        <f t="shared" si="237"/>
        <v>0</v>
      </c>
      <c r="Y568" s="71">
        <f t="shared" si="238"/>
        <v>0</v>
      </c>
      <c r="Z568" s="71">
        <f t="shared" si="239"/>
        <v>0</v>
      </c>
      <c r="AA568" s="67">
        <f t="shared" si="240"/>
        <v>0</v>
      </c>
      <c r="AB568" s="67">
        <f t="shared" si="241"/>
        <v>0</v>
      </c>
      <c r="AC568" s="69">
        <f>IF(U568=7,IF(E568&gt;HORAS!$B$97,E568-HORAS!$B$97,0),IF(W568=FALSE,IF(E568&gt;HORAS!$B$97,E568-HORAS!$B$97,0),0))</f>
        <v>0</v>
      </c>
      <c r="AD568" s="71">
        <f t="shared" si="242"/>
        <v>0</v>
      </c>
      <c r="AE568" s="71">
        <f t="shared" si="243"/>
        <v>0</v>
      </c>
      <c r="AF568" s="68">
        <f>IF(AE568&lt;=HORAS!$B$115,0,IF(AE568&lt;=HORAS!$B$116,0.25,IF(AE568&lt;=HORAS!$B$117,0.5,IF(AE568&lt;=HORAS!$B$114,0.75,1))))</f>
        <v>0</v>
      </c>
      <c r="AG568" s="67">
        <f t="shared" si="244"/>
        <v>0</v>
      </c>
      <c r="AH568" s="67">
        <f>IF(AA568&gt;=8,IF(E568&lt;HORAS!$B$97,AF568,0),0)</f>
        <v>0</v>
      </c>
      <c r="AI568" s="67">
        <f>IF(E568&gt;=HORAS!$B$97,AF568,0)</f>
        <v>0</v>
      </c>
      <c r="AJ568" s="67">
        <f t="shared" si="261"/>
        <v>0</v>
      </c>
      <c r="AK568" s="67">
        <f t="shared" si="261"/>
        <v>0</v>
      </c>
      <c r="AL568" s="71">
        <f t="shared" si="245"/>
        <v>0</v>
      </c>
      <c r="AN568" s="59">
        <f t="shared" si="246"/>
        <v>0</v>
      </c>
      <c r="AO568" s="58">
        <f>IF(H568=1,IF(D568&lt;HORAS!$B$104,HORAS!$D$104-HORAS!$B$104,HORAS!$D$104-D568),0)</f>
        <v>0</v>
      </c>
      <c r="AP568" s="58">
        <f>IF(H568=1,IF(E568&gt;HORAS!$C$104,HORAS!$C$104,E568),0)</f>
        <v>0</v>
      </c>
      <c r="AQ568" s="58">
        <f t="shared" si="247"/>
        <v>0</v>
      </c>
      <c r="AR568" s="72">
        <f t="shared" si="248"/>
        <v>0</v>
      </c>
      <c r="AS568" s="72">
        <f t="shared" si="249"/>
        <v>0</v>
      </c>
      <c r="AT568" s="68">
        <f>IF(AS568&lt;=HORAS!$B$115,0,IF(AS568&lt;=HORAS!$B$116,0.25,IF(AS568&lt;=HORAS!$B$117,0.5,IF(AS568&lt;=HORAS!$B$114,0.75,1))))</f>
        <v>0</v>
      </c>
      <c r="AU568" s="67">
        <f t="shared" si="250"/>
        <v>0</v>
      </c>
      <c r="AV568" s="59">
        <f>IF(H568=1,IF(E568&gt;HORAS!$C$104,E568-HORAS!$C$104),0)</f>
        <v>0</v>
      </c>
      <c r="AW568" s="67">
        <f t="shared" si="251"/>
        <v>0</v>
      </c>
      <c r="AX568" s="67">
        <f t="shared" si="252"/>
        <v>0</v>
      </c>
      <c r="AY568" s="68">
        <f>IF(AX568&lt;=HORAS!$B$115,0,IF(AX568&lt;=HORAS!$B$116,0.25,IF(AX568&lt;=HORAS!$B$117,0.5,IF(AX568&lt;=HORAS!$B$114,0.75,1))))</f>
        <v>0</v>
      </c>
      <c r="AZ568" s="67">
        <f t="shared" si="253"/>
        <v>0</v>
      </c>
      <c r="BA568" s="67"/>
    </row>
    <row r="569" spans="1:53" s="72" customFormat="1" hidden="1" x14ac:dyDescent="0.2">
      <c r="A569" s="64"/>
      <c r="B569" s="64"/>
      <c r="C569" s="61"/>
      <c r="D569" s="62"/>
      <c r="E569" s="64"/>
      <c r="F569" s="66">
        <f>IF(G569=1,0,IF(E569&gt;HORAS!$B$96,E569-HORAS!$B$96,))</f>
        <v>0</v>
      </c>
      <c r="G569" s="67">
        <f t="shared" si="255"/>
        <v>0</v>
      </c>
      <c r="H569" s="67">
        <f>IF(D569&gt;=HORAS!$B$103,1,0)</f>
        <v>0</v>
      </c>
      <c r="I569" s="68">
        <f t="shared" si="256"/>
        <v>0</v>
      </c>
      <c r="J569" s="68">
        <f>IF(I569&lt;=HORAS!$B$115,0,IF(I569&lt;=HORAS!$B$116,0.25,IF(I569&lt;=HORAS!$B$117,0.5,IF(I569&lt;=HORAS!$B$114,0.75,1))))</f>
        <v>0</v>
      </c>
      <c r="K569" s="69">
        <f>IF(G569=1,0,IF(E569&gt;HORAS!$B$97,E569-HORAS!$B$97,0))</f>
        <v>0</v>
      </c>
      <c r="L569" s="68">
        <f t="shared" si="257"/>
        <v>0</v>
      </c>
      <c r="M569" s="68">
        <f t="shared" si="258"/>
        <v>0</v>
      </c>
      <c r="N569" s="67">
        <f t="shared" si="259"/>
        <v>0</v>
      </c>
      <c r="O569" s="67">
        <f>IF(E569&lt;HORAS!$B$97,J569,0)</f>
        <v>0</v>
      </c>
      <c r="P569" s="67">
        <f t="shared" si="260"/>
        <v>0</v>
      </c>
      <c r="Q569" s="67">
        <f>IF(E569&gt;HORAS!$B$97,J569,0)</f>
        <v>0</v>
      </c>
      <c r="R569" s="67">
        <f t="shared" si="254"/>
        <v>0</v>
      </c>
      <c r="S569" s="67">
        <f t="shared" si="234"/>
        <v>0</v>
      </c>
      <c r="T569" s="67"/>
      <c r="U569" s="67">
        <f t="shared" si="235"/>
        <v>6</v>
      </c>
      <c r="V569" s="70" t="e">
        <f>VLOOKUP(C569,HORAS!$A$120:$A$137,1,FALSE)</f>
        <v>#N/A</v>
      </c>
      <c r="W569" s="67" t="b">
        <f t="shared" si="236"/>
        <v>1</v>
      </c>
      <c r="X569" s="59">
        <f t="shared" si="237"/>
        <v>0</v>
      </c>
      <c r="Y569" s="71">
        <f t="shared" si="238"/>
        <v>0</v>
      </c>
      <c r="Z569" s="71">
        <f t="shared" si="239"/>
        <v>0</v>
      </c>
      <c r="AA569" s="67">
        <f t="shared" si="240"/>
        <v>0</v>
      </c>
      <c r="AB569" s="67">
        <f t="shared" si="241"/>
        <v>0</v>
      </c>
      <c r="AC569" s="69">
        <f>IF(U569=7,IF(E569&gt;HORAS!$B$97,E569-HORAS!$B$97,0),IF(W569=FALSE,IF(E569&gt;HORAS!$B$97,E569-HORAS!$B$97,0),0))</f>
        <v>0</v>
      </c>
      <c r="AD569" s="71">
        <f t="shared" si="242"/>
        <v>0</v>
      </c>
      <c r="AE569" s="71">
        <f t="shared" si="243"/>
        <v>0</v>
      </c>
      <c r="AF569" s="68">
        <f>IF(AE569&lt;=HORAS!$B$115,0,IF(AE569&lt;=HORAS!$B$116,0.25,IF(AE569&lt;=HORAS!$B$117,0.5,IF(AE569&lt;=HORAS!$B$114,0.75,1))))</f>
        <v>0</v>
      </c>
      <c r="AG569" s="67">
        <f t="shared" si="244"/>
        <v>0</v>
      </c>
      <c r="AH569" s="67">
        <f>IF(AA569&gt;=8,IF(E569&lt;HORAS!$B$97,AF569,0),0)</f>
        <v>0</v>
      </c>
      <c r="AI569" s="67">
        <f>IF(E569&gt;=HORAS!$B$97,AF569,0)</f>
        <v>0</v>
      </c>
      <c r="AJ569" s="67">
        <f t="shared" si="261"/>
        <v>0</v>
      </c>
      <c r="AK569" s="67">
        <f t="shared" si="261"/>
        <v>0</v>
      </c>
      <c r="AL569" s="71">
        <f t="shared" si="245"/>
        <v>0</v>
      </c>
      <c r="AN569" s="59">
        <f t="shared" si="246"/>
        <v>0</v>
      </c>
      <c r="AO569" s="58">
        <f>IF(H569=1,IF(D569&lt;HORAS!$B$104,HORAS!$D$104-HORAS!$B$104,HORAS!$D$104-D569),0)</f>
        <v>0</v>
      </c>
      <c r="AP569" s="58">
        <f>IF(H569=1,IF(E569&gt;HORAS!$C$104,HORAS!$C$104,E569),0)</f>
        <v>0</v>
      </c>
      <c r="AQ569" s="58">
        <f t="shared" si="247"/>
        <v>0</v>
      </c>
      <c r="AR569" s="72">
        <f t="shared" si="248"/>
        <v>0</v>
      </c>
      <c r="AS569" s="72">
        <f t="shared" si="249"/>
        <v>0</v>
      </c>
      <c r="AT569" s="68">
        <f>IF(AS569&lt;=HORAS!$B$115,0,IF(AS569&lt;=HORAS!$B$116,0.25,IF(AS569&lt;=HORAS!$B$117,0.5,IF(AS569&lt;=HORAS!$B$114,0.75,1))))</f>
        <v>0</v>
      </c>
      <c r="AU569" s="67">
        <f t="shared" si="250"/>
        <v>0</v>
      </c>
      <c r="AV569" s="59">
        <f>IF(H569=1,IF(E569&gt;HORAS!$C$104,E569-HORAS!$C$104),0)</f>
        <v>0</v>
      </c>
      <c r="AW569" s="67">
        <f t="shared" si="251"/>
        <v>0</v>
      </c>
      <c r="AX569" s="67">
        <f t="shared" si="252"/>
        <v>0</v>
      </c>
      <c r="AY569" s="68">
        <f>IF(AX569&lt;=HORAS!$B$115,0,IF(AX569&lt;=HORAS!$B$116,0.25,IF(AX569&lt;=HORAS!$B$117,0.5,IF(AX569&lt;=HORAS!$B$114,0.75,1))))</f>
        <v>0</v>
      </c>
      <c r="AZ569" s="67">
        <f t="shared" si="253"/>
        <v>0</v>
      </c>
      <c r="BA569" s="67"/>
    </row>
    <row r="570" spans="1:53" s="72" customFormat="1" hidden="1" x14ac:dyDescent="0.2">
      <c r="A570" s="64"/>
      <c r="B570" s="64"/>
      <c r="C570" s="61"/>
      <c r="D570" s="62"/>
      <c r="E570" s="59"/>
      <c r="F570" s="66">
        <f>IF(G570=1,0,IF(E570&gt;HORAS!$B$96,E570-HORAS!$B$96,))</f>
        <v>0</v>
      </c>
      <c r="G570" s="67">
        <f t="shared" si="255"/>
        <v>0</v>
      </c>
      <c r="H570" s="67">
        <f>IF(D570&gt;=HORAS!$B$103,1,0)</f>
        <v>0</v>
      </c>
      <c r="I570" s="68">
        <f t="shared" si="256"/>
        <v>0</v>
      </c>
      <c r="J570" s="68">
        <f>IF(I570&lt;=HORAS!$B$115,0,IF(I570&lt;=HORAS!$B$116,0.25,IF(I570&lt;=HORAS!$B$117,0.5,IF(I570&lt;=HORAS!$B$114,0.75,1))))</f>
        <v>0</v>
      </c>
      <c r="K570" s="69">
        <f>IF(G570=1,0,IF(E570&gt;HORAS!$B$97,E570-HORAS!$B$97,0))</f>
        <v>0</v>
      </c>
      <c r="L570" s="68">
        <f t="shared" si="257"/>
        <v>0</v>
      </c>
      <c r="M570" s="68">
        <f t="shared" si="258"/>
        <v>0</v>
      </c>
      <c r="N570" s="67">
        <f t="shared" si="259"/>
        <v>0</v>
      </c>
      <c r="O570" s="67">
        <f>IF(E570&lt;HORAS!$B$97,J570,0)</f>
        <v>0</v>
      </c>
      <c r="P570" s="67">
        <f t="shared" si="260"/>
        <v>0</v>
      </c>
      <c r="Q570" s="67">
        <f>IF(E570&gt;HORAS!$B$97,J570,0)</f>
        <v>0</v>
      </c>
      <c r="R570" s="67">
        <f t="shared" si="254"/>
        <v>0</v>
      </c>
      <c r="S570" s="67">
        <f t="shared" si="234"/>
        <v>0</v>
      </c>
      <c r="T570" s="67"/>
      <c r="U570" s="67">
        <f t="shared" si="235"/>
        <v>6</v>
      </c>
      <c r="V570" s="70" t="e">
        <f>VLOOKUP(C570,HORAS!$A$120:$A$137,1,FALSE)</f>
        <v>#N/A</v>
      </c>
      <c r="W570" s="67" t="b">
        <f t="shared" si="236"/>
        <v>1</v>
      </c>
      <c r="X570" s="59">
        <f t="shared" si="237"/>
        <v>0</v>
      </c>
      <c r="Y570" s="71">
        <f t="shared" si="238"/>
        <v>0</v>
      </c>
      <c r="Z570" s="71">
        <f t="shared" si="239"/>
        <v>0</v>
      </c>
      <c r="AA570" s="67">
        <f t="shared" si="240"/>
        <v>0</v>
      </c>
      <c r="AB570" s="67">
        <f t="shared" si="241"/>
        <v>0</v>
      </c>
      <c r="AC570" s="69">
        <f>IF(U570=7,IF(E570&gt;HORAS!$B$97,E570-HORAS!$B$97,0),IF(W570=FALSE,IF(E570&gt;HORAS!$B$97,E570-HORAS!$B$97,0),0))</f>
        <v>0</v>
      </c>
      <c r="AD570" s="71">
        <f t="shared" si="242"/>
        <v>0</v>
      </c>
      <c r="AE570" s="71">
        <f t="shared" si="243"/>
        <v>0</v>
      </c>
      <c r="AF570" s="68">
        <f>IF(AE570&lt;=HORAS!$B$115,0,IF(AE570&lt;=HORAS!$B$116,0.25,IF(AE570&lt;=HORAS!$B$117,0.5,IF(AE570&lt;=HORAS!$B$114,0.75,1))))</f>
        <v>0</v>
      </c>
      <c r="AG570" s="67">
        <f t="shared" si="244"/>
        <v>0</v>
      </c>
      <c r="AH570" s="67">
        <f>IF(AA570&gt;=8,IF(E570&lt;HORAS!$B$97,AF570,0),0)</f>
        <v>0</v>
      </c>
      <c r="AI570" s="67">
        <f>IF(E570&gt;=HORAS!$B$97,AF570,0)</f>
        <v>0</v>
      </c>
      <c r="AJ570" s="67">
        <f t="shared" si="261"/>
        <v>0</v>
      </c>
      <c r="AK570" s="67">
        <f t="shared" si="261"/>
        <v>0</v>
      </c>
      <c r="AL570" s="71">
        <f t="shared" si="245"/>
        <v>0</v>
      </c>
      <c r="AN570" s="59">
        <f t="shared" si="246"/>
        <v>0</v>
      </c>
      <c r="AO570" s="58">
        <f>IF(H570=1,IF(D570&lt;HORAS!$B$104,HORAS!$D$104-HORAS!$B$104,HORAS!$D$104-D570),0)</f>
        <v>0</v>
      </c>
      <c r="AP570" s="58">
        <f>IF(H570=1,IF(E570&gt;HORAS!$C$104,HORAS!$C$104,E570),0)</f>
        <v>0</v>
      </c>
      <c r="AQ570" s="58">
        <f t="shared" si="247"/>
        <v>0</v>
      </c>
      <c r="AR570" s="72">
        <f t="shared" si="248"/>
        <v>0</v>
      </c>
      <c r="AS570" s="72">
        <f t="shared" si="249"/>
        <v>0</v>
      </c>
      <c r="AT570" s="68">
        <f>IF(AS570&lt;=HORAS!$B$115,0,IF(AS570&lt;=HORAS!$B$116,0.25,IF(AS570&lt;=HORAS!$B$117,0.5,IF(AS570&lt;=HORAS!$B$114,0.75,1))))</f>
        <v>0</v>
      </c>
      <c r="AU570" s="67">
        <f t="shared" si="250"/>
        <v>0</v>
      </c>
      <c r="AV570" s="59">
        <f>IF(H570=1,IF(E570&gt;HORAS!$C$104,E570-HORAS!$C$104),0)</f>
        <v>0</v>
      </c>
      <c r="AW570" s="67">
        <f t="shared" si="251"/>
        <v>0</v>
      </c>
      <c r="AX570" s="67">
        <f t="shared" si="252"/>
        <v>0</v>
      </c>
      <c r="AY570" s="68">
        <f>IF(AX570&lt;=HORAS!$B$115,0,IF(AX570&lt;=HORAS!$B$116,0.25,IF(AX570&lt;=HORAS!$B$117,0.5,IF(AX570&lt;=HORAS!$B$114,0.75,1))))</f>
        <v>0</v>
      </c>
      <c r="AZ570" s="67">
        <f t="shared" si="253"/>
        <v>0</v>
      </c>
      <c r="BA570" s="67"/>
    </row>
    <row r="571" spans="1:53" s="72" customFormat="1" hidden="1" x14ac:dyDescent="0.2">
      <c r="A571" s="64"/>
      <c r="B571" s="64"/>
      <c r="C571" s="61"/>
      <c r="D571" s="62"/>
      <c r="E571" s="59"/>
      <c r="F571" s="66">
        <f>IF(G571=1,0,IF(E571&gt;HORAS!$B$96,E571-HORAS!$B$96,))</f>
        <v>0</v>
      </c>
      <c r="G571" s="67">
        <f t="shared" si="255"/>
        <v>0</v>
      </c>
      <c r="H571" s="67">
        <f>IF(D571&gt;=HORAS!$B$103,1,0)</f>
        <v>0</v>
      </c>
      <c r="I571" s="68">
        <f t="shared" si="256"/>
        <v>0</v>
      </c>
      <c r="J571" s="68">
        <f>IF(I571&lt;=HORAS!$B$115,0,IF(I571&lt;=HORAS!$B$116,0.25,IF(I571&lt;=HORAS!$B$117,0.5,IF(I571&lt;=HORAS!$B$114,0.75,1))))</f>
        <v>0</v>
      </c>
      <c r="K571" s="69">
        <f>IF(G571=1,0,IF(E571&gt;HORAS!$B$97,E571-HORAS!$B$97,0))</f>
        <v>0</v>
      </c>
      <c r="L571" s="68">
        <f t="shared" si="257"/>
        <v>0</v>
      </c>
      <c r="M571" s="68">
        <f t="shared" si="258"/>
        <v>0</v>
      </c>
      <c r="N571" s="67">
        <f t="shared" si="259"/>
        <v>0</v>
      </c>
      <c r="O571" s="67">
        <f>IF(E571&lt;HORAS!$B$97,J571,0)</f>
        <v>0</v>
      </c>
      <c r="P571" s="67">
        <f t="shared" si="260"/>
        <v>0</v>
      </c>
      <c r="Q571" s="67">
        <f>IF(E571&gt;HORAS!$B$97,J571,0)</f>
        <v>0</v>
      </c>
      <c r="R571" s="67">
        <f t="shared" si="254"/>
        <v>0</v>
      </c>
      <c r="S571" s="67">
        <f t="shared" si="234"/>
        <v>0</v>
      </c>
      <c r="T571" s="67"/>
      <c r="U571" s="67">
        <f t="shared" si="235"/>
        <v>6</v>
      </c>
      <c r="V571" s="70" t="e">
        <f>VLOOKUP(C571,HORAS!$A$120:$A$137,1,FALSE)</f>
        <v>#N/A</v>
      </c>
      <c r="W571" s="67" t="b">
        <f t="shared" si="236"/>
        <v>1</v>
      </c>
      <c r="X571" s="59">
        <f t="shared" si="237"/>
        <v>0</v>
      </c>
      <c r="Y571" s="71">
        <f t="shared" si="238"/>
        <v>0</v>
      </c>
      <c r="Z571" s="71">
        <f t="shared" si="239"/>
        <v>0</v>
      </c>
      <c r="AA571" s="67">
        <f t="shared" si="240"/>
        <v>0</v>
      </c>
      <c r="AB571" s="67">
        <f t="shared" si="241"/>
        <v>0</v>
      </c>
      <c r="AC571" s="69">
        <f>IF(U571=7,IF(E571&gt;HORAS!$B$97,E571-HORAS!$B$97,0),IF(W571=FALSE,IF(E571&gt;HORAS!$B$97,E571-HORAS!$B$97,0),0))</f>
        <v>0</v>
      </c>
      <c r="AD571" s="71">
        <f t="shared" si="242"/>
        <v>0</v>
      </c>
      <c r="AE571" s="71">
        <f t="shared" si="243"/>
        <v>0</v>
      </c>
      <c r="AF571" s="68">
        <f>IF(AE571&lt;=HORAS!$B$115,0,IF(AE571&lt;=HORAS!$B$116,0.25,IF(AE571&lt;=HORAS!$B$117,0.5,IF(AE571&lt;=HORAS!$B$114,0.75,1))))</f>
        <v>0</v>
      </c>
      <c r="AG571" s="67">
        <f t="shared" si="244"/>
        <v>0</v>
      </c>
      <c r="AH571" s="67">
        <f>IF(AA571&gt;=8,IF(E571&lt;HORAS!$B$97,AF571,0),0)</f>
        <v>0</v>
      </c>
      <c r="AI571" s="67">
        <f>IF(E571&gt;=HORAS!$B$97,AF571,0)</f>
        <v>0</v>
      </c>
      <c r="AJ571" s="67">
        <f t="shared" si="261"/>
        <v>0</v>
      </c>
      <c r="AK571" s="67">
        <f t="shared" si="261"/>
        <v>0</v>
      </c>
      <c r="AL571" s="71">
        <f t="shared" si="245"/>
        <v>0</v>
      </c>
      <c r="AN571" s="59">
        <f t="shared" si="246"/>
        <v>0</v>
      </c>
      <c r="AO571" s="58">
        <f>IF(H571=1,IF(D571&lt;HORAS!$B$104,HORAS!$D$104-HORAS!$B$104,HORAS!$D$104-D571),0)</f>
        <v>0</v>
      </c>
      <c r="AP571" s="58">
        <f>IF(H571=1,IF(E571&gt;HORAS!$C$104,HORAS!$C$104,E571),0)</f>
        <v>0</v>
      </c>
      <c r="AQ571" s="58">
        <f t="shared" si="247"/>
        <v>0</v>
      </c>
      <c r="AR571" s="72">
        <f t="shared" si="248"/>
        <v>0</v>
      </c>
      <c r="AS571" s="72">
        <f t="shared" si="249"/>
        <v>0</v>
      </c>
      <c r="AT571" s="68">
        <f>IF(AS571&lt;=HORAS!$B$115,0,IF(AS571&lt;=HORAS!$B$116,0.25,IF(AS571&lt;=HORAS!$B$117,0.5,IF(AS571&lt;=HORAS!$B$114,0.75,1))))</f>
        <v>0</v>
      </c>
      <c r="AU571" s="67">
        <f t="shared" si="250"/>
        <v>0</v>
      </c>
      <c r="AV571" s="59">
        <f>IF(H571=1,IF(E571&gt;HORAS!$C$104,E571-HORAS!$C$104),0)</f>
        <v>0</v>
      </c>
      <c r="AW571" s="67">
        <f t="shared" si="251"/>
        <v>0</v>
      </c>
      <c r="AX571" s="67">
        <f t="shared" si="252"/>
        <v>0</v>
      </c>
      <c r="AY571" s="68">
        <f>IF(AX571&lt;=HORAS!$B$115,0,IF(AX571&lt;=HORAS!$B$116,0.25,IF(AX571&lt;=HORAS!$B$117,0.5,IF(AX571&lt;=HORAS!$B$114,0.75,1))))</f>
        <v>0</v>
      </c>
      <c r="AZ571" s="67">
        <f t="shared" si="253"/>
        <v>0</v>
      </c>
      <c r="BA571" s="67"/>
    </row>
    <row r="572" spans="1:53" s="72" customFormat="1" hidden="1" x14ac:dyDescent="0.2">
      <c r="A572" s="64"/>
      <c r="B572" s="64"/>
      <c r="C572" s="61"/>
      <c r="D572" s="62"/>
      <c r="E572" s="59"/>
      <c r="F572" s="66">
        <f>IF(G572=1,0,IF(E572&gt;HORAS!$B$96,E572-HORAS!$B$96,))</f>
        <v>0</v>
      </c>
      <c r="G572" s="67">
        <f t="shared" si="255"/>
        <v>0</v>
      </c>
      <c r="H572" s="67">
        <f>IF(D572&gt;=HORAS!$B$103,1,0)</f>
        <v>0</v>
      </c>
      <c r="I572" s="68">
        <f t="shared" si="256"/>
        <v>0</v>
      </c>
      <c r="J572" s="68">
        <f>IF(I572&lt;=HORAS!$B$115,0,IF(I572&lt;=HORAS!$B$116,0.25,IF(I572&lt;=HORAS!$B$117,0.5,IF(I572&lt;=HORAS!$B$114,0.75,1))))</f>
        <v>0</v>
      </c>
      <c r="K572" s="69">
        <f>IF(G572=1,0,IF(E572&gt;HORAS!$B$97,E572-HORAS!$B$97,0))</f>
        <v>0</v>
      </c>
      <c r="L572" s="68">
        <f t="shared" si="257"/>
        <v>0</v>
      </c>
      <c r="M572" s="68">
        <f t="shared" si="258"/>
        <v>0</v>
      </c>
      <c r="N572" s="67">
        <f t="shared" si="259"/>
        <v>0</v>
      </c>
      <c r="O572" s="67">
        <f>IF(E572&lt;HORAS!$B$97,J572,0)</f>
        <v>0</v>
      </c>
      <c r="P572" s="67">
        <f t="shared" si="260"/>
        <v>0</v>
      </c>
      <c r="Q572" s="67">
        <f>IF(E572&gt;HORAS!$B$97,J572,0)</f>
        <v>0</v>
      </c>
      <c r="R572" s="67">
        <f t="shared" si="254"/>
        <v>0</v>
      </c>
      <c r="S572" s="67">
        <f t="shared" si="234"/>
        <v>0</v>
      </c>
      <c r="T572" s="67"/>
      <c r="U572" s="67">
        <f t="shared" si="235"/>
        <v>6</v>
      </c>
      <c r="V572" s="70" t="e">
        <f>VLOOKUP(C572,HORAS!$A$120:$A$137,1,FALSE)</f>
        <v>#N/A</v>
      </c>
      <c r="W572" s="67" t="b">
        <f t="shared" si="236"/>
        <v>1</v>
      </c>
      <c r="X572" s="59">
        <f t="shared" si="237"/>
        <v>0</v>
      </c>
      <c r="Y572" s="71">
        <f t="shared" si="238"/>
        <v>0</v>
      </c>
      <c r="Z572" s="71">
        <f t="shared" si="239"/>
        <v>0</v>
      </c>
      <c r="AA572" s="67">
        <f t="shared" si="240"/>
        <v>0</v>
      </c>
      <c r="AB572" s="67">
        <f t="shared" si="241"/>
        <v>0</v>
      </c>
      <c r="AC572" s="69">
        <f>IF(U572=7,IF(E572&gt;HORAS!$B$97,E572-HORAS!$B$97,0),IF(W572=FALSE,IF(E572&gt;HORAS!$B$97,E572-HORAS!$B$97,0),0))</f>
        <v>0</v>
      </c>
      <c r="AD572" s="71">
        <f t="shared" si="242"/>
        <v>0</v>
      </c>
      <c r="AE572" s="71">
        <f t="shared" si="243"/>
        <v>0</v>
      </c>
      <c r="AF572" s="68">
        <f>IF(AE572&lt;=HORAS!$B$115,0,IF(AE572&lt;=HORAS!$B$116,0.25,IF(AE572&lt;=HORAS!$B$117,0.5,IF(AE572&lt;=HORAS!$B$114,0.75,1))))</f>
        <v>0</v>
      </c>
      <c r="AG572" s="67">
        <f t="shared" si="244"/>
        <v>0</v>
      </c>
      <c r="AH572" s="67">
        <f>IF(AA572&gt;=8,IF(E572&lt;HORAS!$B$97,AF572,0),0)</f>
        <v>0</v>
      </c>
      <c r="AI572" s="67">
        <f>IF(E572&gt;=HORAS!$B$97,AF572,0)</f>
        <v>0</v>
      </c>
      <c r="AJ572" s="67">
        <f t="shared" si="261"/>
        <v>0</v>
      </c>
      <c r="AK572" s="67">
        <f t="shared" si="261"/>
        <v>0</v>
      </c>
      <c r="AL572" s="71">
        <f t="shared" si="245"/>
        <v>0</v>
      </c>
      <c r="AN572" s="59">
        <f t="shared" si="246"/>
        <v>0</v>
      </c>
      <c r="AO572" s="58">
        <f>IF(H572=1,IF(D572&lt;HORAS!$B$104,HORAS!$D$104-HORAS!$B$104,HORAS!$D$104-D572),0)</f>
        <v>0</v>
      </c>
      <c r="AP572" s="58">
        <f>IF(H572=1,IF(E572&gt;HORAS!$C$104,HORAS!$C$104,E572),0)</f>
        <v>0</v>
      </c>
      <c r="AQ572" s="58">
        <f t="shared" si="247"/>
        <v>0</v>
      </c>
      <c r="AR572" s="72">
        <f t="shared" si="248"/>
        <v>0</v>
      </c>
      <c r="AS572" s="72">
        <f t="shared" si="249"/>
        <v>0</v>
      </c>
      <c r="AT572" s="68">
        <f>IF(AS572&lt;=HORAS!$B$115,0,IF(AS572&lt;=HORAS!$B$116,0.25,IF(AS572&lt;=HORAS!$B$117,0.5,IF(AS572&lt;=HORAS!$B$114,0.75,1))))</f>
        <v>0</v>
      </c>
      <c r="AU572" s="67">
        <f t="shared" si="250"/>
        <v>0</v>
      </c>
      <c r="AV572" s="59">
        <f>IF(H572=1,IF(E572&gt;HORAS!$C$104,E572-HORAS!$C$104),0)</f>
        <v>0</v>
      </c>
      <c r="AW572" s="67">
        <f t="shared" si="251"/>
        <v>0</v>
      </c>
      <c r="AX572" s="67">
        <f t="shared" si="252"/>
        <v>0</v>
      </c>
      <c r="AY572" s="68">
        <f>IF(AX572&lt;=HORAS!$B$115,0,IF(AX572&lt;=HORAS!$B$116,0.25,IF(AX572&lt;=HORAS!$B$117,0.5,IF(AX572&lt;=HORAS!$B$114,0.75,1))))</f>
        <v>0</v>
      </c>
      <c r="AZ572" s="67">
        <f t="shared" si="253"/>
        <v>0</v>
      </c>
      <c r="BA572" s="67"/>
    </row>
    <row r="573" spans="1:53" s="72" customFormat="1" hidden="1" x14ac:dyDescent="0.2">
      <c r="A573" s="64"/>
      <c r="B573" s="64"/>
      <c r="C573" s="61"/>
      <c r="D573" s="62"/>
      <c r="E573" s="59"/>
      <c r="F573" s="66">
        <f>IF(G573=1,0,IF(E573&gt;HORAS!$B$96,E573-HORAS!$B$96,))</f>
        <v>0</v>
      </c>
      <c r="G573" s="67">
        <f t="shared" si="255"/>
        <v>0</v>
      </c>
      <c r="H573" s="67">
        <f>IF(D573&gt;=HORAS!$B$103,1,0)</f>
        <v>0</v>
      </c>
      <c r="I573" s="68">
        <f t="shared" si="256"/>
        <v>0</v>
      </c>
      <c r="J573" s="68">
        <f>IF(I573&lt;=HORAS!$B$115,0,IF(I573&lt;=HORAS!$B$116,0.25,IF(I573&lt;=HORAS!$B$117,0.5,IF(I573&lt;=HORAS!$B$114,0.75,1))))</f>
        <v>0</v>
      </c>
      <c r="K573" s="69">
        <f>IF(G573=1,0,IF(E573&gt;HORAS!$B$97,E573-HORAS!$B$97,0))</f>
        <v>0</v>
      </c>
      <c r="L573" s="68">
        <f t="shared" si="257"/>
        <v>0</v>
      </c>
      <c r="M573" s="68">
        <f t="shared" si="258"/>
        <v>0</v>
      </c>
      <c r="N573" s="67">
        <f t="shared" si="259"/>
        <v>0</v>
      </c>
      <c r="O573" s="67">
        <f>IF(E573&lt;HORAS!$B$97,J573,0)</f>
        <v>0</v>
      </c>
      <c r="P573" s="67">
        <f t="shared" si="260"/>
        <v>0</v>
      </c>
      <c r="Q573" s="67">
        <f>IF(E573&gt;HORAS!$B$97,J573,0)</f>
        <v>0</v>
      </c>
      <c r="R573" s="67">
        <f t="shared" si="254"/>
        <v>0</v>
      </c>
      <c r="S573" s="67">
        <f t="shared" si="234"/>
        <v>0</v>
      </c>
      <c r="T573" s="67"/>
      <c r="U573" s="67">
        <f t="shared" si="235"/>
        <v>6</v>
      </c>
      <c r="V573" s="70" t="e">
        <f>VLOOKUP(C573,HORAS!$A$120:$A$137,1,FALSE)</f>
        <v>#N/A</v>
      </c>
      <c r="W573" s="67" t="b">
        <f t="shared" si="236"/>
        <v>1</v>
      </c>
      <c r="X573" s="59">
        <f t="shared" si="237"/>
        <v>0</v>
      </c>
      <c r="Y573" s="71">
        <f t="shared" si="238"/>
        <v>0</v>
      </c>
      <c r="Z573" s="71">
        <f t="shared" si="239"/>
        <v>0</v>
      </c>
      <c r="AA573" s="67">
        <f t="shared" si="240"/>
        <v>0</v>
      </c>
      <c r="AB573" s="67">
        <f t="shared" si="241"/>
        <v>0</v>
      </c>
      <c r="AC573" s="69">
        <f>IF(U573=7,IF(E573&gt;HORAS!$B$97,E573-HORAS!$B$97,0),IF(W573=FALSE,IF(E573&gt;HORAS!$B$97,E573-HORAS!$B$97,0),0))</f>
        <v>0</v>
      </c>
      <c r="AD573" s="71">
        <f t="shared" si="242"/>
        <v>0</v>
      </c>
      <c r="AE573" s="71">
        <f t="shared" si="243"/>
        <v>0</v>
      </c>
      <c r="AF573" s="68">
        <f>IF(AE573&lt;=HORAS!$B$115,0,IF(AE573&lt;=HORAS!$B$116,0.25,IF(AE573&lt;=HORAS!$B$117,0.5,IF(AE573&lt;=HORAS!$B$114,0.75,1))))</f>
        <v>0</v>
      </c>
      <c r="AG573" s="67">
        <f t="shared" si="244"/>
        <v>0</v>
      </c>
      <c r="AH573" s="67">
        <f>IF(AA573&gt;=8,IF(E573&lt;HORAS!$B$97,AF573,0),0)</f>
        <v>0</v>
      </c>
      <c r="AI573" s="67">
        <f>IF(E573&gt;=HORAS!$B$97,AF573,0)</f>
        <v>0</v>
      </c>
      <c r="AJ573" s="67">
        <f t="shared" si="261"/>
        <v>0</v>
      </c>
      <c r="AK573" s="67">
        <f t="shared" si="261"/>
        <v>0</v>
      </c>
      <c r="AL573" s="71">
        <f t="shared" si="245"/>
        <v>0</v>
      </c>
      <c r="AN573" s="59">
        <f t="shared" si="246"/>
        <v>0</v>
      </c>
      <c r="AO573" s="58">
        <f>IF(H573=1,IF(D573&lt;HORAS!$B$104,HORAS!$D$104-HORAS!$B$104,HORAS!$D$104-D573),0)</f>
        <v>0</v>
      </c>
      <c r="AP573" s="58">
        <f>IF(H573=1,IF(E573&gt;HORAS!$C$104,HORAS!$C$104,E573),0)</f>
        <v>0</v>
      </c>
      <c r="AQ573" s="58">
        <f t="shared" si="247"/>
        <v>0</v>
      </c>
      <c r="AR573" s="72">
        <f t="shared" si="248"/>
        <v>0</v>
      </c>
      <c r="AS573" s="72">
        <f t="shared" si="249"/>
        <v>0</v>
      </c>
      <c r="AT573" s="68">
        <f>IF(AS573&lt;=HORAS!$B$115,0,IF(AS573&lt;=HORAS!$B$116,0.25,IF(AS573&lt;=HORAS!$B$117,0.5,IF(AS573&lt;=HORAS!$B$114,0.75,1))))</f>
        <v>0</v>
      </c>
      <c r="AU573" s="67">
        <f t="shared" si="250"/>
        <v>0</v>
      </c>
      <c r="AV573" s="59">
        <f>IF(H573=1,IF(E573&gt;HORAS!$C$104,E573-HORAS!$C$104),0)</f>
        <v>0</v>
      </c>
      <c r="AW573" s="67">
        <f t="shared" si="251"/>
        <v>0</v>
      </c>
      <c r="AX573" s="67">
        <f t="shared" si="252"/>
        <v>0</v>
      </c>
      <c r="AY573" s="68">
        <f>IF(AX573&lt;=HORAS!$B$115,0,IF(AX573&lt;=HORAS!$B$116,0.25,IF(AX573&lt;=HORAS!$B$117,0.5,IF(AX573&lt;=HORAS!$B$114,0.75,1))))</f>
        <v>0</v>
      </c>
      <c r="AZ573" s="67">
        <f t="shared" si="253"/>
        <v>0</v>
      </c>
      <c r="BA573" s="67"/>
    </row>
    <row r="574" spans="1:53" s="72" customFormat="1" hidden="1" x14ac:dyDescent="0.2">
      <c r="A574" s="64"/>
      <c r="B574" s="64"/>
      <c r="C574" s="61"/>
      <c r="D574" s="62"/>
      <c r="E574" s="59"/>
      <c r="F574" s="66">
        <f>IF(G574=1,0,IF(E574&gt;HORAS!$B$96,E574-HORAS!$B$96,))</f>
        <v>0</v>
      </c>
      <c r="G574" s="67">
        <f t="shared" si="255"/>
        <v>0</v>
      </c>
      <c r="H574" s="67">
        <f>IF(D574&gt;=HORAS!$B$103,1,0)</f>
        <v>0</v>
      </c>
      <c r="I574" s="68">
        <f t="shared" si="256"/>
        <v>0</v>
      </c>
      <c r="J574" s="68">
        <f>IF(I574&lt;=HORAS!$B$115,0,IF(I574&lt;=HORAS!$B$116,0.25,IF(I574&lt;=HORAS!$B$117,0.5,IF(I574&lt;=HORAS!$B$114,0.75,1))))</f>
        <v>0</v>
      </c>
      <c r="K574" s="69">
        <f>IF(G574=1,0,IF(E574&gt;HORAS!$B$97,E574-HORAS!$B$97,0))</f>
        <v>0</v>
      </c>
      <c r="L574" s="68">
        <f t="shared" si="257"/>
        <v>0</v>
      </c>
      <c r="M574" s="68">
        <f t="shared" si="258"/>
        <v>0</v>
      </c>
      <c r="N574" s="67">
        <f t="shared" si="259"/>
        <v>0</v>
      </c>
      <c r="O574" s="67">
        <f>IF(E574&lt;HORAS!$B$97,J574,0)</f>
        <v>0</v>
      </c>
      <c r="P574" s="67">
        <f t="shared" si="260"/>
        <v>0</v>
      </c>
      <c r="Q574" s="67">
        <f>IF(E574&gt;HORAS!$B$97,J574,0)</f>
        <v>0</v>
      </c>
      <c r="R574" s="67">
        <f t="shared" si="254"/>
        <v>0</v>
      </c>
      <c r="S574" s="67">
        <f t="shared" si="234"/>
        <v>0</v>
      </c>
      <c r="T574" s="67"/>
      <c r="U574" s="67">
        <f t="shared" si="235"/>
        <v>6</v>
      </c>
      <c r="V574" s="70" t="e">
        <f>VLOOKUP(C574,HORAS!$A$120:$A$137,1,FALSE)</f>
        <v>#N/A</v>
      </c>
      <c r="W574" s="67" t="b">
        <f t="shared" si="236"/>
        <v>1</v>
      </c>
      <c r="X574" s="59">
        <f t="shared" si="237"/>
        <v>0</v>
      </c>
      <c r="Y574" s="71">
        <f t="shared" si="238"/>
        <v>0</v>
      </c>
      <c r="Z574" s="71">
        <f t="shared" si="239"/>
        <v>0</v>
      </c>
      <c r="AA574" s="67">
        <f t="shared" si="240"/>
        <v>0</v>
      </c>
      <c r="AB574" s="67">
        <f t="shared" si="241"/>
        <v>0</v>
      </c>
      <c r="AC574" s="69">
        <f>IF(U574=7,IF(E574&gt;HORAS!$B$97,E574-HORAS!$B$97,0),IF(W574=FALSE,IF(E574&gt;HORAS!$B$97,E574-HORAS!$B$97,0),0))</f>
        <v>0</v>
      </c>
      <c r="AD574" s="71">
        <f t="shared" si="242"/>
        <v>0</v>
      </c>
      <c r="AE574" s="71">
        <f t="shared" si="243"/>
        <v>0</v>
      </c>
      <c r="AF574" s="68">
        <f>IF(AE574&lt;=HORAS!$B$115,0,IF(AE574&lt;=HORAS!$B$116,0.25,IF(AE574&lt;=HORAS!$B$117,0.5,IF(AE574&lt;=HORAS!$B$114,0.75,1))))</f>
        <v>0</v>
      </c>
      <c r="AG574" s="67">
        <f t="shared" si="244"/>
        <v>0</v>
      </c>
      <c r="AH574" s="67">
        <f>IF(AA574&gt;=8,IF(E574&lt;HORAS!$B$97,AF574,0),0)</f>
        <v>0</v>
      </c>
      <c r="AI574" s="67">
        <f>IF(E574&gt;=HORAS!$B$97,AF574,0)</f>
        <v>0</v>
      </c>
      <c r="AJ574" s="67">
        <f t="shared" si="261"/>
        <v>0</v>
      </c>
      <c r="AK574" s="67">
        <f t="shared" si="261"/>
        <v>0</v>
      </c>
      <c r="AL574" s="71">
        <f t="shared" si="245"/>
        <v>0</v>
      </c>
      <c r="AN574" s="59">
        <f t="shared" si="246"/>
        <v>0</v>
      </c>
      <c r="AO574" s="58">
        <f>IF(H574=1,IF(D574&lt;HORAS!$B$104,HORAS!$D$104-HORAS!$B$104,HORAS!$D$104-D574),0)</f>
        <v>0</v>
      </c>
      <c r="AP574" s="58">
        <f>IF(H574=1,IF(E574&gt;HORAS!$C$104,HORAS!$C$104,E574),0)</f>
        <v>0</v>
      </c>
      <c r="AQ574" s="58">
        <f t="shared" si="247"/>
        <v>0</v>
      </c>
      <c r="AR574" s="72">
        <f t="shared" si="248"/>
        <v>0</v>
      </c>
      <c r="AS574" s="72">
        <f t="shared" si="249"/>
        <v>0</v>
      </c>
      <c r="AT574" s="68">
        <f>IF(AS574&lt;=HORAS!$B$115,0,IF(AS574&lt;=HORAS!$B$116,0.25,IF(AS574&lt;=HORAS!$B$117,0.5,IF(AS574&lt;=HORAS!$B$114,0.75,1))))</f>
        <v>0</v>
      </c>
      <c r="AU574" s="67">
        <f t="shared" si="250"/>
        <v>0</v>
      </c>
      <c r="AV574" s="59">
        <f>IF(H574=1,IF(E574&gt;HORAS!$C$104,E574-HORAS!$C$104),0)</f>
        <v>0</v>
      </c>
      <c r="AW574" s="67">
        <f t="shared" si="251"/>
        <v>0</v>
      </c>
      <c r="AX574" s="67">
        <f t="shared" si="252"/>
        <v>0</v>
      </c>
      <c r="AY574" s="68">
        <f>IF(AX574&lt;=HORAS!$B$115,0,IF(AX574&lt;=HORAS!$B$116,0.25,IF(AX574&lt;=HORAS!$B$117,0.5,IF(AX574&lt;=HORAS!$B$114,0.75,1))))</f>
        <v>0</v>
      </c>
      <c r="AZ574" s="67">
        <f t="shared" si="253"/>
        <v>0</v>
      </c>
      <c r="BA574" s="67"/>
    </row>
    <row r="575" spans="1:53" s="72" customFormat="1" hidden="1" x14ac:dyDescent="0.2">
      <c r="A575" s="64"/>
      <c r="B575" s="64"/>
      <c r="C575" s="61"/>
      <c r="D575" s="62"/>
      <c r="E575" s="59"/>
      <c r="F575" s="66">
        <f>IF(G575=1,0,IF(E575&gt;HORAS!$B$96,E575-HORAS!$B$96,))</f>
        <v>0</v>
      </c>
      <c r="G575" s="67">
        <f t="shared" si="255"/>
        <v>0</v>
      </c>
      <c r="H575" s="67">
        <f>IF(D575&gt;=HORAS!$B$103,1,0)</f>
        <v>0</v>
      </c>
      <c r="I575" s="68">
        <f t="shared" si="256"/>
        <v>0</v>
      </c>
      <c r="J575" s="68">
        <f>IF(I575&lt;=HORAS!$B$115,0,IF(I575&lt;=HORAS!$B$116,0.25,IF(I575&lt;=HORAS!$B$117,0.5,IF(I575&lt;=HORAS!$B$114,0.75,1))))</f>
        <v>0</v>
      </c>
      <c r="K575" s="69">
        <f>IF(G575=1,0,IF(E575&gt;HORAS!$B$97,E575-HORAS!$B$97,0))</f>
        <v>0</v>
      </c>
      <c r="L575" s="68">
        <f t="shared" si="257"/>
        <v>0</v>
      </c>
      <c r="M575" s="68">
        <f t="shared" si="258"/>
        <v>0</v>
      </c>
      <c r="N575" s="67">
        <f t="shared" si="259"/>
        <v>0</v>
      </c>
      <c r="O575" s="67">
        <f>IF(E575&lt;HORAS!$B$97,J575,0)</f>
        <v>0</v>
      </c>
      <c r="P575" s="67">
        <f t="shared" si="260"/>
        <v>0</v>
      </c>
      <c r="Q575" s="67">
        <f>IF(E575&gt;HORAS!$B$97,J575,0)</f>
        <v>0</v>
      </c>
      <c r="R575" s="67">
        <f t="shared" si="254"/>
        <v>0</v>
      </c>
      <c r="S575" s="67">
        <f t="shared" ref="S575:S638" si="262">P575+Q575</f>
        <v>0</v>
      </c>
      <c r="T575" s="67"/>
      <c r="U575" s="67">
        <f t="shared" ref="U575:U643" si="263">WEEKDAY(C575,2)</f>
        <v>6</v>
      </c>
      <c r="V575" s="70" t="e">
        <f>VLOOKUP(C575,HORAS!$A$120:$A$137,1,FALSE)</f>
        <v>#N/A</v>
      </c>
      <c r="W575" s="67" t="b">
        <f t="shared" ref="W575:W638" si="264">ISERROR(V575)</f>
        <v>1</v>
      </c>
      <c r="X575" s="59">
        <f t="shared" ref="X575:X638" si="265">IF(U575=7,E575-D575,IF(W575=FALSE,E575-D575,0))</f>
        <v>0</v>
      </c>
      <c r="Y575" s="71">
        <f t="shared" ref="Y575:Y638" si="266">HOUR(X575)</f>
        <v>0</v>
      </c>
      <c r="Z575" s="71">
        <f t="shared" ref="Z575:Z643" si="267">MINUTE(X575)</f>
        <v>0</v>
      </c>
      <c r="AA575" s="67">
        <f t="shared" ref="AA575:AA643" si="268">IF(Y575&lt;8,Y575,8)</f>
        <v>0</v>
      </c>
      <c r="AB575" s="67">
        <f t="shared" ref="AB575:AB638" si="269">IF(Y575&gt;=8,Y575-AA575,0)</f>
        <v>0</v>
      </c>
      <c r="AC575" s="69">
        <f>IF(U575=7,IF(E575&gt;HORAS!$B$97,E575-HORAS!$B$97,0),IF(W575=FALSE,IF(E575&gt;HORAS!$B$97,E575-HORAS!$B$97,0),0))</f>
        <v>0</v>
      </c>
      <c r="AD575" s="71">
        <f t="shared" ref="AD575:AD638" si="270">HOUR(AC575)</f>
        <v>0</v>
      </c>
      <c r="AE575" s="71">
        <f t="shared" ref="AE575:AE643" si="271">MINUTE(AC575)</f>
        <v>0</v>
      </c>
      <c r="AF575" s="68">
        <f>IF(AE575&lt;=HORAS!$B$115,0,IF(AE575&lt;=HORAS!$B$116,0.25,IF(AE575&lt;=HORAS!$B$117,0.5,IF(AE575&lt;=HORAS!$B$114,0.75,1))))</f>
        <v>0</v>
      </c>
      <c r="AG575" s="67">
        <f t="shared" ref="AG575:AG638" si="272">IF(AA575&lt;8,AF575,0)</f>
        <v>0</v>
      </c>
      <c r="AH575" s="67">
        <f>IF(AA575&gt;=8,IF(E575&lt;HORAS!$B$97,AF575,0),0)</f>
        <v>0</v>
      </c>
      <c r="AI575" s="67">
        <f>IF(E575&gt;=HORAS!$B$97,AF575,0)</f>
        <v>0</v>
      </c>
      <c r="AJ575" s="67">
        <f t="shared" si="261"/>
        <v>0</v>
      </c>
      <c r="AK575" s="67">
        <f t="shared" si="261"/>
        <v>0</v>
      </c>
      <c r="AL575" s="71">
        <f t="shared" ref="AL575:AL643" si="273">AD575+AI575</f>
        <v>0</v>
      </c>
      <c r="AN575" s="59">
        <f t="shared" ref="AN575:AN643" si="274">IF(H575=1,E575-(D575-12),0)</f>
        <v>0</v>
      </c>
      <c r="AO575" s="58">
        <f>IF(H575=1,IF(D575&lt;HORAS!$B$104,HORAS!$D$104-HORAS!$B$104,HORAS!$D$104-D575),0)</f>
        <v>0</v>
      </c>
      <c r="AP575" s="58">
        <f>IF(H575=1,IF(E575&gt;HORAS!$C$104,HORAS!$C$104,E575),0)</f>
        <v>0</v>
      </c>
      <c r="AQ575" s="58">
        <f t="shared" ref="AQ575:AQ638" si="275">AO575+AP575</f>
        <v>0</v>
      </c>
      <c r="AR575" s="72">
        <f t="shared" ref="AR575:AR638" si="276">HOUR(AQ575)</f>
        <v>0</v>
      </c>
      <c r="AS575" s="72">
        <f t="shared" ref="AS575:AS643" si="277">MINUTE(AQ575)</f>
        <v>0</v>
      </c>
      <c r="AT575" s="68">
        <f>IF(AS575&lt;=HORAS!$B$115,0,IF(AS575&lt;=HORAS!$B$116,0.25,IF(AS575&lt;=HORAS!$B$117,0.5,IF(AS575&lt;=HORAS!$B$114,0.75,1))))</f>
        <v>0</v>
      </c>
      <c r="AU575" s="67">
        <f t="shared" ref="AU575:AU638" si="278">AR575+AT575</f>
        <v>0</v>
      </c>
      <c r="AV575" s="59">
        <f>IF(H575=1,IF(E575&gt;HORAS!$C$104,E575-HORAS!$C$104),0)</f>
        <v>0</v>
      </c>
      <c r="AW575" s="67">
        <f t="shared" ref="AW575:AW638" si="279">HOUR(AV575)</f>
        <v>0</v>
      </c>
      <c r="AX575" s="67">
        <f t="shared" ref="AX575:AX643" si="280">MINUTE(AV575)</f>
        <v>0</v>
      </c>
      <c r="AY575" s="68">
        <f>IF(AX575&lt;=HORAS!$B$115,0,IF(AX575&lt;=HORAS!$B$116,0.25,IF(AX575&lt;=HORAS!$B$117,0.5,IF(AX575&lt;=HORAS!$B$114,0.75,1))))</f>
        <v>0</v>
      </c>
      <c r="AZ575" s="67">
        <f t="shared" ref="AZ575:AZ638" si="281">AW575+AY575</f>
        <v>0</v>
      </c>
      <c r="BA575" s="67"/>
    </row>
    <row r="576" spans="1:53" s="72" customFormat="1" hidden="1" x14ac:dyDescent="0.2">
      <c r="A576" s="64"/>
      <c r="B576" s="64"/>
      <c r="C576" s="61"/>
      <c r="D576" s="62"/>
      <c r="E576" s="59"/>
      <c r="F576" s="66">
        <f>IF(G576=1,0,IF(E576&gt;HORAS!$B$96,E576-HORAS!$B$96,))</f>
        <v>0</v>
      </c>
      <c r="G576" s="67">
        <f t="shared" si="255"/>
        <v>0</v>
      </c>
      <c r="H576" s="67">
        <f>IF(D576&gt;=HORAS!$B$103,1,0)</f>
        <v>0</v>
      </c>
      <c r="I576" s="68">
        <f t="shared" si="256"/>
        <v>0</v>
      </c>
      <c r="J576" s="68">
        <f>IF(I576&lt;=HORAS!$B$115,0,IF(I576&lt;=HORAS!$B$116,0.25,IF(I576&lt;=HORAS!$B$117,0.5,IF(I576&lt;=HORAS!$B$114,0.75,1))))</f>
        <v>0</v>
      </c>
      <c r="K576" s="69">
        <f>IF(G576=1,0,IF(E576&gt;HORAS!$B$97,E576-HORAS!$B$97,0))</f>
        <v>0</v>
      </c>
      <c r="L576" s="68">
        <f t="shared" si="257"/>
        <v>0</v>
      </c>
      <c r="M576" s="68">
        <f t="shared" si="258"/>
        <v>0</v>
      </c>
      <c r="N576" s="67">
        <f t="shared" si="259"/>
        <v>0</v>
      </c>
      <c r="O576" s="67">
        <f>IF(E576&lt;HORAS!$B$97,J576,0)</f>
        <v>0</v>
      </c>
      <c r="P576" s="67">
        <f t="shared" si="260"/>
        <v>0</v>
      </c>
      <c r="Q576" s="67">
        <f>IF(E576&gt;HORAS!$B$97,J576,0)</f>
        <v>0</v>
      </c>
      <c r="R576" s="67">
        <f t="shared" si="254"/>
        <v>0</v>
      </c>
      <c r="S576" s="67">
        <f t="shared" si="262"/>
        <v>0</v>
      </c>
      <c r="T576" s="67"/>
      <c r="U576" s="67">
        <f t="shared" si="263"/>
        <v>6</v>
      </c>
      <c r="V576" s="70" t="e">
        <f>VLOOKUP(C576,HORAS!$A$120:$A$137,1,FALSE)</f>
        <v>#N/A</v>
      </c>
      <c r="W576" s="67" t="b">
        <f t="shared" si="264"/>
        <v>1</v>
      </c>
      <c r="X576" s="59">
        <f t="shared" si="265"/>
        <v>0</v>
      </c>
      <c r="Y576" s="71">
        <f t="shared" si="266"/>
        <v>0</v>
      </c>
      <c r="Z576" s="71">
        <f t="shared" si="267"/>
        <v>0</v>
      </c>
      <c r="AA576" s="67">
        <f t="shared" si="268"/>
        <v>0</v>
      </c>
      <c r="AB576" s="67">
        <f t="shared" si="269"/>
        <v>0</v>
      </c>
      <c r="AC576" s="69">
        <f>IF(U576=7,IF(E576&gt;HORAS!$B$97,E576-HORAS!$B$97,0),IF(W576=FALSE,IF(E576&gt;HORAS!$B$97,E576-HORAS!$B$97,0),0))</f>
        <v>0</v>
      </c>
      <c r="AD576" s="71">
        <f t="shared" si="270"/>
        <v>0</v>
      </c>
      <c r="AE576" s="71">
        <f t="shared" si="271"/>
        <v>0</v>
      </c>
      <c r="AF576" s="68">
        <f>IF(AE576&lt;=HORAS!$B$115,0,IF(AE576&lt;=HORAS!$B$116,0.25,IF(AE576&lt;=HORAS!$B$117,0.5,IF(AE576&lt;=HORAS!$B$114,0.75,1))))</f>
        <v>0</v>
      </c>
      <c r="AG576" s="67">
        <f t="shared" si="272"/>
        <v>0</v>
      </c>
      <c r="AH576" s="67">
        <f>IF(AA576&gt;=8,IF(E576&lt;HORAS!$B$97,AF576,0),0)</f>
        <v>0</v>
      </c>
      <c r="AI576" s="67">
        <f>IF(E576&gt;=HORAS!$B$97,AF576,0)</f>
        <v>0</v>
      </c>
      <c r="AJ576" s="67">
        <f t="shared" si="261"/>
        <v>0</v>
      </c>
      <c r="AK576" s="67">
        <f t="shared" si="261"/>
        <v>0</v>
      </c>
      <c r="AL576" s="71">
        <f t="shared" si="273"/>
        <v>0</v>
      </c>
      <c r="AN576" s="59">
        <f t="shared" si="274"/>
        <v>0</v>
      </c>
      <c r="AO576" s="58">
        <f>IF(H576=1,IF(D576&lt;HORAS!$B$104,HORAS!$D$104-HORAS!$B$104,HORAS!$D$104-D576),0)</f>
        <v>0</v>
      </c>
      <c r="AP576" s="58">
        <f>IF(H576=1,IF(E576&gt;HORAS!$C$104,HORAS!$C$104,E576),0)</f>
        <v>0</v>
      </c>
      <c r="AQ576" s="58">
        <f t="shared" si="275"/>
        <v>0</v>
      </c>
      <c r="AR576" s="72">
        <f t="shared" si="276"/>
        <v>0</v>
      </c>
      <c r="AS576" s="72">
        <f t="shared" si="277"/>
        <v>0</v>
      </c>
      <c r="AT576" s="68">
        <f>IF(AS576&lt;=HORAS!$B$115,0,IF(AS576&lt;=HORAS!$B$116,0.25,IF(AS576&lt;=HORAS!$B$117,0.5,IF(AS576&lt;=HORAS!$B$114,0.75,1))))</f>
        <v>0</v>
      </c>
      <c r="AU576" s="67">
        <f t="shared" si="278"/>
        <v>0</v>
      </c>
      <c r="AV576" s="59">
        <f>IF(H576=1,IF(E576&gt;HORAS!$C$104,E576-HORAS!$C$104),0)</f>
        <v>0</v>
      </c>
      <c r="AW576" s="67">
        <f t="shared" si="279"/>
        <v>0</v>
      </c>
      <c r="AX576" s="67">
        <f t="shared" si="280"/>
        <v>0</v>
      </c>
      <c r="AY576" s="68">
        <f>IF(AX576&lt;=HORAS!$B$115,0,IF(AX576&lt;=HORAS!$B$116,0.25,IF(AX576&lt;=HORAS!$B$117,0.5,IF(AX576&lt;=HORAS!$B$114,0.75,1))))</f>
        <v>0</v>
      </c>
      <c r="AZ576" s="67">
        <f t="shared" si="281"/>
        <v>0</v>
      </c>
      <c r="BA576" s="67"/>
    </row>
    <row r="577" spans="1:53" s="72" customFormat="1" hidden="1" x14ac:dyDescent="0.2">
      <c r="A577" s="64"/>
      <c r="B577" s="64"/>
      <c r="C577" s="61"/>
      <c r="D577" s="62"/>
      <c r="E577" s="59"/>
      <c r="F577" s="66">
        <f>IF(G577=1,0,IF(E577&gt;HORAS!$B$96,E577-HORAS!$B$96,))</f>
        <v>0</v>
      </c>
      <c r="G577" s="67">
        <f t="shared" si="255"/>
        <v>0</v>
      </c>
      <c r="H577" s="67">
        <f>IF(D577&gt;=HORAS!$B$103,1,0)</f>
        <v>0</v>
      </c>
      <c r="I577" s="68">
        <f t="shared" si="256"/>
        <v>0</v>
      </c>
      <c r="J577" s="68">
        <f>IF(I577&lt;=HORAS!$B$115,0,IF(I577&lt;=HORAS!$B$116,0.25,IF(I577&lt;=HORAS!$B$117,0.5,IF(I577&lt;=HORAS!$B$114,0.75,1))))</f>
        <v>0</v>
      </c>
      <c r="K577" s="69">
        <f>IF(G577=1,0,IF(E577&gt;HORAS!$B$97,E577-HORAS!$B$97,0))</f>
        <v>0</v>
      </c>
      <c r="L577" s="68">
        <f t="shared" si="257"/>
        <v>0</v>
      </c>
      <c r="M577" s="68">
        <f t="shared" si="258"/>
        <v>0</v>
      </c>
      <c r="N577" s="67">
        <f t="shared" si="259"/>
        <v>0</v>
      </c>
      <c r="O577" s="67">
        <f>IF(E577&lt;HORAS!$B$97,J577,0)</f>
        <v>0</v>
      </c>
      <c r="P577" s="67">
        <f t="shared" si="260"/>
        <v>0</v>
      </c>
      <c r="Q577" s="67">
        <f>IF(E577&gt;HORAS!$B$97,J577,0)</f>
        <v>0</v>
      </c>
      <c r="R577" s="67">
        <f t="shared" si="254"/>
        <v>0</v>
      </c>
      <c r="S577" s="67">
        <f t="shared" si="262"/>
        <v>0</v>
      </c>
      <c r="T577" s="67"/>
      <c r="U577" s="67">
        <f t="shared" si="263"/>
        <v>6</v>
      </c>
      <c r="V577" s="70" t="e">
        <f>VLOOKUP(C577,HORAS!$A$120:$A$137,1,FALSE)</f>
        <v>#N/A</v>
      </c>
      <c r="W577" s="67" t="b">
        <f t="shared" si="264"/>
        <v>1</v>
      </c>
      <c r="X577" s="59">
        <f t="shared" si="265"/>
        <v>0</v>
      </c>
      <c r="Y577" s="71">
        <f t="shared" si="266"/>
        <v>0</v>
      </c>
      <c r="Z577" s="71">
        <f t="shared" si="267"/>
        <v>0</v>
      </c>
      <c r="AA577" s="67">
        <f t="shared" si="268"/>
        <v>0</v>
      </c>
      <c r="AB577" s="67">
        <f t="shared" si="269"/>
        <v>0</v>
      </c>
      <c r="AC577" s="69">
        <f>IF(U577=7,IF(E577&gt;HORAS!$B$97,E577-HORAS!$B$97,0),IF(W577=FALSE,IF(E577&gt;HORAS!$B$97,E577-HORAS!$B$97,0),0))</f>
        <v>0</v>
      </c>
      <c r="AD577" s="71">
        <f t="shared" si="270"/>
        <v>0</v>
      </c>
      <c r="AE577" s="71">
        <f t="shared" si="271"/>
        <v>0</v>
      </c>
      <c r="AF577" s="68">
        <f>IF(AE577&lt;=HORAS!$B$115,0,IF(AE577&lt;=HORAS!$B$116,0.25,IF(AE577&lt;=HORAS!$B$117,0.5,IF(AE577&lt;=HORAS!$B$114,0.75,1))))</f>
        <v>0</v>
      </c>
      <c r="AG577" s="67">
        <f t="shared" si="272"/>
        <v>0</v>
      </c>
      <c r="AH577" s="67">
        <f>IF(AA577&gt;=8,IF(E577&lt;HORAS!$B$97,AF577,0),0)</f>
        <v>0</v>
      </c>
      <c r="AI577" s="67">
        <f>IF(E577&gt;=HORAS!$B$97,AF577,0)</f>
        <v>0</v>
      </c>
      <c r="AJ577" s="67">
        <f t="shared" si="261"/>
        <v>0</v>
      </c>
      <c r="AK577" s="67">
        <f t="shared" si="261"/>
        <v>0</v>
      </c>
      <c r="AL577" s="71">
        <f t="shared" si="273"/>
        <v>0</v>
      </c>
      <c r="AN577" s="59">
        <f t="shared" si="274"/>
        <v>0</v>
      </c>
      <c r="AO577" s="58">
        <f>IF(H577=1,IF(D577&lt;HORAS!$B$104,HORAS!$D$104-HORAS!$B$104,HORAS!$D$104-D577),0)</f>
        <v>0</v>
      </c>
      <c r="AP577" s="58">
        <f>IF(H577=1,IF(E577&gt;HORAS!$C$104,HORAS!$C$104,E577),0)</f>
        <v>0</v>
      </c>
      <c r="AQ577" s="58">
        <f t="shared" si="275"/>
        <v>0</v>
      </c>
      <c r="AR577" s="72">
        <f t="shared" si="276"/>
        <v>0</v>
      </c>
      <c r="AS577" s="72">
        <f t="shared" si="277"/>
        <v>0</v>
      </c>
      <c r="AT577" s="68">
        <f>IF(AS577&lt;=HORAS!$B$115,0,IF(AS577&lt;=HORAS!$B$116,0.25,IF(AS577&lt;=HORAS!$B$117,0.5,IF(AS577&lt;=HORAS!$B$114,0.75,1))))</f>
        <v>0</v>
      </c>
      <c r="AU577" s="67">
        <f t="shared" si="278"/>
        <v>0</v>
      </c>
      <c r="AV577" s="59">
        <f>IF(H577=1,IF(E577&gt;HORAS!$C$104,E577-HORAS!$C$104),0)</f>
        <v>0</v>
      </c>
      <c r="AW577" s="67">
        <f t="shared" si="279"/>
        <v>0</v>
      </c>
      <c r="AX577" s="67">
        <f t="shared" si="280"/>
        <v>0</v>
      </c>
      <c r="AY577" s="68">
        <f>IF(AX577&lt;=HORAS!$B$115,0,IF(AX577&lt;=HORAS!$B$116,0.25,IF(AX577&lt;=HORAS!$B$117,0.5,IF(AX577&lt;=HORAS!$B$114,0.75,1))))</f>
        <v>0</v>
      </c>
      <c r="AZ577" s="67">
        <f t="shared" si="281"/>
        <v>0</v>
      </c>
      <c r="BA577" s="67"/>
    </row>
    <row r="578" spans="1:53" s="72" customFormat="1" hidden="1" x14ac:dyDescent="0.2">
      <c r="A578" s="64"/>
      <c r="B578" s="64"/>
      <c r="C578" s="61"/>
      <c r="D578" s="62"/>
      <c r="E578" s="59"/>
      <c r="F578" s="66">
        <f>IF(G578=1,0,IF(E578&gt;HORAS!$B$96,E578-HORAS!$B$96,))</f>
        <v>0</v>
      </c>
      <c r="G578" s="67">
        <f t="shared" si="255"/>
        <v>0</v>
      </c>
      <c r="H578" s="67">
        <f>IF(D578&gt;=HORAS!$B$103,1,0)</f>
        <v>0</v>
      </c>
      <c r="I578" s="68">
        <f t="shared" si="256"/>
        <v>0</v>
      </c>
      <c r="J578" s="68">
        <f>IF(I578&lt;=HORAS!$B$115,0,IF(I578&lt;=HORAS!$B$116,0.25,IF(I578&lt;=HORAS!$B$117,0.5,IF(I578&lt;=HORAS!$B$114,0.75,1))))</f>
        <v>0</v>
      </c>
      <c r="K578" s="69">
        <f>IF(G578=1,0,IF(E578&gt;HORAS!$B$97,E578-HORAS!$B$97,0))</f>
        <v>0</v>
      </c>
      <c r="L578" s="68">
        <f t="shared" si="257"/>
        <v>0</v>
      </c>
      <c r="M578" s="68">
        <f t="shared" si="258"/>
        <v>0</v>
      </c>
      <c r="N578" s="67">
        <f t="shared" si="259"/>
        <v>0</v>
      </c>
      <c r="O578" s="67">
        <f>IF(E578&lt;HORAS!$B$97,J578,0)</f>
        <v>0</v>
      </c>
      <c r="P578" s="67">
        <f t="shared" si="260"/>
        <v>0</v>
      </c>
      <c r="Q578" s="67">
        <f>IF(E578&gt;HORAS!$B$97,J578,0)</f>
        <v>0</v>
      </c>
      <c r="R578" s="67">
        <f t="shared" si="254"/>
        <v>0</v>
      </c>
      <c r="S578" s="67">
        <f t="shared" si="262"/>
        <v>0</v>
      </c>
      <c r="T578" s="67"/>
      <c r="U578" s="67">
        <f t="shared" si="263"/>
        <v>6</v>
      </c>
      <c r="V578" s="70" t="e">
        <f>VLOOKUP(C578,HORAS!$A$120:$A$137,1,FALSE)</f>
        <v>#N/A</v>
      </c>
      <c r="W578" s="67" t="b">
        <f t="shared" si="264"/>
        <v>1</v>
      </c>
      <c r="X578" s="59">
        <f t="shared" si="265"/>
        <v>0</v>
      </c>
      <c r="Y578" s="71">
        <f t="shared" si="266"/>
        <v>0</v>
      </c>
      <c r="Z578" s="71">
        <f t="shared" si="267"/>
        <v>0</v>
      </c>
      <c r="AA578" s="67">
        <f t="shared" si="268"/>
        <v>0</v>
      </c>
      <c r="AB578" s="67">
        <f t="shared" si="269"/>
        <v>0</v>
      </c>
      <c r="AC578" s="69">
        <f>IF(U578=7,IF(E578&gt;HORAS!$B$97,E578-HORAS!$B$97,0),IF(W578=FALSE,IF(E578&gt;HORAS!$B$97,E578-HORAS!$B$97,0),0))</f>
        <v>0</v>
      </c>
      <c r="AD578" s="71">
        <f t="shared" si="270"/>
        <v>0</v>
      </c>
      <c r="AE578" s="71">
        <f t="shared" si="271"/>
        <v>0</v>
      </c>
      <c r="AF578" s="68">
        <f>IF(AE578&lt;=HORAS!$B$115,0,IF(AE578&lt;=HORAS!$B$116,0.25,IF(AE578&lt;=HORAS!$B$117,0.5,IF(AE578&lt;=HORAS!$B$114,0.75,1))))</f>
        <v>0</v>
      </c>
      <c r="AG578" s="67">
        <f t="shared" si="272"/>
        <v>0</v>
      </c>
      <c r="AH578" s="67">
        <f>IF(AA578&gt;=8,IF(E578&lt;HORAS!$B$97,AF578,0),0)</f>
        <v>0</v>
      </c>
      <c r="AI578" s="67">
        <f>IF(E578&gt;=HORAS!$B$97,AF578,0)</f>
        <v>0</v>
      </c>
      <c r="AJ578" s="67">
        <f t="shared" si="261"/>
        <v>0</v>
      </c>
      <c r="AK578" s="67">
        <f t="shared" si="261"/>
        <v>0</v>
      </c>
      <c r="AL578" s="71">
        <f t="shared" si="273"/>
        <v>0</v>
      </c>
      <c r="AN578" s="59">
        <f t="shared" si="274"/>
        <v>0</v>
      </c>
      <c r="AO578" s="58">
        <f>IF(H578=1,IF(D578&lt;HORAS!$B$104,HORAS!$D$104-HORAS!$B$104,HORAS!$D$104-D578),0)</f>
        <v>0</v>
      </c>
      <c r="AP578" s="58">
        <f>IF(H578=1,IF(E578&gt;HORAS!$C$104,HORAS!$C$104,E578),0)</f>
        <v>0</v>
      </c>
      <c r="AQ578" s="58">
        <f t="shared" si="275"/>
        <v>0</v>
      </c>
      <c r="AR578" s="72">
        <f t="shared" si="276"/>
        <v>0</v>
      </c>
      <c r="AS578" s="72">
        <f t="shared" si="277"/>
        <v>0</v>
      </c>
      <c r="AT578" s="68">
        <f>IF(AS578&lt;=HORAS!$B$115,0,IF(AS578&lt;=HORAS!$B$116,0.25,IF(AS578&lt;=HORAS!$B$117,0.5,IF(AS578&lt;=HORAS!$B$114,0.75,1))))</f>
        <v>0</v>
      </c>
      <c r="AU578" s="67">
        <f t="shared" si="278"/>
        <v>0</v>
      </c>
      <c r="AV578" s="59">
        <f>IF(H578=1,IF(E578&gt;HORAS!$C$104,E578-HORAS!$C$104),0)</f>
        <v>0</v>
      </c>
      <c r="AW578" s="67">
        <f t="shared" si="279"/>
        <v>0</v>
      </c>
      <c r="AX578" s="67">
        <f t="shared" si="280"/>
        <v>0</v>
      </c>
      <c r="AY578" s="68">
        <f>IF(AX578&lt;=HORAS!$B$115,0,IF(AX578&lt;=HORAS!$B$116,0.25,IF(AX578&lt;=HORAS!$B$117,0.5,IF(AX578&lt;=HORAS!$B$114,0.75,1))))</f>
        <v>0</v>
      </c>
      <c r="AZ578" s="67">
        <f t="shared" si="281"/>
        <v>0</v>
      </c>
      <c r="BA578" s="67"/>
    </row>
    <row r="579" spans="1:53" s="72" customFormat="1" hidden="1" x14ac:dyDescent="0.2">
      <c r="A579" s="64"/>
      <c r="B579" s="64"/>
      <c r="C579" s="61"/>
      <c r="D579" s="62"/>
      <c r="E579" s="59"/>
      <c r="F579" s="66">
        <f>IF(G579=1,0,IF(E579&gt;HORAS!$B$96,E579-HORAS!$B$96,))</f>
        <v>0</v>
      </c>
      <c r="G579" s="67">
        <f t="shared" si="255"/>
        <v>0</v>
      </c>
      <c r="H579" s="67">
        <f>IF(D579&gt;=HORAS!$B$103,1,0)</f>
        <v>0</v>
      </c>
      <c r="I579" s="68">
        <f t="shared" si="256"/>
        <v>0</v>
      </c>
      <c r="J579" s="68">
        <f>IF(I579&lt;=HORAS!$B$115,0,IF(I579&lt;=HORAS!$B$116,0.25,IF(I579&lt;=HORAS!$B$117,0.5,IF(I579&lt;=HORAS!$B$114,0.75,1))))</f>
        <v>0</v>
      </c>
      <c r="K579" s="69">
        <f>IF(G579=1,0,IF(E579&gt;HORAS!$B$97,E579-HORAS!$B$97,0))</f>
        <v>0</v>
      </c>
      <c r="L579" s="68">
        <f t="shared" si="257"/>
        <v>0</v>
      </c>
      <c r="M579" s="68">
        <f t="shared" si="258"/>
        <v>0</v>
      </c>
      <c r="N579" s="67">
        <f t="shared" si="259"/>
        <v>0</v>
      </c>
      <c r="O579" s="67">
        <f>IF(E579&lt;HORAS!$B$97,J579,0)</f>
        <v>0</v>
      </c>
      <c r="P579" s="67">
        <f t="shared" si="260"/>
        <v>0</v>
      </c>
      <c r="Q579" s="67">
        <f>IF(E579&gt;HORAS!$B$97,J579,0)</f>
        <v>0</v>
      </c>
      <c r="R579" s="67">
        <f t="shared" si="254"/>
        <v>0</v>
      </c>
      <c r="S579" s="67">
        <f t="shared" si="262"/>
        <v>0</v>
      </c>
      <c r="T579" s="67"/>
      <c r="U579" s="67">
        <f t="shared" si="263"/>
        <v>6</v>
      </c>
      <c r="V579" s="70" t="e">
        <f>VLOOKUP(C579,HORAS!$A$120:$A$137,1,FALSE)</f>
        <v>#N/A</v>
      </c>
      <c r="W579" s="67" t="b">
        <f t="shared" si="264"/>
        <v>1</v>
      </c>
      <c r="X579" s="59">
        <f t="shared" si="265"/>
        <v>0</v>
      </c>
      <c r="Y579" s="71">
        <f t="shared" si="266"/>
        <v>0</v>
      </c>
      <c r="Z579" s="71">
        <f t="shared" si="267"/>
        <v>0</v>
      </c>
      <c r="AA579" s="67">
        <f t="shared" si="268"/>
        <v>0</v>
      </c>
      <c r="AB579" s="67">
        <f t="shared" si="269"/>
        <v>0</v>
      </c>
      <c r="AC579" s="69">
        <f>IF(U579=7,IF(E579&gt;HORAS!$B$97,E579-HORAS!$B$97,0),IF(W579=FALSE,IF(E579&gt;HORAS!$B$97,E579-HORAS!$B$97,0),0))</f>
        <v>0</v>
      </c>
      <c r="AD579" s="71">
        <f t="shared" si="270"/>
        <v>0</v>
      </c>
      <c r="AE579" s="71">
        <f t="shared" si="271"/>
        <v>0</v>
      </c>
      <c r="AF579" s="68">
        <f>IF(AE579&lt;=HORAS!$B$115,0,IF(AE579&lt;=HORAS!$B$116,0.25,IF(AE579&lt;=HORAS!$B$117,0.5,IF(AE579&lt;=HORAS!$B$114,0.75,1))))</f>
        <v>0</v>
      </c>
      <c r="AG579" s="67">
        <f t="shared" si="272"/>
        <v>0</v>
      </c>
      <c r="AH579" s="67">
        <f>IF(AA579&gt;=8,IF(E579&lt;HORAS!$B$97,AF579,0),0)</f>
        <v>0</v>
      </c>
      <c r="AI579" s="67">
        <f>IF(E579&gt;=HORAS!$B$97,AF579,0)</f>
        <v>0</v>
      </c>
      <c r="AJ579" s="67">
        <f t="shared" si="261"/>
        <v>0</v>
      </c>
      <c r="AK579" s="67">
        <f t="shared" si="261"/>
        <v>0</v>
      </c>
      <c r="AL579" s="71">
        <f t="shared" si="273"/>
        <v>0</v>
      </c>
      <c r="AN579" s="59">
        <f t="shared" si="274"/>
        <v>0</v>
      </c>
      <c r="AO579" s="58">
        <f>IF(H579=1,IF(D579&lt;HORAS!$B$104,HORAS!$D$104-HORAS!$B$104,HORAS!$D$104-D579),0)</f>
        <v>0</v>
      </c>
      <c r="AP579" s="58">
        <f>IF(H579=1,IF(E579&gt;HORAS!$C$104,HORAS!$C$104,E579),0)</f>
        <v>0</v>
      </c>
      <c r="AQ579" s="58">
        <f t="shared" si="275"/>
        <v>0</v>
      </c>
      <c r="AR579" s="72">
        <f t="shared" si="276"/>
        <v>0</v>
      </c>
      <c r="AS579" s="72">
        <f t="shared" si="277"/>
        <v>0</v>
      </c>
      <c r="AT579" s="68">
        <f>IF(AS579&lt;=HORAS!$B$115,0,IF(AS579&lt;=HORAS!$B$116,0.25,IF(AS579&lt;=HORAS!$B$117,0.5,IF(AS579&lt;=HORAS!$B$114,0.75,1))))</f>
        <v>0</v>
      </c>
      <c r="AU579" s="67">
        <f t="shared" si="278"/>
        <v>0</v>
      </c>
      <c r="AV579" s="59">
        <f>IF(H579=1,IF(E579&gt;HORAS!$C$104,E579-HORAS!$C$104),0)</f>
        <v>0</v>
      </c>
      <c r="AW579" s="67">
        <f t="shared" si="279"/>
        <v>0</v>
      </c>
      <c r="AX579" s="67">
        <f t="shared" si="280"/>
        <v>0</v>
      </c>
      <c r="AY579" s="68">
        <f>IF(AX579&lt;=HORAS!$B$115,0,IF(AX579&lt;=HORAS!$B$116,0.25,IF(AX579&lt;=HORAS!$B$117,0.5,IF(AX579&lt;=HORAS!$B$114,0.75,1))))</f>
        <v>0</v>
      </c>
      <c r="AZ579" s="67">
        <f t="shared" si="281"/>
        <v>0</v>
      </c>
      <c r="BA579" s="67"/>
    </row>
    <row r="580" spans="1:53" s="72" customFormat="1" hidden="1" x14ac:dyDescent="0.2">
      <c r="A580" s="64"/>
      <c r="B580" s="64"/>
      <c r="C580" s="61"/>
      <c r="D580" s="62"/>
      <c r="E580" s="59"/>
      <c r="F580" s="66">
        <f>IF(G580=1,0,IF(E580&gt;HORAS!$B$96,E580-HORAS!$B$96,))</f>
        <v>0</v>
      </c>
      <c r="G580" s="67">
        <f t="shared" si="255"/>
        <v>0</v>
      </c>
      <c r="H580" s="67">
        <f>IF(D580&gt;=HORAS!$B$103,1,0)</f>
        <v>0</v>
      </c>
      <c r="I580" s="68">
        <f t="shared" si="256"/>
        <v>0</v>
      </c>
      <c r="J580" s="68">
        <f>IF(I580&lt;=HORAS!$B$115,0,IF(I580&lt;=HORAS!$B$116,0.25,IF(I580&lt;=HORAS!$B$117,0.5,IF(I580&lt;=HORAS!$B$114,0.75,1))))</f>
        <v>0</v>
      </c>
      <c r="K580" s="69">
        <f>IF(G580=1,0,IF(E580&gt;HORAS!$B$97,E580-HORAS!$B$97,0))</f>
        <v>0</v>
      </c>
      <c r="L580" s="68">
        <f t="shared" si="257"/>
        <v>0</v>
      </c>
      <c r="M580" s="68">
        <f t="shared" si="258"/>
        <v>0</v>
      </c>
      <c r="N580" s="67">
        <f t="shared" si="259"/>
        <v>0</v>
      </c>
      <c r="O580" s="67">
        <f>IF(E580&lt;HORAS!$B$97,J580,0)</f>
        <v>0</v>
      </c>
      <c r="P580" s="67">
        <f t="shared" si="260"/>
        <v>0</v>
      </c>
      <c r="Q580" s="67">
        <f>IF(E580&gt;HORAS!$B$97,J580,0)</f>
        <v>0</v>
      </c>
      <c r="R580" s="67">
        <f t="shared" ref="R580:R643" si="282">N580+O580</f>
        <v>0</v>
      </c>
      <c r="S580" s="67">
        <f t="shared" si="262"/>
        <v>0</v>
      </c>
      <c r="T580" s="67"/>
      <c r="U580" s="67">
        <f t="shared" si="263"/>
        <v>6</v>
      </c>
      <c r="V580" s="70" t="e">
        <f>VLOOKUP(C580,HORAS!$A$120:$A$137,1,FALSE)</f>
        <v>#N/A</v>
      </c>
      <c r="W580" s="67" t="b">
        <f t="shared" si="264"/>
        <v>1</v>
      </c>
      <c r="X580" s="59">
        <f t="shared" si="265"/>
        <v>0</v>
      </c>
      <c r="Y580" s="71">
        <f t="shared" si="266"/>
        <v>0</v>
      </c>
      <c r="Z580" s="71">
        <f t="shared" si="267"/>
        <v>0</v>
      </c>
      <c r="AA580" s="67">
        <f t="shared" si="268"/>
        <v>0</v>
      </c>
      <c r="AB580" s="67">
        <f t="shared" si="269"/>
        <v>0</v>
      </c>
      <c r="AC580" s="69">
        <f>IF(U580=7,IF(E580&gt;HORAS!$B$97,E580-HORAS!$B$97,0),IF(W580=FALSE,IF(E580&gt;HORAS!$B$97,E580-HORAS!$B$97,0),0))</f>
        <v>0</v>
      </c>
      <c r="AD580" s="71">
        <f t="shared" si="270"/>
        <v>0</v>
      </c>
      <c r="AE580" s="71">
        <f t="shared" si="271"/>
        <v>0</v>
      </c>
      <c r="AF580" s="68">
        <f>IF(AE580&lt;=HORAS!$B$115,0,IF(AE580&lt;=HORAS!$B$116,0.25,IF(AE580&lt;=HORAS!$B$117,0.5,IF(AE580&lt;=HORAS!$B$114,0.75,1))))</f>
        <v>0</v>
      </c>
      <c r="AG580" s="67">
        <f t="shared" si="272"/>
        <v>0</v>
      </c>
      <c r="AH580" s="67">
        <f>IF(AA580&gt;=8,IF(E580&lt;HORAS!$B$97,AF580,0),0)</f>
        <v>0</v>
      </c>
      <c r="AI580" s="67">
        <f>IF(E580&gt;=HORAS!$B$97,AF580,0)</f>
        <v>0</v>
      </c>
      <c r="AJ580" s="67">
        <f t="shared" si="261"/>
        <v>0</v>
      </c>
      <c r="AK580" s="67">
        <f t="shared" si="261"/>
        <v>0</v>
      </c>
      <c r="AL580" s="71">
        <f t="shared" si="273"/>
        <v>0</v>
      </c>
      <c r="AN580" s="59">
        <f t="shared" si="274"/>
        <v>0</v>
      </c>
      <c r="AO580" s="58">
        <f>IF(H580=1,IF(D580&lt;HORAS!$B$104,HORAS!$D$104-HORAS!$B$104,HORAS!$D$104-D580),0)</f>
        <v>0</v>
      </c>
      <c r="AP580" s="58">
        <f>IF(H580=1,IF(E580&gt;HORAS!$C$104,HORAS!$C$104,E580),0)</f>
        <v>0</v>
      </c>
      <c r="AQ580" s="58">
        <f t="shared" si="275"/>
        <v>0</v>
      </c>
      <c r="AR580" s="72">
        <f t="shared" si="276"/>
        <v>0</v>
      </c>
      <c r="AS580" s="72">
        <f t="shared" si="277"/>
        <v>0</v>
      </c>
      <c r="AT580" s="68">
        <f>IF(AS580&lt;=HORAS!$B$115,0,IF(AS580&lt;=HORAS!$B$116,0.25,IF(AS580&lt;=HORAS!$B$117,0.5,IF(AS580&lt;=HORAS!$B$114,0.75,1))))</f>
        <v>0</v>
      </c>
      <c r="AU580" s="67">
        <f t="shared" si="278"/>
        <v>0</v>
      </c>
      <c r="AV580" s="59">
        <f>IF(H580=1,IF(E580&gt;HORAS!$C$104,E580-HORAS!$C$104),0)</f>
        <v>0</v>
      </c>
      <c r="AW580" s="67">
        <f t="shared" si="279"/>
        <v>0</v>
      </c>
      <c r="AX580" s="67">
        <f t="shared" si="280"/>
        <v>0</v>
      </c>
      <c r="AY580" s="68">
        <f>IF(AX580&lt;=HORAS!$B$115,0,IF(AX580&lt;=HORAS!$B$116,0.25,IF(AX580&lt;=HORAS!$B$117,0.5,IF(AX580&lt;=HORAS!$B$114,0.75,1))))</f>
        <v>0</v>
      </c>
      <c r="AZ580" s="67">
        <f t="shared" si="281"/>
        <v>0</v>
      </c>
      <c r="BA580" s="67"/>
    </row>
    <row r="581" spans="1:53" s="72" customFormat="1" hidden="1" x14ac:dyDescent="0.2">
      <c r="A581" s="64"/>
      <c r="B581" s="64"/>
      <c r="C581" s="61"/>
      <c r="D581" s="62"/>
      <c r="E581" s="63"/>
      <c r="F581" s="66">
        <f>IF(G581=1,0,IF(E581&gt;HORAS!$B$96,E581-HORAS!$B$96,))</f>
        <v>0</v>
      </c>
      <c r="G581" s="67">
        <f t="shared" si="255"/>
        <v>0</v>
      </c>
      <c r="H581" s="67">
        <f>IF(D581&gt;=HORAS!$B$103,1,0)</f>
        <v>0</v>
      </c>
      <c r="I581" s="68">
        <f t="shared" si="256"/>
        <v>0</v>
      </c>
      <c r="J581" s="68">
        <f>IF(I581&lt;=HORAS!$B$115,0,IF(I581&lt;=HORAS!$B$116,0.25,IF(I581&lt;=HORAS!$B$117,0.5,IF(I581&lt;=HORAS!$B$114,0.75,1))))</f>
        <v>0</v>
      </c>
      <c r="K581" s="69">
        <f>IF(G581=1,0,IF(E581&gt;HORAS!$B$97,E581-HORAS!$B$97,0))</f>
        <v>0</v>
      </c>
      <c r="L581" s="68">
        <f t="shared" si="257"/>
        <v>0</v>
      </c>
      <c r="M581" s="68">
        <f t="shared" si="258"/>
        <v>0</v>
      </c>
      <c r="N581" s="67">
        <f t="shared" si="259"/>
        <v>0</v>
      </c>
      <c r="O581" s="67">
        <f>IF(E581&lt;HORAS!$B$97,J581,0)</f>
        <v>0</v>
      </c>
      <c r="P581" s="67">
        <f t="shared" si="260"/>
        <v>0</v>
      </c>
      <c r="Q581" s="67">
        <f>IF(E581&gt;HORAS!$B$97,J581,0)</f>
        <v>0</v>
      </c>
      <c r="R581" s="67">
        <f t="shared" si="282"/>
        <v>0</v>
      </c>
      <c r="S581" s="67">
        <f t="shared" si="262"/>
        <v>0</v>
      </c>
      <c r="T581" s="67"/>
      <c r="U581" s="67">
        <f t="shared" si="263"/>
        <v>6</v>
      </c>
      <c r="V581" s="70" t="e">
        <f>VLOOKUP(C581,HORAS!$A$120:$A$137,1,FALSE)</f>
        <v>#N/A</v>
      </c>
      <c r="W581" s="67" t="b">
        <f t="shared" si="264"/>
        <v>1</v>
      </c>
      <c r="X581" s="59">
        <f t="shared" si="265"/>
        <v>0</v>
      </c>
      <c r="Y581" s="71">
        <f t="shared" si="266"/>
        <v>0</v>
      </c>
      <c r="Z581" s="71">
        <f t="shared" si="267"/>
        <v>0</v>
      </c>
      <c r="AA581" s="67">
        <f t="shared" si="268"/>
        <v>0</v>
      </c>
      <c r="AB581" s="67">
        <f t="shared" si="269"/>
        <v>0</v>
      </c>
      <c r="AC581" s="69">
        <f>IF(U581=7,IF(E581&gt;HORAS!$B$97,E581-HORAS!$B$97,0),IF(W581=FALSE,IF(E581&gt;HORAS!$B$97,E581-HORAS!$B$97,0),0))</f>
        <v>0</v>
      </c>
      <c r="AD581" s="71">
        <f t="shared" si="270"/>
        <v>0</v>
      </c>
      <c r="AE581" s="71">
        <f t="shared" si="271"/>
        <v>0</v>
      </c>
      <c r="AF581" s="68">
        <f>IF(AE581&lt;=HORAS!$B$115,0,IF(AE581&lt;=HORAS!$B$116,0.25,IF(AE581&lt;=HORAS!$B$117,0.5,IF(AE581&lt;=HORAS!$B$114,0.75,1))))</f>
        <v>0</v>
      </c>
      <c r="AG581" s="67">
        <f t="shared" si="272"/>
        <v>0</v>
      </c>
      <c r="AH581" s="67">
        <f>IF(AA581&gt;=8,IF(E581&lt;HORAS!$B$97,AF581,0),0)</f>
        <v>0</v>
      </c>
      <c r="AI581" s="67">
        <f>IF(E581&gt;=HORAS!$B$97,AF581,0)</f>
        <v>0</v>
      </c>
      <c r="AJ581" s="67">
        <f t="shared" si="261"/>
        <v>0</v>
      </c>
      <c r="AK581" s="67">
        <f t="shared" si="261"/>
        <v>0</v>
      </c>
      <c r="AL581" s="71">
        <f t="shared" si="273"/>
        <v>0</v>
      </c>
      <c r="AN581" s="59">
        <f t="shared" si="274"/>
        <v>0</v>
      </c>
      <c r="AO581" s="58">
        <f>IF(H581=1,IF(D581&lt;HORAS!$B$104,HORAS!$D$104-HORAS!$B$104,HORAS!$D$104-D581),0)</f>
        <v>0</v>
      </c>
      <c r="AP581" s="58">
        <f>IF(H581=1,IF(E581&gt;HORAS!$C$104,HORAS!$C$104,E581),0)</f>
        <v>0</v>
      </c>
      <c r="AQ581" s="58">
        <f t="shared" si="275"/>
        <v>0</v>
      </c>
      <c r="AR581" s="72">
        <f t="shared" si="276"/>
        <v>0</v>
      </c>
      <c r="AS581" s="72">
        <f t="shared" si="277"/>
        <v>0</v>
      </c>
      <c r="AT581" s="68">
        <f>IF(AS581&lt;=HORAS!$B$115,0,IF(AS581&lt;=HORAS!$B$116,0.25,IF(AS581&lt;=HORAS!$B$117,0.5,IF(AS581&lt;=HORAS!$B$114,0.75,1))))</f>
        <v>0</v>
      </c>
      <c r="AU581" s="67">
        <f t="shared" si="278"/>
        <v>0</v>
      </c>
      <c r="AV581" s="59">
        <f>IF(H581=1,IF(E581&gt;HORAS!$C$104,E581-HORAS!$C$104),0)</f>
        <v>0</v>
      </c>
      <c r="AW581" s="67">
        <f t="shared" si="279"/>
        <v>0</v>
      </c>
      <c r="AX581" s="67">
        <f t="shared" si="280"/>
        <v>0</v>
      </c>
      <c r="AY581" s="68">
        <f>IF(AX581&lt;=HORAS!$B$115,0,IF(AX581&lt;=HORAS!$B$116,0.25,IF(AX581&lt;=HORAS!$B$117,0.5,IF(AX581&lt;=HORAS!$B$114,0.75,1))))</f>
        <v>0</v>
      </c>
      <c r="AZ581" s="67">
        <f t="shared" si="281"/>
        <v>0</v>
      </c>
      <c r="BA581" s="67"/>
    </row>
    <row r="582" spans="1:53" s="72" customFormat="1" hidden="1" x14ac:dyDescent="0.2">
      <c r="A582" s="64"/>
      <c r="B582" s="64"/>
      <c r="C582" s="61"/>
      <c r="D582" s="62"/>
      <c r="E582" s="64"/>
      <c r="F582" s="66">
        <f>IF(G582=1,0,IF(E582&gt;HORAS!$B$96,E582-HORAS!$B$96,))</f>
        <v>0</v>
      </c>
      <c r="G582" s="67">
        <f t="shared" si="255"/>
        <v>0</v>
      </c>
      <c r="H582" s="67">
        <f>IF(D582&gt;=HORAS!$B$103,1,0)</f>
        <v>0</v>
      </c>
      <c r="I582" s="68">
        <f t="shared" si="256"/>
        <v>0</v>
      </c>
      <c r="J582" s="68">
        <f>IF(I582&lt;=HORAS!$B$115,0,IF(I582&lt;=HORAS!$B$116,0.25,IF(I582&lt;=HORAS!$B$117,0.5,IF(I582&lt;=HORAS!$B$114,0.75,1))))</f>
        <v>0</v>
      </c>
      <c r="K582" s="69">
        <f>IF(G582=1,0,IF(E582&gt;HORAS!$B$97,E582-HORAS!$B$97,0))</f>
        <v>0</v>
      </c>
      <c r="L582" s="68">
        <f t="shared" si="257"/>
        <v>0</v>
      </c>
      <c r="M582" s="68">
        <f t="shared" si="258"/>
        <v>0</v>
      </c>
      <c r="N582" s="67">
        <f t="shared" si="259"/>
        <v>0</v>
      </c>
      <c r="O582" s="67">
        <f>IF(E582&lt;HORAS!$B$97,J582,0)</f>
        <v>0</v>
      </c>
      <c r="P582" s="67">
        <f t="shared" si="260"/>
        <v>0</v>
      </c>
      <c r="Q582" s="67">
        <f>IF(E582&gt;HORAS!$B$97,J582,0)</f>
        <v>0</v>
      </c>
      <c r="R582" s="67">
        <f t="shared" si="282"/>
        <v>0</v>
      </c>
      <c r="S582" s="67">
        <f t="shared" si="262"/>
        <v>0</v>
      </c>
      <c r="T582" s="67"/>
      <c r="U582" s="67">
        <f t="shared" si="263"/>
        <v>6</v>
      </c>
      <c r="V582" s="70" t="e">
        <f>VLOOKUP(C582,HORAS!$A$120:$A$137,1,FALSE)</f>
        <v>#N/A</v>
      </c>
      <c r="W582" s="67" t="b">
        <f t="shared" si="264"/>
        <v>1</v>
      </c>
      <c r="X582" s="59">
        <f t="shared" si="265"/>
        <v>0</v>
      </c>
      <c r="Y582" s="71">
        <f t="shared" si="266"/>
        <v>0</v>
      </c>
      <c r="Z582" s="71">
        <f t="shared" si="267"/>
        <v>0</v>
      </c>
      <c r="AA582" s="67">
        <f t="shared" si="268"/>
        <v>0</v>
      </c>
      <c r="AB582" s="67">
        <f t="shared" si="269"/>
        <v>0</v>
      </c>
      <c r="AC582" s="69">
        <f>IF(U582=7,IF(E582&gt;HORAS!$B$97,E582-HORAS!$B$97,0),IF(W582=FALSE,IF(E582&gt;HORAS!$B$97,E582-HORAS!$B$97,0),0))</f>
        <v>0</v>
      </c>
      <c r="AD582" s="71">
        <f t="shared" si="270"/>
        <v>0</v>
      </c>
      <c r="AE582" s="71">
        <f t="shared" si="271"/>
        <v>0</v>
      </c>
      <c r="AF582" s="68">
        <f>IF(AE582&lt;=HORAS!$B$115,0,IF(AE582&lt;=HORAS!$B$116,0.25,IF(AE582&lt;=HORAS!$B$117,0.5,IF(AE582&lt;=HORAS!$B$114,0.75,1))))</f>
        <v>0</v>
      </c>
      <c r="AG582" s="67">
        <f t="shared" si="272"/>
        <v>0</v>
      </c>
      <c r="AH582" s="67">
        <f>IF(AA582&gt;=8,IF(E582&lt;HORAS!$B$97,AF582,0),0)</f>
        <v>0</v>
      </c>
      <c r="AI582" s="67">
        <f>IF(E582&gt;=HORAS!$B$97,AF582,0)</f>
        <v>0</v>
      </c>
      <c r="AJ582" s="67">
        <f t="shared" si="261"/>
        <v>0</v>
      </c>
      <c r="AK582" s="67">
        <f t="shared" si="261"/>
        <v>0</v>
      </c>
      <c r="AL582" s="71">
        <f t="shared" si="273"/>
        <v>0</v>
      </c>
      <c r="AN582" s="59">
        <f t="shared" si="274"/>
        <v>0</v>
      </c>
      <c r="AO582" s="58">
        <f>IF(H582=1,IF(D582&lt;HORAS!$B$104,HORAS!$D$104-HORAS!$B$104,HORAS!$D$104-D582),0)</f>
        <v>0</v>
      </c>
      <c r="AP582" s="58">
        <f>IF(H582=1,IF(E582&gt;HORAS!$C$104,HORAS!$C$104,E582),0)</f>
        <v>0</v>
      </c>
      <c r="AQ582" s="58">
        <f t="shared" si="275"/>
        <v>0</v>
      </c>
      <c r="AR582" s="72">
        <f t="shared" si="276"/>
        <v>0</v>
      </c>
      <c r="AS582" s="72">
        <f t="shared" si="277"/>
        <v>0</v>
      </c>
      <c r="AT582" s="68">
        <f>IF(AS582&lt;=HORAS!$B$115,0,IF(AS582&lt;=HORAS!$B$116,0.25,IF(AS582&lt;=HORAS!$B$117,0.5,IF(AS582&lt;=HORAS!$B$114,0.75,1))))</f>
        <v>0</v>
      </c>
      <c r="AU582" s="67">
        <f t="shared" si="278"/>
        <v>0</v>
      </c>
      <c r="AV582" s="59">
        <f>IF(H582=1,IF(E582&gt;HORAS!$C$104,E582-HORAS!$C$104),0)</f>
        <v>0</v>
      </c>
      <c r="AW582" s="67">
        <f t="shared" si="279"/>
        <v>0</v>
      </c>
      <c r="AX582" s="67">
        <f t="shared" si="280"/>
        <v>0</v>
      </c>
      <c r="AY582" s="68">
        <f>IF(AX582&lt;=HORAS!$B$115,0,IF(AX582&lt;=HORAS!$B$116,0.25,IF(AX582&lt;=HORAS!$B$117,0.5,IF(AX582&lt;=HORAS!$B$114,0.75,1))))</f>
        <v>0</v>
      </c>
      <c r="AZ582" s="67">
        <f t="shared" si="281"/>
        <v>0</v>
      </c>
      <c r="BA582" s="67"/>
    </row>
    <row r="583" spans="1:53" s="72" customFormat="1" hidden="1" x14ac:dyDescent="0.2">
      <c r="A583" s="64"/>
      <c r="B583" s="64"/>
      <c r="C583" s="61"/>
      <c r="D583" s="62"/>
      <c r="E583" s="59"/>
      <c r="F583" s="66">
        <f>IF(G583=1,0,IF(E583&gt;HORAS!$B$96,E583-HORAS!$B$96,))</f>
        <v>0</v>
      </c>
      <c r="G583" s="67">
        <f t="shared" si="255"/>
        <v>0</v>
      </c>
      <c r="H583" s="67">
        <f>IF(D583&gt;=HORAS!$B$103,1,0)</f>
        <v>0</v>
      </c>
      <c r="I583" s="68">
        <f t="shared" si="256"/>
        <v>0</v>
      </c>
      <c r="J583" s="68">
        <f>IF(I583&lt;=HORAS!$B$115,0,IF(I583&lt;=HORAS!$B$116,0.25,IF(I583&lt;=HORAS!$B$117,0.5,IF(I583&lt;=HORAS!$B$114,0.75,1))))</f>
        <v>0</v>
      </c>
      <c r="K583" s="69">
        <f>IF(G583=1,0,IF(E583&gt;HORAS!$B$97,E583-HORAS!$B$97,0))</f>
        <v>0</v>
      </c>
      <c r="L583" s="68">
        <f t="shared" si="257"/>
        <v>0</v>
      </c>
      <c r="M583" s="68">
        <f t="shared" si="258"/>
        <v>0</v>
      </c>
      <c r="N583" s="67">
        <f t="shared" si="259"/>
        <v>0</v>
      </c>
      <c r="O583" s="67">
        <f>IF(E583&lt;HORAS!$B$97,J583,0)</f>
        <v>0</v>
      </c>
      <c r="P583" s="67">
        <f t="shared" si="260"/>
        <v>0</v>
      </c>
      <c r="Q583" s="67">
        <f>IF(E583&gt;HORAS!$B$97,J583,0)</f>
        <v>0</v>
      </c>
      <c r="R583" s="67">
        <f t="shared" si="282"/>
        <v>0</v>
      </c>
      <c r="S583" s="67">
        <f t="shared" si="262"/>
        <v>0</v>
      </c>
      <c r="T583" s="67"/>
      <c r="U583" s="67">
        <f t="shared" si="263"/>
        <v>6</v>
      </c>
      <c r="V583" s="70" t="e">
        <f>VLOOKUP(C583,HORAS!$A$120:$A$137,1,FALSE)</f>
        <v>#N/A</v>
      </c>
      <c r="W583" s="67" t="b">
        <f t="shared" si="264"/>
        <v>1</v>
      </c>
      <c r="X583" s="59">
        <f t="shared" si="265"/>
        <v>0</v>
      </c>
      <c r="Y583" s="71">
        <f t="shared" si="266"/>
        <v>0</v>
      </c>
      <c r="Z583" s="71">
        <f t="shared" si="267"/>
        <v>0</v>
      </c>
      <c r="AA583" s="67">
        <f t="shared" si="268"/>
        <v>0</v>
      </c>
      <c r="AB583" s="67">
        <f t="shared" si="269"/>
        <v>0</v>
      </c>
      <c r="AC583" s="69">
        <f>IF(U583=7,IF(E583&gt;HORAS!$B$97,E583-HORAS!$B$97,0),IF(W583=FALSE,IF(E583&gt;HORAS!$B$97,E583-HORAS!$B$97,0),0))</f>
        <v>0</v>
      </c>
      <c r="AD583" s="71">
        <f t="shared" si="270"/>
        <v>0</v>
      </c>
      <c r="AE583" s="71">
        <f t="shared" si="271"/>
        <v>0</v>
      </c>
      <c r="AF583" s="68">
        <f>IF(AE583&lt;=HORAS!$B$115,0,IF(AE583&lt;=HORAS!$B$116,0.25,IF(AE583&lt;=HORAS!$B$117,0.5,IF(AE583&lt;=HORAS!$B$114,0.75,1))))</f>
        <v>0</v>
      </c>
      <c r="AG583" s="67">
        <f t="shared" si="272"/>
        <v>0</v>
      </c>
      <c r="AH583" s="67">
        <f>IF(AA583&gt;=8,IF(E583&lt;HORAS!$B$97,AF583,0),0)</f>
        <v>0</v>
      </c>
      <c r="AI583" s="67">
        <f>IF(E583&gt;=HORAS!$B$97,AF583,0)</f>
        <v>0</v>
      </c>
      <c r="AJ583" s="67">
        <f t="shared" si="261"/>
        <v>0</v>
      </c>
      <c r="AK583" s="67">
        <f t="shared" si="261"/>
        <v>0</v>
      </c>
      <c r="AL583" s="71">
        <f t="shared" si="273"/>
        <v>0</v>
      </c>
      <c r="AN583" s="59">
        <f t="shared" si="274"/>
        <v>0</v>
      </c>
      <c r="AO583" s="58">
        <f>IF(H583=1,IF(D583&lt;HORAS!$B$104,HORAS!$D$104-HORAS!$B$104,HORAS!$D$104-D583),0)</f>
        <v>0</v>
      </c>
      <c r="AP583" s="58">
        <f>IF(H583=1,IF(E583&gt;HORAS!$C$104,HORAS!$C$104,E583),0)</f>
        <v>0</v>
      </c>
      <c r="AQ583" s="58">
        <f t="shared" si="275"/>
        <v>0</v>
      </c>
      <c r="AR583" s="72">
        <f t="shared" si="276"/>
        <v>0</v>
      </c>
      <c r="AS583" s="72">
        <f t="shared" si="277"/>
        <v>0</v>
      </c>
      <c r="AT583" s="68">
        <f>IF(AS583&lt;=HORAS!$B$115,0,IF(AS583&lt;=HORAS!$B$116,0.25,IF(AS583&lt;=HORAS!$B$117,0.5,IF(AS583&lt;=HORAS!$B$114,0.75,1))))</f>
        <v>0</v>
      </c>
      <c r="AU583" s="67">
        <f t="shared" si="278"/>
        <v>0</v>
      </c>
      <c r="AV583" s="59">
        <f>IF(H583=1,IF(E583&gt;HORAS!$C$104,E583-HORAS!$C$104),0)</f>
        <v>0</v>
      </c>
      <c r="AW583" s="67">
        <f t="shared" si="279"/>
        <v>0</v>
      </c>
      <c r="AX583" s="67">
        <f t="shared" si="280"/>
        <v>0</v>
      </c>
      <c r="AY583" s="68">
        <f>IF(AX583&lt;=HORAS!$B$115,0,IF(AX583&lt;=HORAS!$B$116,0.25,IF(AX583&lt;=HORAS!$B$117,0.5,IF(AX583&lt;=HORAS!$B$114,0.75,1))))</f>
        <v>0</v>
      </c>
      <c r="AZ583" s="67">
        <f t="shared" si="281"/>
        <v>0</v>
      </c>
      <c r="BA583" s="67"/>
    </row>
    <row r="584" spans="1:53" s="72" customFormat="1" hidden="1" x14ac:dyDescent="0.2">
      <c r="A584" s="64"/>
      <c r="B584" s="64"/>
      <c r="C584" s="61"/>
      <c r="D584" s="62"/>
      <c r="E584" s="59"/>
      <c r="F584" s="66">
        <f>IF(G584=1,0,IF(E584&gt;HORAS!$B$96,E584-HORAS!$B$96,))</f>
        <v>0</v>
      </c>
      <c r="G584" s="67">
        <f t="shared" si="255"/>
        <v>0</v>
      </c>
      <c r="H584" s="67">
        <f>IF(D584&gt;=HORAS!$B$103,1,0)</f>
        <v>0</v>
      </c>
      <c r="I584" s="68">
        <f t="shared" si="256"/>
        <v>0</v>
      </c>
      <c r="J584" s="68">
        <f>IF(I584&lt;=HORAS!$B$115,0,IF(I584&lt;=HORAS!$B$116,0.25,IF(I584&lt;=HORAS!$B$117,0.5,IF(I584&lt;=HORAS!$B$114,0.75,1))))</f>
        <v>0</v>
      </c>
      <c r="K584" s="69">
        <f>IF(G584=1,0,IF(E584&gt;HORAS!$B$97,E584-HORAS!$B$97,0))</f>
        <v>0</v>
      </c>
      <c r="L584" s="68">
        <f t="shared" si="257"/>
        <v>0</v>
      </c>
      <c r="M584" s="68">
        <f t="shared" si="258"/>
        <v>0</v>
      </c>
      <c r="N584" s="67">
        <f t="shared" si="259"/>
        <v>0</v>
      </c>
      <c r="O584" s="67">
        <f>IF(E584&lt;HORAS!$B$97,J584,0)</f>
        <v>0</v>
      </c>
      <c r="P584" s="67">
        <f t="shared" si="260"/>
        <v>0</v>
      </c>
      <c r="Q584" s="67">
        <f>IF(E584&gt;HORAS!$B$97,J584,0)</f>
        <v>0</v>
      </c>
      <c r="R584" s="67">
        <f t="shared" si="282"/>
        <v>0</v>
      </c>
      <c r="S584" s="67">
        <f t="shared" si="262"/>
        <v>0</v>
      </c>
      <c r="T584" s="67"/>
      <c r="U584" s="67">
        <f t="shared" si="263"/>
        <v>6</v>
      </c>
      <c r="V584" s="70" t="e">
        <f>VLOOKUP(C584,HORAS!$A$120:$A$137,1,FALSE)</f>
        <v>#N/A</v>
      </c>
      <c r="W584" s="67" t="b">
        <f t="shared" si="264"/>
        <v>1</v>
      </c>
      <c r="X584" s="59">
        <f t="shared" si="265"/>
        <v>0</v>
      </c>
      <c r="Y584" s="71">
        <f t="shared" si="266"/>
        <v>0</v>
      </c>
      <c r="Z584" s="71">
        <f t="shared" si="267"/>
        <v>0</v>
      </c>
      <c r="AA584" s="67">
        <f t="shared" si="268"/>
        <v>0</v>
      </c>
      <c r="AB584" s="67">
        <f t="shared" si="269"/>
        <v>0</v>
      </c>
      <c r="AC584" s="69">
        <f>IF(U584=7,IF(E584&gt;HORAS!$B$97,E584-HORAS!$B$97,0),IF(W584=FALSE,IF(E584&gt;HORAS!$B$97,E584-HORAS!$B$97,0),0))</f>
        <v>0</v>
      </c>
      <c r="AD584" s="71">
        <f t="shared" si="270"/>
        <v>0</v>
      </c>
      <c r="AE584" s="71">
        <f t="shared" si="271"/>
        <v>0</v>
      </c>
      <c r="AF584" s="68">
        <f>IF(AE584&lt;=HORAS!$B$115,0,IF(AE584&lt;=HORAS!$B$116,0.25,IF(AE584&lt;=HORAS!$B$117,0.5,IF(AE584&lt;=HORAS!$B$114,0.75,1))))</f>
        <v>0</v>
      </c>
      <c r="AG584" s="67">
        <f t="shared" si="272"/>
        <v>0</v>
      </c>
      <c r="AH584" s="67">
        <f>IF(AA584&gt;=8,IF(E584&lt;HORAS!$B$97,AF584,0),0)</f>
        <v>0</v>
      </c>
      <c r="AI584" s="67">
        <f>IF(E584&gt;=HORAS!$B$97,AF584,0)</f>
        <v>0</v>
      </c>
      <c r="AJ584" s="67">
        <f t="shared" si="261"/>
        <v>0</v>
      </c>
      <c r="AK584" s="67">
        <f t="shared" si="261"/>
        <v>0</v>
      </c>
      <c r="AL584" s="71">
        <f t="shared" si="273"/>
        <v>0</v>
      </c>
      <c r="AN584" s="59">
        <f t="shared" si="274"/>
        <v>0</v>
      </c>
      <c r="AO584" s="58">
        <f>IF(H584=1,IF(D584&lt;HORAS!$B$104,HORAS!$D$104-HORAS!$B$104,HORAS!$D$104-D584),0)</f>
        <v>0</v>
      </c>
      <c r="AP584" s="58">
        <f>IF(H584=1,IF(E584&gt;HORAS!$C$104,HORAS!$C$104,E584),0)</f>
        <v>0</v>
      </c>
      <c r="AQ584" s="58">
        <f t="shared" si="275"/>
        <v>0</v>
      </c>
      <c r="AR584" s="72">
        <f t="shared" si="276"/>
        <v>0</v>
      </c>
      <c r="AS584" s="72">
        <f t="shared" si="277"/>
        <v>0</v>
      </c>
      <c r="AT584" s="68">
        <f>IF(AS584&lt;=HORAS!$B$115,0,IF(AS584&lt;=HORAS!$B$116,0.25,IF(AS584&lt;=HORAS!$B$117,0.5,IF(AS584&lt;=HORAS!$B$114,0.75,1))))</f>
        <v>0</v>
      </c>
      <c r="AU584" s="67">
        <f t="shared" si="278"/>
        <v>0</v>
      </c>
      <c r="AV584" s="59">
        <f>IF(H584=1,IF(E584&gt;HORAS!$C$104,E584-HORAS!$C$104),0)</f>
        <v>0</v>
      </c>
      <c r="AW584" s="67">
        <f t="shared" si="279"/>
        <v>0</v>
      </c>
      <c r="AX584" s="67">
        <f t="shared" si="280"/>
        <v>0</v>
      </c>
      <c r="AY584" s="68">
        <f>IF(AX584&lt;=HORAS!$B$115,0,IF(AX584&lt;=HORAS!$B$116,0.25,IF(AX584&lt;=HORAS!$B$117,0.5,IF(AX584&lt;=HORAS!$B$114,0.75,1))))</f>
        <v>0</v>
      </c>
      <c r="AZ584" s="67">
        <f t="shared" si="281"/>
        <v>0</v>
      </c>
      <c r="BA584" s="67"/>
    </row>
    <row r="585" spans="1:53" s="72" customFormat="1" hidden="1" x14ac:dyDescent="0.2">
      <c r="A585" s="64"/>
      <c r="B585" s="64"/>
      <c r="C585" s="61"/>
      <c r="D585" s="62"/>
      <c r="E585" s="59"/>
      <c r="F585" s="66">
        <f>IF(G585=1,0,IF(E585&gt;HORAS!$B$96,E585-HORAS!$B$96,))</f>
        <v>0</v>
      </c>
      <c r="G585" s="67">
        <f t="shared" si="255"/>
        <v>0</v>
      </c>
      <c r="H585" s="67">
        <f>IF(D585&gt;=HORAS!$B$103,1,0)</f>
        <v>0</v>
      </c>
      <c r="I585" s="68">
        <f t="shared" si="256"/>
        <v>0</v>
      </c>
      <c r="J585" s="68">
        <f>IF(I585&lt;=HORAS!$B$115,0,IF(I585&lt;=HORAS!$B$116,0.25,IF(I585&lt;=HORAS!$B$117,0.5,IF(I585&lt;=HORAS!$B$114,0.75,1))))</f>
        <v>0</v>
      </c>
      <c r="K585" s="69">
        <f>IF(G585=1,0,IF(E585&gt;HORAS!$B$97,E585-HORAS!$B$97,0))</f>
        <v>0</v>
      </c>
      <c r="L585" s="68">
        <f t="shared" si="257"/>
        <v>0</v>
      </c>
      <c r="M585" s="68">
        <f t="shared" si="258"/>
        <v>0</v>
      </c>
      <c r="N585" s="67">
        <f t="shared" si="259"/>
        <v>0</v>
      </c>
      <c r="O585" s="67">
        <f>IF(E585&lt;HORAS!$B$97,J585,0)</f>
        <v>0</v>
      </c>
      <c r="P585" s="67">
        <f t="shared" si="260"/>
        <v>0</v>
      </c>
      <c r="Q585" s="67">
        <f>IF(E585&gt;HORAS!$B$97,J585,0)</f>
        <v>0</v>
      </c>
      <c r="R585" s="67">
        <f t="shared" si="282"/>
        <v>0</v>
      </c>
      <c r="S585" s="67">
        <f t="shared" si="262"/>
        <v>0</v>
      </c>
      <c r="T585" s="67"/>
      <c r="U585" s="67">
        <f t="shared" si="263"/>
        <v>6</v>
      </c>
      <c r="V585" s="70" t="e">
        <f>VLOOKUP(C585,HORAS!$A$120:$A$137,1,FALSE)</f>
        <v>#N/A</v>
      </c>
      <c r="W585" s="67" t="b">
        <f t="shared" si="264"/>
        <v>1</v>
      </c>
      <c r="X585" s="59">
        <f t="shared" si="265"/>
        <v>0</v>
      </c>
      <c r="Y585" s="71">
        <f t="shared" si="266"/>
        <v>0</v>
      </c>
      <c r="Z585" s="71">
        <f t="shared" si="267"/>
        <v>0</v>
      </c>
      <c r="AA585" s="67">
        <f t="shared" si="268"/>
        <v>0</v>
      </c>
      <c r="AB585" s="67">
        <f t="shared" si="269"/>
        <v>0</v>
      </c>
      <c r="AC585" s="69">
        <f>IF(U585=7,IF(E585&gt;HORAS!$B$97,E585-HORAS!$B$97,0),IF(W585=FALSE,IF(E585&gt;HORAS!$B$97,E585-HORAS!$B$97,0),0))</f>
        <v>0</v>
      </c>
      <c r="AD585" s="71">
        <f t="shared" si="270"/>
        <v>0</v>
      </c>
      <c r="AE585" s="71">
        <f t="shared" si="271"/>
        <v>0</v>
      </c>
      <c r="AF585" s="68">
        <f>IF(AE585&lt;=HORAS!$B$115,0,IF(AE585&lt;=HORAS!$B$116,0.25,IF(AE585&lt;=HORAS!$B$117,0.5,IF(AE585&lt;=HORAS!$B$114,0.75,1))))</f>
        <v>0</v>
      </c>
      <c r="AG585" s="67">
        <f t="shared" si="272"/>
        <v>0</v>
      </c>
      <c r="AH585" s="67">
        <f>IF(AA585&gt;=8,IF(E585&lt;HORAS!$B$97,AF585,0),0)</f>
        <v>0</v>
      </c>
      <c r="AI585" s="67">
        <f>IF(E585&gt;=HORAS!$B$97,AF585,0)</f>
        <v>0</v>
      </c>
      <c r="AJ585" s="67">
        <f t="shared" si="261"/>
        <v>0</v>
      </c>
      <c r="AK585" s="67">
        <f t="shared" si="261"/>
        <v>0</v>
      </c>
      <c r="AL585" s="71">
        <f t="shared" si="273"/>
        <v>0</v>
      </c>
      <c r="AN585" s="59">
        <f t="shared" si="274"/>
        <v>0</v>
      </c>
      <c r="AO585" s="58">
        <f>IF(H585=1,IF(D585&lt;HORAS!$B$104,HORAS!$D$104-HORAS!$B$104,HORAS!$D$104-D585),0)</f>
        <v>0</v>
      </c>
      <c r="AP585" s="58">
        <f>IF(H585=1,IF(E585&gt;HORAS!$C$104,HORAS!$C$104,E585),0)</f>
        <v>0</v>
      </c>
      <c r="AQ585" s="58">
        <f t="shared" si="275"/>
        <v>0</v>
      </c>
      <c r="AR585" s="72">
        <f t="shared" si="276"/>
        <v>0</v>
      </c>
      <c r="AS585" s="72">
        <f t="shared" si="277"/>
        <v>0</v>
      </c>
      <c r="AT585" s="68">
        <f>IF(AS585&lt;=HORAS!$B$115,0,IF(AS585&lt;=HORAS!$B$116,0.25,IF(AS585&lt;=HORAS!$B$117,0.5,IF(AS585&lt;=HORAS!$B$114,0.75,1))))</f>
        <v>0</v>
      </c>
      <c r="AU585" s="67">
        <f t="shared" si="278"/>
        <v>0</v>
      </c>
      <c r="AV585" s="59">
        <f>IF(H585=1,IF(E585&gt;HORAS!$C$104,E585-HORAS!$C$104),0)</f>
        <v>0</v>
      </c>
      <c r="AW585" s="67">
        <f t="shared" si="279"/>
        <v>0</v>
      </c>
      <c r="AX585" s="67">
        <f t="shared" si="280"/>
        <v>0</v>
      </c>
      <c r="AY585" s="68">
        <f>IF(AX585&lt;=HORAS!$B$115,0,IF(AX585&lt;=HORAS!$B$116,0.25,IF(AX585&lt;=HORAS!$B$117,0.5,IF(AX585&lt;=HORAS!$B$114,0.75,1))))</f>
        <v>0</v>
      </c>
      <c r="AZ585" s="67">
        <f t="shared" si="281"/>
        <v>0</v>
      </c>
      <c r="BA585" s="67"/>
    </row>
    <row r="586" spans="1:53" s="72" customFormat="1" hidden="1" x14ac:dyDescent="0.2">
      <c r="A586" s="64"/>
      <c r="B586" s="64"/>
      <c r="C586" s="61"/>
      <c r="D586" s="62"/>
      <c r="E586" s="59"/>
      <c r="F586" s="66">
        <f>IF(G586=1,0,IF(E586&gt;HORAS!$B$96,E586-HORAS!$B$96,))</f>
        <v>0</v>
      </c>
      <c r="G586" s="67">
        <f t="shared" si="255"/>
        <v>0</v>
      </c>
      <c r="H586" s="67">
        <f>IF(D586&gt;=HORAS!$B$103,1,0)</f>
        <v>0</v>
      </c>
      <c r="I586" s="68">
        <f t="shared" si="256"/>
        <v>0</v>
      </c>
      <c r="J586" s="68">
        <f>IF(I586&lt;=HORAS!$B$115,0,IF(I586&lt;=HORAS!$B$116,0.25,IF(I586&lt;=HORAS!$B$117,0.5,IF(I586&lt;=HORAS!$B$114,0.75,1))))</f>
        <v>0</v>
      </c>
      <c r="K586" s="69">
        <f>IF(G586=1,0,IF(E586&gt;HORAS!$B$97,E586-HORAS!$B$97,0))</f>
        <v>0</v>
      </c>
      <c r="L586" s="68">
        <f t="shared" si="257"/>
        <v>0</v>
      </c>
      <c r="M586" s="68">
        <f t="shared" si="258"/>
        <v>0</v>
      </c>
      <c r="N586" s="67">
        <f t="shared" si="259"/>
        <v>0</v>
      </c>
      <c r="O586" s="67">
        <f>IF(E586&lt;HORAS!$B$97,J586,0)</f>
        <v>0</v>
      </c>
      <c r="P586" s="67">
        <f t="shared" si="260"/>
        <v>0</v>
      </c>
      <c r="Q586" s="67">
        <f>IF(E586&gt;HORAS!$B$97,J586,0)</f>
        <v>0</v>
      </c>
      <c r="R586" s="67">
        <f t="shared" si="282"/>
        <v>0</v>
      </c>
      <c r="S586" s="67">
        <f t="shared" si="262"/>
        <v>0</v>
      </c>
      <c r="T586" s="67"/>
      <c r="U586" s="67">
        <f t="shared" si="263"/>
        <v>6</v>
      </c>
      <c r="V586" s="70" t="e">
        <f>VLOOKUP(C586,HORAS!$A$120:$A$137,1,FALSE)</f>
        <v>#N/A</v>
      </c>
      <c r="W586" s="67" t="b">
        <f t="shared" si="264"/>
        <v>1</v>
      </c>
      <c r="X586" s="59">
        <f t="shared" si="265"/>
        <v>0</v>
      </c>
      <c r="Y586" s="71">
        <f t="shared" si="266"/>
        <v>0</v>
      </c>
      <c r="Z586" s="71">
        <f t="shared" si="267"/>
        <v>0</v>
      </c>
      <c r="AA586" s="67">
        <f t="shared" si="268"/>
        <v>0</v>
      </c>
      <c r="AB586" s="67">
        <f t="shared" si="269"/>
        <v>0</v>
      </c>
      <c r="AC586" s="69">
        <f>IF(U586=7,IF(E586&gt;HORAS!$B$97,E586-HORAS!$B$97,0),IF(W586=FALSE,IF(E586&gt;HORAS!$B$97,E586-HORAS!$B$97,0),0))</f>
        <v>0</v>
      </c>
      <c r="AD586" s="71">
        <f t="shared" si="270"/>
        <v>0</v>
      </c>
      <c r="AE586" s="71">
        <f t="shared" si="271"/>
        <v>0</v>
      </c>
      <c r="AF586" s="68">
        <f>IF(AE586&lt;=HORAS!$B$115,0,IF(AE586&lt;=HORAS!$B$116,0.25,IF(AE586&lt;=HORAS!$B$117,0.5,IF(AE586&lt;=HORAS!$B$114,0.75,1))))</f>
        <v>0</v>
      </c>
      <c r="AG586" s="67">
        <f t="shared" si="272"/>
        <v>0</v>
      </c>
      <c r="AH586" s="67">
        <f>IF(AA586&gt;=8,IF(E586&lt;HORAS!$B$97,AF586,0),0)</f>
        <v>0</v>
      </c>
      <c r="AI586" s="67">
        <f>IF(E586&gt;=HORAS!$B$97,AF586,0)</f>
        <v>0</v>
      </c>
      <c r="AJ586" s="67">
        <f t="shared" si="261"/>
        <v>0</v>
      </c>
      <c r="AK586" s="67">
        <f t="shared" si="261"/>
        <v>0</v>
      </c>
      <c r="AL586" s="71">
        <f t="shared" si="273"/>
        <v>0</v>
      </c>
      <c r="AN586" s="59">
        <f t="shared" si="274"/>
        <v>0</v>
      </c>
      <c r="AO586" s="58">
        <f>IF(H586=1,IF(D586&lt;HORAS!$B$104,HORAS!$D$104-HORAS!$B$104,HORAS!$D$104-D586),0)</f>
        <v>0</v>
      </c>
      <c r="AP586" s="58">
        <f>IF(H586=1,IF(E586&gt;HORAS!$C$104,HORAS!$C$104,E586),0)</f>
        <v>0</v>
      </c>
      <c r="AQ586" s="58">
        <f t="shared" si="275"/>
        <v>0</v>
      </c>
      <c r="AR586" s="72">
        <f t="shared" si="276"/>
        <v>0</v>
      </c>
      <c r="AS586" s="72">
        <f t="shared" si="277"/>
        <v>0</v>
      </c>
      <c r="AT586" s="68">
        <f>IF(AS586&lt;=HORAS!$B$115,0,IF(AS586&lt;=HORAS!$B$116,0.25,IF(AS586&lt;=HORAS!$B$117,0.5,IF(AS586&lt;=HORAS!$B$114,0.75,1))))</f>
        <v>0</v>
      </c>
      <c r="AU586" s="67">
        <f t="shared" si="278"/>
        <v>0</v>
      </c>
      <c r="AV586" s="59">
        <f>IF(H586=1,IF(E586&gt;HORAS!$C$104,E586-HORAS!$C$104),0)</f>
        <v>0</v>
      </c>
      <c r="AW586" s="67">
        <f t="shared" si="279"/>
        <v>0</v>
      </c>
      <c r="AX586" s="67">
        <f t="shared" si="280"/>
        <v>0</v>
      </c>
      <c r="AY586" s="68">
        <f>IF(AX586&lt;=HORAS!$B$115,0,IF(AX586&lt;=HORAS!$B$116,0.25,IF(AX586&lt;=HORAS!$B$117,0.5,IF(AX586&lt;=HORAS!$B$114,0.75,1))))</f>
        <v>0</v>
      </c>
      <c r="AZ586" s="67">
        <f t="shared" si="281"/>
        <v>0</v>
      </c>
      <c r="BA586" s="67"/>
    </row>
    <row r="587" spans="1:53" s="72" customFormat="1" hidden="1" x14ac:dyDescent="0.2">
      <c r="A587" s="64"/>
      <c r="B587" s="64"/>
      <c r="C587" s="61"/>
      <c r="D587" s="62"/>
      <c r="E587" s="59"/>
      <c r="F587" s="66">
        <f>IF(G587=1,0,IF(E587&gt;HORAS!$B$96,E587-HORAS!$B$96,))</f>
        <v>0</v>
      </c>
      <c r="G587" s="67">
        <f t="shared" si="255"/>
        <v>0</v>
      </c>
      <c r="H587" s="67">
        <f>IF(D587&gt;=HORAS!$B$103,1,0)</f>
        <v>0</v>
      </c>
      <c r="I587" s="68">
        <f t="shared" si="256"/>
        <v>0</v>
      </c>
      <c r="J587" s="68">
        <f>IF(I587&lt;=HORAS!$B$115,0,IF(I587&lt;=HORAS!$B$116,0.25,IF(I587&lt;=HORAS!$B$117,0.5,IF(I587&lt;=HORAS!$B$114,0.75,1))))</f>
        <v>0</v>
      </c>
      <c r="K587" s="69">
        <f>IF(G587=1,0,IF(E587&gt;HORAS!$B$97,E587-HORAS!$B$97,0))</f>
        <v>0</v>
      </c>
      <c r="L587" s="68">
        <f t="shared" si="257"/>
        <v>0</v>
      </c>
      <c r="M587" s="68">
        <f t="shared" si="258"/>
        <v>0</v>
      </c>
      <c r="N587" s="67">
        <f t="shared" si="259"/>
        <v>0</v>
      </c>
      <c r="O587" s="67">
        <f>IF(E587&lt;HORAS!$B$97,J587,0)</f>
        <v>0</v>
      </c>
      <c r="P587" s="67">
        <f t="shared" si="260"/>
        <v>0</v>
      </c>
      <c r="Q587" s="67">
        <f>IF(E587&gt;HORAS!$B$97,J587,0)</f>
        <v>0</v>
      </c>
      <c r="R587" s="67">
        <f t="shared" si="282"/>
        <v>0</v>
      </c>
      <c r="S587" s="67">
        <f t="shared" si="262"/>
        <v>0</v>
      </c>
      <c r="T587" s="67"/>
      <c r="U587" s="67">
        <f t="shared" si="263"/>
        <v>6</v>
      </c>
      <c r="V587" s="70" t="e">
        <f>VLOOKUP(C587,HORAS!$A$120:$A$137,1,FALSE)</f>
        <v>#N/A</v>
      </c>
      <c r="W587" s="67" t="b">
        <f t="shared" si="264"/>
        <v>1</v>
      </c>
      <c r="X587" s="59">
        <f t="shared" si="265"/>
        <v>0</v>
      </c>
      <c r="Y587" s="71">
        <f t="shared" si="266"/>
        <v>0</v>
      </c>
      <c r="Z587" s="71">
        <f t="shared" si="267"/>
        <v>0</v>
      </c>
      <c r="AA587" s="67">
        <f t="shared" si="268"/>
        <v>0</v>
      </c>
      <c r="AB587" s="67">
        <f t="shared" si="269"/>
        <v>0</v>
      </c>
      <c r="AC587" s="69">
        <f>IF(U587=7,IF(E587&gt;HORAS!$B$97,E587-HORAS!$B$97,0),IF(W587=FALSE,IF(E587&gt;HORAS!$B$97,E587-HORAS!$B$97,0),0))</f>
        <v>0</v>
      </c>
      <c r="AD587" s="71">
        <f t="shared" si="270"/>
        <v>0</v>
      </c>
      <c r="AE587" s="71">
        <f t="shared" si="271"/>
        <v>0</v>
      </c>
      <c r="AF587" s="68">
        <f>IF(AE587&lt;=HORAS!$B$115,0,IF(AE587&lt;=HORAS!$B$116,0.25,IF(AE587&lt;=HORAS!$B$117,0.5,IF(AE587&lt;=HORAS!$B$114,0.75,1))))</f>
        <v>0</v>
      </c>
      <c r="AG587" s="67">
        <f t="shared" si="272"/>
        <v>0</v>
      </c>
      <c r="AH587" s="67">
        <f>IF(AA587&gt;=8,IF(E587&lt;HORAS!$B$97,AF587,0),0)</f>
        <v>0</v>
      </c>
      <c r="AI587" s="67">
        <f>IF(E587&gt;=HORAS!$B$97,AF587,0)</f>
        <v>0</v>
      </c>
      <c r="AJ587" s="67">
        <f t="shared" si="261"/>
        <v>0</v>
      </c>
      <c r="AK587" s="67">
        <f t="shared" si="261"/>
        <v>0</v>
      </c>
      <c r="AL587" s="71">
        <f t="shared" si="273"/>
        <v>0</v>
      </c>
      <c r="AN587" s="59">
        <f t="shared" si="274"/>
        <v>0</v>
      </c>
      <c r="AO587" s="58">
        <f>IF(H587=1,IF(D587&lt;HORAS!$B$104,HORAS!$D$104-HORAS!$B$104,HORAS!$D$104-D587),0)</f>
        <v>0</v>
      </c>
      <c r="AP587" s="58">
        <f>IF(H587=1,IF(E587&gt;HORAS!$C$104,HORAS!$C$104,E587),0)</f>
        <v>0</v>
      </c>
      <c r="AQ587" s="58">
        <f t="shared" si="275"/>
        <v>0</v>
      </c>
      <c r="AR587" s="72">
        <f t="shared" si="276"/>
        <v>0</v>
      </c>
      <c r="AS587" s="72">
        <f t="shared" si="277"/>
        <v>0</v>
      </c>
      <c r="AT587" s="68">
        <f>IF(AS587&lt;=HORAS!$B$115,0,IF(AS587&lt;=HORAS!$B$116,0.25,IF(AS587&lt;=HORAS!$B$117,0.5,IF(AS587&lt;=HORAS!$B$114,0.75,1))))</f>
        <v>0</v>
      </c>
      <c r="AU587" s="67">
        <f t="shared" si="278"/>
        <v>0</v>
      </c>
      <c r="AV587" s="59">
        <f>IF(H587=1,IF(E587&gt;HORAS!$C$104,E587-HORAS!$C$104),0)</f>
        <v>0</v>
      </c>
      <c r="AW587" s="67">
        <f t="shared" si="279"/>
        <v>0</v>
      </c>
      <c r="AX587" s="67">
        <f t="shared" si="280"/>
        <v>0</v>
      </c>
      <c r="AY587" s="68">
        <f>IF(AX587&lt;=HORAS!$B$115,0,IF(AX587&lt;=HORAS!$B$116,0.25,IF(AX587&lt;=HORAS!$B$117,0.5,IF(AX587&lt;=HORAS!$B$114,0.75,1))))</f>
        <v>0</v>
      </c>
      <c r="AZ587" s="67">
        <f t="shared" si="281"/>
        <v>0</v>
      </c>
      <c r="BA587" s="67"/>
    </row>
    <row r="588" spans="1:53" s="72" customFormat="1" hidden="1" x14ac:dyDescent="0.2">
      <c r="A588" s="64"/>
      <c r="B588" s="64"/>
      <c r="C588" s="61"/>
      <c r="D588" s="62"/>
      <c r="E588" s="59"/>
      <c r="F588" s="66">
        <f>IF(G588=1,0,IF(E588&gt;HORAS!$B$96,E588-HORAS!$B$96,))</f>
        <v>0</v>
      </c>
      <c r="G588" s="67">
        <f t="shared" si="255"/>
        <v>0</v>
      </c>
      <c r="H588" s="67">
        <f>IF(D588&gt;=HORAS!$B$103,1,0)</f>
        <v>0</v>
      </c>
      <c r="I588" s="68">
        <f t="shared" si="256"/>
        <v>0</v>
      </c>
      <c r="J588" s="68">
        <f>IF(I588&lt;=HORAS!$B$115,0,IF(I588&lt;=HORAS!$B$116,0.25,IF(I588&lt;=HORAS!$B$117,0.5,IF(I588&lt;=HORAS!$B$114,0.75,1))))</f>
        <v>0</v>
      </c>
      <c r="K588" s="69">
        <f>IF(G588=1,0,IF(E588&gt;HORAS!$B$97,E588-HORAS!$B$97,0))</f>
        <v>0</v>
      </c>
      <c r="L588" s="68">
        <f t="shared" si="257"/>
        <v>0</v>
      </c>
      <c r="M588" s="68">
        <f t="shared" si="258"/>
        <v>0</v>
      </c>
      <c r="N588" s="67">
        <f t="shared" si="259"/>
        <v>0</v>
      </c>
      <c r="O588" s="67">
        <f>IF(E588&lt;HORAS!$B$97,J588,0)</f>
        <v>0</v>
      </c>
      <c r="P588" s="67">
        <f t="shared" si="260"/>
        <v>0</v>
      </c>
      <c r="Q588" s="67">
        <f>IF(E588&gt;HORAS!$B$97,J588,0)</f>
        <v>0</v>
      </c>
      <c r="R588" s="67">
        <f t="shared" si="282"/>
        <v>0</v>
      </c>
      <c r="S588" s="67">
        <f t="shared" si="262"/>
        <v>0</v>
      </c>
      <c r="T588" s="67"/>
      <c r="U588" s="67">
        <f t="shared" si="263"/>
        <v>6</v>
      </c>
      <c r="V588" s="70" t="e">
        <f>VLOOKUP(C588,HORAS!$A$120:$A$137,1,FALSE)</f>
        <v>#N/A</v>
      </c>
      <c r="W588" s="67" t="b">
        <f t="shared" si="264"/>
        <v>1</v>
      </c>
      <c r="X588" s="59">
        <f t="shared" si="265"/>
        <v>0</v>
      </c>
      <c r="Y588" s="71">
        <f t="shared" si="266"/>
        <v>0</v>
      </c>
      <c r="Z588" s="71">
        <f t="shared" si="267"/>
        <v>0</v>
      </c>
      <c r="AA588" s="67">
        <f t="shared" si="268"/>
        <v>0</v>
      </c>
      <c r="AB588" s="67">
        <f t="shared" si="269"/>
        <v>0</v>
      </c>
      <c r="AC588" s="69">
        <f>IF(U588=7,IF(E588&gt;HORAS!$B$97,E588-HORAS!$B$97,0),IF(W588=FALSE,IF(E588&gt;HORAS!$B$97,E588-HORAS!$B$97,0),0))</f>
        <v>0</v>
      </c>
      <c r="AD588" s="71">
        <f t="shared" si="270"/>
        <v>0</v>
      </c>
      <c r="AE588" s="71">
        <f t="shared" si="271"/>
        <v>0</v>
      </c>
      <c r="AF588" s="68">
        <f>IF(AE588&lt;=HORAS!$B$115,0,IF(AE588&lt;=HORAS!$B$116,0.25,IF(AE588&lt;=HORAS!$B$117,0.5,IF(AE588&lt;=HORAS!$B$114,0.75,1))))</f>
        <v>0</v>
      </c>
      <c r="AG588" s="67">
        <f t="shared" si="272"/>
        <v>0</v>
      </c>
      <c r="AH588" s="67">
        <f>IF(AA588&gt;=8,IF(E588&lt;HORAS!$B$97,AF588,0),0)</f>
        <v>0</v>
      </c>
      <c r="AI588" s="67">
        <f>IF(E588&gt;=HORAS!$B$97,AF588,0)</f>
        <v>0</v>
      </c>
      <c r="AJ588" s="67">
        <f t="shared" si="261"/>
        <v>0</v>
      </c>
      <c r="AK588" s="67">
        <f t="shared" si="261"/>
        <v>0</v>
      </c>
      <c r="AL588" s="71">
        <f t="shared" si="273"/>
        <v>0</v>
      </c>
      <c r="AN588" s="59">
        <f t="shared" si="274"/>
        <v>0</v>
      </c>
      <c r="AO588" s="58">
        <f>IF(H588=1,IF(D588&lt;HORAS!$B$104,HORAS!$D$104-HORAS!$B$104,HORAS!$D$104-D588),0)</f>
        <v>0</v>
      </c>
      <c r="AP588" s="58">
        <f>IF(H588=1,IF(E588&gt;HORAS!$C$104,HORAS!$C$104,E588),0)</f>
        <v>0</v>
      </c>
      <c r="AQ588" s="58">
        <f t="shared" si="275"/>
        <v>0</v>
      </c>
      <c r="AR588" s="72">
        <f t="shared" si="276"/>
        <v>0</v>
      </c>
      <c r="AS588" s="72">
        <f t="shared" si="277"/>
        <v>0</v>
      </c>
      <c r="AT588" s="68">
        <f>IF(AS588&lt;=HORAS!$B$115,0,IF(AS588&lt;=HORAS!$B$116,0.25,IF(AS588&lt;=HORAS!$B$117,0.5,IF(AS588&lt;=HORAS!$B$114,0.75,1))))</f>
        <v>0</v>
      </c>
      <c r="AU588" s="67">
        <f t="shared" si="278"/>
        <v>0</v>
      </c>
      <c r="AV588" s="59">
        <f>IF(H588=1,IF(E588&gt;HORAS!$C$104,E588-HORAS!$C$104),0)</f>
        <v>0</v>
      </c>
      <c r="AW588" s="67">
        <f t="shared" si="279"/>
        <v>0</v>
      </c>
      <c r="AX588" s="67">
        <f t="shared" si="280"/>
        <v>0</v>
      </c>
      <c r="AY588" s="68">
        <f>IF(AX588&lt;=HORAS!$B$115,0,IF(AX588&lt;=HORAS!$B$116,0.25,IF(AX588&lt;=HORAS!$B$117,0.5,IF(AX588&lt;=HORAS!$B$114,0.75,1))))</f>
        <v>0</v>
      </c>
      <c r="AZ588" s="67">
        <f t="shared" si="281"/>
        <v>0</v>
      </c>
      <c r="BA588" s="67"/>
    </row>
    <row r="589" spans="1:53" s="72" customFormat="1" hidden="1" x14ac:dyDescent="0.2">
      <c r="A589" s="64"/>
      <c r="B589" s="64"/>
      <c r="C589" s="61"/>
      <c r="D589" s="62"/>
      <c r="E589" s="59"/>
      <c r="F589" s="66">
        <f>IF(G589=1,0,IF(E589&gt;HORAS!$B$96,E589-HORAS!$B$96,))</f>
        <v>0</v>
      </c>
      <c r="G589" s="67">
        <f t="shared" si="255"/>
        <v>0</v>
      </c>
      <c r="H589" s="67">
        <f>IF(D589&gt;=HORAS!$B$103,1,0)</f>
        <v>0</v>
      </c>
      <c r="I589" s="68">
        <f t="shared" si="256"/>
        <v>0</v>
      </c>
      <c r="J589" s="68">
        <f>IF(I589&lt;=HORAS!$B$115,0,IF(I589&lt;=HORAS!$B$116,0.25,IF(I589&lt;=HORAS!$B$117,0.5,IF(I589&lt;=HORAS!$B$114,0.75,1))))</f>
        <v>0</v>
      </c>
      <c r="K589" s="69">
        <f>IF(G589=1,0,IF(E589&gt;HORAS!$B$97,E589-HORAS!$B$97,0))</f>
        <v>0</v>
      </c>
      <c r="L589" s="68">
        <f t="shared" si="257"/>
        <v>0</v>
      </c>
      <c r="M589" s="68">
        <f t="shared" si="258"/>
        <v>0</v>
      </c>
      <c r="N589" s="67">
        <f t="shared" si="259"/>
        <v>0</v>
      </c>
      <c r="O589" s="67">
        <f>IF(E589&lt;HORAS!$B$97,J589,0)</f>
        <v>0</v>
      </c>
      <c r="P589" s="67">
        <f t="shared" si="260"/>
        <v>0</v>
      </c>
      <c r="Q589" s="67">
        <f>IF(E589&gt;HORAS!$B$97,J589,0)</f>
        <v>0</v>
      </c>
      <c r="R589" s="67">
        <f t="shared" si="282"/>
        <v>0</v>
      </c>
      <c r="S589" s="67">
        <f t="shared" si="262"/>
        <v>0</v>
      </c>
      <c r="T589" s="67"/>
      <c r="U589" s="67">
        <f t="shared" si="263"/>
        <v>6</v>
      </c>
      <c r="V589" s="70" t="e">
        <f>VLOOKUP(C589,HORAS!$A$120:$A$137,1,FALSE)</f>
        <v>#N/A</v>
      </c>
      <c r="W589" s="67" t="b">
        <f t="shared" si="264"/>
        <v>1</v>
      </c>
      <c r="X589" s="59">
        <f t="shared" si="265"/>
        <v>0</v>
      </c>
      <c r="Y589" s="71">
        <f t="shared" si="266"/>
        <v>0</v>
      </c>
      <c r="Z589" s="71">
        <f t="shared" si="267"/>
        <v>0</v>
      </c>
      <c r="AA589" s="67">
        <f t="shared" si="268"/>
        <v>0</v>
      </c>
      <c r="AB589" s="67">
        <f t="shared" si="269"/>
        <v>0</v>
      </c>
      <c r="AC589" s="69">
        <f>IF(U589=7,IF(E589&gt;HORAS!$B$97,E589-HORAS!$B$97,0),IF(W589=FALSE,IF(E589&gt;HORAS!$B$97,E589-HORAS!$B$97,0),0))</f>
        <v>0</v>
      </c>
      <c r="AD589" s="71">
        <f t="shared" si="270"/>
        <v>0</v>
      </c>
      <c r="AE589" s="71">
        <f t="shared" si="271"/>
        <v>0</v>
      </c>
      <c r="AF589" s="68">
        <f>IF(AE589&lt;=HORAS!$B$115,0,IF(AE589&lt;=HORAS!$B$116,0.25,IF(AE589&lt;=HORAS!$B$117,0.5,IF(AE589&lt;=HORAS!$B$114,0.75,1))))</f>
        <v>0</v>
      </c>
      <c r="AG589" s="67">
        <f t="shared" si="272"/>
        <v>0</v>
      </c>
      <c r="AH589" s="67">
        <f>IF(AA589&gt;=8,IF(E589&lt;HORAS!$B$97,AF589,0),0)</f>
        <v>0</v>
      </c>
      <c r="AI589" s="67">
        <f>IF(E589&gt;=HORAS!$B$97,AF589,0)</f>
        <v>0</v>
      </c>
      <c r="AJ589" s="67">
        <f t="shared" si="261"/>
        <v>0</v>
      </c>
      <c r="AK589" s="67">
        <f t="shared" si="261"/>
        <v>0</v>
      </c>
      <c r="AL589" s="71">
        <f t="shared" si="273"/>
        <v>0</v>
      </c>
      <c r="AN589" s="59">
        <f t="shared" si="274"/>
        <v>0</v>
      </c>
      <c r="AO589" s="58">
        <f>IF(H589=1,IF(D589&lt;HORAS!$B$104,HORAS!$D$104-HORAS!$B$104,HORAS!$D$104-D589),0)</f>
        <v>0</v>
      </c>
      <c r="AP589" s="58">
        <f>IF(H589=1,IF(E589&gt;HORAS!$C$104,HORAS!$C$104,E589),0)</f>
        <v>0</v>
      </c>
      <c r="AQ589" s="58">
        <f t="shared" si="275"/>
        <v>0</v>
      </c>
      <c r="AR589" s="72">
        <f t="shared" si="276"/>
        <v>0</v>
      </c>
      <c r="AS589" s="72">
        <f t="shared" si="277"/>
        <v>0</v>
      </c>
      <c r="AT589" s="68">
        <f>IF(AS589&lt;=HORAS!$B$115,0,IF(AS589&lt;=HORAS!$B$116,0.25,IF(AS589&lt;=HORAS!$B$117,0.5,IF(AS589&lt;=HORAS!$B$114,0.75,1))))</f>
        <v>0</v>
      </c>
      <c r="AU589" s="67">
        <f t="shared" si="278"/>
        <v>0</v>
      </c>
      <c r="AV589" s="59">
        <f>IF(H589=1,IF(E589&gt;HORAS!$C$104,E589-HORAS!$C$104),0)</f>
        <v>0</v>
      </c>
      <c r="AW589" s="67">
        <f t="shared" si="279"/>
        <v>0</v>
      </c>
      <c r="AX589" s="67">
        <f t="shared" si="280"/>
        <v>0</v>
      </c>
      <c r="AY589" s="68">
        <f>IF(AX589&lt;=HORAS!$B$115,0,IF(AX589&lt;=HORAS!$B$116,0.25,IF(AX589&lt;=HORAS!$B$117,0.5,IF(AX589&lt;=HORAS!$B$114,0.75,1))))</f>
        <v>0</v>
      </c>
      <c r="AZ589" s="67">
        <f t="shared" si="281"/>
        <v>0</v>
      </c>
      <c r="BA589" s="67"/>
    </row>
    <row r="590" spans="1:53" s="72" customFormat="1" hidden="1" x14ac:dyDescent="0.2">
      <c r="A590" s="64"/>
      <c r="B590" s="64"/>
      <c r="C590" s="61"/>
      <c r="D590" s="62"/>
      <c r="E590" s="59"/>
      <c r="F590" s="66">
        <f>IF(G590=1,0,IF(E590&gt;HORAS!$B$96,E590-HORAS!$B$96,))</f>
        <v>0</v>
      </c>
      <c r="G590" s="67">
        <f t="shared" si="255"/>
        <v>0</v>
      </c>
      <c r="H590" s="67">
        <f>IF(D590&gt;=HORAS!$B$103,1,0)</f>
        <v>0</v>
      </c>
      <c r="I590" s="68">
        <f t="shared" si="256"/>
        <v>0</v>
      </c>
      <c r="J590" s="68">
        <f>IF(I590&lt;=HORAS!$B$115,0,IF(I590&lt;=HORAS!$B$116,0.25,IF(I590&lt;=HORAS!$B$117,0.5,IF(I590&lt;=HORAS!$B$114,0.75,1))))</f>
        <v>0</v>
      </c>
      <c r="K590" s="69">
        <f>IF(G590=1,0,IF(E590&gt;HORAS!$B$97,E590-HORAS!$B$97,0))</f>
        <v>0</v>
      </c>
      <c r="L590" s="68">
        <f t="shared" si="257"/>
        <v>0</v>
      </c>
      <c r="M590" s="68">
        <f t="shared" si="258"/>
        <v>0</v>
      </c>
      <c r="N590" s="67">
        <f t="shared" si="259"/>
        <v>0</v>
      </c>
      <c r="O590" s="67">
        <f>IF(E590&lt;HORAS!$B$97,J590,0)</f>
        <v>0</v>
      </c>
      <c r="P590" s="67">
        <f t="shared" si="260"/>
        <v>0</v>
      </c>
      <c r="Q590" s="67">
        <f>IF(E590&gt;HORAS!$B$97,J590,0)</f>
        <v>0</v>
      </c>
      <c r="R590" s="67">
        <f t="shared" si="282"/>
        <v>0</v>
      </c>
      <c r="S590" s="67">
        <f t="shared" si="262"/>
        <v>0</v>
      </c>
      <c r="T590" s="67"/>
      <c r="U590" s="67">
        <f t="shared" si="263"/>
        <v>6</v>
      </c>
      <c r="V590" s="70" t="e">
        <f>VLOOKUP(C590,HORAS!$A$120:$A$137,1,FALSE)</f>
        <v>#N/A</v>
      </c>
      <c r="W590" s="67" t="b">
        <f t="shared" si="264"/>
        <v>1</v>
      </c>
      <c r="X590" s="59">
        <f t="shared" si="265"/>
        <v>0</v>
      </c>
      <c r="Y590" s="71">
        <f t="shared" si="266"/>
        <v>0</v>
      </c>
      <c r="Z590" s="71">
        <f t="shared" si="267"/>
        <v>0</v>
      </c>
      <c r="AA590" s="67">
        <f t="shared" si="268"/>
        <v>0</v>
      </c>
      <c r="AB590" s="67">
        <f t="shared" si="269"/>
        <v>0</v>
      </c>
      <c r="AC590" s="69">
        <f>IF(U590=7,IF(E590&gt;HORAS!$B$97,E590-HORAS!$B$97,0),IF(W590=FALSE,IF(E590&gt;HORAS!$B$97,E590-HORAS!$B$97,0),0))</f>
        <v>0</v>
      </c>
      <c r="AD590" s="71">
        <f t="shared" si="270"/>
        <v>0</v>
      </c>
      <c r="AE590" s="71">
        <f t="shared" si="271"/>
        <v>0</v>
      </c>
      <c r="AF590" s="68">
        <f>IF(AE590&lt;=HORAS!$B$115,0,IF(AE590&lt;=HORAS!$B$116,0.25,IF(AE590&lt;=HORAS!$B$117,0.5,IF(AE590&lt;=HORAS!$B$114,0.75,1))))</f>
        <v>0</v>
      </c>
      <c r="AG590" s="67">
        <f t="shared" si="272"/>
        <v>0</v>
      </c>
      <c r="AH590" s="67">
        <f>IF(AA590&gt;=8,IF(E590&lt;HORAS!$B$97,AF590,0),0)</f>
        <v>0</v>
      </c>
      <c r="AI590" s="67">
        <f>IF(E590&gt;=HORAS!$B$97,AF590,0)</f>
        <v>0</v>
      </c>
      <c r="AJ590" s="67">
        <f t="shared" si="261"/>
        <v>0</v>
      </c>
      <c r="AK590" s="67">
        <f t="shared" si="261"/>
        <v>0</v>
      </c>
      <c r="AL590" s="71">
        <f t="shared" si="273"/>
        <v>0</v>
      </c>
      <c r="AN590" s="59">
        <f t="shared" si="274"/>
        <v>0</v>
      </c>
      <c r="AO590" s="58">
        <f>IF(H590=1,IF(D590&lt;HORAS!$B$104,HORAS!$D$104-HORAS!$B$104,HORAS!$D$104-D590),0)</f>
        <v>0</v>
      </c>
      <c r="AP590" s="58">
        <f>IF(H590=1,IF(E590&gt;HORAS!$C$104,HORAS!$C$104,E590),0)</f>
        <v>0</v>
      </c>
      <c r="AQ590" s="58">
        <f t="shared" si="275"/>
        <v>0</v>
      </c>
      <c r="AR590" s="72">
        <f t="shared" si="276"/>
        <v>0</v>
      </c>
      <c r="AS590" s="72">
        <f t="shared" si="277"/>
        <v>0</v>
      </c>
      <c r="AT590" s="68">
        <f>IF(AS590&lt;=HORAS!$B$115,0,IF(AS590&lt;=HORAS!$B$116,0.25,IF(AS590&lt;=HORAS!$B$117,0.5,IF(AS590&lt;=HORAS!$B$114,0.75,1))))</f>
        <v>0</v>
      </c>
      <c r="AU590" s="67">
        <f t="shared" si="278"/>
        <v>0</v>
      </c>
      <c r="AV590" s="59">
        <f>IF(H590=1,IF(E590&gt;HORAS!$C$104,E590-HORAS!$C$104),0)</f>
        <v>0</v>
      </c>
      <c r="AW590" s="67">
        <f t="shared" si="279"/>
        <v>0</v>
      </c>
      <c r="AX590" s="67">
        <f t="shared" si="280"/>
        <v>0</v>
      </c>
      <c r="AY590" s="68">
        <f>IF(AX590&lt;=HORAS!$B$115,0,IF(AX590&lt;=HORAS!$B$116,0.25,IF(AX590&lt;=HORAS!$B$117,0.5,IF(AX590&lt;=HORAS!$B$114,0.75,1))))</f>
        <v>0</v>
      </c>
      <c r="AZ590" s="67">
        <f t="shared" si="281"/>
        <v>0</v>
      </c>
      <c r="BA590" s="67"/>
    </row>
    <row r="591" spans="1:53" s="72" customFormat="1" hidden="1" x14ac:dyDescent="0.2">
      <c r="A591" s="64"/>
      <c r="B591" s="64"/>
      <c r="C591" s="61"/>
      <c r="D591" s="62"/>
      <c r="E591" s="59"/>
      <c r="F591" s="66">
        <f>IF(G591=1,0,IF(E591&gt;HORAS!$B$96,E591-HORAS!$B$96,))</f>
        <v>0</v>
      </c>
      <c r="G591" s="67">
        <f t="shared" si="255"/>
        <v>0</v>
      </c>
      <c r="H591" s="67">
        <f>IF(D591&gt;=HORAS!$B$103,1,0)</f>
        <v>0</v>
      </c>
      <c r="I591" s="68">
        <f t="shared" si="256"/>
        <v>0</v>
      </c>
      <c r="J591" s="68">
        <f>IF(I591&lt;=HORAS!$B$115,0,IF(I591&lt;=HORAS!$B$116,0.25,IF(I591&lt;=HORAS!$B$117,0.5,IF(I591&lt;=HORAS!$B$114,0.75,1))))</f>
        <v>0</v>
      </c>
      <c r="K591" s="69">
        <f>IF(G591=1,0,IF(E591&gt;HORAS!$B$97,E591-HORAS!$B$97,0))</f>
        <v>0</v>
      </c>
      <c r="L591" s="68">
        <f t="shared" si="257"/>
        <v>0</v>
      </c>
      <c r="M591" s="68">
        <f t="shared" si="258"/>
        <v>0</v>
      </c>
      <c r="N591" s="67">
        <f t="shared" si="259"/>
        <v>0</v>
      </c>
      <c r="O591" s="67">
        <f>IF(E591&lt;HORAS!$B$97,J591,0)</f>
        <v>0</v>
      </c>
      <c r="P591" s="67">
        <f t="shared" si="260"/>
        <v>0</v>
      </c>
      <c r="Q591" s="67">
        <f>IF(E591&gt;HORAS!$B$97,J591,0)</f>
        <v>0</v>
      </c>
      <c r="R591" s="67">
        <f t="shared" si="282"/>
        <v>0</v>
      </c>
      <c r="S591" s="67">
        <f t="shared" si="262"/>
        <v>0</v>
      </c>
      <c r="T591" s="67"/>
      <c r="U591" s="67">
        <f t="shared" si="263"/>
        <v>6</v>
      </c>
      <c r="V591" s="70" t="e">
        <f>VLOOKUP(C591,HORAS!$A$120:$A$137,1,FALSE)</f>
        <v>#N/A</v>
      </c>
      <c r="W591" s="67" t="b">
        <f t="shared" si="264"/>
        <v>1</v>
      </c>
      <c r="X591" s="59">
        <f t="shared" si="265"/>
        <v>0</v>
      </c>
      <c r="Y591" s="71">
        <f t="shared" si="266"/>
        <v>0</v>
      </c>
      <c r="Z591" s="71">
        <f t="shared" si="267"/>
        <v>0</v>
      </c>
      <c r="AA591" s="67">
        <f t="shared" si="268"/>
        <v>0</v>
      </c>
      <c r="AB591" s="67">
        <f t="shared" si="269"/>
        <v>0</v>
      </c>
      <c r="AC591" s="69">
        <f>IF(U591=7,IF(E591&gt;HORAS!$B$97,E591-HORAS!$B$97,0),IF(W591=FALSE,IF(E591&gt;HORAS!$B$97,E591-HORAS!$B$97,0),0))</f>
        <v>0</v>
      </c>
      <c r="AD591" s="71">
        <f t="shared" si="270"/>
        <v>0</v>
      </c>
      <c r="AE591" s="71">
        <f t="shared" si="271"/>
        <v>0</v>
      </c>
      <c r="AF591" s="68">
        <f>IF(AE591&lt;=HORAS!$B$115,0,IF(AE591&lt;=HORAS!$B$116,0.25,IF(AE591&lt;=HORAS!$B$117,0.5,IF(AE591&lt;=HORAS!$B$114,0.75,1))))</f>
        <v>0</v>
      </c>
      <c r="AG591" s="67">
        <f t="shared" si="272"/>
        <v>0</v>
      </c>
      <c r="AH591" s="67">
        <f>IF(AA591&gt;=8,IF(E591&lt;HORAS!$B$97,AF591,0),0)</f>
        <v>0</v>
      </c>
      <c r="AI591" s="67">
        <f>IF(E591&gt;=HORAS!$B$97,AF591,0)</f>
        <v>0</v>
      </c>
      <c r="AJ591" s="67">
        <f t="shared" si="261"/>
        <v>0</v>
      </c>
      <c r="AK591" s="67">
        <f t="shared" si="261"/>
        <v>0</v>
      </c>
      <c r="AL591" s="71">
        <f t="shared" si="273"/>
        <v>0</v>
      </c>
      <c r="AN591" s="59">
        <f t="shared" si="274"/>
        <v>0</v>
      </c>
      <c r="AO591" s="58">
        <f>IF(H591=1,IF(D591&lt;HORAS!$B$104,HORAS!$D$104-HORAS!$B$104,HORAS!$D$104-D591),0)</f>
        <v>0</v>
      </c>
      <c r="AP591" s="58">
        <f>IF(H591=1,IF(E591&gt;HORAS!$C$104,HORAS!$C$104,E591),0)</f>
        <v>0</v>
      </c>
      <c r="AQ591" s="58">
        <f t="shared" si="275"/>
        <v>0</v>
      </c>
      <c r="AR591" s="72">
        <f t="shared" si="276"/>
        <v>0</v>
      </c>
      <c r="AS591" s="72">
        <f t="shared" si="277"/>
        <v>0</v>
      </c>
      <c r="AT591" s="68">
        <f>IF(AS591&lt;=HORAS!$B$115,0,IF(AS591&lt;=HORAS!$B$116,0.25,IF(AS591&lt;=HORAS!$B$117,0.5,IF(AS591&lt;=HORAS!$B$114,0.75,1))))</f>
        <v>0</v>
      </c>
      <c r="AU591" s="67">
        <f t="shared" si="278"/>
        <v>0</v>
      </c>
      <c r="AV591" s="59">
        <f>IF(H591=1,IF(E591&gt;HORAS!$C$104,E591-HORAS!$C$104),0)</f>
        <v>0</v>
      </c>
      <c r="AW591" s="67">
        <f t="shared" si="279"/>
        <v>0</v>
      </c>
      <c r="AX591" s="67">
        <f t="shared" si="280"/>
        <v>0</v>
      </c>
      <c r="AY591" s="68">
        <f>IF(AX591&lt;=HORAS!$B$115,0,IF(AX591&lt;=HORAS!$B$116,0.25,IF(AX591&lt;=HORAS!$B$117,0.5,IF(AX591&lt;=HORAS!$B$114,0.75,1))))</f>
        <v>0</v>
      </c>
      <c r="AZ591" s="67">
        <f t="shared" si="281"/>
        <v>0</v>
      </c>
      <c r="BA591" s="67"/>
    </row>
    <row r="592" spans="1:53" s="72" customFormat="1" hidden="1" x14ac:dyDescent="0.2">
      <c r="A592" s="64"/>
      <c r="B592" s="64"/>
      <c r="C592" s="61"/>
      <c r="D592" s="62"/>
      <c r="E592" s="59"/>
      <c r="F592" s="66">
        <f>IF(G592=1,0,IF(E592&gt;HORAS!$B$96,E592-HORAS!$B$96,))</f>
        <v>0</v>
      </c>
      <c r="G592" s="67">
        <f t="shared" si="255"/>
        <v>0</v>
      </c>
      <c r="H592" s="67">
        <f>IF(D592&gt;=HORAS!$B$103,1,0)</f>
        <v>0</v>
      </c>
      <c r="I592" s="68">
        <f t="shared" si="256"/>
        <v>0</v>
      </c>
      <c r="J592" s="68">
        <f>IF(I592&lt;=HORAS!$B$115,0,IF(I592&lt;=HORAS!$B$116,0.25,IF(I592&lt;=HORAS!$B$117,0.5,IF(I592&lt;=HORAS!$B$114,0.75,1))))</f>
        <v>0</v>
      </c>
      <c r="K592" s="69">
        <f>IF(G592=1,0,IF(E592&gt;HORAS!$B$97,E592-HORAS!$B$97,0))</f>
        <v>0</v>
      </c>
      <c r="L592" s="68">
        <f t="shared" si="257"/>
        <v>0</v>
      </c>
      <c r="M592" s="68">
        <f t="shared" si="258"/>
        <v>0</v>
      </c>
      <c r="N592" s="67">
        <f t="shared" si="259"/>
        <v>0</v>
      </c>
      <c r="O592" s="67">
        <f>IF(E592&lt;HORAS!$B$97,J592,0)</f>
        <v>0</v>
      </c>
      <c r="P592" s="67">
        <f t="shared" si="260"/>
        <v>0</v>
      </c>
      <c r="Q592" s="67">
        <f>IF(E592&gt;HORAS!$B$97,J592,0)</f>
        <v>0</v>
      </c>
      <c r="R592" s="67">
        <f t="shared" si="282"/>
        <v>0</v>
      </c>
      <c r="S592" s="67">
        <f t="shared" si="262"/>
        <v>0</v>
      </c>
      <c r="T592" s="67"/>
      <c r="U592" s="67">
        <f t="shared" si="263"/>
        <v>6</v>
      </c>
      <c r="V592" s="70" t="e">
        <f>VLOOKUP(C592,HORAS!$A$120:$A$137,1,FALSE)</f>
        <v>#N/A</v>
      </c>
      <c r="W592" s="67" t="b">
        <f t="shared" si="264"/>
        <v>1</v>
      </c>
      <c r="X592" s="59">
        <f t="shared" si="265"/>
        <v>0</v>
      </c>
      <c r="Y592" s="71">
        <f t="shared" si="266"/>
        <v>0</v>
      </c>
      <c r="Z592" s="71">
        <f t="shared" si="267"/>
        <v>0</v>
      </c>
      <c r="AA592" s="67">
        <f t="shared" si="268"/>
        <v>0</v>
      </c>
      <c r="AB592" s="67">
        <f t="shared" si="269"/>
        <v>0</v>
      </c>
      <c r="AC592" s="69">
        <f>IF(U592=7,IF(E592&gt;HORAS!$B$97,E592-HORAS!$B$97,0),IF(W592=FALSE,IF(E592&gt;HORAS!$B$97,E592-HORAS!$B$97,0),0))</f>
        <v>0</v>
      </c>
      <c r="AD592" s="71">
        <f t="shared" si="270"/>
        <v>0</v>
      </c>
      <c r="AE592" s="71">
        <f t="shared" si="271"/>
        <v>0</v>
      </c>
      <c r="AF592" s="68">
        <f>IF(AE592&lt;=HORAS!$B$115,0,IF(AE592&lt;=HORAS!$B$116,0.25,IF(AE592&lt;=HORAS!$B$117,0.5,IF(AE592&lt;=HORAS!$B$114,0.75,1))))</f>
        <v>0</v>
      </c>
      <c r="AG592" s="67">
        <f t="shared" si="272"/>
        <v>0</v>
      </c>
      <c r="AH592" s="67">
        <f>IF(AA592&gt;=8,IF(E592&lt;HORAS!$B$97,AF592,0),0)</f>
        <v>0</v>
      </c>
      <c r="AI592" s="67">
        <f>IF(E592&gt;=HORAS!$B$97,AF592,0)</f>
        <v>0</v>
      </c>
      <c r="AJ592" s="67">
        <f t="shared" si="261"/>
        <v>0</v>
      </c>
      <c r="AK592" s="67">
        <f t="shared" si="261"/>
        <v>0</v>
      </c>
      <c r="AL592" s="71">
        <f t="shared" si="273"/>
        <v>0</v>
      </c>
      <c r="AN592" s="59">
        <f t="shared" si="274"/>
        <v>0</v>
      </c>
      <c r="AO592" s="58">
        <f>IF(H592=1,IF(D592&lt;HORAS!$B$104,HORAS!$D$104-HORAS!$B$104,HORAS!$D$104-D592),0)</f>
        <v>0</v>
      </c>
      <c r="AP592" s="58">
        <f>IF(H592=1,IF(E592&gt;HORAS!$C$104,HORAS!$C$104,E592),0)</f>
        <v>0</v>
      </c>
      <c r="AQ592" s="58">
        <f t="shared" si="275"/>
        <v>0</v>
      </c>
      <c r="AR592" s="72">
        <f t="shared" si="276"/>
        <v>0</v>
      </c>
      <c r="AS592" s="72">
        <f t="shared" si="277"/>
        <v>0</v>
      </c>
      <c r="AT592" s="68">
        <f>IF(AS592&lt;=HORAS!$B$115,0,IF(AS592&lt;=HORAS!$B$116,0.25,IF(AS592&lt;=HORAS!$B$117,0.5,IF(AS592&lt;=HORAS!$B$114,0.75,1))))</f>
        <v>0</v>
      </c>
      <c r="AU592" s="67">
        <f t="shared" si="278"/>
        <v>0</v>
      </c>
      <c r="AV592" s="59">
        <f>IF(H592=1,IF(E592&gt;HORAS!$C$104,E592-HORAS!$C$104),0)</f>
        <v>0</v>
      </c>
      <c r="AW592" s="67">
        <f t="shared" si="279"/>
        <v>0</v>
      </c>
      <c r="AX592" s="67">
        <f t="shared" si="280"/>
        <v>0</v>
      </c>
      <c r="AY592" s="68">
        <f>IF(AX592&lt;=HORAS!$B$115,0,IF(AX592&lt;=HORAS!$B$116,0.25,IF(AX592&lt;=HORAS!$B$117,0.5,IF(AX592&lt;=HORAS!$B$114,0.75,1))))</f>
        <v>0</v>
      </c>
      <c r="AZ592" s="67">
        <f t="shared" si="281"/>
        <v>0</v>
      </c>
      <c r="BA592" s="67"/>
    </row>
    <row r="593" spans="1:53" s="72" customFormat="1" hidden="1" x14ac:dyDescent="0.2">
      <c r="A593" s="64"/>
      <c r="B593" s="64"/>
      <c r="C593" s="61"/>
      <c r="D593" s="62"/>
      <c r="E593" s="59"/>
      <c r="F593" s="66">
        <f>IF(G593=1,0,IF(E593&gt;HORAS!$B$96,E593-HORAS!$B$96,))</f>
        <v>0</v>
      </c>
      <c r="G593" s="67">
        <f t="shared" si="255"/>
        <v>0</v>
      </c>
      <c r="H593" s="67">
        <f>IF(D593&gt;=HORAS!$B$103,1,0)</f>
        <v>0</v>
      </c>
      <c r="I593" s="68">
        <f t="shared" si="256"/>
        <v>0</v>
      </c>
      <c r="J593" s="68">
        <f>IF(I593&lt;=HORAS!$B$115,0,IF(I593&lt;=HORAS!$B$116,0.25,IF(I593&lt;=HORAS!$B$117,0.5,IF(I593&lt;=HORAS!$B$114,0.75,1))))</f>
        <v>0</v>
      </c>
      <c r="K593" s="69">
        <f>IF(G593=1,0,IF(E593&gt;HORAS!$B$97,E593-HORAS!$B$97,0))</f>
        <v>0</v>
      </c>
      <c r="L593" s="68">
        <f t="shared" si="257"/>
        <v>0</v>
      </c>
      <c r="M593" s="68">
        <f t="shared" si="258"/>
        <v>0</v>
      </c>
      <c r="N593" s="67">
        <f t="shared" si="259"/>
        <v>0</v>
      </c>
      <c r="O593" s="67">
        <f>IF(E593&lt;HORAS!$B$97,J593,0)</f>
        <v>0</v>
      </c>
      <c r="P593" s="67">
        <f t="shared" si="260"/>
        <v>0</v>
      </c>
      <c r="Q593" s="67">
        <f>IF(E593&gt;HORAS!$B$97,J593,0)</f>
        <v>0</v>
      </c>
      <c r="R593" s="67">
        <f t="shared" si="282"/>
        <v>0</v>
      </c>
      <c r="S593" s="67">
        <f t="shared" si="262"/>
        <v>0</v>
      </c>
      <c r="T593" s="67"/>
      <c r="U593" s="67">
        <f t="shared" si="263"/>
        <v>6</v>
      </c>
      <c r="V593" s="70" t="e">
        <f>VLOOKUP(C593,HORAS!$A$120:$A$137,1,FALSE)</f>
        <v>#N/A</v>
      </c>
      <c r="W593" s="67" t="b">
        <f t="shared" si="264"/>
        <v>1</v>
      </c>
      <c r="X593" s="59">
        <f t="shared" si="265"/>
        <v>0</v>
      </c>
      <c r="Y593" s="71">
        <f t="shared" si="266"/>
        <v>0</v>
      </c>
      <c r="Z593" s="71">
        <f t="shared" si="267"/>
        <v>0</v>
      </c>
      <c r="AA593" s="67">
        <f t="shared" si="268"/>
        <v>0</v>
      </c>
      <c r="AB593" s="67">
        <f t="shared" si="269"/>
        <v>0</v>
      </c>
      <c r="AC593" s="69">
        <f>IF(U593=7,IF(E593&gt;HORAS!$B$97,E593-HORAS!$B$97,0),IF(W593=FALSE,IF(E593&gt;HORAS!$B$97,E593-HORAS!$B$97,0),0))</f>
        <v>0</v>
      </c>
      <c r="AD593" s="71">
        <f t="shared" si="270"/>
        <v>0</v>
      </c>
      <c r="AE593" s="71">
        <f t="shared" si="271"/>
        <v>0</v>
      </c>
      <c r="AF593" s="68">
        <f>IF(AE593&lt;=HORAS!$B$115,0,IF(AE593&lt;=HORAS!$B$116,0.25,IF(AE593&lt;=HORAS!$B$117,0.5,IF(AE593&lt;=HORAS!$B$114,0.75,1))))</f>
        <v>0</v>
      </c>
      <c r="AG593" s="67">
        <f t="shared" si="272"/>
        <v>0</v>
      </c>
      <c r="AH593" s="67">
        <f>IF(AA593&gt;=8,IF(E593&lt;HORAS!$B$97,AF593,0),0)</f>
        <v>0</v>
      </c>
      <c r="AI593" s="67">
        <f>IF(E593&gt;=HORAS!$B$97,AF593,0)</f>
        <v>0</v>
      </c>
      <c r="AJ593" s="67">
        <f t="shared" si="261"/>
        <v>0</v>
      </c>
      <c r="AK593" s="67">
        <f t="shared" si="261"/>
        <v>0</v>
      </c>
      <c r="AL593" s="71">
        <f t="shared" si="273"/>
        <v>0</v>
      </c>
      <c r="AN593" s="59">
        <f t="shared" si="274"/>
        <v>0</v>
      </c>
      <c r="AO593" s="58">
        <f>IF(H593=1,IF(D593&lt;HORAS!$B$104,HORAS!$D$104-HORAS!$B$104,HORAS!$D$104-D593),0)</f>
        <v>0</v>
      </c>
      <c r="AP593" s="58">
        <f>IF(H593=1,IF(E593&gt;HORAS!$C$104,HORAS!$C$104,E593),0)</f>
        <v>0</v>
      </c>
      <c r="AQ593" s="58">
        <f t="shared" si="275"/>
        <v>0</v>
      </c>
      <c r="AR593" s="72">
        <f t="shared" si="276"/>
        <v>0</v>
      </c>
      <c r="AS593" s="72">
        <f t="shared" si="277"/>
        <v>0</v>
      </c>
      <c r="AT593" s="68">
        <f>IF(AS593&lt;=HORAS!$B$115,0,IF(AS593&lt;=HORAS!$B$116,0.25,IF(AS593&lt;=HORAS!$B$117,0.5,IF(AS593&lt;=HORAS!$B$114,0.75,1))))</f>
        <v>0</v>
      </c>
      <c r="AU593" s="67">
        <f t="shared" si="278"/>
        <v>0</v>
      </c>
      <c r="AV593" s="59">
        <f>IF(H593=1,IF(E593&gt;HORAS!$C$104,E593-HORAS!$C$104),0)</f>
        <v>0</v>
      </c>
      <c r="AW593" s="67">
        <f t="shared" si="279"/>
        <v>0</v>
      </c>
      <c r="AX593" s="67">
        <f t="shared" si="280"/>
        <v>0</v>
      </c>
      <c r="AY593" s="68">
        <f>IF(AX593&lt;=HORAS!$B$115,0,IF(AX593&lt;=HORAS!$B$116,0.25,IF(AX593&lt;=HORAS!$B$117,0.5,IF(AX593&lt;=HORAS!$B$114,0.75,1))))</f>
        <v>0</v>
      </c>
      <c r="AZ593" s="67">
        <f t="shared" si="281"/>
        <v>0</v>
      </c>
      <c r="BA593" s="67"/>
    </row>
    <row r="594" spans="1:53" s="72" customFormat="1" hidden="1" x14ac:dyDescent="0.2">
      <c r="A594" s="64"/>
      <c r="B594" s="64"/>
      <c r="C594" s="61"/>
      <c r="D594" s="62"/>
      <c r="E594" s="63"/>
      <c r="F594" s="66">
        <f>IF(G594=1,0,IF(E594&gt;HORAS!$B$96,E594-HORAS!$B$96,))</f>
        <v>0</v>
      </c>
      <c r="G594" s="67">
        <f t="shared" si="255"/>
        <v>0</v>
      </c>
      <c r="H594" s="67">
        <f>IF(D594&gt;=HORAS!$B$103,1,0)</f>
        <v>0</v>
      </c>
      <c r="I594" s="68">
        <f t="shared" si="256"/>
        <v>0</v>
      </c>
      <c r="J594" s="68">
        <f>IF(I594&lt;=HORAS!$B$115,0,IF(I594&lt;=HORAS!$B$116,0.25,IF(I594&lt;=HORAS!$B$117,0.5,IF(I594&lt;=HORAS!$B$114,0.75,1))))</f>
        <v>0</v>
      </c>
      <c r="K594" s="69">
        <f>IF(G594=1,0,IF(E594&gt;HORAS!$B$97,E594-HORAS!$B$97,0))</f>
        <v>0</v>
      </c>
      <c r="L594" s="68">
        <f t="shared" si="257"/>
        <v>0</v>
      </c>
      <c r="M594" s="68">
        <f t="shared" si="258"/>
        <v>0</v>
      </c>
      <c r="N594" s="67">
        <f t="shared" si="259"/>
        <v>0</v>
      </c>
      <c r="O594" s="67">
        <f>IF(E594&lt;HORAS!$B$97,J594,0)</f>
        <v>0</v>
      </c>
      <c r="P594" s="67">
        <f t="shared" si="260"/>
        <v>0</v>
      </c>
      <c r="Q594" s="67">
        <f>IF(E594&gt;HORAS!$B$97,J594,0)</f>
        <v>0</v>
      </c>
      <c r="R594" s="67">
        <f t="shared" si="282"/>
        <v>0</v>
      </c>
      <c r="S594" s="67">
        <f t="shared" si="262"/>
        <v>0</v>
      </c>
      <c r="T594" s="67"/>
      <c r="U594" s="67">
        <f t="shared" si="263"/>
        <v>6</v>
      </c>
      <c r="V594" s="70" t="e">
        <f>VLOOKUP(C594,HORAS!$A$120:$A$137,1,FALSE)</f>
        <v>#N/A</v>
      </c>
      <c r="W594" s="67" t="b">
        <f t="shared" si="264"/>
        <v>1</v>
      </c>
      <c r="X594" s="59">
        <f t="shared" si="265"/>
        <v>0</v>
      </c>
      <c r="Y594" s="71">
        <f t="shared" si="266"/>
        <v>0</v>
      </c>
      <c r="Z594" s="71">
        <f t="shared" si="267"/>
        <v>0</v>
      </c>
      <c r="AA594" s="67">
        <f t="shared" si="268"/>
        <v>0</v>
      </c>
      <c r="AB594" s="67">
        <f t="shared" si="269"/>
        <v>0</v>
      </c>
      <c r="AC594" s="69">
        <f>IF(U594=7,IF(E594&gt;HORAS!$B$97,E594-HORAS!$B$97,0),IF(W594=FALSE,IF(E594&gt;HORAS!$B$97,E594-HORAS!$B$97,0),0))</f>
        <v>0</v>
      </c>
      <c r="AD594" s="71">
        <f t="shared" si="270"/>
        <v>0</v>
      </c>
      <c r="AE594" s="71">
        <f t="shared" si="271"/>
        <v>0</v>
      </c>
      <c r="AF594" s="68">
        <f>IF(AE594&lt;=HORAS!$B$115,0,IF(AE594&lt;=HORAS!$B$116,0.25,IF(AE594&lt;=HORAS!$B$117,0.5,IF(AE594&lt;=HORAS!$B$114,0.75,1))))</f>
        <v>0</v>
      </c>
      <c r="AG594" s="67">
        <f t="shared" si="272"/>
        <v>0</v>
      </c>
      <c r="AH594" s="67">
        <f>IF(AA594&gt;=8,IF(E594&lt;HORAS!$B$97,AF594,0),0)</f>
        <v>0</v>
      </c>
      <c r="AI594" s="67">
        <f>IF(E594&gt;=HORAS!$B$97,AF594,0)</f>
        <v>0</v>
      </c>
      <c r="AJ594" s="67">
        <f t="shared" si="261"/>
        <v>0</v>
      </c>
      <c r="AK594" s="67">
        <f t="shared" si="261"/>
        <v>0</v>
      </c>
      <c r="AL594" s="71">
        <f t="shared" si="273"/>
        <v>0</v>
      </c>
      <c r="AN594" s="59">
        <f t="shared" si="274"/>
        <v>0</v>
      </c>
      <c r="AO594" s="58">
        <f>IF(H594=1,IF(D594&lt;HORAS!$B$104,HORAS!$D$104-HORAS!$B$104,HORAS!$D$104-D594),0)</f>
        <v>0</v>
      </c>
      <c r="AP594" s="58">
        <f>IF(H594=1,IF(E594&gt;HORAS!$C$104,HORAS!$C$104,E594),0)</f>
        <v>0</v>
      </c>
      <c r="AQ594" s="58">
        <f t="shared" si="275"/>
        <v>0</v>
      </c>
      <c r="AR594" s="72">
        <f t="shared" si="276"/>
        <v>0</v>
      </c>
      <c r="AS594" s="72">
        <f t="shared" si="277"/>
        <v>0</v>
      </c>
      <c r="AT594" s="68">
        <f>IF(AS594&lt;=HORAS!$B$115,0,IF(AS594&lt;=HORAS!$B$116,0.25,IF(AS594&lt;=HORAS!$B$117,0.5,IF(AS594&lt;=HORAS!$B$114,0.75,1))))</f>
        <v>0</v>
      </c>
      <c r="AU594" s="67">
        <f t="shared" si="278"/>
        <v>0</v>
      </c>
      <c r="AV594" s="59">
        <f>IF(H594=1,IF(E594&gt;HORAS!$C$104,E594-HORAS!$C$104),0)</f>
        <v>0</v>
      </c>
      <c r="AW594" s="67">
        <f t="shared" si="279"/>
        <v>0</v>
      </c>
      <c r="AX594" s="67">
        <f t="shared" si="280"/>
        <v>0</v>
      </c>
      <c r="AY594" s="68">
        <f>IF(AX594&lt;=HORAS!$B$115,0,IF(AX594&lt;=HORAS!$B$116,0.25,IF(AX594&lt;=HORAS!$B$117,0.5,IF(AX594&lt;=HORAS!$B$114,0.75,1))))</f>
        <v>0</v>
      </c>
      <c r="AZ594" s="67">
        <f t="shared" si="281"/>
        <v>0</v>
      </c>
      <c r="BA594" s="67"/>
    </row>
    <row r="595" spans="1:53" s="72" customFormat="1" hidden="1" x14ac:dyDescent="0.2">
      <c r="A595" s="64"/>
      <c r="B595" s="64"/>
      <c r="C595" s="61"/>
      <c r="D595" s="62"/>
      <c r="E595" s="64"/>
      <c r="F595" s="66">
        <f>IF(G595=1,0,IF(E595&gt;HORAS!$B$96,E595-HORAS!$B$96,))</f>
        <v>0</v>
      </c>
      <c r="G595" s="67">
        <f t="shared" si="255"/>
        <v>0</v>
      </c>
      <c r="H595" s="67">
        <f>IF(D595&gt;=HORAS!$B$103,1,0)</f>
        <v>0</v>
      </c>
      <c r="I595" s="68">
        <f t="shared" si="256"/>
        <v>0</v>
      </c>
      <c r="J595" s="68">
        <f>IF(I595&lt;=HORAS!$B$115,0,IF(I595&lt;=HORAS!$B$116,0.25,IF(I595&lt;=HORAS!$B$117,0.5,IF(I595&lt;=HORAS!$B$114,0.75,1))))</f>
        <v>0</v>
      </c>
      <c r="K595" s="69">
        <f>IF(G595=1,0,IF(E595&gt;HORAS!$B$97,E595-HORAS!$B$97,0))</f>
        <v>0</v>
      </c>
      <c r="L595" s="68">
        <f t="shared" si="257"/>
        <v>0</v>
      </c>
      <c r="M595" s="68">
        <f t="shared" si="258"/>
        <v>0</v>
      </c>
      <c r="N595" s="67">
        <f t="shared" si="259"/>
        <v>0</v>
      </c>
      <c r="O595" s="67">
        <f>IF(E595&lt;HORAS!$B$97,J595,0)</f>
        <v>0</v>
      </c>
      <c r="P595" s="67">
        <f t="shared" si="260"/>
        <v>0</v>
      </c>
      <c r="Q595" s="67">
        <f>IF(E595&gt;HORAS!$B$97,J595,0)</f>
        <v>0</v>
      </c>
      <c r="R595" s="67">
        <f t="shared" si="282"/>
        <v>0</v>
      </c>
      <c r="S595" s="67">
        <f t="shared" si="262"/>
        <v>0</v>
      </c>
      <c r="T595" s="67"/>
      <c r="U595" s="67">
        <f t="shared" si="263"/>
        <v>6</v>
      </c>
      <c r="V595" s="70" t="e">
        <f>VLOOKUP(C595,HORAS!$A$120:$A$137,1,FALSE)</f>
        <v>#N/A</v>
      </c>
      <c r="W595" s="67" t="b">
        <f t="shared" si="264"/>
        <v>1</v>
      </c>
      <c r="X595" s="59">
        <f t="shared" si="265"/>
        <v>0</v>
      </c>
      <c r="Y595" s="71">
        <f t="shared" si="266"/>
        <v>0</v>
      </c>
      <c r="Z595" s="71">
        <f t="shared" si="267"/>
        <v>0</v>
      </c>
      <c r="AA595" s="67">
        <f t="shared" si="268"/>
        <v>0</v>
      </c>
      <c r="AB595" s="67">
        <f t="shared" si="269"/>
        <v>0</v>
      </c>
      <c r="AC595" s="69">
        <f>IF(U595=7,IF(E595&gt;HORAS!$B$97,E595-HORAS!$B$97,0),IF(W595=FALSE,IF(E595&gt;HORAS!$B$97,E595-HORAS!$B$97,0),0))</f>
        <v>0</v>
      </c>
      <c r="AD595" s="71">
        <f t="shared" si="270"/>
        <v>0</v>
      </c>
      <c r="AE595" s="71">
        <f t="shared" si="271"/>
        <v>0</v>
      </c>
      <c r="AF595" s="68">
        <f>IF(AE595&lt;=HORAS!$B$115,0,IF(AE595&lt;=HORAS!$B$116,0.25,IF(AE595&lt;=HORAS!$B$117,0.5,IF(AE595&lt;=HORAS!$B$114,0.75,1))))</f>
        <v>0</v>
      </c>
      <c r="AG595" s="67">
        <f t="shared" si="272"/>
        <v>0</v>
      </c>
      <c r="AH595" s="67">
        <f>IF(AA595&gt;=8,IF(E595&lt;HORAS!$B$97,AF595,0),0)</f>
        <v>0</v>
      </c>
      <c r="AI595" s="67">
        <f>IF(E595&gt;=HORAS!$B$97,AF595,0)</f>
        <v>0</v>
      </c>
      <c r="AJ595" s="67">
        <f t="shared" si="261"/>
        <v>0</v>
      </c>
      <c r="AK595" s="67">
        <f t="shared" si="261"/>
        <v>0</v>
      </c>
      <c r="AL595" s="71">
        <f t="shared" si="273"/>
        <v>0</v>
      </c>
      <c r="AN595" s="59">
        <f t="shared" si="274"/>
        <v>0</v>
      </c>
      <c r="AO595" s="58">
        <f>IF(H595=1,IF(D595&lt;HORAS!$B$104,HORAS!$D$104-HORAS!$B$104,HORAS!$D$104-D595),0)</f>
        <v>0</v>
      </c>
      <c r="AP595" s="58">
        <f>IF(H595=1,IF(E595&gt;HORAS!$C$104,HORAS!$C$104,E595),0)</f>
        <v>0</v>
      </c>
      <c r="AQ595" s="58">
        <f t="shared" si="275"/>
        <v>0</v>
      </c>
      <c r="AR595" s="72">
        <f t="shared" si="276"/>
        <v>0</v>
      </c>
      <c r="AS595" s="72">
        <f t="shared" si="277"/>
        <v>0</v>
      </c>
      <c r="AT595" s="68">
        <f>IF(AS595&lt;=HORAS!$B$115,0,IF(AS595&lt;=HORAS!$B$116,0.25,IF(AS595&lt;=HORAS!$B$117,0.5,IF(AS595&lt;=HORAS!$B$114,0.75,1))))</f>
        <v>0</v>
      </c>
      <c r="AU595" s="67">
        <f t="shared" si="278"/>
        <v>0</v>
      </c>
      <c r="AV595" s="59">
        <f>IF(H595=1,IF(E595&gt;HORAS!$C$104,E595-HORAS!$C$104),0)</f>
        <v>0</v>
      </c>
      <c r="AW595" s="67">
        <f t="shared" si="279"/>
        <v>0</v>
      </c>
      <c r="AX595" s="67">
        <f t="shared" si="280"/>
        <v>0</v>
      </c>
      <c r="AY595" s="68">
        <f>IF(AX595&lt;=HORAS!$B$115,0,IF(AX595&lt;=HORAS!$B$116,0.25,IF(AX595&lt;=HORAS!$B$117,0.5,IF(AX595&lt;=HORAS!$B$114,0.75,1))))</f>
        <v>0</v>
      </c>
      <c r="AZ595" s="67">
        <f t="shared" si="281"/>
        <v>0</v>
      </c>
      <c r="BA595" s="67"/>
    </row>
    <row r="596" spans="1:53" s="72" customFormat="1" hidden="1" x14ac:dyDescent="0.2">
      <c r="A596" s="64"/>
      <c r="B596" s="64"/>
      <c r="C596" s="61"/>
      <c r="D596" s="62"/>
      <c r="E596" s="59"/>
      <c r="F596" s="66">
        <f>IF(G596=1,0,IF(E596&gt;HORAS!$B$96,E596-HORAS!$B$96,))</f>
        <v>0</v>
      </c>
      <c r="G596" s="67">
        <f t="shared" si="255"/>
        <v>0</v>
      </c>
      <c r="H596" s="67">
        <f>IF(D596&gt;=HORAS!$B$103,1,0)</f>
        <v>0</v>
      </c>
      <c r="I596" s="68">
        <f t="shared" si="256"/>
        <v>0</v>
      </c>
      <c r="J596" s="68">
        <f>IF(I596&lt;=HORAS!$B$115,0,IF(I596&lt;=HORAS!$B$116,0.25,IF(I596&lt;=HORAS!$B$117,0.5,IF(I596&lt;=HORAS!$B$114,0.75,1))))</f>
        <v>0</v>
      </c>
      <c r="K596" s="69">
        <f>IF(G596=1,0,IF(E596&gt;HORAS!$B$97,E596-HORAS!$B$97,0))</f>
        <v>0</v>
      </c>
      <c r="L596" s="68">
        <f t="shared" si="257"/>
        <v>0</v>
      </c>
      <c r="M596" s="68">
        <f t="shared" si="258"/>
        <v>0</v>
      </c>
      <c r="N596" s="67">
        <f t="shared" si="259"/>
        <v>0</v>
      </c>
      <c r="O596" s="67">
        <f>IF(E596&lt;HORAS!$B$97,J596,0)</f>
        <v>0</v>
      </c>
      <c r="P596" s="67">
        <f t="shared" si="260"/>
        <v>0</v>
      </c>
      <c r="Q596" s="67">
        <f>IF(E596&gt;HORAS!$B$97,J596,0)</f>
        <v>0</v>
      </c>
      <c r="R596" s="67">
        <f t="shared" si="282"/>
        <v>0</v>
      </c>
      <c r="S596" s="67">
        <f t="shared" si="262"/>
        <v>0</v>
      </c>
      <c r="T596" s="67"/>
      <c r="U596" s="67">
        <f t="shared" si="263"/>
        <v>6</v>
      </c>
      <c r="V596" s="70" t="e">
        <f>VLOOKUP(C596,HORAS!$A$120:$A$137,1,FALSE)</f>
        <v>#N/A</v>
      </c>
      <c r="W596" s="67" t="b">
        <f t="shared" si="264"/>
        <v>1</v>
      </c>
      <c r="X596" s="59">
        <f t="shared" si="265"/>
        <v>0</v>
      </c>
      <c r="Y596" s="71">
        <f t="shared" si="266"/>
        <v>0</v>
      </c>
      <c r="Z596" s="71">
        <f t="shared" si="267"/>
        <v>0</v>
      </c>
      <c r="AA596" s="67">
        <f t="shared" si="268"/>
        <v>0</v>
      </c>
      <c r="AB596" s="67">
        <f t="shared" si="269"/>
        <v>0</v>
      </c>
      <c r="AC596" s="69">
        <f>IF(U596=7,IF(E596&gt;HORAS!$B$97,E596-HORAS!$B$97,0),IF(W596=FALSE,IF(E596&gt;HORAS!$B$97,E596-HORAS!$B$97,0),0))</f>
        <v>0</v>
      </c>
      <c r="AD596" s="71">
        <f t="shared" si="270"/>
        <v>0</v>
      </c>
      <c r="AE596" s="71">
        <f t="shared" si="271"/>
        <v>0</v>
      </c>
      <c r="AF596" s="68">
        <f>IF(AE596&lt;=HORAS!$B$115,0,IF(AE596&lt;=HORAS!$B$116,0.25,IF(AE596&lt;=HORAS!$B$117,0.5,IF(AE596&lt;=HORAS!$B$114,0.75,1))))</f>
        <v>0</v>
      </c>
      <c r="AG596" s="67">
        <f t="shared" si="272"/>
        <v>0</v>
      </c>
      <c r="AH596" s="67">
        <f>IF(AA596&gt;=8,IF(E596&lt;HORAS!$B$97,AF596,0),0)</f>
        <v>0</v>
      </c>
      <c r="AI596" s="67">
        <f>IF(E596&gt;=HORAS!$B$97,AF596,0)</f>
        <v>0</v>
      </c>
      <c r="AJ596" s="67">
        <f t="shared" si="261"/>
        <v>0</v>
      </c>
      <c r="AK596" s="67">
        <f t="shared" si="261"/>
        <v>0</v>
      </c>
      <c r="AL596" s="71">
        <f t="shared" si="273"/>
        <v>0</v>
      </c>
      <c r="AN596" s="59">
        <f t="shared" si="274"/>
        <v>0</v>
      </c>
      <c r="AO596" s="58">
        <f>IF(H596=1,IF(D596&lt;HORAS!$B$104,HORAS!$D$104-HORAS!$B$104,HORAS!$D$104-D596),0)</f>
        <v>0</v>
      </c>
      <c r="AP596" s="58">
        <f>IF(H596=1,IF(E596&gt;HORAS!$C$104,HORAS!$C$104,E596),0)</f>
        <v>0</v>
      </c>
      <c r="AQ596" s="58">
        <f t="shared" si="275"/>
        <v>0</v>
      </c>
      <c r="AR596" s="72">
        <f t="shared" si="276"/>
        <v>0</v>
      </c>
      <c r="AS596" s="72">
        <f t="shared" si="277"/>
        <v>0</v>
      </c>
      <c r="AT596" s="68">
        <f>IF(AS596&lt;=HORAS!$B$115,0,IF(AS596&lt;=HORAS!$B$116,0.25,IF(AS596&lt;=HORAS!$B$117,0.5,IF(AS596&lt;=HORAS!$B$114,0.75,1))))</f>
        <v>0</v>
      </c>
      <c r="AU596" s="67">
        <f t="shared" si="278"/>
        <v>0</v>
      </c>
      <c r="AV596" s="59">
        <f>IF(H596=1,IF(E596&gt;HORAS!$C$104,E596-HORAS!$C$104),0)</f>
        <v>0</v>
      </c>
      <c r="AW596" s="67">
        <f t="shared" si="279"/>
        <v>0</v>
      </c>
      <c r="AX596" s="67">
        <f t="shared" si="280"/>
        <v>0</v>
      </c>
      <c r="AY596" s="68">
        <f>IF(AX596&lt;=HORAS!$B$115,0,IF(AX596&lt;=HORAS!$B$116,0.25,IF(AX596&lt;=HORAS!$B$117,0.5,IF(AX596&lt;=HORAS!$B$114,0.75,1))))</f>
        <v>0</v>
      </c>
      <c r="AZ596" s="67">
        <f t="shared" si="281"/>
        <v>0</v>
      </c>
      <c r="BA596" s="67"/>
    </row>
    <row r="597" spans="1:53" s="72" customFormat="1" hidden="1" x14ac:dyDescent="0.2">
      <c r="A597" s="64"/>
      <c r="B597" s="64"/>
      <c r="C597" s="61"/>
      <c r="D597" s="62"/>
      <c r="E597" s="59"/>
      <c r="F597" s="66">
        <f>IF(G597=1,0,IF(E597&gt;HORAS!$B$96,E597-HORAS!$B$96,))</f>
        <v>0</v>
      </c>
      <c r="G597" s="67">
        <f t="shared" si="255"/>
        <v>0</v>
      </c>
      <c r="H597" s="67">
        <f>IF(D597&gt;=HORAS!$B$103,1,0)</f>
        <v>0</v>
      </c>
      <c r="I597" s="68">
        <f t="shared" si="256"/>
        <v>0</v>
      </c>
      <c r="J597" s="68">
        <f>IF(I597&lt;=HORAS!$B$115,0,IF(I597&lt;=HORAS!$B$116,0.25,IF(I597&lt;=HORAS!$B$117,0.5,IF(I597&lt;=HORAS!$B$114,0.75,1))))</f>
        <v>0</v>
      </c>
      <c r="K597" s="69">
        <f>IF(G597=1,0,IF(E597&gt;HORAS!$B$97,E597-HORAS!$B$97,0))</f>
        <v>0</v>
      </c>
      <c r="L597" s="68">
        <f t="shared" si="257"/>
        <v>0</v>
      </c>
      <c r="M597" s="68">
        <f t="shared" si="258"/>
        <v>0</v>
      </c>
      <c r="N597" s="67">
        <f t="shared" si="259"/>
        <v>0</v>
      </c>
      <c r="O597" s="67">
        <f>IF(E597&lt;HORAS!$B$97,J597,0)</f>
        <v>0</v>
      </c>
      <c r="P597" s="67">
        <f t="shared" si="260"/>
        <v>0</v>
      </c>
      <c r="Q597" s="67">
        <f>IF(E597&gt;HORAS!$B$97,J597,0)</f>
        <v>0</v>
      </c>
      <c r="R597" s="67">
        <f t="shared" si="282"/>
        <v>0</v>
      </c>
      <c r="S597" s="67">
        <f t="shared" si="262"/>
        <v>0</v>
      </c>
      <c r="T597" s="67"/>
      <c r="U597" s="67">
        <f t="shared" si="263"/>
        <v>6</v>
      </c>
      <c r="V597" s="70" t="e">
        <f>VLOOKUP(C597,HORAS!$A$120:$A$137,1,FALSE)</f>
        <v>#N/A</v>
      </c>
      <c r="W597" s="67" t="b">
        <f t="shared" si="264"/>
        <v>1</v>
      </c>
      <c r="X597" s="59">
        <f t="shared" si="265"/>
        <v>0</v>
      </c>
      <c r="Y597" s="71">
        <f t="shared" si="266"/>
        <v>0</v>
      </c>
      <c r="Z597" s="71">
        <f t="shared" si="267"/>
        <v>0</v>
      </c>
      <c r="AA597" s="67">
        <f t="shared" si="268"/>
        <v>0</v>
      </c>
      <c r="AB597" s="67">
        <f t="shared" si="269"/>
        <v>0</v>
      </c>
      <c r="AC597" s="69">
        <f>IF(U597=7,IF(E597&gt;HORAS!$B$97,E597-HORAS!$B$97,0),IF(W597=FALSE,IF(E597&gt;HORAS!$B$97,E597-HORAS!$B$97,0),0))</f>
        <v>0</v>
      </c>
      <c r="AD597" s="71">
        <f t="shared" si="270"/>
        <v>0</v>
      </c>
      <c r="AE597" s="71">
        <f t="shared" si="271"/>
        <v>0</v>
      </c>
      <c r="AF597" s="68">
        <f>IF(AE597&lt;=HORAS!$B$115,0,IF(AE597&lt;=HORAS!$B$116,0.25,IF(AE597&lt;=HORAS!$B$117,0.5,IF(AE597&lt;=HORAS!$B$114,0.75,1))))</f>
        <v>0</v>
      </c>
      <c r="AG597" s="67">
        <f t="shared" si="272"/>
        <v>0</v>
      </c>
      <c r="AH597" s="67">
        <f>IF(AA597&gt;=8,IF(E597&lt;HORAS!$B$97,AF597,0),0)</f>
        <v>0</v>
      </c>
      <c r="AI597" s="67">
        <f>IF(E597&gt;=HORAS!$B$97,AF597,0)</f>
        <v>0</v>
      </c>
      <c r="AJ597" s="67">
        <f t="shared" si="261"/>
        <v>0</v>
      </c>
      <c r="AK597" s="67">
        <f t="shared" si="261"/>
        <v>0</v>
      </c>
      <c r="AL597" s="71">
        <f t="shared" si="273"/>
        <v>0</v>
      </c>
      <c r="AN597" s="59">
        <f t="shared" si="274"/>
        <v>0</v>
      </c>
      <c r="AO597" s="58">
        <f>IF(H597=1,IF(D597&lt;HORAS!$B$104,HORAS!$D$104-HORAS!$B$104,HORAS!$D$104-D597),0)</f>
        <v>0</v>
      </c>
      <c r="AP597" s="58">
        <f>IF(H597=1,IF(E597&gt;HORAS!$C$104,HORAS!$C$104,E597),0)</f>
        <v>0</v>
      </c>
      <c r="AQ597" s="58">
        <f t="shared" si="275"/>
        <v>0</v>
      </c>
      <c r="AR597" s="72">
        <f t="shared" si="276"/>
        <v>0</v>
      </c>
      <c r="AS597" s="72">
        <f t="shared" si="277"/>
        <v>0</v>
      </c>
      <c r="AT597" s="68">
        <f>IF(AS597&lt;=HORAS!$B$115,0,IF(AS597&lt;=HORAS!$B$116,0.25,IF(AS597&lt;=HORAS!$B$117,0.5,IF(AS597&lt;=HORAS!$B$114,0.75,1))))</f>
        <v>0</v>
      </c>
      <c r="AU597" s="67">
        <f t="shared" si="278"/>
        <v>0</v>
      </c>
      <c r="AV597" s="59">
        <f>IF(H597=1,IF(E597&gt;HORAS!$C$104,E597-HORAS!$C$104),0)</f>
        <v>0</v>
      </c>
      <c r="AW597" s="67">
        <f t="shared" si="279"/>
        <v>0</v>
      </c>
      <c r="AX597" s="67">
        <f t="shared" si="280"/>
        <v>0</v>
      </c>
      <c r="AY597" s="68">
        <f>IF(AX597&lt;=HORAS!$B$115,0,IF(AX597&lt;=HORAS!$B$116,0.25,IF(AX597&lt;=HORAS!$B$117,0.5,IF(AX597&lt;=HORAS!$B$114,0.75,1))))</f>
        <v>0</v>
      </c>
      <c r="AZ597" s="67">
        <f t="shared" si="281"/>
        <v>0</v>
      </c>
      <c r="BA597" s="67"/>
    </row>
    <row r="598" spans="1:53" s="72" customFormat="1" hidden="1" x14ac:dyDescent="0.2">
      <c r="A598" s="64"/>
      <c r="B598" s="64"/>
      <c r="C598" s="61"/>
      <c r="D598" s="62"/>
      <c r="E598" s="59"/>
      <c r="F598" s="66">
        <f>IF(G598=1,0,IF(E598&gt;HORAS!$B$96,E598-HORAS!$B$96,))</f>
        <v>0</v>
      </c>
      <c r="G598" s="67">
        <f t="shared" si="255"/>
        <v>0</v>
      </c>
      <c r="H598" s="67">
        <f>IF(D598&gt;=HORAS!$B$103,1,0)</f>
        <v>0</v>
      </c>
      <c r="I598" s="68">
        <f t="shared" si="256"/>
        <v>0</v>
      </c>
      <c r="J598" s="68">
        <f>IF(I598&lt;=HORAS!$B$115,0,IF(I598&lt;=HORAS!$B$116,0.25,IF(I598&lt;=HORAS!$B$117,0.5,IF(I598&lt;=HORAS!$B$114,0.75,1))))</f>
        <v>0</v>
      </c>
      <c r="K598" s="69">
        <f>IF(G598=1,0,IF(E598&gt;HORAS!$B$97,E598-HORAS!$B$97,0))</f>
        <v>0</v>
      </c>
      <c r="L598" s="68">
        <f t="shared" si="257"/>
        <v>0</v>
      </c>
      <c r="M598" s="68">
        <f t="shared" si="258"/>
        <v>0</v>
      </c>
      <c r="N598" s="67">
        <f t="shared" si="259"/>
        <v>0</v>
      </c>
      <c r="O598" s="67">
        <f>IF(E598&lt;HORAS!$B$97,J598,0)</f>
        <v>0</v>
      </c>
      <c r="P598" s="67">
        <f t="shared" si="260"/>
        <v>0</v>
      </c>
      <c r="Q598" s="67">
        <f>IF(E598&gt;HORAS!$B$97,J598,0)</f>
        <v>0</v>
      </c>
      <c r="R598" s="67">
        <f t="shared" si="282"/>
        <v>0</v>
      </c>
      <c r="S598" s="67">
        <f t="shared" si="262"/>
        <v>0</v>
      </c>
      <c r="T598" s="67"/>
      <c r="U598" s="67">
        <f t="shared" si="263"/>
        <v>6</v>
      </c>
      <c r="V598" s="70" t="e">
        <f>VLOOKUP(C598,HORAS!$A$120:$A$137,1,FALSE)</f>
        <v>#N/A</v>
      </c>
      <c r="W598" s="67" t="b">
        <f t="shared" si="264"/>
        <v>1</v>
      </c>
      <c r="X598" s="59">
        <f t="shared" si="265"/>
        <v>0</v>
      </c>
      <c r="Y598" s="71">
        <f t="shared" si="266"/>
        <v>0</v>
      </c>
      <c r="Z598" s="71">
        <f t="shared" si="267"/>
        <v>0</v>
      </c>
      <c r="AA598" s="67">
        <f t="shared" si="268"/>
        <v>0</v>
      </c>
      <c r="AB598" s="67">
        <f t="shared" si="269"/>
        <v>0</v>
      </c>
      <c r="AC598" s="69">
        <f>IF(U598=7,IF(E598&gt;HORAS!$B$97,E598-HORAS!$B$97,0),IF(W598=FALSE,IF(E598&gt;HORAS!$B$97,E598-HORAS!$B$97,0),0))</f>
        <v>0</v>
      </c>
      <c r="AD598" s="71">
        <f t="shared" si="270"/>
        <v>0</v>
      </c>
      <c r="AE598" s="71">
        <f t="shared" si="271"/>
        <v>0</v>
      </c>
      <c r="AF598" s="68">
        <f>IF(AE598&lt;=HORAS!$B$115,0,IF(AE598&lt;=HORAS!$B$116,0.25,IF(AE598&lt;=HORAS!$B$117,0.5,IF(AE598&lt;=HORAS!$B$114,0.75,1))))</f>
        <v>0</v>
      </c>
      <c r="AG598" s="67">
        <f t="shared" si="272"/>
        <v>0</v>
      </c>
      <c r="AH598" s="67">
        <f>IF(AA598&gt;=8,IF(E598&lt;HORAS!$B$97,AF598,0),0)</f>
        <v>0</v>
      </c>
      <c r="AI598" s="67">
        <f>IF(E598&gt;=HORAS!$B$97,AF598,0)</f>
        <v>0</v>
      </c>
      <c r="AJ598" s="67">
        <f t="shared" si="261"/>
        <v>0</v>
      </c>
      <c r="AK598" s="67">
        <f t="shared" si="261"/>
        <v>0</v>
      </c>
      <c r="AL598" s="71">
        <f t="shared" si="273"/>
        <v>0</v>
      </c>
      <c r="AN598" s="59">
        <f t="shared" si="274"/>
        <v>0</v>
      </c>
      <c r="AO598" s="58">
        <f>IF(H598=1,IF(D598&lt;HORAS!$B$104,HORAS!$D$104-HORAS!$B$104,HORAS!$D$104-D598),0)</f>
        <v>0</v>
      </c>
      <c r="AP598" s="58">
        <f>IF(H598=1,IF(E598&gt;HORAS!$C$104,HORAS!$C$104,E598),0)</f>
        <v>0</v>
      </c>
      <c r="AQ598" s="58">
        <f t="shared" si="275"/>
        <v>0</v>
      </c>
      <c r="AR598" s="72">
        <f t="shared" si="276"/>
        <v>0</v>
      </c>
      <c r="AS598" s="72">
        <f t="shared" si="277"/>
        <v>0</v>
      </c>
      <c r="AT598" s="68">
        <f>IF(AS598&lt;=HORAS!$B$115,0,IF(AS598&lt;=HORAS!$B$116,0.25,IF(AS598&lt;=HORAS!$B$117,0.5,IF(AS598&lt;=HORAS!$B$114,0.75,1))))</f>
        <v>0</v>
      </c>
      <c r="AU598" s="67">
        <f t="shared" si="278"/>
        <v>0</v>
      </c>
      <c r="AV598" s="59">
        <f>IF(H598=1,IF(E598&gt;HORAS!$C$104,E598-HORAS!$C$104),0)</f>
        <v>0</v>
      </c>
      <c r="AW598" s="67">
        <f t="shared" si="279"/>
        <v>0</v>
      </c>
      <c r="AX598" s="67">
        <f t="shared" si="280"/>
        <v>0</v>
      </c>
      <c r="AY598" s="68">
        <f>IF(AX598&lt;=HORAS!$B$115,0,IF(AX598&lt;=HORAS!$B$116,0.25,IF(AX598&lt;=HORAS!$B$117,0.5,IF(AX598&lt;=HORAS!$B$114,0.75,1))))</f>
        <v>0</v>
      </c>
      <c r="AZ598" s="67">
        <f t="shared" si="281"/>
        <v>0</v>
      </c>
      <c r="BA598" s="67"/>
    </row>
    <row r="599" spans="1:53" s="72" customFormat="1" hidden="1" x14ac:dyDescent="0.2">
      <c r="A599" s="64"/>
      <c r="B599" s="64"/>
      <c r="C599" s="61"/>
      <c r="D599" s="62"/>
      <c r="E599" s="59"/>
      <c r="F599" s="66">
        <f>IF(G599=1,0,IF(E599&gt;HORAS!$B$96,E599-HORAS!$B$96,))</f>
        <v>0</v>
      </c>
      <c r="G599" s="67">
        <f t="shared" si="255"/>
        <v>0</v>
      </c>
      <c r="H599" s="67">
        <f>IF(D599&gt;=HORAS!$B$103,1,0)</f>
        <v>0</v>
      </c>
      <c r="I599" s="68">
        <f t="shared" si="256"/>
        <v>0</v>
      </c>
      <c r="J599" s="68">
        <f>IF(I599&lt;=HORAS!$B$115,0,IF(I599&lt;=HORAS!$B$116,0.25,IF(I599&lt;=HORAS!$B$117,0.5,IF(I599&lt;=HORAS!$B$114,0.75,1))))</f>
        <v>0</v>
      </c>
      <c r="K599" s="69">
        <f>IF(G599=1,0,IF(E599&gt;HORAS!$B$97,E599-HORAS!$B$97,0))</f>
        <v>0</v>
      </c>
      <c r="L599" s="68">
        <f t="shared" si="257"/>
        <v>0</v>
      </c>
      <c r="M599" s="68">
        <f t="shared" si="258"/>
        <v>0</v>
      </c>
      <c r="N599" s="67">
        <f t="shared" si="259"/>
        <v>0</v>
      </c>
      <c r="O599" s="67">
        <f>IF(E599&lt;HORAS!$B$97,J599,0)</f>
        <v>0</v>
      </c>
      <c r="P599" s="67">
        <f t="shared" si="260"/>
        <v>0</v>
      </c>
      <c r="Q599" s="67">
        <f>IF(E599&gt;HORAS!$B$97,J599,0)</f>
        <v>0</v>
      </c>
      <c r="R599" s="67">
        <f t="shared" si="282"/>
        <v>0</v>
      </c>
      <c r="S599" s="67">
        <f t="shared" si="262"/>
        <v>0</v>
      </c>
      <c r="T599" s="67"/>
      <c r="U599" s="67">
        <f t="shared" si="263"/>
        <v>6</v>
      </c>
      <c r="V599" s="70" t="e">
        <f>VLOOKUP(C599,HORAS!$A$120:$A$137,1,FALSE)</f>
        <v>#N/A</v>
      </c>
      <c r="W599" s="67" t="b">
        <f t="shared" si="264"/>
        <v>1</v>
      </c>
      <c r="X599" s="59">
        <f t="shared" si="265"/>
        <v>0</v>
      </c>
      <c r="Y599" s="71">
        <f t="shared" si="266"/>
        <v>0</v>
      </c>
      <c r="Z599" s="71">
        <f t="shared" si="267"/>
        <v>0</v>
      </c>
      <c r="AA599" s="67">
        <f t="shared" si="268"/>
        <v>0</v>
      </c>
      <c r="AB599" s="67">
        <f t="shared" si="269"/>
        <v>0</v>
      </c>
      <c r="AC599" s="69">
        <f>IF(U599=7,IF(E599&gt;HORAS!$B$97,E599-HORAS!$B$97,0),IF(W599=FALSE,IF(E599&gt;HORAS!$B$97,E599-HORAS!$B$97,0),0))</f>
        <v>0</v>
      </c>
      <c r="AD599" s="71">
        <f t="shared" si="270"/>
        <v>0</v>
      </c>
      <c r="AE599" s="71">
        <f t="shared" si="271"/>
        <v>0</v>
      </c>
      <c r="AF599" s="68">
        <f>IF(AE599&lt;=HORAS!$B$115,0,IF(AE599&lt;=HORAS!$B$116,0.25,IF(AE599&lt;=HORAS!$B$117,0.5,IF(AE599&lt;=HORAS!$B$114,0.75,1))))</f>
        <v>0</v>
      </c>
      <c r="AG599" s="67">
        <f t="shared" si="272"/>
        <v>0</v>
      </c>
      <c r="AH599" s="67">
        <f>IF(AA599&gt;=8,IF(E599&lt;HORAS!$B$97,AF599,0),0)</f>
        <v>0</v>
      </c>
      <c r="AI599" s="67">
        <f>IF(E599&gt;=HORAS!$B$97,AF599,0)</f>
        <v>0</v>
      </c>
      <c r="AJ599" s="67">
        <f t="shared" si="261"/>
        <v>0</v>
      </c>
      <c r="AK599" s="67">
        <f t="shared" si="261"/>
        <v>0</v>
      </c>
      <c r="AL599" s="71">
        <f t="shared" si="273"/>
        <v>0</v>
      </c>
      <c r="AN599" s="59">
        <f t="shared" si="274"/>
        <v>0</v>
      </c>
      <c r="AO599" s="58">
        <f>IF(H599=1,IF(D599&lt;HORAS!$B$104,HORAS!$D$104-HORAS!$B$104,HORAS!$D$104-D599),0)</f>
        <v>0</v>
      </c>
      <c r="AP599" s="58">
        <f>IF(H599=1,IF(E599&gt;HORAS!$C$104,HORAS!$C$104,E599),0)</f>
        <v>0</v>
      </c>
      <c r="AQ599" s="58">
        <f t="shared" si="275"/>
        <v>0</v>
      </c>
      <c r="AR599" s="72">
        <f t="shared" si="276"/>
        <v>0</v>
      </c>
      <c r="AS599" s="72">
        <f t="shared" si="277"/>
        <v>0</v>
      </c>
      <c r="AT599" s="68">
        <f>IF(AS599&lt;=HORAS!$B$115,0,IF(AS599&lt;=HORAS!$B$116,0.25,IF(AS599&lt;=HORAS!$B$117,0.5,IF(AS599&lt;=HORAS!$B$114,0.75,1))))</f>
        <v>0</v>
      </c>
      <c r="AU599" s="67">
        <f t="shared" si="278"/>
        <v>0</v>
      </c>
      <c r="AV599" s="59">
        <f>IF(H599=1,IF(E599&gt;HORAS!$C$104,E599-HORAS!$C$104),0)</f>
        <v>0</v>
      </c>
      <c r="AW599" s="67">
        <f t="shared" si="279"/>
        <v>0</v>
      </c>
      <c r="AX599" s="67">
        <f t="shared" si="280"/>
        <v>0</v>
      </c>
      <c r="AY599" s="68">
        <f>IF(AX599&lt;=HORAS!$B$115,0,IF(AX599&lt;=HORAS!$B$116,0.25,IF(AX599&lt;=HORAS!$B$117,0.5,IF(AX599&lt;=HORAS!$B$114,0.75,1))))</f>
        <v>0</v>
      </c>
      <c r="AZ599" s="67">
        <f t="shared" si="281"/>
        <v>0</v>
      </c>
      <c r="BA599" s="67"/>
    </row>
    <row r="600" spans="1:53" s="72" customFormat="1" hidden="1" x14ac:dyDescent="0.2">
      <c r="A600" s="64"/>
      <c r="B600" s="64"/>
      <c r="C600" s="61"/>
      <c r="D600" s="62"/>
      <c r="E600" s="59"/>
      <c r="F600" s="66">
        <f>IF(G600=1,0,IF(E600&gt;HORAS!$B$96,E600-HORAS!$B$96,))</f>
        <v>0</v>
      </c>
      <c r="G600" s="67">
        <f t="shared" si="255"/>
        <v>0</v>
      </c>
      <c r="H600" s="67">
        <f>IF(D600&gt;=HORAS!$B$103,1,0)</f>
        <v>0</v>
      </c>
      <c r="I600" s="68">
        <f t="shared" si="256"/>
        <v>0</v>
      </c>
      <c r="J600" s="68">
        <f>IF(I600&lt;=HORAS!$B$115,0,IF(I600&lt;=HORAS!$B$116,0.25,IF(I600&lt;=HORAS!$B$117,0.5,IF(I600&lt;=HORAS!$B$114,0.75,1))))</f>
        <v>0</v>
      </c>
      <c r="K600" s="69">
        <f>IF(G600=1,0,IF(E600&gt;HORAS!$B$97,E600-HORAS!$B$97,0))</f>
        <v>0</v>
      </c>
      <c r="L600" s="68">
        <f t="shared" si="257"/>
        <v>0</v>
      </c>
      <c r="M600" s="68">
        <f t="shared" si="258"/>
        <v>0</v>
      </c>
      <c r="N600" s="67">
        <f t="shared" si="259"/>
        <v>0</v>
      </c>
      <c r="O600" s="67">
        <f>IF(E600&lt;HORAS!$B$97,J600,0)</f>
        <v>0</v>
      </c>
      <c r="P600" s="67">
        <f t="shared" si="260"/>
        <v>0</v>
      </c>
      <c r="Q600" s="67">
        <f>IF(E600&gt;HORAS!$B$97,J600,0)</f>
        <v>0</v>
      </c>
      <c r="R600" s="67">
        <f t="shared" si="282"/>
        <v>0</v>
      </c>
      <c r="S600" s="67">
        <f t="shared" si="262"/>
        <v>0</v>
      </c>
      <c r="T600" s="67"/>
      <c r="U600" s="67">
        <f t="shared" si="263"/>
        <v>6</v>
      </c>
      <c r="V600" s="70" t="e">
        <f>VLOOKUP(C600,HORAS!$A$120:$A$137,1,FALSE)</f>
        <v>#N/A</v>
      </c>
      <c r="W600" s="67" t="b">
        <f t="shared" si="264"/>
        <v>1</v>
      </c>
      <c r="X600" s="59">
        <f t="shared" si="265"/>
        <v>0</v>
      </c>
      <c r="Y600" s="71">
        <f t="shared" si="266"/>
        <v>0</v>
      </c>
      <c r="Z600" s="71">
        <f t="shared" si="267"/>
        <v>0</v>
      </c>
      <c r="AA600" s="67">
        <f t="shared" si="268"/>
        <v>0</v>
      </c>
      <c r="AB600" s="67">
        <f t="shared" si="269"/>
        <v>0</v>
      </c>
      <c r="AC600" s="69">
        <f>IF(U600=7,IF(E600&gt;HORAS!$B$97,E600-HORAS!$B$97,0),IF(W600=FALSE,IF(E600&gt;HORAS!$B$97,E600-HORAS!$B$97,0),0))</f>
        <v>0</v>
      </c>
      <c r="AD600" s="71">
        <f t="shared" si="270"/>
        <v>0</v>
      </c>
      <c r="AE600" s="71">
        <f t="shared" si="271"/>
        <v>0</v>
      </c>
      <c r="AF600" s="68">
        <f>IF(AE600&lt;=HORAS!$B$115,0,IF(AE600&lt;=HORAS!$B$116,0.25,IF(AE600&lt;=HORAS!$B$117,0.5,IF(AE600&lt;=HORAS!$B$114,0.75,1))))</f>
        <v>0</v>
      </c>
      <c r="AG600" s="67">
        <f t="shared" si="272"/>
        <v>0</v>
      </c>
      <c r="AH600" s="67">
        <f>IF(AA600&gt;=8,IF(E600&lt;HORAS!$B$97,AF600,0),0)</f>
        <v>0</v>
      </c>
      <c r="AI600" s="67">
        <f>IF(E600&gt;=HORAS!$B$97,AF600,0)</f>
        <v>0</v>
      </c>
      <c r="AJ600" s="67">
        <f t="shared" si="261"/>
        <v>0</v>
      </c>
      <c r="AK600" s="67">
        <f t="shared" si="261"/>
        <v>0</v>
      </c>
      <c r="AL600" s="71">
        <f t="shared" si="273"/>
        <v>0</v>
      </c>
      <c r="AN600" s="59">
        <f t="shared" si="274"/>
        <v>0</v>
      </c>
      <c r="AO600" s="58">
        <f>IF(H600=1,IF(D600&lt;HORAS!$B$104,HORAS!$D$104-HORAS!$B$104,HORAS!$D$104-D600),0)</f>
        <v>0</v>
      </c>
      <c r="AP600" s="58">
        <f>IF(H600=1,IF(E600&gt;HORAS!$C$104,HORAS!$C$104,E600),0)</f>
        <v>0</v>
      </c>
      <c r="AQ600" s="58">
        <f t="shared" si="275"/>
        <v>0</v>
      </c>
      <c r="AR600" s="72">
        <f t="shared" si="276"/>
        <v>0</v>
      </c>
      <c r="AS600" s="72">
        <f t="shared" si="277"/>
        <v>0</v>
      </c>
      <c r="AT600" s="68">
        <f>IF(AS600&lt;=HORAS!$B$115,0,IF(AS600&lt;=HORAS!$B$116,0.25,IF(AS600&lt;=HORAS!$B$117,0.5,IF(AS600&lt;=HORAS!$B$114,0.75,1))))</f>
        <v>0</v>
      </c>
      <c r="AU600" s="67">
        <f t="shared" si="278"/>
        <v>0</v>
      </c>
      <c r="AV600" s="59">
        <f>IF(H600=1,IF(E600&gt;HORAS!$C$104,E600-HORAS!$C$104),0)</f>
        <v>0</v>
      </c>
      <c r="AW600" s="67">
        <f t="shared" si="279"/>
        <v>0</v>
      </c>
      <c r="AX600" s="67">
        <f t="shared" si="280"/>
        <v>0</v>
      </c>
      <c r="AY600" s="68">
        <f>IF(AX600&lt;=HORAS!$B$115,0,IF(AX600&lt;=HORAS!$B$116,0.25,IF(AX600&lt;=HORAS!$B$117,0.5,IF(AX600&lt;=HORAS!$B$114,0.75,1))))</f>
        <v>0</v>
      </c>
      <c r="AZ600" s="67">
        <f t="shared" si="281"/>
        <v>0</v>
      </c>
      <c r="BA600" s="67"/>
    </row>
    <row r="601" spans="1:53" s="72" customFormat="1" hidden="1" x14ac:dyDescent="0.2">
      <c r="A601" s="64"/>
      <c r="B601" s="64"/>
      <c r="C601" s="61"/>
      <c r="D601" s="62"/>
      <c r="E601" s="59"/>
      <c r="F601" s="66">
        <f>IF(G601=1,0,IF(E601&gt;HORAS!$B$96,E601-HORAS!$B$96,))</f>
        <v>0</v>
      </c>
      <c r="G601" s="67">
        <f t="shared" si="255"/>
        <v>0</v>
      </c>
      <c r="H601" s="67">
        <f>IF(D601&gt;=HORAS!$B$103,1,0)</f>
        <v>0</v>
      </c>
      <c r="I601" s="68">
        <f t="shared" si="256"/>
        <v>0</v>
      </c>
      <c r="J601" s="68">
        <f>IF(I601&lt;=HORAS!$B$115,0,IF(I601&lt;=HORAS!$B$116,0.25,IF(I601&lt;=HORAS!$B$117,0.5,IF(I601&lt;=HORAS!$B$114,0.75,1))))</f>
        <v>0</v>
      </c>
      <c r="K601" s="69">
        <f>IF(G601=1,0,IF(E601&gt;HORAS!$B$97,E601-HORAS!$B$97,0))</f>
        <v>0</v>
      </c>
      <c r="L601" s="68">
        <f t="shared" si="257"/>
        <v>0</v>
      </c>
      <c r="M601" s="68">
        <f t="shared" si="258"/>
        <v>0</v>
      </c>
      <c r="N601" s="67">
        <f t="shared" si="259"/>
        <v>0</v>
      </c>
      <c r="O601" s="67">
        <f>IF(E601&lt;HORAS!$B$97,J601,0)</f>
        <v>0</v>
      </c>
      <c r="P601" s="67">
        <f t="shared" si="260"/>
        <v>0</v>
      </c>
      <c r="Q601" s="67">
        <f>IF(E601&gt;HORAS!$B$97,J601,0)</f>
        <v>0</v>
      </c>
      <c r="R601" s="67">
        <f t="shared" si="282"/>
        <v>0</v>
      </c>
      <c r="S601" s="67">
        <f t="shared" si="262"/>
        <v>0</v>
      </c>
      <c r="T601" s="67"/>
      <c r="U601" s="67">
        <f t="shared" si="263"/>
        <v>6</v>
      </c>
      <c r="V601" s="70" t="e">
        <f>VLOOKUP(C601,HORAS!$A$120:$A$137,1,FALSE)</f>
        <v>#N/A</v>
      </c>
      <c r="W601" s="67" t="b">
        <f t="shared" si="264"/>
        <v>1</v>
      </c>
      <c r="X601" s="59">
        <f t="shared" si="265"/>
        <v>0</v>
      </c>
      <c r="Y601" s="71">
        <f t="shared" si="266"/>
        <v>0</v>
      </c>
      <c r="Z601" s="71">
        <f t="shared" si="267"/>
        <v>0</v>
      </c>
      <c r="AA601" s="67">
        <f t="shared" si="268"/>
        <v>0</v>
      </c>
      <c r="AB601" s="67">
        <f t="shared" si="269"/>
        <v>0</v>
      </c>
      <c r="AC601" s="69">
        <f>IF(U601=7,IF(E601&gt;HORAS!$B$97,E601-HORAS!$B$97,0),IF(W601=FALSE,IF(E601&gt;HORAS!$B$97,E601-HORAS!$B$97,0),0))</f>
        <v>0</v>
      </c>
      <c r="AD601" s="71">
        <f t="shared" si="270"/>
        <v>0</v>
      </c>
      <c r="AE601" s="71">
        <f t="shared" si="271"/>
        <v>0</v>
      </c>
      <c r="AF601" s="68">
        <f>IF(AE601&lt;=HORAS!$B$115,0,IF(AE601&lt;=HORAS!$B$116,0.25,IF(AE601&lt;=HORAS!$B$117,0.5,IF(AE601&lt;=HORAS!$B$114,0.75,1))))</f>
        <v>0</v>
      </c>
      <c r="AG601" s="67">
        <f t="shared" si="272"/>
        <v>0</v>
      </c>
      <c r="AH601" s="67">
        <f>IF(AA601&gt;=8,IF(E601&lt;HORAS!$B$97,AF601,0),0)</f>
        <v>0</v>
      </c>
      <c r="AI601" s="67">
        <f>IF(E601&gt;=HORAS!$B$97,AF601,0)</f>
        <v>0</v>
      </c>
      <c r="AJ601" s="67">
        <f t="shared" si="261"/>
        <v>0</v>
      </c>
      <c r="AK601" s="67">
        <f t="shared" si="261"/>
        <v>0</v>
      </c>
      <c r="AL601" s="71">
        <f t="shared" si="273"/>
        <v>0</v>
      </c>
      <c r="AN601" s="59">
        <f t="shared" si="274"/>
        <v>0</v>
      </c>
      <c r="AO601" s="58">
        <f>IF(H601=1,IF(D601&lt;HORAS!$B$104,HORAS!$D$104-HORAS!$B$104,HORAS!$D$104-D601),0)</f>
        <v>0</v>
      </c>
      <c r="AP601" s="58">
        <f>IF(H601=1,IF(E601&gt;HORAS!$C$104,HORAS!$C$104,E601),0)</f>
        <v>0</v>
      </c>
      <c r="AQ601" s="58">
        <f t="shared" si="275"/>
        <v>0</v>
      </c>
      <c r="AR601" s="72">
        <f t="shared" si="276"/>
        <v>0</v>
      </c>
      <c r="AS601" s="72">
        <f t="shared" si="277"/>
        <v>0</v>
      </c>
      <c r="AT601" s="68">
        <f>IF(AS601&lt;=HORAS!$B$115,0,IF(AS601&lt;=HORAS!$B$116,0.25,IF(AS601&lt;=HORAS!$B$117,0.5,IF(AS601&lt;=HORAS!$B$114,0.75,1))))</f>
        <v>0</v>
      </c>
      <c r="AU601" s="67">
        <f t="shared" si="278"/>
        <v>0</v>
      </c>
      <c r="AV601" s="59">
        <f>IF(H601=1,IF(E601&gt;HORAS!$C$104,E601-HORAS!$C$104),0)</f>
        <v>0</v>
      </c>
      <c r="AW601" s="67">
        <f t="shared" si="279"/>
        <v>0</v>
      </c>
      <c r="AX601" s="67">
        <f t="shared" si="280"/>
        <v>0</v>
      </c>
      <c r="AY601" s="68">
        <f>IF(AX601&lt;=HORAS!$B$115,0,IF(AX601&lt;=HORAS!$B$116,0.25,IF(AX601&lt;=HORAS!$B$117,0.5,IF(AX601&lt;=HORAS!$B$114,0.75,1))))</f>
        <v>0</v>
      </c>
      <c r="AZ601" s="67">
        <f t="shared" si="281"/>
        <v>0</v>
      </c>
      <c r="BA601" s="67"/>
    </row>
    <row r="602" spans="1:53" s="72" customFormat="1" hidden="1" x14ac:dyDescent="0.2">
      <c r="A602" s="64"/>
      <c r="B602" s="64"/>
      <c r="C602" s="61"/>
      <c r="D602" s="62"/>
      <c r="E602" s="59"/>
      <c r="F602" s="66">
        <f>IF(G602=1,0,IF(E602&gt;HORAS!$B$96,E602-HORAS!$B$96,))</f>
        <v>0</v>
      </c>
      <c r="G602" s="67">
        <f t="shared" ref="G602:G643" si="283">IF(U602=7,1,IF(W602=FALSE,1,0))</f>
        <v>0</v>
      </c>
      <c r="H602" s="67">
        <f>IF(D602&gt;=HORAS!$B$103,1,0)</f>
        <v>0</v>
      </c>
      <c r="I602" s="68">
        <f t="shared" ref="I602:I643" si="284">MINUTE(F602)</f>
        <v>0</v>
      </c>
      <c r="J602" s="68">
        <f>IF(I602&lt;=HORAS!$B$115,0,IF(I602&lt;=HORAS!$B$116,0.25,IF(I602&lt;=HORAS!$B$117,0.5,IF(I602&lt;=HORAS!$B$114,0.75,1))))</f>
        <v>0</v>
      </c>
      <c r="K602" s="69">
        <f>IF(G602=1,0,IF(E602&gt;HORAS!$B$97,E602-HORAS!$B$97,0))</f>
        <v>0</v>
      </c>
      <c r="L602" s="68">
        <f t="shared" ref="L602:L643" si="285">MINUTE(K602)</f>
        <v>0</v>
      </c>
      <c r="M602" s="68">
        <f t="shared" ref="M602:M643" si="286">HOUR(F602)</f>
        <v>0</v>
      </c>
      <c r="N602" s="67">
        <f t="shared" ref="N602:N643" si="287">M602-P602</f>
        <v>0</v>
      </c>
      <c r="O602" s="67">
        <f>IF(E602&lt;HORAS!$B$97,J602,0)</f>
        <v>0</v>
      </c>
      <c r="P602" s="67">
        <f t="shared" ref="P602:P643" si="288">HOUR(K602)</f>
        <v>0</v>
      </c>
      <c r="Q602" s="67">
        <f>IF(E602&gt;HORAS!$B$97,J602,0)</f>
        <v>0</v>
      </c>
      <c r="R602" s="67">
        <f t="shared" si="282"/>
        <v>0</v>
      </c>
      <c r="S602" s="67">
        <f t="shared" si="262"/>
        <v>0</v>
      </c>
      <c r="T602" s="67"/>
      <c r="U602" s="67">
        <f t="shared" si="263"/>
        <v>6</v>
      </c>
      <c r="V602" s="70" t="e">
        <f>VLOOKUP(C602,HORAS!$A$120:$A$137,1,FALSE)</f>
        <v>#N/A</v>
      </c>
      <c r="W602" s="67" t="b">
        <f t="shared" si="264"/>
        <v>1</v>
      </c>
      <c r="X602" s="59">
        <f t="shared" si="265"/>
        <v>0</v>
      </c>
      <c r="Y602" s="71">
        <f t="shared" si="266"/>
        <v>0</v>
      </c>
      <c r="Z602" s="71">
        <f t="shared" si="267"/>
        <v>0</v>
      </c>
      <c r="AA602" s="67">
        <f t="shared" si="268"/>
        <v>0</v>
      </c>
      <c r="AB602" s="67">
        <f t="shared" si="269"/>
        <v>0</v>
      </c>
      <c r="AC602" s="69">
        <f>IF(U602=7,IF(E602&gt;HORAS!$B$97,E602-HORAS!$B$97,0),IF(W602=FALSE,IF(E602&gt;HORAS!$B$97,E602-HORAS!$B$97,0),0))</f>
        <v>0</v>
      </c>
      <c r="AD602" s="71">
        <f t="shared" si="270"/>
        <v>0</v>
      </c>
      <c r="AE602" s="71">
        <f t="shared" si="271"/>
        <v>0</v>
      </c>
      <c r="AF602" s="68">
        <f>IF(AE602&lt;=HORAS!$B$115,0,IF(AE602&lt;=HORAS!$B$116,0.25,IF(AE602&lt;=HORAS!$B$117,0.5,IF(AE602&lt;=HORAS!$B$114,0.75,1))))</f>
        <v>0</v>
      </c>
      <c r="AG602" s="67">
        <f t="shared" si="272"/>
        <v>0</v>
      </c>
      <c r="AH602" s="67">
        <f>IF(AA602&gt;=8,IF(E602&lt;HORAS!$B$97,AF602,0),0)</f>
        <v>0</v>
      </c>
      <c r="AI602" s="67">
        <f>IF(E602&gt;=HORAS!$B$97,AF602,0)</f>
        <v>0</v>
      </c>
      <c r="AJ602" s="67">
        <f t="shared" si="261"/>
        <v>0</v>
      </c>
      <c r="AK602" s="67">
        <f t="shared" si="261"/>
        <v>0</v>
      </c>
      <c r="AL602" s="71">
        <f t="shared" si="273"/>
        <v>0</v>
      </c>
      <c r="AN602" s="59">
        <f t="shared" si="274"/>
        <v>0</v>
      </c>
      <c r="AO602" s="58">
        <f>IF(H602=1,IF(D602&lt;HORAS!$B$104,HORAS!$D$104-HORAS!$B$104,HORAS!$D$104-D602),0)</f>
        <v>0</v>
      </c>
      <c r="AP602" s="58">
        <f>IF(H602=1,IF(E602&gt;HORAS!$C$104,HORAS!$C$104,E602),0)</f>
        <v>0</v>
      </c>
      <c r="AQ602" s="58">
        <f t="shared" si="275"/>
        <v>0</v>
      </c>
      <c r="AR602" s="72">
        <f t="shared" si="276"/>
        <v>0</v>
      </c>
      <c r="AS602" s="72">
        <f t="shared" si="277"/>
        <v>0</v>
      </c>
      <c r="AT602" s="68">
        <f>IF(AS602&lt;=HORAS!$B$115,0,IF(AS602&lt;=HORAS!$B$116,0.25,IF(AS602&lt;=HORAS!$B$117,0.5,IF(AS602&lt;=HORAS!$B$114,0.75,1))))</f>
        <v>0</v>
      </c>
      <c r="AU602" s="67">
        <f t="shared" si="278"/>
        <v>0</v>
      </c>
      <c r="AV602" s="59">
        <f>IF(H602=1,IF(E602&gt;HORAS!$C$104,E602-HORAS!$C$104),0)</f>
        <v>0</v>
      </c>
      <c r="AW602" s="67">
        <f t="shared" si="279"/>
        <v>0</v>
      </c>
      <c r="AX602" s="67">
        <f t="shared" si="280"/>
        <v>0</v>
      </c>
      <c r="AY602" s="68">
        <f>IF(AX602&lt;=HORAS!$B$115,0,IF(AX602&lt;=HORAS!$B$116,0.25,IF(AX602&lt;=HORAS!$B$117,0.5,IF(AX602&lt;=HORAS!$B$114,0.75,1))))</f>
        <v>0</v>
      </c>
      <c r="AZ602" s="67">
        <f t="shared" si="281"/>
        <v>0</v>
      </c>
      <c r="BA602" s="67"/>
    </row>
    <row r="603" spans="1:53" s="72" customFormat="1" hidden="1" x14ac:dyDescent="0.2">
      <c r="A603" s="64"/>
      <c r="B603" s="64"/>
      <c r="C603" s="61"/>
      <c r="D603" s="62"/>
      <c r="E603" s="59"/>
      <c r="F603" s="66">
        <f>IF(G603=1,0,IF(E603&gt;HORAS!$B$96,E603-HORAS!$B$96,))</f>
        <v>0</v>
      </c>
      <c r="G603" s="67">
        <f t="shared" si="283"/>
        <v>0</v>
      </c>
      <c r="H603" s="67">
        <f>IF(D603&gt;=HORAS!$B$103,1,0)</f>
        <v>0</v>
      </c>
      <c r="I603" s="68">
        <f t="shared" si="284"/>
        <v>0</v>
      </c>
      <c r="J603" s="68">
        <f>IF(I603&lt;=HORAS!$B$115,0,IF(I603&lt;=HORAS!$B$116,0.25,IF(I603&lt;=HORAS!$B$117,0.5,IF(I603&lt;=HORAS!$B$114,0.75,1))))</f>
        <v>0</v>
      </c>
      <c r="K603" s="69">
        <f>IF(G603=1,0,IF(E603&gt;HORAS!$B$97,E603-HORAS!$B$97,0))</f>
        <v>0</v>
      </c>
      <c r="L603" s="68">
        <f t="shared" si="285"/>
        <v>0</v>
      </c>
      <c r="M603" s="68">
        <f t="shared" si="286"/>
        <v>0</v>
      </c>
      <c r="N603" s="67">
        <f t="shared" si="287"/>
        <v>0</v>
      </c>
      <c r="O603" s="67">
        <f>IF(E603&lt;HORAS!$B$97,J603,0)</f>
        <v>0</v>
      </c>
      <c r="P603" s="67">
        <f t="shared" si="288"/>
        <v>0</v>
      </c>
      <c r="Q603" s="67">
        <f>IF(E603&gt;HORAS!$B$97,J603,0)</f>
        <v>0</v>
      </c>
      <c r="R603" s="67">
        <f t="shared" si="282"/>
        <v>0</v>
      </c>
      <c r="S603" s="67">
        <f t="shared" si="262"/>
        <v>0</v>
      </c>
      <c r="T603" s="67"/>
      <c r="U603" s="67">
        <f t="shared" si="263"/>
        <v>6</v>
      </c>
      <c r="V603" s="70" t="e">
        <f>VLOOKUP(C603,HORAS!$A$120:$A$137,1,FALSE)</f>
        <v>#N/A</v>
      </c>
      <c r="W603" s="67" t="b">
        <f t="shared" si="264"/>
        <v>1</v>
      </c>
      <c r="X603" s="59">
        <f t="shared" si="265"/>
        <v>0</v>
      </c>
      <c r="Y603" s="71">
        <f t="shared" si="266"/>
        <v>0</v>
      </c>
      <c r="Z603" s="71">
        <f t="shared" si="267"/>
        <v>0</v>
      </c>
      <c r="AA603" s="67">
        <f t="shared" si="268"/>
        <v>0</v>
      </c>
      <c r="AB603" s="67">
        <f t="shared" si="269"/>
        <v>0</v>
      </c>
      <c r="AC603" s="69">
        <f>IF(U603=7,IF(E603&gt;HORAS!$B$97,E603-HORAS!$B$97,0),IF(W603=FALSE,IF(E603&gt;HORAS!$B$97,E603-HORAS!$B$97,0),0))</f>
        <v>0</v>
      </c>
      <c r="AD603" s="71">
        <f t="shared" si="270"/>
        <v>0</v>
      </c>
      <c r="AE603" s="71">
        <f t="shared" si="271"/>
        <v>0</v>
      </c>
      <c r="AF603" s="68">
        <f>IF(AE603&lt;=HORAS!$B$115,0,IF(AE603&lt;=HORAS!$B$116,0.25,IF(AE603&lt;=HORAS!$B$117,0.5,IF(AE603&lt;=HORAS!$B$114,0.75,1))))</f>
        <v>0</v>
      </c>
      <c r="AG603" s="67">
        <f t="shared" si="272"/>
        <v>0</v>
      </c>
      <c r="AH603" s="67">
        <f>IF(AA603&gt;=8,IF(E603&lt;HORAS!$B$97,AF603,0),0)</f>
        <v>0</v>
      </c>
      <c r="AI603" s="67">
        <f>IF(E603&gt;=HORAS!$B$97,AF603,0)</f>
        <v>0</v>
      </c>
      <c r="AJ603" s="67">
        <f t="shared" si="261"/>
        <v>0</v>
      </c>
      <c r="AK603" s="67">
        <f t="shared" si="261"/>
        <v>0</v>
      </c>
      <c r="AL603" s="71">
        <f t="shared" si="273"/>
        <v>0</v>
      </c>
      <c r="AN603" s="59">
        <f t="shared" si="274"/>
        <v>0</v>
      </c>
      <c r="AO603" s="58">
        <f>IF(H603=1,IF(D603&lt;HORAS!$B$104,HORAS!$D$104-HORAS!$B$104,HORAS!$D$104-D603),0)</f>
        <v>0</v>
      </c>
      <c r="AP603" s="58">
        <f>IF(H603=1,IF(E603&gt;HORAS!$C$104,HORAS!$C$104,E603),0)</f>
        <v>0</v>
      </c>
      <c r="AQ603" s="58">
        <f t="shared" si="275"/>
        <v>0</v>
      </c>
      <c r="AR603" s="72">
        <f t="shared" si="276"/>
        <v>0</v>
      </c>
      <c r="AS603" s="72">
        <f t="shared" si="277"/>
        <v>0</v>
      </c>
      <c r="AT603" s="68">
        <f>IF(AS603&lt;=HORAS!$B$115,0,IF(AS603&lt;=HORAS!$B$116,0.25,IF(AS603&lt;=HORAS!$B$117,0.5,IF(AS603&lt;=HORAS!$B$114,0.75,1))))</f>
        <v>0</v>
      </c>
      <c r="AU603" s="67">
        <f t="shared" si="278"/>
        <v>0</v>
      </c>
      <c r="AV603" s="59">
        <f>IF(H603=1,IF(E603&gt;HORAS!$C$104,E603-HORAS!$C$104),0)</f>
        <v>0</v>
      </c>
      <c r="AW603" s="67">
        <f t="shared" si="279"/>
        <v>0</v>
      </c>
      <c r="AX603" s="67">
        <f t="shared" si="280"/>
        <v>0</v>
      </c>
      <c r="AY603" s="68">
        <f>IF(AX603&lt;=HORAS!$B$115,0,IF(AX603&lt;=HORAS!$B$116,0.25,IF(AX603&lt;=HORAS!$B$117,0.5,IF(AX603&lt;=HORAS!$B$114,0.75,1))))</f>
        <v>0</v>
      </c>
      <c r="AZ603" s="67">
        <f t="shared" si="281"/>
        <v>0</v>
      </c>
      <c r="BA603" s="67"/>
    </row>
    <row r="604" spans="1:53" s="72" customFormat="1" hidden="1" x14ac:dyDescent="0.2">
      <c r="A604" s="64"/>
      <c r="B604" s="64"/>
      <c r="C604" s="61"/>
      <c r="D604" s="62"/>
      <c r="E604" s="59"/>
      <c r="F604" s="66">
        <f>IF(G604=1,0,IF(E604&gt;HORAS!$B$96,E604-HORAS!$B$96,))</f>
        <v>0</v>
      </c>
      <c r="G604" s="67">
        <f t="shared" si="283"/>
        <v>0</v>
      </c>
      <c r="H604" s="67">
        <f>IF(D604&gt;=HORAS!$B$103,1,0)</f>
        <v>0</v>
      </c>
      <c r="I604" s="68">
        <f t="shared" si="284"/>
        <v>0</v>
      </c>
      <c r="J604" s="68">
        <f>IF(I604&lt;=HORAS!$B$115,0,IF(I604&lt;=HORAS!$B$116,0.25,IF(I604&lt;=HORAS!$B$117,0.5,IF(I604&lt;=HORAS!$B$114,0.75,1))))</f>
        <v>0</v>
      </c>
      <c r="K604" s="69">
        <f>IF(G604=1,0,IF(E604&gt;HORAS!$B$97,E604-HORAS!$B$97,0))</f>
        <v>0</v>
      </c>
      <c r="L604" s="68">
        <f t="shared" si="285"/>
        <v>0</v>
      </c>
      <c r="M604" s="68">
        <f t="shared" si="286"/>
        <v>0</v>
      </c>
      <c r="N604" s="67">
        <f t="shared" si="287"/>
        <v>0</v>
      </c>
      <c r="O604" s="67">
        <f>IF(E604&lt;HORAS!$B$97,J604,0)</f>
        <v>0</v>
      </c>
      <c r="P604" s="67">
        <f t="shared" si="288"/>
        <v>0</v>
      </c>
      <c r="Q604" s="67">
        <f>IF(E604&gt;HORAS!$B$97,J604,0)</f>
        <v>0</v>
      </c>
      <c r="R604" s="67">
        <f t="shared" si="282"/>
        <v>0</v>
      </c>
      <c r="S604" s="67">
        <f t="shared" si="262"/>
        <v>0</v>
      </c>
      <c r="T604" s="67"/>
      <c r="U604" s="67">
        <f t="shared" si="263"/>
        <v>6</v>
      </c>
      <c r="V604" s="70" t="e">
        <f>VLOOKUP(C604,HORAS!$A$120:$A$137,1,FALSE)</f>
        <v>#N/A</v>
      </c>
      <c r="W604" s="67" t="b">
        <f t="shared" si="264"/>
        <v>1</v>
      </c>
      <c r="X604" s="59">
        <f t="shared" si="265"/>
        <v>0</v>
      </c>
      <c r="Y604" s="71">
        <f t="shared" si="266"/>
        <v>0</v>
      </c>
      <c r="Z604" s="71">
        <f t="shared" si="267"/>
        <v>0</v>
      </c>
      <c r="AA604" s="67">
        <f t="shared" si="268"/>
        <v>0</v>
      </c>
      <c r="AB604" s="67">
        <f t="shared" si="269"/>
        <v>0</v>
      </c>
      <c r="AC604" s="69">
        <f>IF(U604=7,IF(E604&gt;HORAS!$B$97,E604-HORAS!$B$97,0),IF(W604=FALSE,IF(E604&gt;HORAS!$B$97,E604-HORAS!$B$97,0),0))</f>
        <v>0</v>
      </c>
      <c r="AD604" s="71">
        <f t="shared" si="270"/>
        <v>0</v>
      </c>
      <c r="AE604" s="71">
        <f t="shared" si="271"/>
        <v>0</v>
      </c>
      <c r="AF604" s="68">
        <f>IF(AE604&lt;=HORAS!$B$115,0,IF(AE604&lt;=HORAS!$B$116,0.25,IF(AE604&lt;=HORAS!$B$117,0.5,IF(AE604&lt;=HORAS!$B$114,0.75,1))))</f>
        <v>0</v>
      </c>
      <c r="AG604" s="67">
        <f t="shared" si="272"/>
        <v>0</v>
      </c>
      <c r="AH604" s="67">
        <f>IF(AA604&gt;=8,IF(E604&lt;HORAS!$B$97,AF604,0),0)</f>
        <v>0</v>
      </c>
      <c r="AI604" s="67">
        <f>IF(E604&gt;=HORAS!$B$97,AF604,0)</f>
        <v>0</v>
      </c>
      <c r="AJ604" s="67">
        <f t="shared" si="261"/>
        <v>0</v>
      </c>
      <c r="AK604" s="67">
        <f t="shared" si="261"/>
        <v>0</v>
      </c>
      <c r="AL604" s="71">
        <f t="shared" si="273"/>
        <v>0</v>
      </c>
      <c r="AN604" s="59">
        <f t="shared" si="274"/>
        <v>0</v>
      </c>
      <c r="AO604" s="58">
        <f>IF(H604=1,IF(D604&lt;HORAS!$B$104,HORAS!$D$104-HORAS!$B$104,HORAS!$D$104-D604),0)</f>
        <v>0</v>
      </c>
      <c r="AP604" s="58">
        <f>IF(H604=1,IF(E604&gt;HORAS!$C$104,HORAS!$C$104,E604),0)</f>
        <v>0</v>
      </c>
      <c r="AQ604" s="58">
        <f t="shared" si="275"/>
        <v>0</v>
      </c>
      <c r="AR604" s="72">
        <f t="shared" si="276"/>
        <v>0</v>
      </c>
      <c r="AS604" s="72">
        <f t="shared" si="277"/>
        <v>0</v>
      </c>
      <c r="AT604" s="68">
        <f>IF(AS604&lt;=HORAS!$B$115,0,IF(AS604&lt;=HORAS!$B$116,0.25,IF(AS604&lt;=HORAS!$B$117,0.5,IF(AS604&lt;=HORAS!$B$114,0.75,1))))</f>
        <v>0</v>
      </c>
      <c r="AU604" s="67">
        <f t="shared" si="278"/>
        <v>0</v>
      </c>
      <c r="AV604" s="59">
        <f>IF(H604=1,IF(E604&gt;HORAS!$C$104,E604-HORAS!$C$104),0)</f>
        <v>0</v>
      </c>
      <c r="AW604" s="67">
        <f t="shared" si="279"/>
        <v>0</v>
      </c>
      <c r="AX604" s="67">
        <f t="shared" si="280"/>
        <v>0</v>
      </c>
      <c r="AY604" s="68">
        <f>IF(AX604&lt;=HORAS!$B$115,0,IF(AX604&lt;=HORAS!$B$116,0.25,IF(AX604&lt;=HORAS!$B$117,0.5,IF(AX604&lt;=HORAS!$B$114,0.75,1))))</f>
        <v>0</v>
      </c>
      <c r="AZ604" s="67">
        <f t="shared" si="281"/>
        <v>0</v>
      </c>
      <c r="BA604" s="67"/>
    </row>
    <row r="605" spans="1:53" s="72" customFormat="1" hidden="1" x14ac:dyDescent="0.2">
      <c r="A605" s="64"/>
      <c r="B605" s="64"/>
      <c r="C605" s="61"/>
      <c r="D605" s="62"/>
      <c r="E605" s="59"/>
      <c r="F605" s="66">
        <f>IF(G605=1,0,IF(E605&gt;HORAS!$B$96,E605-HORAS!$B$96,))</f>
        <v>0</v>
      </c>
      <c r="G605" s="67">
        <f t="shared" si="283"/>
        <v>0</v>
      </c>
      <c r="H605" s="67">
        <f>IF(D605&gt;=HORAS!$B$103,1,0)</f>
        <v>0</v>
      </c>
      <c r="I605" s="68">
        <f t="shared" si="284"/>
        <v>0</v>
      </c>
      <c r="J605" s="68">
        <f>IF(I605&lt;=HORAS!$B$115,0,IF(I605&lt;=HORAS!$B$116,0.25,IF(I605&lt;=HORAS!$B$117,0.5,IF(I605&lt;=HORAS!$B$114,0.75,1))))</f>
        <v>0</v>
      </c>
      <c r="K605" s="69">
        <f>IF(G605=1,0,IF(E605&gt;HORAS!$B$97,E605-HORAS!$B$97,0))</f>
        <v>0</v>
      </c>
      <c r="L605" s="68">
        <f t="shared" si="285"/>
        <v>0</v>
      </c>
      <c r="M605" s="68">
        <f t="shared" si="286"/>
        <v>0</v>
      </c>
      <c r="N605" s="67">
        <f t="shared" si="287"/>
        <v>0</v>
      </c>
      <c r="O605" s="67">
        <f>IF(E605&lt;HORAS!$B$97,J605,0)</f>
        <v>0</v>
      </c>
      <c r="P605" s="67">
        <f t="shared" si="288"/>
        <v>0</v>
      </c>
      <c r="Q605" s="67">
        <f>IF(E605&gt;HORAS!$B$97,J605,0)</f>
        <v>0</v>
      </c>
      <c r="R605" s="67">
        <f t="shared" si="282"/>
        <v>0</v>
      </c>
      <c r="S605" s="67">
        <f t="shared" si="262"/>
        <v>0</v>
      </c>
      <c r="T605" s="67"/>
      <c r="U605" s="67">
        <f t="shared" si="263"/>
        <v>6</v>
      </c>
      <c r="V605" s="70" t="e">
        <f>VLOOKUP(C605,HORAS!$A$120:$A$137,1,FALSE)</f>
        <v>#N/A</v>
      </c>
      <c r="W605" s="67" t="b">
        <f t="shared" si="264"/>
        <v>1</v>
      </c>
      <c r="X605" s="59">
        <f t="shared" si="265"/>
        <v>0</v>
      </c>
      <c r="Y605" s="71">
        <f t="shared" si="266"/>
        <v>0</v>
      </c>
      <c r="Z605" s="71">
        <f t="shared" si="267"/>
        <v>0</v>
      </c>
      <c r="AA605" s="67">
        <f t="shared" si="268"/>
        <v>0</v>
      </c>
      <c r="AB605" s="67">
        <f t="shared" si="269"/>
        <v>0</v>
      </c>
      <c r="AC605" s="69">
        <f>IF(U605=7,IF(E605&gt;HORAS!$B$97,E605-HORAS!$B$97,0),IF(W605=FALSE,IF(E605&gt;HORAS!$B$97,E605-HORAS!$B$97,0),0))</f>
        <v>0</v>
      </c>
      <c r="AD605" s="71">
        <f t="shared" si="270"/>
        <v>0</v>
      </c>
      <c r="AE605" s="71">
        <f t="shared" si="271"/>
        <v>0</v>
      </c>
      <c r="AF605" s="68">
        <f>IF(AE605&lt;=HORAS!$B$115,0,IF(AE605&lt;=HORAS!$B$116,0.25,IF(AE605&lt;=HORAS!$B$117,0.5,IF(AE605&lt;=HORAS!$B$114,0.75,1))))</f>
        <v>0</v>
      </c>
      <c r="AG605" s="67">
        <f t="shared" si="272"/>
        <v>0</v>
      </c>
      <c r="AH605" s="67">
        <f>IF(AA605&gt;=8,IF(E605&lt;HORAS!$B$97,AF605,0),0)</f>
        <v>0</v>
      </c>
      <c r="AI605" s="67">
        <f>IF(E605&gt;=HORAS!$B$97,AF605,0)</f>
        <v>0</v>
      </c>
      <c r="AJ605" s="67">
        <f t="shared" si="261"/>
        <v>0</v>
      </c>
      <c r="AK605" s="67">
        <f t="shared" si="261"/>
        <v>0</v>
      </c>
      <c r="AL605" s="71">
        <f t="shared" si="273"/>
        <v>0</v>
      </c>
      <c r="AN605" s="59">
        <f t="shared" si="274"/>
        <v>0</v>
      </c>
      <c r="AO605" s="58">
        <f>IF(H605=1,IF(D605&lt;HORAS!$B$104,HORAS!$D$104-HORAS!$B$104,HORAS!$D$104-D605),0)</f>
        <v>0</v>
      </c>
      <c r="AP605" s="58">
        <f>IF(H605=1,IF(E605&gt;HORAS!$C$104,HORAS!$C$104,E605),0)</f>
        <v>0</v>
      </c>
      <c r="AQ605" s="58">
        <f t="shared" si="275"/>
        <v>0</v>
      </c>
      <c r="AR605" s="72">
        <f t="shared" si="276"/>
        <v>0</v>
      </c>
      <c r="AS605" s="72">
        <f t="shared" si="277"/>
        <v>0</v>
      </c>
      <c r="AT605" s="68">
        <f>IF(AS605&lt;=HORAS!$B$115,0,IF(AS605&lt;=HORAS!$B$116,0.25,IF(AS605&lt;=HORAS!$B$117,0.5,IF(AS605&lt;=HORAS!$B$114,0.75,1))))</f>
        <v>0</v>
      </c>
      <c r="AU605" s="67">
        <f t="shared" si="278"/>
        <v>0</v>
      </c>
      <c r="AV605" s="59">
        <f>IF(H605=1,IF(E605&gt;HORAS!$C$104,E605-HORAS!$C$104),0)</f>
        <v>0</v>
      </c>
      <c r="AW605" s="67">
        <f t="shared" si="279"/>
        <v>0</v>
      </c>
      <c r="AX605" s="67">
        <f t="shared" si="280"/>
        <v>0</v>
      </c>
      <c r="AY605" s="68">
        <f>IF(AX605&lt;=HORAS!$B$115,0,IF(AX605&lt;=HORAS!$B$116,0.25,IF(AX605&lt;=HORAS!$B$117,0.5,IF(AX605&lt;=HORAS!$B$114,0.75,1))))</f>
        <v>0</v>
      </c>
      <c r="AZ605" s="67">
        <f t="shared" si="281"/>
        <v>0</v>
      </c>
      <c r="BA605" s="67"/>
    </row>
    <row r="606" spans="1:53" s="72" customFormat="1" hidden="1" x14ac:dyDescent="0.2">
      <c r="A606" s="64"/>
      <c r="B606" s="64"/>
      <c r="C606" s="61"/>
      <c r="D606" s="62"/>
      <c r="E606" s="59"/>
      <c r="F606" s="66">
        <f>IF(G606=1,0,IF(E606&gt;HORAS!$B$96,E606-HORAS!$B$96,))</f>
        <v>0</v>
      </c>
      <c r="G606" s="67">
        <f t="shared" si="283"/>
        <v>0</v>
      </c>
      <c r="H606" s="67">
        <f>IF(D606&gt;=HORAS!$B$103,1,0)</f>
        <v>0</v>
      </c>
      <c r="I606" s="68">
        <f t="shared" si="284"/>
        <v>0</v>
      </c>
      <c r="J606" s="68">
        <f>IF(I606&lt;=HORAS!$B$115,0,IF(I606&lt;=HORAS!$B$116,0.25,IF(I606&lt;=HORAS!$B$117,0.5,IF(I606&lt;=HORAS!$B$114,0.75,1))))</f>
        <v>0</v>
      </c>
      <c r="K606" s="69">
        <f>IF(G606=1,0,IF(E606&gt;HORAS!$B$97,E606-HORAS!$B$97,0))</f>
        <v>0</v>
      </c>
      <c r="L606" s="68">
        <f t="shared" si="285"/>
        <v>0</v>
      </c>
      <c r="M606" s="68">
        <f t="shared" si="286"/>
        <v>0</v>
      </c>
      <c r="N606" s="67">
        <f t="shared" si="287"/>
        <v>0</v>
      </c>
      <c r="O606" s="67">
        <f>IF(E606&lt;HORAS!$B$97,J606,0)</f>
        <v>0</v>
      </c>
      <c r="P606" s="67">
        <f t="shared" si="288"/>
        <v>0</v>
      </c>
      <c r="Q606" s="67">
        <f>IF(E606&gt;HORAS!$B$97,J606,0)</f>
        <v>0</v>
      </c>
      <c r="R606" s="67">
        <f t="shared" si="282"/>
        <v>0</v>
      </c>
      <c r="S606" s="67">
        <f t="shared" si="262"/>
        <v>0</v>
      </c>
      <c r="T606" s="67"/>
      <c r="U606" s="67">
        <f t="shared" si="263"/>
        <v>6</v>
      </c>
      <c r="V606" s="70" t="e">
        <f>VLOOKUP(C606,HORAS!$A$120:$A$137,1,FALSE)</f>
        <v>#N/A</v>
      </c>
      <c r="W606" s="67" t="b">
        <f t="shared" si="264"/>
        <v>1</v>
      </c>
      <c r="X606" s="59">
        <f t="shared" si="265"/>
        <v>0</v>
      </c>
      <c r="Y606" s="71">
        <f t="shared" si="266"/>
        <v>0</v>
      </c>
      <c r="Z606" s="71">
        <f t="shared" si="267"/>
        <v>0</v>
      </c>
      <c r="AA606" s="67">
        <f t="shared" si="268"/>
        <v>0</v>
      </c>
      <c r="AB606" s="67">
        <f t="shared" si="269"/>
        <v>0</v>
      </c>
      <c r="AC606" s="69">
        <f>IF(U606=7,IF(E606&gt;HORAS!$B$97,E606-HORAS!$B$97,0),IF(W606=FALSE,IF(E606&gt;HORAS!$B$97,E606-HORAS!$B$97,0),0))</f>
        <v>0</v>
      </c>
      <c r="AD606" s="71">
        <f t="shared" si="270"/>
        <v>0</v>
      </c>
      <c r="AE606" s="71">
        <f t="shared" si="271"/>
        <v>0</v>
      </c>
      <c r="AF606" s="68">
        <f>IF(AE606&lt;=HORAS!$B$115,0,IF(AE606&lt;=HORAS!$B$116,0.25,IF(AE606&lt;=HORAS!$B$117,0.5,IF(AE606&lt;=HORAS!$B$114,0.75,1))))</f>
        <v>0</v>
      </c>
      <c r="AG606" s="67">
        <f t="shared" si="272"/>
        <v>0</v>
      </c>
      <c r="AH606" s="67">
        <f>IF(AA606&gt;=8,IF(E606&lt;HORAS!$B$97,AF606,0),0)</f>
        <v>0</v>
      </c>
      <c r="AI606" s="67">
        <f>IF(E606&gt;=HORAS!$B$97,AF606,0)</f>
        <v>0</v>
      </c>
      <c r="AJ606" s="67">
        <f t="shared" si="261"/>
        <v>0</v>
      </c>
      <c r="AK606" s="67">
        <f t="shared" si="261"/>
        <v>0</v>
      </c>
      <c r="AL606" s="71">
        <f t="shared" si="273"/>
        <v>0</v>
      </c>
      <c r="AN606" s="59">
        <f t="shared" si="274"/>
        <v>0</v>
      </c>
      <c r="AO606" s="58">
        <f>IF(H606=1,IF(D606&lt;HORAS!$B$104,HORAS!$D$104-HORAS!$B$104,HORAS!$D$104-D606),0)</f>
        <v>0</v>
      </c>
      <c r="AP606" s="58">
        <f>IF(H606=1,IF(E606&gt;HORAS!$C$104,HORAS!$C$104,E606),0)</f>
        <v>0</v>
      </c>
      <c r="AQ606" s="58">
        <f t="shared" si="275"/>
        <v>0</v>
      </c>
      <c r="AR606" s="72">
        <f t="shared" si="276"/>
        <v>0</v>
      </c>
      <c r="AS606" s="72">
        <f t="shared" si="277"/>
        <v>0</v>
      </c>
      <c r="AT606" s="68">
        <f>IF(AS606&lt;=HORAS!$B$115,0,IF(AS606&lt;=HORAS!$B$116,0.25,IF(AS606&lt;=HORAS!$B$117,0.5,IF(AS606&lt;=HORAS!$B$114,0.75,1))))</f>
        <v>0</v>
      </c>
      <c r="AU606" s="67">
        <f t="shared" si="278"/>
        <v>0</v>
      </c>
      <c r="AV606" s="59">
        <f>IF(H606=1,IF(E606&gt;HORAS!$C$104,E606-HORAS!$C$104),0)</f>
        <v>0</v>
      </c>
      <c r="AW606" s="67">
        <f t="shared" si="279"/>
        <v>0</v>
      </c>
      <c r="AX606" s="67">
        <f t="shared" si="280"/>
        <v>0</v>
      </c>
      <c r="AY606" s="68">
        <f>IF(AX606&lt;=HORAS!$B$115,0,IF(AX606&lt;=HORAS!$B$116,0.25,IF(AX606&lt;=HORAS!$B$117,0.5,IF(AX606&lt;=HORAS!$B$114,0.75,1))))</f>
        <v>0</v>
      </c>
      <c r="AZ606" s="67">
        <f t="shared" si="281"/>
        <v>0</v>
      </c>
      <c r="BA606" s="67"/>
    </row>
    <row r="607" spans="1:53" s="72" customFormat="1" hidden="1" x14ac:dyDescent="0.2">
      <c r="A607" s="64"/>
      <c r="B607" s="64"/>
      <c r="C607" s="61"/>
      <c r="D607" s="62"/>
      <c r="E607" s="63"/>
      <c r="F607" s="66">
        <f>IF(G607=1,0,IF(E607&gt;HORAS!$B$96,E607-HORAS!$B$96,))</f>
        <v>0</v>
      </c>
      <c r="G607" s="67">
        <f t="shared" si="283"/>
        <v>0</v>
      </c>
      <c r="H607" s="67">
        <f>IF(D607&gt;=HORAS!$B$103,1,0)</f>
        <v>0</v>
      </c>
      <c r="I607" s="68">
        <f t="shared" si="284"/>
        <v>0</v>
      </c>
      <c r="J607" s="68">
        <f>IF(I607&lt;=HORAS!$B$115,0,IF(I607&lt;=HORAS!$B$116,0.25,IF(I607&lt;=HORAS!$B$117,0.5,IF(I607&lt;=HORAS!$B$114,0.75,1))))</f>
        <v>0</v>
      </c>
      <c r="K607" s="69">
        <f>IF(G607=1,0,IF(E607&gt;HORAS!$B$97,E607-HORAS!$B$97,0))</f>
        <v>0</v>
      </c>
      <c r="L607" s="68">
        <f t="shared" si="285"/>
        <v>0</v>
      </c>
      <c r="M607" s="68">
        <f t="shared" si="286"/>
        <v>0</v>
      </c>
      <c r="N607" s="67">
        <f t="shared" si="287"/>
        <v>0</v>
      </c>
      <c r="O607" s="67">
        <f>IF(E607&lt;HORAS!$B$97,J607,0)</f>
        <v>0</v>
      </c>
      <c r="P607" s="67">
        <f t="shared" si="288"/>
        <v>0</v>
      </c>
      <c r="Q607" s="67">
        <f>IF(E607&gt;HORAS!$B$97,J607,0)</f>
        <v>0</v>
      </c>
      <c r="R607" s="67">
        <f t="shared" si="282"/>
        <v>0</v>
      </c>
      <c r="S607" s="67">
        <f t="shared" si="262"/>
        <v>0</v>
      </c>
      <c r="T607" s="67"/>
      <c r="U607" s="67">
        <f t="shared" si="263"/>
        <v>6</v>
      </c>
      <c r="V607" s="70" t="e">
        <f>VLOOKUP(C607,HORAS!$A$120:$A$137,1,FALSE)</f>
        <v>#N/A</v>
      </c>
      <c r="W607" s="67" t="b">
        <f t="shared" si="264"/>
        <v>1</v>
      </c>
      <c r="X607" s="59">
        <f t="shared" si="265"/>
        <v>0</v>
      </c>
      <c r="Y607" s="71">
        <f t="shared" si="266"/>
        <v>0</v>
      </c>
      <c r="Z607" s="71">
        <f t="shared" si="267"/>
        <v>0</v>
      </c>
      <c r="AA607" s="67">
        <f t="shared" si="268"/>
        <v>0</v>
      </c>
      <c r="AB607" s="67">
        <f t="shared" si="269"/>
        <v>0</v>
      </c>
      <c r="AC607" s="69">
        <f>IF(U607=7,IF(E607&gt;HORAS!$B$97,E607-HORAS!$B$97,0),IF(W607=FALSE,IF(E607&gt;HORAS!$B$97,E607-HORAS!$B$97,0),0))</f>
        <v>0</v>
      </c>
      <c r="AD607" s="71">
        <f t="shared" si="270"/>
        <v>0</v>
      </c>
      <c r="AE607" s="71">
        <f t="shared" si="271"/>
        <v>0</v>
      </c>
      <c r="AF607" s="68">
        <f>IF(AE607&lt;=HORAS!$B$115,0,IF(AE607&lt;=HORAS!$B$116,0.25,IF(AE607&lt;=HORAS!$B$117,0.5,IF(AE607&lt;=HORAS!$B$114,0.75,1))))</f>
        <v>0</v>
      </c>
      <c r="AG607" s="67">
        <f t="shared" si="272"/>
        <v>0</v>
      </c>
      <c r="AH607" s="67">
        <f>IF(AA607&gt;=8,IF(E607&lt;HORAS!$B$97,AF607,0),0)</f>
        <v>0</v>
      </c>
      <c r="AI607" s="67">
        <f>IF(E607&gt;=HORAS!$B$97,AF607,0)</f>
        <v>0</v>
      </c>
      <c r="AJ607" s="67">
        <f t="shared" si="261"/>
        <v>0</v>
      </c>
      <c r="AK607" s="67">
        <f t="shared" si="261"/>
        <v>0</v>
      </c>
      <c r="AL607" s="71">
        <f t="shared" si="273"/>
        <v>0</v>
      </c>
      <c r="AN607" s="59">
        <f t="shared" si="274"/>
        <v>0</v>
      </c>
      <c r="AO607" s="58">
        <f>IF(H607=1,IF(D607&lt;HORAS!$B$104,HORAS!$D$104-HORAS!$B$104,HORAS!$D$104-D607),0)</f>
        <v>0</v>
      </c>
      <c r="AP607" s="58">
        <f>IF(H607=1,IF(E607&gt;HORAS!$C$104,HORAS!$C$104,E607),0)</f>
        <v>0</v>
      </c>
      <c r="AQ607" s="58">
        <f t="shared" si="275"/>
        <v>0</v>
      </c>
      <c r="AR607" s="72">
        <f t="shared" si="276"/>
        <v>0</v>
      </c>
      <c r="AS607" s="72">
        <f t="shared" si="277"/>
        <v>0</v>
      </c>
      <c r="AT607" s="68">
        <f>IF(AS607&lt;=HORAS!$B$115,0,IF(AS607&lt;=HORAS!$B$116,0.25,IF(AS607&lt;=HORAS!$B$117,0.5,IF(AS607&lt;=HORAS!$B$114,0.75,1))))</f>
        <v>0</v>
      </c>
      <c r="AU607" s="67">
        <f t="shared" si="278"/>
        <v>0</v>
      </c>
      <c r="AV607" s="59">
        <f>IF(H607=1,IF(E607&gt;HORAS!$C$104,E607-HORAS!$C$104),0)</f>
        <v>0</v>
      </c>
      <c r="AW607" s="67">
        <f t="shared" si="279"/>
        <v>0</v>
      </c>
      <c r="AX607" s="67">
        <f t="shared" si="280"/>
        <v>0</v>
      </c>
      <c r="AY607" s="68">
        <f>IF(AX607&lt;=HORAS!$B$115,0,IF(AX607&lt;=HORAS!$B$116,0.25,IF(AX607&lt;=HORAS!$B$117,0.5,IF(AX607&lt;=HORAS!$B$114,0.75,1))))</f>
        <v>0</v>
      </c>
      <c r="AZ607" s="67">
        <f t="shared" si="281"/>
        <v>0</v>
      </c>
      <c r="BA607" s="67"/>
    </row>
    <row r="608" spans="1:53" s="72" customFormat="1" hidden="1" x14ac:dyDescent="0.2">
      <c r="A608" s="64"/>
      <c r="B608" s="64"/>
      <c r="C608" s="61"/>
      <c r="D608" s="62"/>
      <c r="E608" s="64"/>
      <c r="F608" s="66">
        <f>IF(G608=1,0,IF(E608&gt;HORAS!$B$96,E608-HORAS!$B$96,))</f>
        <v>0</v>
      </c>
      <c r="G608" s="67">
        <f t="shared" si="283"/>
        <v>0</v>
      </c>
      <c r="H608" s="67">
        <f>IF(D608&gt;=HORAS!$B$103,1,0)</f>
        <v>0</v>
      </c>
      <c r="I608" s="68">
        <f t="shared" si="284"/>
        <v>0</v>
      </c>
      <c r="J608" s="68">
        <f>IF(I608&lt;=HORAS!$B$115,0,IF(I608&lt;=HORAS!$B$116,0.25,IF(I608&lt;=HORAS!$B$117,0.5,IF(I608&lt;=HORAS!$B$114,0.75,1))))</f>
        <v>0</v>
      </c>
      <c r="K608" s="69">
        <f>IF(G608=1,0,IF(E608&gt;HORAS!$B$97,E608-HORAS!$B$97,0))</f>
        <v>0</v>
      </c>
      <c r="L608" s="68">
        <f t="shared" si="285"/>
        <v>0</v>
      </c>
      <c r="M608" s="68">
        <f t="shared" si="286"/>
        <v>0</v>
      </c>
      <c r="N608" s="67">
        <f t="shared" si="287"/>
        <v>0</v>
      </c>
      <c r="O608" s="67">
        <f>IF(E608&lt;HORAS!$B$97,J608,0)</f>
        <v>0</v>
      </c>
      <c r="P608" s="67">
        <f t="shared" si="288"/>
        <v>0</v>
      </c>
      <c r="Q608" s="67">
        <f>IF(E608&gt;HORAS!$B$97,J608,0)</f>
        <v>0</v>
      </c>
      <c r="R608" s="67">
        <f t="shared" si="282"/>
        <v>0</v>
      </c>
      <c r="S608" s="67">
        <f t="shared" si="262"/>
        <v>0</v>
      </c>
      <c r="T608" s="67"/>
      <c r="U608" s="67">
        <f t="shared" si="263"/>
        <v>6</v>
      </c>
      <c r="V608" s="70" t="e">
        <f>VLOOKUP(C608,HORAS!$A$120:$A$137,1,FALSE)</f>
        <v>#N/A</v>
      </c>
      <c r="W608" s="67" t="b">
        <f t="shared" si="264"/>
        <v>1</v>
      </c>
      <c r="X608" s="59">
        <f t="shared" si="265"/>
        <v>0</v>
      </c>
      <c r="Y608" s="71">
        <f t="shared" si="266"/>
        <v>0</v>
      </c>
      <c r="Z608" s="71">
        <f t="shared" si="267"/>
        <v>0</v>
      </c>
      <c r="AA608" s="67">
        <f t="shared" si="268"/>
        <v>0</v>
      </c>
      <c r="AB608" s="67">
        <f t="shared" si="269"/>
        <v>0</v>
      </c>
      <c r="AC608" s="69">
        <f>IF(U608=7,IF(E608&gt;HORAS!$B$97,E608-HORAS!$B$97,0),IF(W608=FALSE,IF(E608&gt;HORAS!$B$97,E608-HORAS!$B$97,0),0))</f>
        <v>0</v>
      </c>
      <c r="AD608" s="71">
        <f t="shared" si="270"/>
        <v>0</v>
      </c>
      <c r="AE608" s="71">
        <f t="shared" si="271"/>
        <v>0</v>
      </c>
      <c r="AF608" s="68">
        <f>IF(AE608&lt;=HORAS!$B$115,0,IF(AE608&lt;=HORAS!$B$116,0.25,IF(AE608&lt;=HORAS!$B$117,0.5,IF(AE608&lt;=HORAS!$B$114,0.75,1))))</f>
        <v>0</v>
      </c>
      <c r="AG608" s="67">
        <f t="shared" si="272"/>
        <v>0</v>
      </c>
      <c r="AH608" s="67">
        <f>IF(AA608&gt;=8,IF(E608&lt;HORAS!$B$97,AF608,0),0)</f>
        <v>0</v>
      </c>
      <c r="AI608" s="67">
        <f>IF(E608&gt;=HORAS!$B$97,AF608,0)</f>
        <v>0</v>
      </c>
      <c r="AJ608" s="67">
        <f t="shared" si="261"/>
        <v>0</v>
      </c>
      <c r="AK608" s="67">
        <f t="shared" si="261"/>
        <v>0</v>
      </c>
      <c r="AL608" s="71">
        <f t="shared" si="273"/>
        <v>0</v>
      </c>
      <c r="AN608" s="59">
        <f t="shared" si="274"/>
        <v>0</v>
      </c>
      <c r="AO608" s="58">
        <f>IF(H608=1,IF(D608&lt;HORAS!$B$104,HORAS!$D$104-HORAS!$B$104,HORAS!$D$104-D608),0)</f>
        <v>0</v>
      </c>
      <c r="AP608" s="58">
        <f>IF(H608=1,IF(E608&gt;HORAS!$C$104,HORAS!$C$104,E608),0)</f>
        <v>0</v>
      </c>
      <c r="AQ608" s="58">
        <f t="shared" si="275"/>
        <v>0</v>
      </c>
      <c r="AR608" s="72">
        <f t="shared" si="276"/>
        <v>0</v>
      </c>
      <c r="AS608" s="72">
        <f t="shared" si="277"/>
        <v>0</v>
      </c>
      <c r="AT608" s="68">
        <f>IF(AS608&lt;=HORAS!$B$115,0,IF(AS608&lt;=HORAS!$B$116,0.25,IF(AS608&lt;=HORAS!$B$117,0.5,IF(AS608&lt;=HORAS!$B$114,0.75,1))))</f>
        <v>0</v>
      </c>
      <c r="AU608" s="67">
        <f t="shared" si="278"/>
        <v>0</v>
      </c>
      <c r="AV608" s="59">
        <f>IF(H608=1,IF(E608&gt;HORAS!$C$104,E608-HORAS!$C$104),0)</f>
        <v>0</v>
      </c>
      <c r="AW608" s="67">
        <f t="shared" si="279"/>
        <v>0</v>
      </c>
      <c r="AX608" s="67">
        <f t="shared" si="280"/>
        <v>0</v>
      </c>
      <c r="AY608" s="68">
        <f>IF(AX608&lt;=HORAS!$B$115,0,IF(AX608&lt;=HORAS!$B$116,0.25,IF(AX608&lt;=HORAS!$B$117,0.5,IF(AX608&lt;=HORAS!$B$114,0.75,1))))</f>
        <v>0</v>
      </c>
      <c r="AZ608" s="67">
        <f t="shared" si="281"/>
        <v>0</v>
      </c>
      <c r="BA608" s="67"/>
    </row>
    <row r="609" spans="1:53" s="72" customFormat="1" hidden="1" x14ac:dyDescent="0.2">
      <c r="A609" s="64"/>
      <c r="B609" s="64"/>
      <c r="C609" s="61"/>
      <c r="D609" s="62"/>
      <c r="E609" s="59"/>
      <c r="F609" s="66">
        <f>IF(G609=1,0,IF(E609&gt;HORAS!$B$96,E609-HORAS!$B$96,))</f>
        <v>0</v>
      </c>
      <c r="G609" s="67">
        <f t="shared" si="283"/>
        <v>0</v>
      </c>
      <c r="H609" s="67">
        <f>IF(D609&gt;=HORAS!$B$103,1,0)</f>
        <v>0</v>
      </c>
      <c r="I609" s="68">
        <f t="shared" si="284"/>
        <v>0</v>
      </c>
      <c r="J609" s="68">
        <f>IF(I609&lt;=HORAS!$B$115,0,IF(I609&lt;=HORAS!$B$116,0.25,IF(I609&lt;=HORAS!$B$117,0.5,IF(I609&lt;=HORAS!$B$114,0.75,1))))</f>
        <v>0</v>
      </c>
      <c r="K609" s="69">
        <f>IF(G609=1,0,IF(E609&gt;HORAS!$B$97,E609-HORAS!$B$97,0))</f>
        <v>0</v>
      </c>
      <c r="L609" s="68">
        <f t="shared" si="285"/>
        <v>0</v>
      </c>
      <c r="M609" s="68">
        <f t="shared" si="286"/>
        <v>0</v>
      </c>
      <c r="N609" s="67">
        <f t="shared" si="287"/>
        <v>0</v>
      </c>
      <c r="O609" s="67">
        <f>IF(E609&lt;HORAS!$B$97,J609,0)</f>
        <v>0</v>
      </c>
      <c r="P609" s="67">
        <f t="shared" si="288"/>
        <v>0</v>
      </c>
      <c r="Q609" s="67">
        <f>IF(E609&gt;HORAS!$B$97,J609,0)</f>
        <v>0</v>
      </c>
      <c r="R609" s="67">
        <f t="shared" si="282"/>
        <v>0</v>
      </c>
      <c r="S609" s="67">
        <f t="shared" si="262"/>
        <v>0</v>
      </c>
      <c r="T609" s="67"/>
      <c r="U609" s="67">
        <f t="shared" si="263"/>
        <v>6</v>
      </c>
      <c r="V609" s="70" t="e">
        <f>VLOOKUP(C609,HORAS!$A$120:$A$137,1,FALSE)</f>
        <v>#N/A</v>
      </c>
      <c r="W609" s="67" t="b">
        <f t="shared" si="264"/>
        <v>1</v>
      </c>
      <c r="X609" s="59">
        <f t="shared" si="265"/>
        <v>0</v>
      </c>
      <c r="Y609" s="71">
        <f t="shared" si="266"/>
        <v>0</v>
      </c>
      <c r="Z609" s="71">
        <f t="shared" si="267"/>
        <v>0</v>
      </c>
      <c r="AA609" s="67">
        <f t="shared" si="268"/>
        <v>0</v>
      </c>
      <c r="AB609" s="67">
        <f t="shared" si="269"/>
        <v>0</v>
      </c>
      <c r="AC609" s="69">
        <f>IF(U609=7,IF(E609&gt;HORAS!$B$97,E609-HORAS!$B$97,0),IF(W609=FALSE,IF(E609&gt;HORAS!$B$97,E609-HORAS!$B$97,0),0))</f>
        <v>0</v>
      </c>
      <c r="AD609" s="71">
        <f t="shared" si="270"/>
        <v>0</v>
      </c>
      <c r="AE609" s="71">
        <f t="shared" si="271"/>
        <v>0</v>
      </c>
      <c r="AF609" s="68">
        <f>IF(AE609&lt;=HORAS!$B$115,0,IF(AE609&lt;=HORAS!$B$116,0.25,IF(AE609&lt;=HORAS!$B$117,0.5,IF(AE609&lt;=HORAS!$B$114,0.75,1))))</f>
        <v>0</v>
      </c>
      <c r="AG609" s="67">
        <f t="shared" si="272"/>
        <v>0</v>
      </c>
      <c r="AH609" s="67">
        <f>IF(AA609&gt;=8,IF(E609&lt;HORAS!$B$97,AF609,0),0)</f>
        <v>0</v>
      </c>
      <c r="AI609" s="67">
        <f>IF(E609&gt;=HORAS!$B$97,AF609,0)</f>
        <v>0</v>
      </c>
      <c r="AJ609" s="67">
        <f t="shared" si="261"/>
        <v>0</v>
      </c>
      <c r="AK609" s="67">
        <f t="shared" si="261"/>
        <v>0</v>
      </c>
      <c r="AL609" s="71">
        <f t="shared" si="273"/>
        <v>0</v>
      </c>
      <c r="AN609" s="59">
        <f t="shared" si="274"/>
        <v>0</v>
      </c>
      <c r="AO609" s="58">
        <f>IF(H609=1,IF(D609&lt;HORAS!$B$104,HORAS!$D$104-HORAS!$B$104,HORAS!$D$104-D609),0)</f>
        <v>0</v>
      </c>
      <c r="AP609" s="58">
        <f>IF(H609=1,IF(E609&gt;HORAS!$C$104,HORAS!$C$104,E609),0)</f>
        <v>0</v>
      </c>
      <c r="AQ609" s="58">
        <f t="shared" si="275"/>
        <v>0</v>
      </c>
      <c r="AR609" s="72">
        <f t="shared" si="276"/>
        <v>0</v>
      </c>
      <c r="AS609" s="72">
        <f t="shared" si="277"/>
        <v>0</v>
      </c>
      <c r="AT609" s="68">
        <f>IF(AS609&lt;=HORAS!$B$115,0,IF(AS609&lt;=HORAS!$B$116,0.25,IF(AS609&lt;=HORAS!$B$117,0.5,IF(AS609&lt;=HORAS!$B$114,0.75,1))))</f>
        <v>0</v>
      </c>
      <c r="AU609" s="67">
        <f t="shared" si="278"/>
        <v>0</v>
      </c>
      <c r="AV609" s="59">
        <f>IF(H609=1,IF(E609&gt;HORAS!$C$104,E609-HORAS!$C$104),0)</f>
        <v>0</v>
      </c>
      <c r="AW609" s="67">
        <f t="shared" si="279"/>
        <v>0</v>
      </c>
      <c r="AX609" s="67">
        <f t="shared" si="280"/>
        <v>0</v>
      </c>
      <c r="AY609" s="68">
        <f>IF(AX609&lt;=HORAS!$B$115,0,IF(AX609&lt;=HORAS!$B$116,0.25,IF(AX609&lt;=HORAS!$B$117,0.5,IF(AX609&lt;=HORAS!$B$114,0.75,1))))</f>
        <v>0</v>
      </c>
      <c r="AZ609" s="67">
        <f t="shared" si="281"/>
        <v>0</v>
      </c>
      <c r="BA609" s="67"/>
    </row>
    <row r="610" spans="1:53" s="72" customFormat="1" hidden="1" x14ac:dyDescent="0.2">
      <c r="A610" s="64"/>
      <c r="B610" s="64"/>
      <c r="C610" s="61"/>
      <c r="D610" s="62"/>
      <c r="E610" s="59"/>
      <c r="F610" s="66">
        <f>IF(G610=1,0,IF(E610&gt;HORAS!$B$96,E610-HORAS!$B$96,))</f>
        <v>0</v>
      </c>
      <c r="G610" s="67">
        <f t="shared" si="283"/>
        <v>0</v>
      </c>
      <c r="H610" s="67">
        <f>IF(D610&gt;=HORAS!$B$103,1,0)</f>
        <v>0</v>
      </c>
      <c r="I610" s="68">
        <f t="shared" si="284"/>
        <v>0</v>
      </c>
      <c r="J610" s="68">
        <f>IF(I610&lt;=HORAS!$B$115,0,IF(I610&lt;=HORAS!$B$116,0.25,IF(I610&lt;=HORAS!$B$117,0.5,IF(I610&lt;=HORAS!$B$114,0.75,1))))</f>
        <v>0</v>
      </c>
      <c r="K610" s="69">
        <f>IF(G610=1,0,IF(E610&gt;HORAS!$B$97,E610-HORAS!$B$97,0))</f>
        <v>0</v>
      </c>
      <c r="L610" s="68">
        <f t="shared" si="285"/>
        <v>0</v>
      </c>
      <c r="M610" s="68">
        <f t="shared" si="286"/>
        <v>0</v>
      </c>
      <c r="N610" s="67">
        <f t="shared" si="287"/>
        <v>0</v>
      </c>
      <c r="O610" s="67">
        <f>IF(E610&lt;HORAS!$B$97,J610,0)</f>
        <v>0</v>
      </c>
      <c r="P610" s="67">
        <f t="shared" si="288"/>
        <v>0</v>
      </c>
      <c r="Q610" s="67">
        <f>IF(E610&gt;HORAS!$B$97,J610,0)</f>
        <v>0</v>
      </c>
      <c r="R610" s="67">
        <f t="shared" si="282"/>
        <v>0</v>
      </c>
      <c r="S610" s="67">
        <f t="shared" si="262"/>
        <v>0</v>
      </c>
      <c r="T610" s="67"/>
      <c r="U610" s="67">
        <f t="shared" si="263"/>
        <v>6</v>
      </c>
      <c r="V610" s="70" t="e">
        <f>VLOOKUP(C610,HORAS!$A$120:$A$137,1,FALSE)</f>
        <v>#N/A</v>
      </c>
      <c r="W610" s="67" t="b">
        <f t="shared" si="264"/>
        <v>1</v>
      </c>
      <c r="X610" s="59">
        <f t="shared" si="265"/>
        <v>0</v>
      </c>
      <c r="Y610" s="71">
        <f t="shared" si="266"/>
        <v>0</v>
      </c>
      <c r="Z610" s="71">
        <f t="shared" si="267"/>
        <v>0</v>
      </c>
      <c r="AA610" s="67">
        <f t="shared" si="268"/>
        <v>0</v>
      </c>
      <c r="AB610" s="67">
        <f t="shared" si="269"/>
        <v>0</v>
      </c>
      <c r="AC610" s="69">
        <f>IF(U610=7,IF(E610&gt;HORAS!$B$97,E610-HORAS!$B$97,0),IF(W610=FALSE,IF(E610&gt;HORAS!$B$97,E610-HORAS!$B$97,0),0))</f>
        <v>0</v>
      </c>
      <c r="AD610" s="71">
        <f t="shared" si="270"/>
        <v>0</v>
      </c>
      <c r="AE610" s="71">
        <f t="shared" si="271"/>
        <v>0</v>
      </c>
      <c r="AF610" s="68">
        <f>IF(AE610&lt;=HORAS!$B$115,0,IF(AE610&lt;=HORAS!$B$116,0.25,IF(AE610&lt;=HORAS!$B$117,0.5,IF(AE610&lt;=HORAS!$B$114,0.75,1))))</f>
        <v>0</v>
      </c>
      <c r="AG610" s="67">
        <f t="shared" si="272"/>
        <v>0</v>
      </c>
      <c r="AH610" s="67">
        <f>IF(AA610&gt;=8,IF(E610&lt;HORAS!$B$97,AF610,0),0)</f>
        <v>0</v>
      </c>
      <c r="AI610" s="67">
        <f>IF(E610&gt;=HORAS!$B$97,AF610,0)</f>
        <v>0</v>
      </c>
      <c r="AJ610" s="67">
        <f t="shared" si="261"/>
        <v>0</v>
      </c>
      <c r="AK610" s="67">
        <f t="shared" si="261"/>
        <v>0</v>
      </c>
      <c r="AL610" s="71">
        <f t="shared" si="273"/>
        <v>0</v>
      </c>
      <c r="AN610" s="59">
        <f t="shared" si="274"/>
        <v>0</v>
      </c>
      <c r="AO610" s="58">
        <f>IF(H610=1,IF(D610&lt;HORAS!$B$104,HORAS!$D$104-HORAS!$B$104,HORAS!$D$104-D610),0)</f>
        <v>0</v>
      </c>
      <c r="AP610" s="58">
        <f>IF(H610=1,IF(E610&gt;HORAS!$C$104,HORAS!$C$104,E610),0)</f>
        <v>0</v>
      </c>
      <c r="AQ610" s="58">
        <f t="shared" si="275"/>
        <v>0</v>
      </c>
      <c r="AR610" s="72">
        <f t="shared" si="276"/>
        <v>0</v>
      </c>
      <c r="AS610" s="72">
        <f t="shared" si="277"/>
        <v>0</v>
      </c>
      <c r="AT610" s="68">
        <f>IF(AS610&lt;=HORAS!$B$115,0,IF(AS610&lt;=HORAS!$B$116,0.25,IF(AS610&lt;=HORAS!$B$117,0.5,IF(AS610&lt;=HORAS!$B$114,0.75,1))))</f>
        <v>0</v>
      </c>
      <c r="AU610" s="67">
        <f t="shared" si="278"/>
        <v>0</v>
      </c>
      <c r="AV610" s="59">
        <f>IF(H610=1,IF(E610&gt;HORAS!$C$104,E610-HORAS!$C$104),0)</f>
        <v>0</v>
      </c>
      <c r="AW610" s="67">
        <f t="shared" si="279"/>
        <v>0</v>
      </c>
      <c r="AX610" s="67">
        <f t="shared" si="280"/>
        <v>0</v>
      </c>
      <c r="AY610" s="68">
        <f>IF(AX610&lt;=HORAS!$B$115,0,IF(AX610&lt;=HORAS!$B$116,0.25,IF(AX610&lt;=HORAS!$B$117,0.5,IF(AX610&lt;=HORAS!$B$114,0.75,1))))</f>
        <v>0</v>
      </c>
      <c r="AZ610" s="67">
        <f t="shared" si="281"/>
        <v>0</v>
      </c>
      <c r="BA610" s="67"/>
    </row>
    <row r="611" spans="1:53" x14ac:dyDescent="0.2">
      <c r="C611" s="75"/>
    </row>
  </sheetData>
  <autoFilter ref="A1:AZ610" xr:uid="{00000000-0009-0000-0000-000002000000}">
    <filterColumn colId="17">
      <colorFilter dxfId="4"/>
    </filterColumn>
    <sortState xmlns:xlrd2="http://schemas.microsoft.com/office/spreadsheetml/2017/richdata2" ref="A28:AZ340">
      <sortCondition ref="A1:A610"/>
    </sortState>
  </autoFilter>
  <conditionalFormatting sqref="F2:F64986 I2:I64986 L2:M610">
    <cfRule type="cellIs" dxfId="0" priority="1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44BF-EF1C-488C-9FA5-A105541B778A}">
  <dimension ref="B2:D9"/>
  <sheetViews>
    <sheetView tabSelected="1" workbookViewId="0">
      <selection activeCell="C18" sqref="C18"/>
    </sheetView>
  </sheetViews>
  <sheetFormatPr baseColWidth="10" defaultRowHeight="12.75" x14ac:dyDescent="0.2"/>
  <cols>
    <col min="1" max="1" width="3" customWidth="1"/>
    <col min="2" max="2" width="36" customWidth="1"/>
    <col min="3" max="3" width="15.85546875" customWidth="1"/>
    <col min="4" max="4" width="27.5703125" customWidth="1"/>
  </cols>
  <sheetData>
    <row r="2" spans="2:4" ht="15" x14ac:dyDescent="0.25">
      <c r="B2" s="101" t="s">
        <v>285</v>
      </c>
      <c r="C2" s="101"/>
      <c r="D2" s="101"/>
    </row>
    <row r="5" spans="2:4" ht="15.75" x14ac:dyDescent="0.25">
      <c r="B5" s="104" t="s">
        <v>0</v>
      </c>
      <c r="C5" s="104" t="s">
        <v>180</v>
      </c>
      <c r="D5" s="104" t="s">
        <v>209</v>
      </c>
    </row>
    <row r="6" spans="2:4" ht="15" x14ac:dyDescent="0.2">
      <c r="B6" s="102" t="s">
        <v>284</v>
      </c>
      <c r="C6" s="102">
        <v>1</v>
      </c>
      <c r="D6" s="102">
        <v>4</v>
      </c>
    </row>
    <row r="7" spans="2:4" ht="15" x14ac:dyDescent="0.2">
      <c r="B7" s="102" t="s">
        <v>229</v>
      </c>
      <c r="C7" s="102">
        <v>4.25</v>
      </c>
      <c r="D7" s="102">
        <v>4</v>
      </c>
    </row>
    <row r="8" spans="2:4" ht="15" x14ac:dyDescent="0.2">
      <c r="B8" s="102" t="s">
        <v>240</v>
      </c>
      <c r="C8" s="102">
        <v>1</v>
      </c>
      <c r="D8" s="102">
        <v>4</v>
      </c>
    </row>
    <row r="9" spans="2:4" ht="15.75" x14ac:dyDescent="0.25">
      <c r="C9" s="103">
        <f>SUM(C6:C8)</f>
        <v>6.25</v>
      </c>
      <c r="D9" s="103">
        <f>SUM(D6:D8)</f>
        <v>12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HORAS EXTRA PARA EL 30 DE MAYO </vt:lpstr>
      <vt:lpstr>HORAS</vt:lpstr>
      <vt:lpstr>HE 30 DE ENERO 2025</vt:lpstr>
      <vt:lpstr>Hoja1</vt:lpstr>
      <vt:lpstr>LOGISTICA 30-01-2025</vt:lpstr>
      <vt:lpstr>Hoja15</vt:lpstr>
      <vt:lpstr>'HORAS EXTRA PARA EL 30 DE MAYO '!Criterios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SISTEMAS FAMOC DEPANEL</cp:lastModifiedBy>
  <cp:lastPrinted>2025-01-23T14:34:07Z</cp:lastPrinted>
  <dcterms:created xsi:type="dcterms:W3CDTF">2015-07-24T15:43:00Z</dcterms:created>
  <dcterms:modified xsi:type="dcterms:W3CDTF">2025-01-23T14:37:07Z</dcterms:modified>
</cp:coreProperties>
</file>